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10" windowWidth="11670" windowHeight="5355"/>
  </bookViews>
  <sheets>
    <sheet name="Highscores" sheetId="1" r:id="rId1"/>
    <sheet name="Non-NReality 0ths" sheetId="2" r:id="rId2"/>
    <sheet name="FBFed 0ths" sheetId="3" r:id="rId3"/>
  </sheets>
  <definedNames>
    <definedName name="_xlnm._FilterDatabase" localSheetId="0" hidden="1">Highscores!$B$2:$M$527</definedName>
    <definedName name="nonlegitplyrname">Highscores!$J$3:$J$502</definedName>
    <definedName name="nonlegitscoreminuslevelscore">Highscores!$L$3:$L$502</definedName>
  </definedNames>
  <calcPr calcId="144525"/>
</workbook>
</file>

<file path=xl/calcChain.xml><?xml version="1.0" encoding="utf-8"?>
<calcChain xmlns="http://schemas.openxmlformats.org/spreadsheetml/2006/main">
  <c r="U3" i="1" l="1"/>
  <c r="V3" i="1"/>
  <c r="U4" i="1"/>
  <c r="U5" i="1"/>
  <c r="U6" i="1"/>
  <c r="U7" i="1"/>
  <c r="U8" i="1"/>
  <c r="V8" i="1"/>
  <c r="AB8" i="1" s="1"/>
  <c r="U9" i="1"/>
  <c r="U10" i="1"/>
  <c r="U11" i="1"/>
  <c r="U12" i="1"/>
  <c r="U13" i="1"/>
  <c r="V13" i="1"/>
  <c r="AB13" i="1" s="1"/>
  <c r="U14" i="1"/>
  <c r="U15" i="1"/>
  <c r="U16" i="1"/>
  <c r="U17" i="1"/>
  <c r="U18" i="1"/>
  <c r="V18" i="1"/>
  <c r="U19" i="1"/>
  <c r="U20" i="1"/>
  <c r="U21" i="1"/>
  <c r="U22" i="1"/>
  <c r="U23" i="1"/>
  <c r="V23" i="1"/>
  <c r="AB23" i="1" s="1"/>
  <c r="U24" i="1"/>
  <c r="U25" i="1"/>
  <c r="U26" i="1"/>
  <c r="U27" i="1"/>
  <c r="U28" i="1"/>
  <c r="V28" i="1"/>
  <c r="AB28" i="1" s="1"/>
  <c r="U29" i="1"/>
  <c r="U30" i="1"/>
  <c r="U31" i="1"/>
  <c r="U32" i="1"/>
  <c r="U33" i="1"/>
  <c r="V33" i="1"/>
  <c r="U34" i="1"/>
  <c r="U35" i="1"/>
  <c r="U36" i="1"/>
  <c r="U37" i="1"/>
  <c r="U38" i="1"/>
  <c r="V38" i="1"/>
  <c r="AB38" i="1" s="1"/>
  <c r="U39" i="1"/>
  <c r="U40" i="1"/>
  <c r="U41" i="1"/>
  <c r="U42" i="1"/>
  <c r="U43" i="1"/>
  <c r="V43" i="1"/>
  <c r="AB43" i="1" s="1"/>
  <c r="U44" i="1"/>
  <c r="U45" i="1"/>
  <c r="U46" i="1"/>
  <c r="U47" i="1"/>
  <c r="U48" i="1"/>
  <c r="V48" i="1"/>
  <c r="U49" i="1"/>
  <c r="U50" i="1"/>
  <c r="U51" i="1"/>
  <c r="U52" i="1"/>
  <c r="U53" i="1"/>
  <c r="V53" i="1"/>
  <c r="AB53" i="1" s="1"/>
  <c r="U54" i="1"/>
  <c r="U55" i="1"/>
  <c r="U56" i="1"/>
  <c r="U57" i="1"/>
  <c r="U58" i="1"/>
  <c r="V58" i="1"/>
  <c r="U59" i="1"/>
  <c r="U60" i="1"/>
  <c r="U61" i="1"/>
  <c r="U62" i="1"/>
  <c r="U63" i="1"/>
  <c r="V63" i="1"/>
  <c r="AB63" i="1" s="1"/>
  <c r="U64" i="1"/>
  <c r="U65" i="1"/>
  <c r="U66" i="1"/>
  <c r="U67" i="1"/>
  <c r="U68" i="1"/>
  <c r="V68" i="1"/>
  <c r="AB68" i="1" s="1"/>
  <c r="U69" i="1"/>
  <c r="U70" i="1"/>
  <c r="U71" i="1"/>
  <c r="U72" i="1"/>
  <c r="U73" i="1"/>
  <c r="V73" i="1"/>
  <c r="U74" i="1"/>
  <c r="U75" i="1"/>
  <c r="U76" i="1"/>
  <c r="U77" i="1"/>
  <c r="U78" i="1"/>
  <c r="V78" i="1"/>
  <c r="AB78" i="1" s="1"/>
  <c r="U79" i="1"/>
  <c r="U80" i="1"/>
  <c r="U81" i="1"/>
  <c r="U82" i="1"/>
  <c r="U83" i="1"/>
  <c r="V83" i="1"/>
  <c r="AB83" i="1" s="1"/>
  <c r="U84" i="1"/>
  <c r="U85" i="1"/>
  <c r="U86" i="1"/>
  <c r="U87" i="1"/>
  <c r="U88" i="1"/>
  <c r="V88" i="1"/>
  <c r="U89" i="1"/>
  <c r="U90" i="1"/>
  <c r="U91" i="1"/>
  <c r="U92" i="1"/>
  <c r="U93" i="1"/>
  <c r="V93" i="1"/>
  <c r="AB93" i="1" s="1"/>
  <c r="U94" i="1"/>
  <c r="U95" i="1"/>
  <c r="U96" i="1"/>
  <c r="U97" i="1"/>
  <c r="U98" i="1"/>
  <c r="V98" i="1"/>
  <c r="U99" i="1"/>
  <c r="U100" i="1"/>
  <c r="U101" i="1"/>
  <c r="U102" i="1"/>
  <c r="U103" i="1"/>
  <c r="V103" i="1"/>
  <c r="AB103" i="1" s="1"/>
  <c r="U104" i="1"/>
  <c r="U105" i="1"/>
  <c r="U106" i="1"/>
  <c r="U107" i="1"/>
  <c r="U108" i="1"/>
  <c r="V108" i="1"/>
  <c r="AB108" i="1" s="1"/>
  <c r="U109" i="1"/>
  <c r="U110" i="1"/>
  <c r="U111" i="1"/>
  <c r="U112" i="1"/>
  <c r="U113" i="1"/>
  <c r="V113" i="1"/>
  <c r="U114" i="1"/>
  <c r="U115" i="1"/>
  <c r="U116" i="1"/>
  <c r="U117" i="1"/>
  <c r="U118" i="1"/>
  <c r="V118" i="1"/>
  <c r="AB118" i="1" s="1"/>
  <c r="U119" i="1"/>
  <c r="U120" i="1"/>
  <c r="U121" i="1"/>
  <c r="U122" i="1"/>
  <c r="U123" i="1"/>
  <c r="V123" i="1"/>
  <c r="AB123" i="1" s="1"/>
  <c r="U124" i="1"/>
  <c r="U125" i="1"/>
  <c r="U126" i="1"/>
  <c r="U127" i="1"/>
  <c r="U128" i="1"/>
  <c r="V128" i="1"/>
  <c r="U129" i="1"/>
  <c r="U130" i="1"/>
  <c r="U131" i="1"/>
  <c r="U132" i="1"/>
  <c r="U133" i="1"/>
  <c r="V133" i="1"/>
  <c r="AB133" i="1" s="1"/>
  <c r="U134" i="1"/>
  <c r="U135" i="1"/>
  <c r="U136" i="1"/>
  <c r="U137" i="1"/>
  <c r="U138" i="1"/>
  <c r="V138" i="1"/>
  <c r="U139" i="1"/>
  <c r="U140" i="1"/>
  <c r="U141" i="1"/>
  <c r="U142" i="1"/>
  <c r="U143" i="1"/>
  <c r="V143" i="1"/>
  <c r="AB143" i="1" s="1"/>
  <c r="U144" i="1"/>
  <c r="U145" i="1"/>
  <c r="U146" i="1"/>
  <c r="U147" i="1"/>
  <c r="U148" i="1"/>
  <c r="V148" i="1"/>
  <c r="AB148" i="1" s="1"/>
  <c r="U149" i="1"/>
  <c r="U150" i="1"/>
  <c r="U151" i="1"/>
  <c r="U152" i="1"/>
  <c r="U153" i="1"/>
  <c r="V153" i="1"/>
  <c r="AB153" i="1" s="1"/>
  <c r="U154" i="1"/>
  <c r="U155" i="1"/>
  <c r="U156" i="1"/>
  <c r="U157" i="1"/>
  <c r="U158" i="1"/>
  <c r="V158" i="1"/>
  <c r="AB158" i="1" s="1"/>
  <c r="U159" i="1"/>
  <c r="U160" i="1"/>
  <c r="U161" i="1"/>
  <c r="U162" i="1"/>
  <c r="U163" i="1"/>
  <c r="V163" i="1"/>
  <c r="AB163" i="1" s="1"/>
  <c r="U164" i="1"/>
  <c r="U165" i="1"/>
  <c r="U166" i="1"/>
  <c r="U167" i="1"/>
  <c r="U168" i="1"/>
  <c r="V168" i="1"/>
  <c r="U169" i="1"/>
  <c r="U170" i="1"/>
  <c r="U171" i="1"/>
  <c r="U172" i="1"/>
  <c r="U173" i="1"/>
  <c r="V173" i="1"/>
  <c r="AB173" i="1" s="1"/>
  <c r="U174" i="1"/>
  <c r="U175" i="1"/>
  <c r="U176" i="1"/>
  <c r="U177" i="1"/>
  <c r="U178" i="1"/>
  <c r="V178" i="1"/>
  <c r="U179" i="1"/>
  <c r="U180" i="1"/>
  <c r="U181" i="1"/>
  <c r="U182" i="1"/>
  <c r="U183" i="1"/>
  <c r="V183" i="1"/>
  <c r="AB183" i="1" s="1"/>
  <c r="U184" i="1"/>
  <c r="U185" i="1"/>
  <c r="U186" i="1"/>
  <c r="U187" i="1"/>
  <c r="U188" i="1"/>
  <c r="V188" i="1"/>
  <c r="AB188" i="1" s="1"/>
  <c r="U189" i="1"/>
  <c r="U190" i="1"/>
  <c r="U191" i="1"/>
  <c r="U192" i="1"/>
  <c r="U193" i="1"/>
  <c r="V193" i="1"/>
  <c r="U194" i="1"/>
  <c r="U195" i="1"/>
  <c r="U196" i="1"/>
  <c r="U197" i="1"/>
  <c r="U198" i="1"/>
  <c r="V198" i="1"/>
  <c r="AB198" i="1" s="1"/>
  <c r="U199" i="1"/>
  <c r="U200" i="1"/>
  <c r="U201" i="1"/>
  <c r="U202" i="1"/>
  <c r="U203" i="1"/>
  <c r="V203" i="1"/>
  <c r="AB203" i="1" s="1"/>
  <c r="U204" i="1"/>
  <c r="U205" i="1"/>
  <c r="U206" i="1"/>
  <c r="U207" i="1"/>
  <c r="U208" i="1"/>
  <c r="V208" i="1"/>
  <c r="U209" i="1"/>
  <c r="U210" i="1"/>
  <c r="U211" i="1"/>
  <c r="U212" i="1"/>
  <c r="U213" i="1"/>
  <c r="V213" i="1"/>
  <c r="AB213" i="1" s="1"/>
  <c r="U214" i="1"/>
  <c r="U215" i="1"/>
  <c r="U216" i="1"/>
  <c r="U217" i="1"/>
  <c r="U218" i="1"/>
  <c r="V218" i="1"/>
  <c r="U219" i="1"/>
  <c r="U220" i="1"/>
  <c r="U221" i="1"/>
  <c r="U222" i="1"/>
  <c r="U223" i="1"/>
  <c r="V223" i="1"/>
  <c r="AB223" i="1" s="1"/>
  <c r="U224" i="1"/>
  <c r="U225" i="1"/>
  <c r="U226" i="1"/>
  <c r="U227" i="1"/>
  <c r="U228" i="1"/>
  <c r="V228" i="1"/>
  <c r="AB228" i="1" s="1"/>
  <c r="U229" i="1"/>
  <c r="U230" i="1"/>
  <c r="U231" i="1"/>
  <c r="U232" i="1"/>
  <c r="U233" i="1"/>
  <c r="V233" i="1"/>
  <c r="AB233" i="1" s="1"/>
  <c r="U234" i="1"/>
  <c r="U235" i="1"/>
  <c r="U236" i="1"/>
  <c r="U237" i="1"/>
  <c r="U238" i="1"/>
  <c r="V238" i="1"/>
  <c r="AB238" i="1" s="1"/>
  <c r="U239" i="1"/>
  <c r="U240" i="1"/>
  <c r="U241" i="1"/>
  <c r="U242" i="1"/>
  <c r="U243" i="1"/>
  <c r="V243" i="1"/>
  <c r="AB243" i="1" s="1"/>
  <c r="U244" i="1"/>
  <c r="U245" i="1"/>
  <c r="U246" i="1"/>
  <c r="U247" i="1"/>
  <c r="U248" i="1"/>
  <c r="V248" i="1"/>
  <c r="U249" i="1"/>
  <c r="U250" i="1"/>
  <c r="U251" i="1"/>
  <c r="U252" i="1"/>
  <c r="U253" i="1"/>
  <c r="V253" i="1"/>
  <c r="AB253" i="1" s="1"/>
  <c r="U254" i="1"/>
  <c r="U255" i="1"/>
  <c r="U256" i="1"/>
  <c r="U257" i="1"/>
  <c r="U258" i="1"/>
  <c r="V258" i="1"/>
  <c r="U259" i="1"/>
  <c r="U260" i="1"/>
  <c r="U261" i="1"/>
  <c r="U262" i="1"/>
  <c r="U263" i="1"/>
  <c r="V263" i="1"/>
  <c r="AB263" i="1" s="1"/>
  <c r="U264" i="1"/>
  <c r="U265" i="1"/>
  <c r="U266" i="1"/>
  <c r="U267" i="1"/>
  <c r="U268" i="1"/>
  <c r="V268" i="1"/>
  <c r="AB268" i="1" s="1"/>
  <c r="U269" i="1"/>
  <c r="U270" i="1"/>
  <c r="U271" i="1"/>
  <c r="U272" i="1"/>
  <c r="U273" i="1"/>
  <c r="V273" i="1"/>
  <c r="U274" i="1"/>
  <c r="U275" i="1"/>
  <c r="U276" i="1"/>
  <c r="U277" i="1"/>
  <c r="U278" i="1"/>
  <c r="V278" i="1"/>
  <c r="AB278" i="1" s="1"/>
  <c r="U279" i="1"/>
  <c r="U280" i="1"/>
  <c r="U281" i="1"/>
  <c r="U282" i="1"/>
  <c r="U283" i="1"/>
  <c r="V283" i="1"/>
  <c r="AB283" i="1" s="1"/>
  <c r="U284" i="1"/>
  <c r="U285" i="1"/>
  <c r="U286" i="1"/>
  <c r="U287" i="1"/>
  <c r="U288" i="1"/>
  <c r="V288" i="1"/>
  <c r="U289" i="1"/>
  <c r="U290" i="1"/>
  <c r="U291" i="1"/>
  <c r="U292" i="1"/>
  <c r="U293" i="1"/>
  <c r="V293" i="1"/>
  <c r="AB293" i="1" s="1"/>
  <c r="U294" i="1"/>
  <c r="U295" i="1"/>
  <c r="U296" i="1"/>
  <c r="U297" i="1"/>
  <c r="U298" i="1"/>
  <c r="V298" i="1"/>
  <c r="U299" i="1"/>
  <c r="U300" i="1"/>
  <c r="U301" i="1"/>
  <c r="U302" i="1"/>
  <c r="U303" i="1"/>
  <c r="V303" i="1"/>
  <c r="AB303" i="1" s="1"/>
  <c r="U304" i="1"/>
  <c r="U305" i="1"/>
  <c r="U306" i="1"/>
  <c r="U307" i="1"/>
  <c r="U308" i="1"/>
  <c r="V308" i="1"/>
  <c r="AB308" i="1" s="1"/>
  <c r="U309" i="1"/>
  <c r="U310" i="1"/>
  <c r="U311" i="1"/>
  <c r="U312" i="1"/>
  <c r="U313" i="1"/>
  <c r="V313" i="1"/>
  <c r="AB313" i="1" s="1"/>
  <c r="U314" i="1"/>
  <c r="U315" i="1"/>
  <c r="U316" i="1"/>
  <c r="U317" i="1"/>
  <c r="U318" i="1"/>
  <c r="V318" i="1"/>
  <c r="AB318" i="1" s="1"/>
  <c r="U319" i="1"/>
  <c r="U320" i="1"/>
  <c r="U321" i="1"/>
  <c r="U322" i="1"/>
  <c r="U323" i="1"/>
  <c r="V323" i="1"/>
  <c r="AB323" i="1" s="1"/>
  <c r="U324" i="1"/>
  <c r="U325" i="1"/>
  <c r="U326" i="1"/>
  <c r="U327" i="1"/>
  <c r="U328" i="1"/>
  <c r="V328" i="1"/>
  <c r="U329" i="1"/>
  <c r="U330" i="1"/>
  <c r="U331" i="1"/>
  <c r="U332" i="1"/>
  <c r="U333" i="1"/>
  <c r="V333" i="1"/>
  <c r="AB333" i="1" s="1"/>
  <c r="U334" i="1"/>
  <c r="U335" i="1"/>
  <c r="U336" i="1"/>
  <c r="U337" i="1"/>
  <c r="U338" i="1"/>
  <c r="V338" i="1"/>
  <c r="U339" i="1"/>
  <c r="U340" i="1"/>
  <c r="U341" i="1"/>
  <c r="U342" i="1"/>
  <c r="U343" i="1"/>
  <c r="V343" i="1"/>
  <c r="AB343" i="1" s="1"/>
  <c r="U344" i="1"/>
  <c r="U345" i="1"/>
  <c r="U346" i="1"/>
  <c r="U347" i="1"/>
  <c r="U348" i="1"/>
  <c r="V348" i="1"/>
  <c r="AB348" i="1" s="1"/>
  <c r="U349" i="1"/>
  <c r="U350" i="1"/>
  <c r="U351" i="1"/>
  <c r="U352" i="1"/>
  <c r="U353" i="1"/>
  <c r="V353" i="1"/>
  <c r="AB353" i="1" s="1"/>
  <c r="U354" i="1"/>
  <c r="U355" i="1"/>
  <c r="U356" i="1"/>
  <c r="U357" i="1"/>
  <c r="U358" i="1"/>
  <c r="V358" i="1"/>
  <c r="AB358" i="1" s="1"/>
  <c r="U359" i="1"/>
  <c r="U360" i="1"/>
  <c r="U361" i="1"/>
  <c r="U362" i="1"/>
  <c r="U363" i="1"/>
  <c r="V363" i="1"/>
  <c r="AB363" i="1" s="1"/>
  <c r="U364" i="1"/>
  <c r="U365" i="1"/>
  <c r="U366" i="1"/>
  <c r="U367" i="1"/>
  <c r="U368" i="1"/>
  <c r="V368" i="1"/>
  <c r="U369" i="1"/>
  <c r="U370" i="1"/>
  <c r="U371" i="1"/>
  <c r="U372" i="1"/>
  <c r="U373" i="1"/>
  <c r="V373" i="1"/>
  <c r="AB373" i="1" s="1"/>
  <c r="U374" i="1"/>
  <c r="U375" i="1"/>
  <c r="U376" i="1"/>
  <c r="U377" i="1"/>
  <c r="U378" i="1"/>
  <c r="V378" i="1"/>
  <c r="U379" i="1"/>
  <c r="U380" i="1"/>
  <c r="U381" i="1"/>
  <c r="U382" i="1"/>
  <c r="U383" i="1"/>
  <c r="V383" i="1"/>
  <c r="AB383" i="1" s="1"/>
  <c r="U384" i="1"/>
  <c r="U385" i="1"/>
  <c r="U386" i="1"/>
  <c r="U387" i="1"/>
  <c r="U388" i="1"/>
  <c r="V388" i="1"/>
  <c r="AB388" i="1" s="1"/>
  <c r="U389" i="1"/>
  <c r="U390" i="1"/>
  <c r="U391" i="1"/>
  <c r="U392" i="1"/>
  <c r="U393" i="1"/>
  <c r="V393" i="1"/>
  <c r="AB393" i="1" s="1"/>
  <c r="U394" i="1"/>
  <c r="U395" i="1"/>
  <c r="U396" i="1"/>
  <c r="U397" i="1"/>
  <c r="U398" i="1"/>
  <c r="V398" i="1"/>
  <c r="AB398" i="1" s="1"/>
  <c r="U399" i="1"/>
  <c r="U400" i="1"/>
  <c r="U401" i="1"/>
  <c r="U402" i="1"/>
  <c r="U403" i="1"/>
  <c r="V403" i="1"/>
  <c r="AB403" i="1" s="1"/>
  <c r="U404" i="1"/>
  <c r="U405" i="1"/>
  <c r="U406" i="1"/>
  <c r="U407" i="1"/>
  <c r="U408" i="1"/>
  <c r="V408" i="1"/>
  <c r="U409" i="1"/>
  <c r="U410" i="1"/>
  <c r="U411" i="1"/>
  <c r="U412" i="1"/>
  <c r="U413" i="1"/>
  <c r="V413" i="1"/>
  <c r="AB413" i="1" s="1"/>
  <c r="U414" i="1"/>
  <c r="U415" i="1"/>
  <c r="U416" i="1"/>
  <c r="U417" i="1"/>
  <c r="U418" i="1"/>
  <c r="V418" i="1"/>
  <c r="U419" i="1"/>
  <c r="U420" i="1"/>
  <c r="U421" i="1"/>
  <c r="U422" i="1"/>
  <c r="U423" i="1"/>
  <c r="V423" i="1"/>
  <c r="AB423" i="1" s="1"/>
  <c r="U424" i="1"/>
  <c r="U425" i="1"/>
  <c r="U426" i="1"/>
  <c r="U427" i="1"/>
  <c r="U428" i="1"/>
  <c r="V428" i="1"/>
  <c r="AB428" i="1" s="1"/>
  <c r="U429" i="1"/>
  <c r="U430" i="1"/>
  <c r="U431" i="1"/>
  <c r="U432" i="1"/>
  <c r="U433" i="1"/>
  <c r="V433" i="1"/>
  <c r="AB433" i="1" s="1"/>
  <c r="U434" i="1"/>
  <c r="U435" i="1"/>
  <c r="U436" i="1"/>
  <c r="U437" i="1"/>
  <c r="U438" i="1"/>
  <c r="V438" i="1"/>
  <c r="AB438" i="1" s="1"/>
  <c r="U439" i="1"/>
  <c r="U440" i="1"/>
  <c r="U441" i="1"/>
  <c r="U442" i="1"/>
  <c r="U443" i="1"/>
  <c r="V443" i="1"/>
  <c r="AB443" i="1" s="1"/>
  <c r="U444" i="1"/>
  <c r="U445" i="1"/>
  <c r="U446" i="1"/>
  <c r="U447" i="1"/>
  <c r="U448" i="1"/>
  <c r="V448" i="1"/>
  <c r="U449" i="1"/>
  <c r="U450" i="1"/>
  <c r="U451" i="1"/>
  <c r="U452" i="1"/>
  <c r="U453" i="1"/>
  <c r="V453" i="1"/>
  <c r="AB453" i="1" s="1"/>
  <c r="U454" i="1"/>
  <c r="U455" i="1"/>
  <c r="U456" i="1"/>
  <c r="U457" i="1"/>
  <c r="U458" i="1"/>
  <c r="V458" i="1"/>
  <c r="U459" i="1"/>
  <c r="U460" i="1"/>
  <c r="U461" i="1"/>
  <c r="U462" i="1"/>
  <c r="U463" i="1"/>
  <c r="V463" i="1"/>
  <c r="AB463" i="1" s="1"/>
  <c r="U464" i="1"/>
  <c r="U465" i="1"/>
  <c r="U466" i="1"/>
  <c r="U467" i="1"/>
  <c r="U468" i="1"/>
  <c r="V468" i="1"/>
  <c r="AB468" i="1" s="1"/>
  <c r="U469" i="1"/>
  <c r="U470" i="1"/>
  <c r="U471" i="1"/>
  <c r="U472" i="1"/>
  <c r="U473" i="1"/>
  <c r="V473" i="1"/>
  <c r="AB473" i="1" s="1"/>
  <c r="U474" i="1"/>
  <c r="U475" i="1"/>
  <c r="U476" i="1"/>
  <c r="U477" i="1"/>
  <c r="U478" i="1"/>
  <c r="V478" i="1"/>
  <c r="AB478" i="1" s="1"/>
  <c r="U479" i="1"/>
  <c r="U480" i="1"/>
  <c r="U481" i="1"/>
  <c r="U482" i="1"/>
  <c r="U483" i="1"/>
  <c r="V483" i="1"/>
  <c r="AB483" i="1" s="1"/>
  <c r="U484" i="1"/>
  <c r="U485" i="1"/>
  <c r="U486" i="1"/>
  <c r="U487" i="1"/>
  <c r="U488" i="1"/>
  <c r="V488" i="1"/>
  <c r="U489" i="1"/>
  <c r="U490" i="1"/>
  <c r="U491" i="1"/>
  <c r="U492" i="1"/>
  <c r="U493" i="1"/>
  <c r="V493" i="1"/>
  <c r="AB493" i="1" s="1"/>
  <c r="U494" i="1"/>
  <c r="U495" i="1"/>
  <c r="U496" i="1"/>
  <c r="U497" i="1"/>
  <c r="U498" i="1"/>
  <c r="V498" i="1"/>
  <c r="U499" i="1"/>
  <c r="U500" i="1"/>
  <c r="U501" i="1"/>
  <c r="U502" i="1"/>
  <c r="AB3" i="1"/>
  <c r="AB18" i="1"/>
  <c r="AB33" i="1"/>
  <c r="AB48" i="1"/>
  <c r="AB58" i="1"/>
  <c r="AB73" i="1"/>
  <c r="AB88" i="1"/>
  <c r="AB98" i="1"/>
  <c r="AB113" i="1"/>
  <c r="AB128" i="1"/>
  <c r="AB138" i="1"/>
  <c r="AB168" i="1"/>
  <c r="AB178" i="1"/>
  <c r="AB193" i="1"/>
  <c r="AB208" i="1"/>
  <c r="AB218" i="1"/>
  <c r="AB248" i="1"/>
  <c r="AB258" i="1"/>
  <c r="AB273" i="1"/>
  <c r="AB288" i="1"/>
  <c r="AB298" i="1"/>
  <c r="AB328" i="1"/>
  <c r="AB338" i="1"/>
  <c r="AB368" i="1"/>
  <c r="AB378" i="1"/>
  <c r="AB408" i="1"/>
  <c r="AB418" i="1"/>
  <c r="AB448" i="1"/>
  <c r="AB458" i="1"/>
  <c r="AB488" i="1"/>
  <c r="AB498" i="1"/>
  <c r="I498" i="1"/>
  <c r="I423" i="1"/>
  <c r="I3" i="1"/>
  <c r="E3" i="1" s="1"/>
  <c r="M1" i="2"/>
  <c r="F2" i="2"/>
  <c r="F1" i="2" s="1"/>
  <c r="M2" i="2"/>
  <c r="H4" i="3"/>
  <c r="H3" i="3" s="1"/>
  <c r="P4" i="3"/>
  <c r="L28" i="1"/>
  <c r="L53" i="1" l="1"/>
  <c r="M53" i="1" s="1"/>
  <c r="I508" i="1"/>
  <c r="I512" i="1" s="1"/>
  <c r="D505" i="1"/>
  <c r="D507" i="1" s="1"/>
  <c r="L502" i="1"/>
  <c r="M502" i="1" s="1"/>
  <c r="L501" i="1"/>
  <c r="M501" i="1" s="1"/>
  <c r="L500" i="1"/>
  <c r="M500" i="1" s="1"/>
  <c r="L499" i="1"/>
  <c r="M499" i="1" s="1"/>
  <c r="L498" i="1"/>
  <c r="M498" i="1" s="1"/>
  <c r="E498" i="1"/>
  <c r="L497" i="1"/>
  <c r="M497" i="1" s="1"/>
  <c r="L496" i="1"/>
  <c r="M496" i="1" s="1"/>
  <c r="L495" i="1"/>
  <c r="M495" i="1" s="1"/>
  <c r="L494" i="1"/>
  <c r="M494" i="1" s="1"/>
  <c r="L493" i="1"/>
  <c r="M493" i="1" s="1"/>
  <c r="I493" i="1"/>
  <c r="E493" i="1" s="1"/>
  <c r="L492" i="1"/>
  <c r="M492" i="1" s="1"/>
  <c r="L491" i="1"/>
  <c r="M491" i="1" s="1"/>
  <c r="L490" i="1"/>
  <c r="M490" i="1" s="1"/>
  <c r="L489" i="1"/>
  <c r="M489" i="1" s="1"/>
  <c r="L488" i="1"/>
  <c r="M488" i="1" s="1"/>
  <c r="I488" i="1"/>
  <c r="E488" i="1" s="1"/>
  <c r="L487" i="1"/>
  <c r="M487" i="1" s="1"/>
  <c r="L486" i="1"/>
  <c r="M486" i="1" s="1"/>
  <c r="L485" i="1"/>
  <c r="M485" i="1" s="1"/>
  <c r="L484" i="1"/>
  <c r="M484" i="1" s="1"/>
  <c r="L483" i="1"/>
  <c r="M483" i="1" s="1"/>
  <c r="I483" i="1"/>
  <c r="E483" i="1" s="1"/>
  <c r="L482" i="1"/>
  <c r="M482" i="1" s="1"/>
  <c r="L481" i="1"/>
  <c r="M481" i="1" s="1"/>
  <c r="L480" i="1"/>
  <c r="M480" i="1" s="1"/>
  <c r="L479" i="1"/>
  <c r="M479" i="1" s="1"/>
  <c r="L478" i="1"/>
  <c r="M478" i="1" s="1"/>
  <c r="I478" i="1"/>
  <c r="E478" i="1" s="1"/>
  <c r="L477" i="1"/>
  <c r="M477" i="1" s="1"/>
  <c r="L476" i="1"/>
  <c r="M476" i="1" s="1"/>
  <c r="L475" i="1"/>
  <c r="M475" i="1" s="1"/>
  <c r="L474" i="1"/>
  <c r="M474" i="1" s="1"/>
  <c r="L473" i="1"/>
  <c r="M473" i="1" s="1"/>
  <c r="I473" i="1"/>
  <c r="E473" i="1" s="1"/>
  <c r="L472" i="1"/>
  <c r="M472" i="1" s="1"/>
  <c r="L471" i="1"/>
  <c r="M471" i="1" s="1"/>
  <c r="L470" i="1"/>
  <c r="M470" i="1" s="1"/>
  <c r="L469" i="1"/>
  <c r="M469" i="1" s="1"/>
  <c r="L468" i="1"/>
  <c r="M468" i="1" s="1"/>
  <c r="I468" i="1"/>
  <c r="E468" i="1" s="1"/>
  <c r="L467" i="1"/>
  <c r="M467" i="1" s="1"/>
  <c r="L466" i="1"/>
  <c r="M466" i="1" s="1"/>
  <c r="L465" i="1"/>
  <c r="M465" i="1" s="1"/>
  <c r="L464" i="1"/>
  <c r="M464" i="1" s="1"/>
  <c r="L463" i="1"/>
  <c r="M463" i="1" s="1"/>
  <c r="I463" i="1"/>
  <c r="E463" i="1" s="1"/>
  <c r="L462" i="1"/>
  <c r="M462" i="1" s="1"/>
  <c r="L461" i="1"/>
  <c r="M461" i="1" s="1"/>
  <c r="L460" i="1"/>
  <c r="M460" i="1" s="1"/>
  <c r="L459" i="1"/>
  <c r="M459" i="1" s="1"/>
  <c r="L458" i="1"/>
  <c r="M458" i="1" s="1"/>
  <c r="I458" i="1"/>
  <c r="E458" i="1" s="1"/>
  <c r="L457" i="1"/>
  <c r="M457" i="1" s="1"/>
  <c r="L456" i="1"/>
  <c r="M456" i="1" s="1"/>
  <c r="L455" i="1"/>
  <c r="M455" i="1" s="1"/>
  <c r="L454" i="1"/>
  <c r="M454" i="1" s="1"/>
  <c r="L453" i="1"/>
  <c r="M453" i="1" s="1"/>
  <c r="I453" i="1"/>
  <c r="E453" i="1" s="1"/>
  <c r="L452" i="1"/>
  <c r="M452" i="1" s="1"/>
  <c r="L451" i="1"/>
  <c r="M451" i="1" s="1"/>
  <c r="L450" i="1"/>
  <c r="M450" i="1" s="1"/>
  <c r="L449" i="1"/>
  <c r="M449" i="1" s="1"/>
  <c r="L448" i="1"/>
  <c r="M448" i="1" s="1"/>
  <c r="I448" i="1"/>
  <c r="E448" i="1" s="1"/>
  <c r="L447" i="1"/>
  <c r="M447" i="1" s="1"/>
  <c r="L446" i="1"/>
  <c r="M446" i="1" s="1"/>
  <c r="L445" i="1"/>
  <c r="M445" i="1" s="1"/>
  <c r="L444" i="1"/>
  <c r="M444" i="1" s="1"/>
  <c r="L443" i="1"/>
  <c r="M443" i="1" s="1"/>
  <c r="I443" i="1"/>
  <c r="E443" i="1" s="1"/>
  <c r="L442" i="1"/>
  <c r="M442" i="1" s="1"/>
  <c r="L441" i="1"/>
  <c r="M441" i="1" s="1"/>
  <c r="L440" i="1"/>
  <c r="M440" i="1" s="1"/>
  <c r="L439" i="1"/>
  <c r="M439" i="1" s="1"/>
  <c r="L438" i="1"/>
  <c r="M438" i="1" s="1"/>
  <c r="I438" i="1"/>
  <c r="E438" i="1" s="1"/>
  <c r="L437" i="1"/>
  <c r="M437" i="1" s="1"/>
  <c r="L436" i="1"/>
  <c r="M436" i="1" s="1"/>
  <c r="L435" i="1"/>
  <c r="M435" i="1" s="1"/>
  <c r="L434" i="1"/>
  <c r="M434" i="1" s="1"/>
  <c r="L433" i="1"/>
  <c r="M433" i="1" s="1"/>
  <c r="I433" i="1"/>
  <c r="E433" i="1" s="1"/>
  <c r="L432" i="1"/>
  <c r="M432" i="1" s="1"/>
  <c r="L431" i="1"/>
  <c r="M431" i="1" s="1"/>
  <c r="L430" i="1"/>
  <c r="M430" i="1" s="1"/>
  <c r="L429" i="1"/>
  <c r="M429" i="1" s="1"/>
  <c r="L428" i="1"/>
  <c r="M428" i="1" s="1"/>
  <c r="I428" i="1"/>
  <c r="E428" i="1" s="1"/>
  <c r="L427" i="1"/>
  <c r="M427" i="1" s="1"/>
  <c r="L426" i="1"/>
  <c r="M426" i="1" s="1"/>
  <c r="L425" i="1"/>
  <c r="M425" i="1" s="1"/>
  <c r="L424" i="1"/>
  <c r="M424" i="1" s="1"/>
  <c r="L423" i="1"/>
  <c r="M423" i="1" s="1"/>
  <c r="E423" i="1"/>
  <c r="L422" i="1"/>
  <c r="M422" i="1" s="1"/>
  <c r="L421" i="1"/>
  <c r="M421" i="1" s="1"/>
  <c r="L420" i="1"/>
  <c r="M420" i="1" s="1"/>
  <c r="L419" i="1"/>
  <c r="M419" i="1" s="1"/>
  <c r="L418" i="1"/>
  <c r="M418" i="1" s="1"/>
  <c r="I418" i="1"/>
  <c r="E418" i="1" s="1"/>
  <c r="L417" i="1"/>
  <c r="M417" i="1" s="1"/>
  <c r="L416" i="1"/>
  <c r="M416" i="1" s="1"/>
  <c r="L415" i="1"/>
  <c r="M415" i="1" s="1"/>
  <c r="L414" i="1"/>
  <c r="M414" i="1" s="1"/>
  <c r="L413" i="1"/>
  <c r="M413" i="1" s="1"/>
  <c r="I413" i="1"/>
  <c r="E413" i="1" s="1"/>
  <c r="L412" i="1"/>
  <c r="M412" i="1" s="1"/>
  <c r="L411" i="1"/>
  <c r="M411" i="1" s="1"/>
  <c r="L410" i="1"/>
  <c r="M410" i="1" s="1"/>
  <c r="L409" i="1"/>
  <c r="M409" i="1" s="1"/>
  <c r="L408" i="1"/>
  <c r="M408" i="1" s="1"/>
  <c r="I408" i="1"/>
  <c r="E408" i="1" s="1"/>
  <c r="L407" i="1"/>
  <c r="M407" i="1" s="1"/>
  <c r="L406" i="1"/>
  <c r="M406" i="1" s="1"/>
  <c r="L405" i="1"/>
  <c r="M405" i="1" s="1"/>
  <c r="L404" i="1"/>
  <c r="M404" i="1" s="1"/>
  <c r="L403" i="1"/>
  <c r="M403" i="1" s="1"/>
  <c r="I403" i="1"/>
  <c r="E403" i="1" s="1"/>
  <c r="L402" i="1"/>
  <c r="M402" i="1" s="1"/>
  <c r="L401" i="1"/>
  <c r="M401" i="1" s="1"/>
  <c r="L400" i="1"/>
  <c r="M400" i="1" s="1"/>
  <c r="L399" i="1"/>
  <c r="M399" i="1" s="1"/>
  <c r="L398" i="1"/>
  <c r="M398" i="1" s="1"/>
  <c r="I398" i="1"/>
  <c r="E398" i="1" s="1"/>
  <c r="L397" i="1"/>
  <c r="M397" i="1" s="1"/>
  <c r="L396" i="1"/>
  <c r="M396" i="1" s="1"/>
  <c r="L395" i="1"/>
  <c r="M395" i="1" s="1"/>
  <c r="L394" i="1"/>
  <c r="M394" i="1" s="1"/>
  <c r="L393" i="1"/>
  <c r="M393" i="1" s="1"/>
  <c r="I393" i="1"/>
  <c r="E393" i="1" s="1"/>
  <c r="L392" i="1"/>
  <c r="M392" i="1" s="1"/>
  <c r="L391" i="1"/>
  <c r="M391" i="1" s="1"/>
  <c r="L390" i="1"/>
  <c r="M390" i="1" s="1"/>
  <c r="L389" i="1"/>
  <c r="M389" i="1" s="1"/>
  <c r="L388" i="1"/>
  <c r="M388" i="1" s="1"/>
  <c r="I388" i="1"/>
  <c r="E388" i="1" s="1"/>
  <c r="L387" i="1"/>
  <c r="L386" i="1"/>
  <c r="M386" i="1" s="1"/>
  <c r="L385" i="1"/>
  <c r="M385" i="1" s="1"/>
  <c r="L384" i="1"/>
  <c r="M384" i="1" s="1"/>
  <c r="L383" i="1"/>
  <c r="M383" i="1" s="1"/>
  <c r="I383" i="1"/>
  <c r="E383" i="1" s="1"/>
  <c r="L382" i="1"/>
  <c r="M382" i="1" s="1"/>
  <c r="L381" i="1"/>
  <c r="M381" i="1" s="1"/>
  <c r="L380" i="1"/>
  <c r="M380" i="1" s="1"/>
  <c r="L379" i="1"/>
  <c r="M379" i="1" s="1"/>
  <c r="L378" i="1"/>
  <c r="M378" i="1" s="1"/>
  <c r="I378" i="1"/>
  <c r="E378" i="1" s="1"/>
  <c r="L377" i="1"/>
  <c r="M377" i="1" s="1"/>
  <c r="L376" i="1"/>
  <c r="M376" i="1" s="1"/>
  <c r="L375" i="1"/>
  <c r="M375" i="1" s="1"/>
  <c r="L374" i="1"/>
  <c r="M374" i="1" s="1"/>
  <c r="L373" i="1"/>
  <c r="M373" i="1" s="1"/>
  <c r="I373" i="1"/>
  <c r="E373" i="1" s="1"/>
  <c r="L372" i="1"/>
  <c r="M372" i="1" s="1"/>
  <c r="L371" i="1"/>
  <c r="M371" i="1" s="1"/>
  <c r="L370" i="1"/>
  <c r="M370" i="1" s="1"/>
  <c r="L369" i="1"/>
  <c r="M369" i="1" s="1"/>
  <c r="L368" i="1"/>
  <c r="M368" i="1" s="1"/>
  <c r="I368" i="1"/>
  <c r="E368" i="1" s="1"/>
  <c r="L367" i="1"/>
  <c r="M367" i="1" s="1"/>
  <c r="L366" i="1"/>
  <c r="M366" i="1" s="1"/>
  <c r="L365" i="1"/>
  <c r="M365" i="1" s="1"/>
  <c r="L364" i="1"/>
  <c r="M364" i="1" s="1"/>
  <c r="L363" i="1"/>
  <c r="M363" i="1" s="1"/>
  <c r="I363" i="1"/>
  <c r="E363" i="1" s="1"/>
  <c r="L362" i="1"/>
  <c r="M362" i="1" s="1"/>
  <c r="L361" i="1"/>
  <c r="M361" i="1" s="1"/>
  <c r="L360" i="1"/>
  <c r="M360" i="1" s="1"/>
  <c r="L359" i="1"/>
  <c r="M359" i="1" s="1"/>
  <c r="L358" i="1"/>
  <c r="M358" i="1" s="1"/>
  <c r="I358" i="1"/>
  <c r="E358" i="1" s="1"/>
  <c r="L357" i="1"/>
  <c r="M357" i="1" s="1"/>
  <c r="L356" i="1"/>
  <c r="M356" i="1" s="1"/>
  <c r="L355" i="1"/>
  <c r="M355" i="1" s="1"/>
  <c r="L354" i="1"/>
  <c r="M354" i="1" s="1"/>
  <c r="L353" i="1"/>
  <c r="M353" i="1" s="1"/>
  <c r="I353" i="1"/>
  <c r="E353" i="1" s="1"/>
  <c r="L352" i="1"/>
  <c r="M352" i="1" s="1"/>
  <c r="L351" i="1"/>
  <c r="M351" i="1" s="1"/>
  <c r="L350" i="1"/>
  <c r="M350" i="1" s="1"/>
  <c r="L349" i="1"/>
  <c r="M349" i="1" s="1"/>
  <c r="L348" i="1"/>
  <c r="M348" i="1" s="1"/>
  <c r="I348" i="1"/>
  <c r="E348" i="1" s="1"/>
  <c r="L347" i="1"/>
  <c r="M347" i="1" s="1"/>
  <c r="L346" i="1"/>
  <c r="M346" i="1" s="1"/>
  <c r="L345" i="1"/>
  <c r="M345" i="1" s="1"/>
  <c r="L344" i="1"/>
  <c r="M344" i="1" s="1"/>
  <c r="L343" i="1"/>
  <c r="M343" i="1" s="1"/>
  <c r="I343" i="1"/>
  <c r="E343" i="1" s="1"/>
  <c r="L342" i="1"/>
  <c r="M342" i="1" s="1"/>
  <c r="L341" i="1"/>
  <c r="M341" i="1" s="1"/>
  <c r="L340" i="1"/>
  <c r="M340" i="1" s="1"/>
  <c r="L339" i="1"/>
  <c r="M339" i="1" s="1"/>
  <c r="L338" i="1"/>
  <c r="M338" i="1" s="1"/>
  <c r="I338" i="1"/>
  <c r="E338" i="1" s="1"/>
  <c r="L337" i="1"/>
  <c r="M337" i="1" s="1"/>
  <c r="L336" i="1"/>
  <c r="M336" i="1" s="1"/>
  <c r="L335" i="1"/>
  <c r="M335" i="1" s="1"/>
  <c r="L334" i="1"/>
  <c r="M334" i="1" s="1"/>
  <c r="L333" i="1"/>
  <c r="M333" i="1" s="1"/>
  <c r="I333" i="1"/>
  <c r="E333" i="1" s="1"/>
  <c r="L332" i="1"/>
  <c r="M332" i="1" s="1"/>
  <c r="L331" i="1"/>
  <c r="M331" i="1" s="1"/>
  <c r="L330" i="1"/>
  <c r="M330" i="1" s="1"/>
  <c r="L329" i="1"/>
  <c r="M329" i="1" s="1"/>
  <c r="L328" i="1"/>
  <c r="M328" i="1" s="1"/>
  <c r="I328" i="1"/>
  <c r="E328" i="1" s="1"/>
  <c r="L327" i="1"/>
  <c r="M327" i="1" s="1"/>
  <c r="L326" i="1"/>
  <c r="M326" i="1" s="1"/>
  <c r="L325" i="1"/>
  <c r="M325" i="1" s="1"/>
  <c r="L324" i="1"/>
  <c r="M324" i="1" s="1"/>
  <c r="L323" i="1"/>
  <c r="M323" i="1" s="1"/>
  <c r="I323" i="1"/>
  <c r="E323" i="1" s="1"/>
  <c r="L322" i="1"/>
  <c r="M322" i="1" s="1"/>
  <c r="L321" i="1"/>
  <c r="M321" i="1" s="1"/>
  <c r="L320" i="1"/>
  <c r="M320" i="1" s="1"/>
  <c r="L319" i="1"/>
  <c r="M319" i="1" s="1"/>
  <c r="L318" i="1"/>
  <c r="M318" i="1" s="1"/>
  <c r="I318" i="1"/>
  <c r="E318" i="1" s="1"/>
  <c r="L317" i="1"/>
  <c r="M317" i="1" s="1"/>
  <c r="L316" i="1"/>
  <c r="M316" i="1" s="1"/>
  <c r="L315" i="1"/>
  <c r="M315" i="1" s="1"/>
  <c r="L314" i="1"/>
  <c r="M314" i="1" s="1"/>
  <c r="L313" i="1"/>
  <c r="M313" i="1" s="1"/>
  <c r="I313" i="1"/>
  <c r="E313" i="1" s="1"/>
  <c r="L312" i="1"/>
  <c r="M312" i="1" s="1"/>
  <c r="L311" i="1"/>
  <c r="M311" i="1" s="1"/>
  <c r="L310" i="1"/>
  <c r="M310" i="1" s="1"/>
  <c r="L309" i="1"/>
  <c r="M309" i="1" s="1"/>
  <c r="L308" i="1"/>
  <c r="M308" i="1" s="1"/>
  <c r="I308" i="1"/>
  <c r="E308" i="1" s="1"/>
  <c r="L307" i="1"/>
  <c r="M307" i="1" s="1"/>
  <c r="L306" i="1"/>
  <c r="M306" i="1" s="1"/>
  <c r="L305" i="1"/>
  <c r="M305" i="1" s="1"/>
  <c r="L304" i="1"/>
  <c r="M304" i="1" s="1"/>
  <c r="L303" i="1"/>
  <c r="M303" i="1" s="1"/>
  <c r="I303" i="1"/>
  <c r="E303" i="1" s="1"/>
  <c r="L302" i="1"/>
  <c r="M302" i="1" s="1"/>
  <c r="L301" i="1"/>
  <c r="M301" i="1" s="1"/>
  <c r="L300" i="1"/>
  <c r="M300" i="1" s="1"/>
  <c r="L299" i="1"/>
  <c r="M299" i="1" s="1"/>
  <c r="L298" i="1"/>
  <c r="M298" i="1" s="1"/>
  <c r="I298" i="1"/>
  <c r="E298" i="1" s="1"/>
  <c r="L297" i="1"/>
  <c r="M297" i="1" s="1"/>
  <c r="L296" i="1"/>
  <c r="M296" i="1" s="1"/>
  <c r="L295" i="1"/>
  <c r="M295" i="1" s="1"/>
  <c r="L294" i="1"/>
  <c r="M294" i="1" s="1"/>
  <c r="L293" i="1"/>
  <c r="M293" i="1" s="1"/>
  <c r="I293" i="1"/>
  <c r="E293" i="1" s="1"/>
  <c r="L292" i="1"/>
  <c r="M292" i="1" s="1"/>
  <c r="L291" i="1"/>
  <c r="M291" i="1" s="1"/>
  <c r="L290" i="1"/>
  <c r="M290" i="1" s="1"/>
  <c r="L289" i="1"/>
  <c r="M289" i="1" s="1"/>
  <c r="L288" i="1"/>
  <c r="M288" i="1" s="1"/>
  <c r="I288" i="1"/>
  <c r="E288" i="1" s="1"/>
  <c r="L287" i="1"/>
  <c r="M287" i="1" s="1"/>
  <c r="L286" i="1"/>
  <c r="M286" i="1" s="1"/>
  <c r="L285" i="1"/>
  <c r="M285" i="1" s="1"/>
  <c r="L284" i="1"/>
  <c r="M284" i="1" s="1"/>
  <c r="L283" i="1"/>
  <c r="M283" i="1" s="1"/>
  <c r="I283" i="1"/>
  <c r="E283" i="1" s="1"/>
  <c r="L282" i="1"/>
  <c r="M282" i="1" s="1"/>
  <c r="L281" i="1"/>
  <c r="M281" i="1" s="1"/>
  <c r="L280" i="1"/>
  <c r="M280" i="1" s="1"/>
  <c r="L279" i="1"/>
  <c r="M279" i="1" s="1"/>
  <c r="L278" i="1"/>
  <c r="M278" i="1" s="1"/>
  <c r="I278" i="1"/>
  <c r="E278" i="1" s="1"/>
  <c r="L277" i="1"/>
  <c r="M277" i="1" s="1"/>
  <c r="L276" i="1"/>
  <c r="M276" i="1" s="1"/>
  <c r="L275" i="1"/>
  <c r="M275" i="1" s="1"/>
  <c r="L274" i="1"/>
  <c r="M274" i="1" s="1"/>
  <c r="L273" i="1"/>
  <c r="M273" i="1" s="1"/>
  <c r="I273" i="1"/>
  <c r="E273" i="1" s="1"/>
  <c r="L272" i="1"/>
  <c r="M272" i="1" s="1"/>
  <c r="L271" i="1"/>
  <c r="M271" i="1" s="1"/>
  <c r="L270" i="1"/>
  <c r="M270" i="1" s="1"/>
  <c r="L269" i="1"/>
  <c r="M269" i="1" s="1"/>
  <c r="L268" i="1"/>
  <c r="M268" i="1" s="1"/>
  <c r="I268" i="1"/>
  <c r="E268" i="1" s="1"/>
  <c r="L267" i="1"/>
  <c r="M267" i="1" s="1"/>
  <c r="L266" i="1"/>
  <c r="M266" i="1" s="1"/>
  <c r="L265" i="1"/>
  <c r="M265" i="1" s="1"/>
  <c r="L264" i="1"/>
  <c r="M264" i="1" s="1"/>
  <c r="L263" i="1"/>
  <c r="M263" i="1" s="1"/>
  <c r="I263" i="1"/>
  <c r="E263" i="1" s="1"/>
  <c r="L262" i="1"/>
  <c r="M262" i="1" s="1"/>
  <c r="L261" i="1"/>
  <c r="M261" i="1" s="1"/>
  <c r="L260" i="1"/>
  <c r="M260" i="1" s="1"/>
  <c r="L259" i="1"/>
  <c r="M259" i="1" s="1"/>
  <c r="L258" i="1"/>
  <c r="M258" i="1" s="1"/>
  <c r="I258" i="1"/>
  <c r="E258" i="1" s="1"/>
  <c r="L257" i="1"/>
  <c r="M257" i="1" s="1"/>
  <c r="L256" i="1"/>
  <c r="M256" i="1" s="1"/>
  <c r="L255" i="1"/>
  <c r="M255" i="1" s="1"/>
  <c r="L254" i="1"/>
  <c r="M254" i="1" s="1"/>
  <c r="L253" i="1"/>
  <c r="M253" i="1" s="1"/>
  <c r="I253" i="1"/>
  <c r="E253" i="1" s="1"/>
  <c r="L252" i="1"/>
  <c r="M252" i="1" s="1"/>
  <c r="L251" i="1"/>
  <c r="M251" i="1" s="1"/>
  <c r="L250" i="1"/>
  <c r="M250" i="1" s="1"/>
  <c r="L249" i="1"/>
  <c r="M249" i="1" s="1"/>
  <c r="L248" i="1"/>
  <c r="M248" i="1" s="1"/>
  <c r="I248" i="1"/>
  <c r="E248" i="1" s="1"/>
  <c r="L247" i="1"/>
  <c r="M247" i="1" s="1"/>
  <c r="L246" i="1"/>
  <c r="M246" i="1" s="1"/>
  <c r="L245" i="1"/>
  <c r="M245" i="1" s="1"/>
  <c r="L244" i="1"/>
  <c r="M244" i="1" s="1"/>
  <c r="L243" i="1"/>
  <c r="M243" i="1" s="1"/>
  <c r="I243" i="1"/>
  <c r="E243" i="1" s="1"/>
  <c r="L242" i="1"/>
  <c r="M242" i="1" s="1"/>
  <c r="L241" i="1"/>
  <c r="M241" i="1" s="1"/>
  <c r="L240" i="1"/>
  <c r="M240" i="1" s="1"/>
  <c r="L239" i="1"/>
  <c r="M239" i="1" s="1"/>
  <c r="L238" i="1"/>
  <c r="M238" i="1" s="1"/>
  <c r="I238" i="1"/>
  <c r="E238" i="1" s="1"/>
  <c r="L237" i="1"/>
  <c r="M237" i="1" s="1"/>
  <c r="L236" i="1"/>
  <c r="M236" i="1" s="1"/>
  <c r="L235" i="1"/>
  <c r="M235" i="1" s="1"/>
  <c r="L234" i="1"/>
  <c r="M234" i="1" s="1"/>
  <c r="L233" i="1"/>
  <c r="M233" i="1" s="1"/>
  <c r="I233" i="1"/>
  <c r="E233" i="1" s="1"/>
  <c r="L232" i="1"/>
  <c r="M232" i="1" s="1"/>
  <c r="L231" i="1"/>
  <c r="M231" i="1" s="1"/>
  <c r="L230" i="1"/>
  <c r="M230" i="1" s="1"/>
  <c r="L229" i="1"/>
  <c r="M229" i="1" s="1"/>
  <c r="L228" i="1"/>
  <c r="M228" i="1" s="1"/>
  <c r="I228" i="1"/>
  <c r="E228" i="1" s="1"/>
  <c r="L227" i="1"/>
  <c r="M227" i="1" s="1"/>
  <c r="L226" i="1"/>
  <c r="M226" i="1" s="1"/>
  <c r="L225" i="1"/>
  <c r="M225" i="1" s="1"/>
  <c r="L224" i="1"/>
  <c r="M224" i="1" s="1"/>
  <c r="L223" i="1"/>
  <c r="M223" i="1" s="1"/>
  <c r="I223" i="1"/>
  <c r="E223" i="1" s="1"/>
  <c r="L222" i="1"/>
  <c r="M222" i="1" s="1"/>
  <c r="L221" i="1"/>
  <c r="M221" i="1" s="1"/>
  <c r="L220" i="1"/>
  <c r="M220" i="1" s="1"/>
  <c r="L219" i="1"/>
  <c r="M219" i="1" s="1"/>
  <c r="L218" i="1"/>
  <c r="M218" i="1" s="1"/>
  <c r="I218" i="1"/>
  <c r="E218" i="1" s="1"/>
  <c r="L217" i="1"/>
  <c r="M217" i="1" s="1"/>
  <c r="L216" i="1"/>
  <c r="M216" i="1" s="1"/>
  <c r="L215" i="1"/>
  <c r="M215" i="1" s="1"/>
  <c r="L214" i="1"/>
  <c r="M214" i="1" s="1"/>
  <c r="L213" i="1"/>
  <c r="M213" i="1" s="1"/>
  <c r="I213" i="1"/>
  <c r="E213" i="1" s="1"/>
  <c r="L212" i="1"/>
  <c r="M212" i="1" s="1"/>
  <c r="L211" i="1"/>
  <c r="M211" i="1" s="1"/>
  <c r="L210" i="1"/>
  <c r="M210" i="1" s="1"/>
  <c r="L209" i="1"/>
  <c r="M209" i="1" s="1"/>
  <c r="L208" i="1"/>
  <c r="M208" i="1" s="1"/>
  <c r="I208" i="1"/>
  <c r="E208" i="1" s="1"/>
  <c r="L207" i="1"/>
  <c r="M207" i="1" s="1"/>
  <c r="L206" i="1"/>
  <c r="M206" i="1" s="1"/>
  <c r="L205" i="1"/>
  <c r="M205" i="1" s="1"/>
  <c r="L204" i="1"/>
  <c r="M204" i="1" s="1"/>
  <c r="L203" i="1"/>
  <c r="M203" i="1" s="1"/>
  <c r="I203" i="1"/>
  <c r="E203" i="1" s="1"/>
  <c r="L202" i="1"/>
  <c r="M202" i="1" s="1"/>
  <c r="L201" i="1"/>
  <c r="L200" i="1"/>
  <c r="M200" i="1" s="1"/>
  <c r="L199" i="1"/>
  <c r="M199" i="1" s="1"/>
  <c r="L198" i="1"/>
  <c r="M198" i="1" s="1"/>
  <c r="I198" i="1"/>
  <c r="E198" i="1" s="1"/>
  <c r="L197" i="1"/>
  <c r="M197" i="1" s="1"/>
  <c r="L196" i="1"/>
  <c r="M196" i="1" s="1"/>
  <c r="L195" i="1"/>
  <c r="M195" i="1" s="1"/>
  <c r="L194" i="1"/>
  <c r="M194" i="1" s="1"/>
  <c r="L193" i="1"/>
  <c r="M193" i="1" s="1"/>
  <c r="I193" i="1"/>
  <c r="E193" i="1" s="1"/>
  <c r="L192" i="1"/>
  <c r="M192" i="1" s="1"/>
  <c r="L191" i="1"/>
  <c r="M191" i="1" s="1"/>
  <c r="L190" i="1"/>
  <c r="M190" i="1" s="1"/>
  <c r="L189" i="1"/>
  <c r="M189" i="1" s="1"/>
  <c r="L188" i="1"/>
  <c r="M188" i="1" s="1"/>
  <c r="I188" i="1"/>
  <c r="E188" i="1" s="1"/>
  <c r="L187" i="1"/>
  <c r="M187" i="1" s="1"/>
  <c r="L186" i="1"/>
  <c r="M186" i="1" s="1"/>
  <c r="L185" i="1"/>
  <c r="M185" i="1" s="1"/>
  <c r="L184" i="1"/>
  <c r="M184" i="1" s="1"/>
  <c r="L183" i="1"/>
  <c r="M183" i="1" s="1"/>
  <c r="I183" i="1"/>
  <c r="E183" i="1" s="1"/>
  <c r="L182" i="1"/>
  <c r="M182" i="1" s="1"/>
  <c r="L181" i="1"/>
  <c r="M181" i="1" s="1"/>
  <c r="L180" i="1"/>
  <c r="M180" i="1" s="1"/>
  <c r="L179" i="1"/>
  <c r="M179" i="1" s="1"/>
  <c r="L178" i="1"/>
  <c r="M178" i="1" s="1"/>
  <c r="I178" i="1"/>
  <c r="E178" i="1" s="1"/>
  <c r="L177" i="1"/>
  <c r="M177" i="1" s="1"/>
  <c r="L176" i="1"/>
  <c r="M176" i="1" s="1"/>
  <c r="L175" i="1"/>
  <c r="M175" i="1" s="1"/>
  <c r="L174" i="1"/>
  <c r="M174" i="1" s="1"/>
  <c r="L173" i="1"/>
  <c r="M173" i="1" s="1"/>
  <c r="I173" i="1"/>
  <c r="E173" i="1" s="1"/>
  <c r="L172" i="1"/>
  <c r="M172" i="1" s="1"/>
  <c r="L171" i="1"/>
  <c r="M171" i="1" s="1"/>
  <c r="L170" i="1"/>
  <c r="M170" i="1" s="1"/>
  <c r="L169" i="1"/>
  <c r="M169" i="1" s="1"/>
  <c r="L168" i="1"/>
  <c r="M168" i="1" s="1"/>
  <c r="I168" i="1"/>
  <c r="E168" i="1" s="1"/>
  <c r="L167" i="1"/>
  <c r="M167" i="1" s="1"/>
  <c r="L166" i="1"/>
  <c r="M166" i="1" s="1"/>
  <c r="L165" i="1"/>
  <c r="M165" i="1" s="1"/>
  <c r="L164" i="1"/>
  <c r="M164" i="1" s="1"/>
  <c r="L163" i="1"/>
  <c r="M163" i="1" s="1"/>
  <c r="I163" i="1"/>
  <c r="E163" i="1" s="1"/>
  <c r="L162" i="1"/>
  <c r="M162" i="1" s="1"/>
  <c r="L161" i="1"/>
  <c r="M161" i="1" s="1"/>
  <c r="L160" i="1"/>
  <c r="M160" i="1" s="1"/>
  <c r="L159" i="1"/>
  <c r="M159" i="1" s="1"/>
  <c r="L158" i="1"/>
  <c r="M158" i="1" s="1"/>
  <c r="I158" i="1"/>
  <c r="E158" i="1" s="1"/>
  <c r="L157" i="1"/>
  <c r="M157" i="1" s="1"/>
  <c r="L156" i="1"/>
  <c r="M156" i="1" s="1"/>
  <c r="L155" i="1"/>
  <c r="M155" i="1" s="1"/>
  <c r="L154" i="1"/>
  <c r="M154" i="1" s="1"/>
  <c r="L153" i="1"/>
  <c r="M153" i="1" s="1"/>
  <c r="I153" i="1"/>
  <c r="E153" i="1" s="1"/>
  <c r="L152" i="1"/>
  <c r="M152" i="1" s="1"/>
  <c r="L151" i="1"/>
  <c r="M151" i="1" s="1"/>
  <c r="L150" i="1"/>
  <c r="M150" i="1" s="1"/>
  <c r="L149" i="1"/>
  <c r="M149" i="1" s="1"/>
  <c r="L148" i="1"/>
  <c r="M148" i="1" s="1"/>
  <c r="I148" i="1"/>
  <c r="E148" i="1" s="1"/>
  <c r="L147" i="1"/>
  <c r="M147" i="1" s="1"/>
  <c r="L146" i="1"/>
  <c r="M146" i="1" s="1"/>
  <c r="L145" i="1"/>
  <c r="M145" i="1" s="1"/>
  <c r="L144" i="1"/>
  <c r="M144" i="1" s="1"/>
  <c r="L143" i="1"/>
  <c r="M143" i="1" s="1"/>
  <c r="I143" i="1"/>
  <c r="E143" i="1" s="1"/>
  <c r="L142" i="1"/>
  <c r="M142" i="1" s="1"/>
  <c r="L141" i="1"/>
  <c r="M141" i="1" s="1"/>
  <c r="L140" i="1"/>
  <c r="M140" i="1" s="1"/>
  <c r="L139" i="1"/>
  <c r="M139" i="1" s="1"/>
  <c r="L138" i="1"/>
  <c r="M138" i="1" s="1"/>
  <c r="I138" i="1"/>
  <c r="E138" i="1" s="1"/>
  <c r="L137" i="1"/>
  <c r="M137" i="1" s="1"/>
  <c r="L136" i="1"/>
  <c r="M136" i="1" s="1"/>
  <c r="L135" i="1"/>
  <c r="M135" i="1" s="1"/>
  <c r="L134" i="1"/>
  <c r="M134" i="1" s="1"/>
  <c r="L133" i="1"/>
  <c r="M133" i="1" s="1"/>
  <c r="I133" i="1"/>
  <c r="E133" i="1" s="1"/>
  <c r="L132" i="1"/>
  <c r="M132" i="1" s="1"/>
  <c r="L131" i="1"/>
  <c r="M131" i="1" s="1"/>
  <c r="L130" i="1"/>
  <c r="M130" i="1" s="1"/>
  <c r="L129" i="1"/>
  <c r="M129" i="1" s="1"/>
  <c r="L128" i="1"/>
  <c r="M128" i="1" s="1"/>
  <c r="I128" i="1"/>
  <c r="E128" i="1" s="1"/>
  <c r="L127" i="1"/>
  <c r="M127" i="1" s="1"/>
  <c r="L126" i="1"/>
  <c r="M126" i="1" s="1"/>
  <c r="L125" i="1"/>
  <c r="M125" i="1" s="1"/>
  <c r="L124" i="1"/>
  <c r="M124" i="1" s="1"/>
  <c r="L123" i="1"/>
  <c r="M123" i="1" s="1"/>
  <c r="I123" i="1"/>
  <c r="E123" i="1" s="1"/>
  <c r="L122" i="1"/>
  <c r="M122" i="1" s="1"/>
  <c r="L121" i="1"/>
  <c r="M121" i="1" s="1"/>
  <c r="L120" i="1"/>
  <c r="M120" i="1" s="1"/>
  <c r="L119" i="1"/>
  <c r="M119" i="1" s="1"/>
  <c r="L118" i="1"/>
  <c r="M118" i="1" s="1"/>
  <c r="I118" i="1"/>
  <c r="E118" i="1" s="1"/>
  <c r="L117" i="1"/>
  <c r="M117" i="1" s="1"/>
  <c r="L116" i="1"/>
  <c r="M116" i="1" s="1"/>
  <c r="L115" i="1"/>
  <c r="M115" i="1" s="1"/>
  <c r="L114" i="1"/>
  <c r="M114" i="1" s="1"/>
  <c r="L113" i="1"/>
  <c r="M113" i="1" s="1"/>
  <c r="I113" i="1"/>
  <c r="E113" i="1" s="1"/>
  <c r="L112" i="1"/>
  <c r="M112" i="1" s="1"/>
  <c r="L111" i="1"/>
  <c r="M111" i="1" s="1"/>
  <c r="L110" i="1"/>
  <c r="M110" i="1" s="1"/>
  <c r="L109" i="1"/>
  <c r="M109" i="1" s="1"/>
  <c r="L108" i="1"/>
  <c r="M108" i="1" s="1"/>
  <c r="I108" i="1"/>
  <c r="E108" i="1" s="1"/>
  <c r="L107" i="1"/>
  <c r="M107" i="1" s="1"/>
  <c r="L106" i="1"/>
  <c r="M106" i="1" s="1"/>
  <c r="L105" i="1"/>
  <c r="M105" i="1" s="1"/>
  <c r="L104" i="1"/>
  <c r="M104" i="1" s="1"/>
  <c r="L103" i="1"/>
  <c r="M103" i="1" s="1"/>
  <c r="I103" i="1"/>
  <c r="E103" i="1" s="1"/>
  <c r="L102" i="1"/>
  <c r="M102" i="1" s="1"/>
  <c r="L101" i="1"/>
  <c r="M101" i="1" s="1"/>
  <c r="L100" i="1"/>
  <c r="M100" i="1" s="1"/>
  <c r="L99" i="1"/>
  <c r="M99" i="1" s="1"/>
  <c r="L98" i="1"/>
  <c r="M98" i="1" s="1"/>
  <c r="I98" i="1"/>
  <c r="E98" i="1" s="1"/>
  <c r="L97" i="1"/>
  <c r="M97" i="1" s="1"/>
  <c r="L96" i="1"/>
  <c r="M96" i="1" s="1"/>
  <c r="L95" i="1"/>
  <c r="M95" i="1" s="1"/>
  <c r="L94" i="1"/>
  <c r="M94" i="1" s="1"/>
  <c r="L93" i="1"/>
  <c r="M93" i="1" s="1"/>
  <c r="I93" i="1"/>
  <c r="E93" i="1" s="1"/>
  <c r="L92" i="1"/>
  <c r="M92" i="1" s="1"/>
  <c r="L91" i="1"/>
  <c r="M91" i="1" s="1"/>
  <c r="L90" i="1"/>
  <c r="M90" i="1" s="1"/>
  <c r="L89" i="1"/>
  <c r="M89" i="1" s="1"/>
  <c r="L88" i="1"/>
  <c r="M88" i="1" s="1"/>
  <c r="I88" i="1"/>
  <c r="E88" i="1" s="1"/>
  <c r="L87" i="1"/>
  <c r="M87" i="1" s="1"/>
  <c r="L86" i="1"/>
  <c r="M86" i="1" s="1"/>
  <c r="L85" i="1"/>
  <c r="M85" i="1" s="1"/>
  <c r="L84" i="1"/>
  <c r="M84" i="1" s="1"/>
  <c r="L83" i="1"/>
  <c r="M83" i="1" s="1"/>
  <c r="I83" i="1"/>
  <c r="E83" i="1" s="1"/>
  <c r="L82" i="1"/>
  <c r="M82" i="1" s="1"/>
  <c r="L81" i="1"/>
  <c r="M81" i="1" s="1"/>
  <c r="L80" i="1"/>
  <c r="M80" i="1" s="1"/>
  <c r="L79" i="1"/>
  <c r="M79" i="1" s="1"/>
  <c r="L78" i="1"/>
  <c r="M78" i="1" s="1"/>
  <c r="I78" i="1"/>
  <c r="E78" i="1" s="1"/>
  <c r="L77" i="1"/>
  <c r="M77" i="1" s="1"/>
  <c r="L76" i="1"/>
  <c r="M76" i="1" s="1"/>
  <c r="L75" i="1"/>
  <c r="M75" i="1" s="1"/>
  <c r="L74" i="1"/>
  <c r="M74" i="1" s="1"/>
  <c r="L73" i="1"/>
  <c r="M73" i="1" s="1"/>
  <c r="I73" i="1"/>
  <c r="L72" i="1"/>
  <c r="M72" i="1" s="1"/>
  <c r="L71" i="1"/>
  <c r="M71" i="1" s="1"/>
  <c r="L70" i="1"/>
  <c r="M70" i="1" s="1"/>
  <c r="L69" i="1"/>
  <c r="M69" i="1" s="1"/>
  <c r="L68" i="1"/>
  <c r="M68" i="1" s="1"/>
  <c r="I68" i="1"/>
  <c r="E68" i="1" s="1"/>
  <c r="L67" i="1"/>
  <c r="M67" i="1" s="1"/>
  <c r="L66" i="1"/>
  <c r="M66" i="1" s="1"/>
  <c r="L65" i="1"/>
  <c r="M65" i="1" s="1"/>
  <c r="L64" i="1"/>
  <c r="M64" i="1" s="1"/>
  <c r="L63" i="1"/>
  <c r="M63" i="1" s="1"/>
  <c r="I63" i="1"/>
  <c r="E63" i="1" s="1"/>
  <c r="L62" i="1"/>
  <c r="M62" i="1" s="1"/>
  <c r="L61" i="1"/>
  <c r="M61" i="1" s="1"/>
  <c r="L60" i="1"/>
  <c r="M60" i="1" s="1"/>
  <c r="L59" i="1"/>
  <c r="M59" i="1" s="1"/>
  <c r="L58" i="1"/>
  <c r="M58" i="1" s="1"/>
  <c r="I58" i="1"/>
  <c r="E58" i="1" s="1"/>
  <c r="L57" i="1"/>
  <c r="M57" i="1" s="1"/>
  <c r="L56" i="1"/>
  <c r="M56" i="1" s="1"/>
  <c r="L55" i="1"/>
  <c r="M55" i="1" s="1"/>
  <c r="L54" i="1"/>
  <c r="M54" i="1" s="1"/>
  <c r="I53" i="1"/>
  <c r="E53" i="1" s="1"/>
  <c r="L52" i="1"/>
  <c r="M52" i="1" s="1"/>
  <c r="L51" i="1"/>
  <c r="M51" i="1" s="1"/>
  <c r="L50" i="1"/>
  <c r="M50" i="1" s="1"/>
  <c r="L49" i="1"/>
  <c r="M49" i="1" s="1"/>
  <c r="L48" i="1"/>
  <c r="M48" i="1" s="1"/>
  <c r="I48" i="1"/>
  <c r="E48" i="1" s="1"/>
  <c r="L47" i="1"/>
  <c r="M47" i="1" s="1"/>
  <c r="L46" i="1"/>
  <c r="M46" i="1" s="1"/>
  <c r="L45" i="1"/>
  <c r="M45" i="1" s="1"/>
  <c r="L44" i="1"/>
  <c r="M44" i="1" s="1"/>
  <c r="L43" i="1"/>
  <c r="M43" i="1" s="1"/>
  <c r="I43" i="1"/>
  <c r="E43" i="1" s="1"/>
  <c r="L42" i="1"/>
  <c r="M42" i="1" s="1"/>
  <c r="L41" i="1"/>
  <c r="M41" i="1" s="1"/>
  <c r="L40" i="1"/>
  <c r="M40" i="1" s="1"/>
  <c r="L39" i="1"/>
  <c r="M39" i="1" s="1"/>
  <c r="L38" i="1"/>
  <c r="M38" i="1" s="1"/>
  <c r="I38" i="1"/>
  <c r="E38" i="1" s="1"/>
  <c r="L37" i="1"/>
  <c r="M37" i="1" s="1"/>
  <c r="L36" i="1"/>
  <c r="M36" i="1" s="1"/>
  <c r="L35" i="1"/>
  <c r="M35" i="1" s="1"/>
  <c r="L34" i="1"/>
  <c r="M34" i="1" s="1"/>
  <c r="L33" i="1"/>
  <c r="M33" i="1" s="1"/>
  <c r="I33" i="1"/>
  <c r="E33" i="1" s="1"/>
  <c r="L32" i="1"/>
  <c r="M32" i="1" s="1"/>
  <c r="L31" i="1"/>
  <c r="M31" i="1" s="1"/>
  <c r="L30" i="1"/>
  <c r="M30" i="1" s="1"/>
  <c r="L29" i="1"/>
  <c r="M29" i="1" s="1"/>
  <c r="I28" i="1"/>
  <c r="E28" i="1" s="1"/>
  <c r="L27" i="1"/>
  <c r="M27" i="1" s="1"/>
  <c r="L26" i="1"/>
  <c r="M26" i="1" s="1"/>
  <c r="L25" i="1"/>
  <c r="M25" i="1" s="1"/>
  <c r="L24" i="1"/>
  <c r="M24" i="1" s="1"/>
  <c r="L23" i="1"/>
  <c r="M23" i="1" s="1"/>
  <c r="I23" i="1"/>
  <c r="E23" i="1" s="1"/>
  <c r="L22" i="1"/>
  <c r="M22" i="1" s="1"/>
  <c r="L21" i="1"/>
  <c r="M21" i="1" s="1"/>
  <c r="L20" i="1"/>
  <c r="M20" i="1" s="1"/>
  <c r="L19" i="1"/>
  <c r="M19" i="1" s="1"/>
  <c r="L18" i="1"/>
  <c r="M18" i="1" s="1"/>
  <c r="I18" i="1"/>
  <c r="E18" i="1" s="1"/>
  <c r="L17" i="1"/>
  <c r="M17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E73" i="1" l="1"/>
  <c r="M201" i="1"/>
  <c r="K504" i="1"/>
  <c r="M387" i="1"/>
  <c r="M28" i="1"/>
  <c r="D506" i="1"/>
  <c r="C509" i="1"/>
  <c r="C511" i="1" s="1"/>
  <c r="D514" i="1"/>
  <c r="I513" i="1"/>
  <c r="I514" i="1"/>
  <c r="I510" i="1"/>
  <c r="I509" i="1"/>
  <c r="K506" i="1"/>
  <c r="I13" i="1"/>
  <c r="E13" i="1" s="1"/>
  <c r="I8" i="1"/>
  <c r="E8" i="1" s="1"/>
  <c r="I504" i="1" l="1"/>
  <c r="I506" i="1" s="1"/>
  <c r="E504" i="1"/>
  <c r="E506" i="1" s="1"/>
  <c r="D515" i="1"/>
  <c r="D516" i="1"/>
  <c r="L521" i="1"/>
  <c r="L517" i="1"/>
  <c r="L525" i="1"/>
  <c r="K508" i="1"/>
  <c r="K510" i="1"/>
  <c r="K512" i="1" s="1"/>
  <c r="I505" i="1" l="1"/>
  <c r="L522" i="1"/>
  <c r="L523" i="1"/>
  <c r="L526" i="1"/>
  <c r="L527" i="1"/>
  <c r="L518" i="1"/>
  <c r="L519" i="1"/>
</calcChain>
</file>

<file path=xl/sharedStrings.xml><?xml version="1.0" encoding="utf-8"?>
<sst xmlns="http://schemas.openxmlformats.org/spreadsheetml/2006/main" count="2420" uniqueCount="358">
  <si>
    <t>Ep</t>
  </si>
  <si>
    <t>Ep Score</t>
  </si>
  <si>
    <t>Lvl</t>
  </si>
  <si>
    <t>Lvl score</t>
  </si>
  <si>
    <t>Total lvl score</t>
  </si>
  <si>
    <t>Plyr</t>
  </si>
  <si>
    <t>xaelar</t>
  </si>
  <si>
    <t>Mr_Lim</t>
  </si>
  <si>
    <t>Seifer</t>
  </si>
  <si>
    <t>Total Lvl Score - Ep Score</t>
  </si>
  <si>
    <t>Non legit score - Lvl score</t>
  </si>
  <si>
    <t>mohamedraif</t>
  </si>
  <si>
    <t>Non-Legit Score</t>
  </si>
  <si>
    <t>ANGERFIST</t>
  </si>
  <si>
    <t>N/A</t>
  </si>
  <si>
    <t>The_TGM_Project</t>
  </si>
  <si>
    <t>vankusss</t>
  </si>
  <si>
    <t>Road_Rage</t>
  </si>
  <si>
    <t>ToeFaceKiller</t>
  </si>
  <si>
    <t>crappitrash</t>
  </si>
  <si>
    <t>eru_bahagon</t>
  </si>
  <si>
    <t>clux</t>
  </si>
  <si>
    <t>kryX-orange</t>
  </si>
  <si>
    <t>Ben_Schultz_11</t>
  </si>
  <si>
    <t>lookatthis</t>
  </si>
  <si>
    <t>Izzy</t>
  </si>
  <si>
    <t>L3X</t>
  </si>
  <si>
    <t>Gforce20</t>
  </si>
  <si>
    <t>Gutland</t>
  </si>
  <si>
    <t>TearsOfTheSaints</t>
  </si>
  <si>
    <t>johnny_faneca</t>
  </si>
  <si>
    <t>naem</t>
  </si>
  <si>
    <t>golfkid</t>
  </si>
  <si>
    <t>schwah</t>
  </si>
  <si>
    <t>Hendor</t>
  </si>
  <si>
    <t>Wolfos</t>
  </si>
  <si>
    <t>Analu</t>
  </si>
  <si>
    <t>thedupli</t>
  </si>
  <si>
    <t>Meta_Ing</t>
  </si>
  <si>
    <t>trib4lmaniac</t>
  </si>
  <si>
    <t>Knu</t>
  </si>
  <si>
    <t>Just4TheFun</t>
  </si>
  <si>
    <t>macrohenry</t>
  </si>
  <si>
    <t>spect</t>
  </si>
  <si>
    <t>zorgtz</t>
  </si>
  <si>
    <t>Number of Non-Legit Scores</t>
  </si>
  <si>
    <t>Number of Seconds Gained Over Legit Runs</t>
  </si>
  <si>
    <t>Number of Frames Gained over Legit Runs</t>
  </si>
  <si>
    <t>Average Seconds Gained per demo</t>
  </si>
  <si>
    <t>Average Frames Gained Per Demo</t>
  </si>
  <si>
    <t>Total ep score (Extra 90 at start of each ep)</t>
  </si>
  <si>
    <t>In frames</t>
  </si>
  <si>
    <t>Seconds left until 10 hours</t>
  </si>
  <si>
    <t>Frames left until 10 hours</t>
  </si>
  <si>
    <t>Total Difference</t>
  </si>
  <si>
    <t>In Frames</t>
  </si>
  <si>
    <t>Total ep score (No extra 90)</t>
  </si>
  <si>
    <t>Total lvl score (Extra 90 at start of each level)</t>
  </si>
  <si>
    <t>Total lvl score (Extra 90 at start of each ep)</t>
  </si>
  <si>
    <t>Total lvl score (No extra 90)</t>
  </si>
  <si>
    <t>Calculations with non-legit scores added</t>
  </si>
  <si>
    <t>Total lvl score (No Extra 90)</t>
  </si>
  <si>
    <t>Fenneth</t>
  </si>
  <si>
    <t>mohamedraif/TheRealOne</t>
  </si>
  <si>
    <t>swipenet</t>
  </si>
  <si>
    <t>Sp33dy</t>
  </si>
  <si>
    <t>Not Nreality Level 0ths</t>
  </si>
  <si>
    <t>Number Left to Take</t>
  </si>
  <si>
    <t>Not Nreality Episode 0ths</t>
  </si>
  <si>
    <t>Level</t>
  </si>
  <si>
    <t>0th Holder</t>
  </si>
  <si>
    <t>Taken By</t>
  </si>
  <si>
    <t>Number Taken</t>
  </si>
  <si>
    <t>Episode</t>
  </si>
  <si>
    <t>00-4</t>
  </si>
  <si>
    <t>01-2</t>
  </si>
  <si>
    <t>Kool-aid</t>
  </si>
  <si>
    <t>02-4</t>
  </si>
  <si>
    <t>Chouse</t>
  </si>
  <si>
    <t>04-0</t>
  </si>
  <si>
    <t>04-3</t>
  </si>
  <si>
    <t>05-2</t>
  </si>
  <si>
    <t>05-3</t>
  </si>
  <si>
    <t>06-1</t>
  </si>
  <si>
    <t>06-2</t>
  </si>
  <si>
    <t>mathewtaylorpowell</t>
  </si>
  <si>
    <t>06-4</t>
  </si>
  <si>
    <t>07-0</t>
  </si>
  <si>
    <t>07-2</t>
  </si>
  <si>
    <t>07-4</t>
  </si>
  <si>
    <t>08-1</t>
  </si>
  <si>
    <t>09-3</t>
  </si>
  <si>
    <t>mc_george</t>
  </si>
  <si>
    <t>10-0</t>
  </si>
  <si>
    <t>10-3</t>
  </si>
  <si>
    <t>11-0</t>
  </si>
  <si>
    <t>11-2</t>
  </si>
  <si>
    <t>11-3</t>
  </si>
  <si>
    <t>11-4</t>
  </si>
  <si>
    <t>13-0</t>
  </si>
  <si>
    <t>zapkt</t>
  </si>
  <si>
    <t>13-3</t>
  </si>
  <si>
    <t>14-0</t>
  </si>
  <si>
    <t>14-2</t>
  </si>
  <si>
    <t>14-4</t>
  </si>
  <si>
    <t>15-0</t>
  </si>
  <si>
    <t>15-1</t>
  </si>
  <si>
    <t>16-1</t>
  </si>
  <si>
    <t>17-1</t>
  </si>
  <si>
    <t>17-3</t>
  </si>
  <si>
    <t>17-4</t>
  </si>
  <si>
    <t>18-1</t>
  </si>
  <si>
    <t>19-0</t>
  </si>
  <si>
    <t>19-3</t>
  </si>
  <si>
    <t>19-4</t>
  </si>
  <si>
    <t>20-4</t>
  </si>
  <si>
    <t>21-2</t>
  </si>
  <si>
    <t>21-3</t>
  </si>
  <si>
    <t>22-2</t>
  </si>
  <si>
    <t>22-3</t>
  </si>
  <si>
    <t>24-0</t>
  </si>
  <si>
    <t>24-3</t>
  </si>
  <si>
    <t>25-1</t>
  </si>
  <si>
    <t>25-3</t>
  </si>
  <si>
    <t>26-0</t>
  </si>
  <si>
    <t>27-0</t>
  </si>
  <si>
    <t>28-0</t>
  </si>
  <si>
    <t>28-1</t>
  </si>
  <si>
    <t>28-3</t>
  </si>
  <si>
    <t>28-4</t>
  </si>
  <si>
    <t>29-1</t>
  </si>
  <si>
    <t>29-2</t>
  </si>
  <si>
    <t>29-3</t>
  </si>
  <si>
    <t>29-4</t>
  </si>
  <si>
    <t>30-0</t>
  </si>
  <si>
    <t>30-2</t>
  </si>
  <si>
    <t>31-0</t>
  </si>
  <si>
    <t>31-3</t>
  </si>
  <si>
    <t>32-0</t>
  </si>
  <si>
    <t>32-2</t>
  </si>
  <si>
    <t>32-4</t>
  </si>
  <si>
    <t>34-3</t>
  </si>
  <si>
    <t>35-0</t>
  </si>
  <si>
    <t>35-1</t>
  </si>
  <si>
    <t>36-3</t>
  </si>
  <si>
    <t>37-3</t>
  </si>
  <si>
    <t>37-4</t>
  </si>
  <si>
    <t>39-0</t>
  </si>
  <si>
    <t>39-3</t>
  </si>
  <si>
    <t>40-0</t>
  </si>
  <si>
    <t>40-3</t>
  </si>
  <si>
    <t>41-0</t>
  </si>
  <si>
    <t>41-1</t>
  </si>
  <si>
    <t>41-4</t>
  </si>
  <si>
    <t>42-2</t>
  </si>
  <si>
    <t>42-3</t>
  </si>
  <si>
    <t>43-1</t>
  </si>
  <si>
    <t>43-2</t>
  </si>
  <si>
    <t>43-4</t>
  </si>
  <si>
    <t>44-0</t>
  </si>
  <si>
    <t>44-2</t>
  </si>
  <si>
    <t>45-0</t>
  </si>
  <si>
    <t>45-3</t>
  </si>
  <si>
    <t>45-4</t>
  </si>
  <si>
    <t>999_Springs</t>
  </si>
  <si>
    <t>46-0</t>
  </si>
  <si>
    <t>46-3</t>
  </si>
  <si>
    <t>47-0</t>
  </si>
  <si>
    <t>47-3</t>
  </si>
  <si>
    <t>49-0</t>
  </si>
  <si>
    <t>49-1</t>
  </si>
  <si>
    <t>49-2</t>
  </si>
  <si>
    <t>50-1</t>
  </si>
  <si>
    <t>51-0</t>
  </si>
  <si>
    <t>51-1</t>
  </si>
  <si>
    <t>51-2</t>
  </si>
  <si>
    <t>52-0</t>
  </si>
  <si>
    <t>53-0</t>
  </si>
  <si>
    <t>54-1</t>
  </si>
  <si>
    <t>55-0</t>
  </si>
  <si>
    <t>55-1</t>
  </si>
  <si>
    <t>55-3</t>
  </si>
  <si>
    <t>55-4</t>
  </si>
  <si>
    <t>56-0</t>
  </si>
  <si>
    <t>56-1</t>
  </si>
  <si>
    <t>56-2</t>
  </si>
  <si>
    <t>57-0</t>
  </si>
  <si>
    <t>57-1</t>
  </si>
  <si>
    <t>58-0</t>
  </si>
  <si>
    <t>58-1</t>
  </si>
  <si>
    <t>58-3</t>
  </si>
  <si>
    <t>59-4</t>
  </si>
  <si>
    <t>60-0</t>
  </si>
  <si>
    <t>60-3</t>
  </si>
  <si>
    <t>61-0</t>
  </si>
  <si>
    <t>61-1</t>
  </si>
  <si>
    <t>61-2</t>
  </si>
  <si>
    <t>61-3</t>
  </si>
  <si>
    <t>61-4</t>
  </si>
  <si>
    <t>62-1</t>
  </si>
  <si>
    <t>62-4</t>
  </si>
  <si>
    <t>63-0</t>
  </si>
  <si>
    <t>63-2</t>
  </si>
  <si>
    <t>63-4</t>
  </si>
  <si>
    <t>65-0</t>
  </si>
  <si>
    <t>65-1</t>
  </si>
  <si>
    <t>65-2</t>
  </si>
  <si>
    <t>66-1</t>
  </si>
  <si>
    <t>67-2</t>
  </si>
  <si>
    <t>68-0</t>
  </si>
  <si>
    <t>68-1</t>
  </si>
  <si>
    <t>68-2</t>
  </si>
  <si>
    <t>68-3</t>
  </si>
  <si>
    <t>69-0</t>
  </si>
  <si>
    <t>69-2</t>
  </si>
  <si>
    <t>69-3</t>
  </si>
  <si>
    <t>69-4</t>
  </si>
  <si>
    <t>70-0</t>
  </si>
  <si>
    <t>70-1</t>
  </si>
  <si>
    <t>70-2</t>
  </si>
  <si>
    <t>70-3</t>
  </si>
  <si>
    <t>71-1</t>
  </si>
  <si>
    <t>71-4</t>
  </si>
  <si>
    <t>72-2</t>
  </si>
  <si>
    <t>74-1</t>
  </si>
  <si>
    <t>74-2</t>
  </si>
  <si>
    <t>74-3</t>
  </si>
  <si>
    <t>74-4</t>
  </si>
  <si>
    <t>75-2</t>
  </si>
  <si>
    <t>75-4</t>
  </si>
  <si>
    <t>76-1</t>
  </si>
  <si>
    <t>76-4</t>
  </si>
  <si>
    <t>TWA_MATO_Titan</t>
  </si>
  <si>
    <t>77-0</t>
  </si>
  <si>
    <t>Pheidippides</t>
  </si>
  <si>
    <t>77-1</t>
  </si>
  <si>
    <t>77-2</t>
  </si>
  <si>
    <t>77-4</t>
  </si>
  <si>
    <t>78-2</t>
  </si>
  <si>
    <t>78-3</t>
  </si>
  <si>
    <t>79-0</t>
  </si>
  <si>
    <t>80-2</t>
  </si>
  <si>
    <t>80-3</t>
  </si>
  <si>
    <t>81-0</t>
  </si>
  <si>
    <t>82-0</t>
  </si>
  <si>
    <t>cheese_god</t>
  </si>
  <si>
    <t>82-1</t>
  </si>
  <si>
    <t>82-2</t>
  </si>
  <si>
    <t>82-3</t>
  </si>
  <si>
    <t>paulgummerson</t>
  </si>
  <si>
    <t>82-4</t>
  </si>
  <si>
    <t>83-0</t>
  </si>
  <si>
    <t>83-3</t>
  </si>
  <si>
    <t>84-1</t>
  </si>
  <si>
    <t>84-2</t>
  </si>
  <si>
    <t>84-3</t>
  </si>
  <si>
    <t>85-0</t>
  </si>
  <si>
    <t>85-2</t>
  </si>
  <si>
    <t>zxcvzxcv</t>
  </si>
  <si>
    <t>85-3</t>
  </si>
  <si>
    <t>85-4</t>
  </si>
  <si>
    <t>87-0</t>
  </si>
  <si>
    <t>87-1</t>
  </si>
  <si>
    <t>88-1</t>
  </si>
  <si>
    <t>88-2</t>
  </si>
  <si>
    <t>89-0</t>
  </si>
  <si>
    <t>89-1</t>
  </si>
  <si>
    <t>90-4</t>
  </si>
  <si>
    <t>91-0</t>
  </si>
  <si>
    <t>91-1</t>
  </si>
  <si>
    <t>91-4</t>
  </si>
  <si>
    <t>92-3</t>
  </si>
  <si>
    <t>94-2</t>
  </si>
  <si>
    <t>mlarson</t>
  </si>
  <si>
    <t>95-0</t>
  </si>
  <si>
    <t>95-1</t>
  </si>
  <si>
    <t>95-2</t>
  </si>
  <si>
    <t>95-3</t>
  </si>
  <si>
    <t>96-2</t>
  </si>
  <si>
    <t>96-4</t>
  </si>
  <si>
    <t>97-0</t>
  </si>
  <si>
    <t>97-2</t>
  </si>
  <si>
    <t>97-4</t>
  </si>
  <si>
    <t>98-3</t>
  </si>
  <si>
    <t>99-0</t>
  </si>
  <si>
    <t>99-1</t>
  </si>
  <si>
    <t>99-4</t>
  </si>
  <si>
    <t>FBFed Level 0ths</t>
  </si>
  <si>
    <t>FBFed Episode 0ths</t>
  </si>
  <si>
    <t>Score</t>
  </si>
  <si>
    <t>Number Left To Take</t>
  </si>
  <si>
    <t>00-1</t>
  </si>
  <si>
    <t>Goo</t>
  </si>
  <si>
    <t>02-1</t>
  </si>
  <si>
    <t>02-2</t>
  </si>
  <si>
    <t>03-3</t>
  </si>
  <si>
    <t>03-4</t>
  </si>
  <si>
    <t>04-4</t>
  </si>
  <si>
    <t>05-0</t>
  </si>
  <si>
    <t>Bonzai</t>
  </si>
  <si>
    <t>11-1</t>
  </si>
  <si>
    <t>12-4</t>
  </si>
  <si>
    <t>13-1</t>
  </si>
  <si>
    <t>13-4</t>
  </si>
  <si>
    <t>15-2</t>
  </si>
  <si>
    <t>20-0</t>
  </si>
  <si>
    <t>20-1</t>
  </si>
  <si>
    <t>20-3</t>
  </si>
  <si>
    <t>21-0</t>
  </si>
  <si>
    <t>22-1</t>
  </si>
  <si>
    <t>26-1</t>
  </si>
  <si>
    <t>26-4</t>
  </si>
  <si>
    <t>27-4</t>
  </si>
  <si>
    <t>29-0</t>
  </si>
  <si>
    <t>siefer</t>
  </si>
  <si>
    <t>32-1</t>
  </si>
  <si>
    <t>33-0</t>
  </si>
  <si>
    <t>33-1</t>
  </si>
  <si>
    <t>34-2</t>
  </si>
  <si>
    <t>38-4</t>
  </si>
  <si>
    <t>47-4</t>
  </si>
  <si>
    <t>50-3</t>
  </si>
  <si>
    <t>64-2</t>
  </si>
  <si>
    <t>64-3</t>
  </si>
  <si>
    <t>65-3</t>
  </si>
  <si>
    <t>67-1</t>
  </si>
  <si>
    <t>71-3</t>
  </si>
  <si>
    <t>73-3</t>
  </si>
  <si>
    <t>79-4</t>
  </si>
  <si>
    <t>80-0</t>
  </si>
  <si>
    <t>80-1</t>
  </si>
  <si>
    <t>81-3</t>
  </si>
  <si>
    <t>83-1</t>
  </si>
  <si>
    <t>86-3</t>
  </si>
  <si>
    <t>89-2</t>
  </si>
  <si>
    <t>90-0</t>
  </si>
  <si>
    <t>90-1</t>
  </si>
  <si>
    <t>90-3</t>
  </si>
  <si>
    <t>91-3</t>
  </si>
  <si>
    <t>96-3</t>
  </si>
  <si>
    <t>Seconds</t>
  </si>
  <si>
    <t>Hours</t>
  </si>
  <si>
    <t>Frames</t>
  </si>
  <si>
    <t>Tied by</t>
  </si>
  <si>
    <t>ninja_matt</t>
  </si>
  <si>
    <t>stonedeagle</t>
  </si>
  <si>
    <t>EddyMataGallos</t>
  </si>
  <si>
    <t>van_come_to_irc</t>
  </si>
  <si>
    <t>glib_jase</t>
  </si>
  <si>
    <t>Fdan</t>
  </si>
  <si>
    <t>esp</t>
  </si>
  <si>
    <t>Last_FairyTail</t>
  </si>
  <si>
    <t>Arctic_Pony</t>
  </si>
  <si>
    <t>00-0</t>
  </si>
  <si>
    <t>TheRealOne</t>
  </si>
  <si>
    <t>Raif</t>
  </si>
  <si>
    <t>jp27ace</t>
  </si>
  <si>
    <t>nadroj347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</si>
</sst>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"/>
    <numFmt numFmtId="166" formatCode="[$-409]General"/>
    <numFmt numFmtId="167" formatCode="#,##0.00&quot; &quot;;&quot; (&quot;#,##0.00&quot;)&quot;;&quot; -&quot;#&quot; &quot;;@&quot; &quot;"/>
    <numFmt numFmtId="168" formatCode="[$$-409]#,##0.00;[Red]&quot;-&quot;[$$-409]#,##0.00"/>
    <numFmt numFmtId="169" formatCode="_(* #,##0.000_);_(* \(#,##0.000\);_(* &quot;-&quot;??_);_(@_)"/>
    <numFmt numFmtId="170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0000"/>
      <name val="Calibri1"/>
    </font>
    <font>
      <b/>
      <sz val="13"/>
      <color rgb="FF1F497D"/>
      <name val="Calibri1"/>
    </font>
    <font>
      <b/>
      <sz val="18"/>
      <color rgb="FF1F497D"/>
      <name val="Cambria"/>
      <family val="1"/>
    </font>
    <font>
      <b/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000000"/>
      <name val="Calibri1"/>
    </font>
    <font>
      <b/>
      <u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14">
    <xf numFmtId="0" fontId="0" fillId="0" borderId="0"/>
    <xf numFmtId="0" fontId="1" fillId="0" borderId="0"/>
    <xf numFmtId="0" fontId="2" fillId="2" borderId="0"/>
    <xf numFmtId="167" fontId="3" fillId="0" borderId="0"/>
    <xf numFmtId="166" fontId="4" fillId="0" borderId="1"/>
    <xf numFmtId="166" fontId="3" fillId="0" borderId="0"/>
    <xf numFmtId="166" fontId="5" fillId="0" borderId="0"/>
    <xf numFmtId="166" fontId="6" fillId="0" borderId="2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8" fontId="8" fillId="0" borderId="0"/>
    <xf numFmtId="0" fontId="9" fillId="0" borderId="3" applyNumberFormat="0" applyFill="0" applyAlignment="0" applyProtection="0"/>
    <xf numFmtId="164" fontId="18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6" fontId="3" fillId="0" borderId="0" xfId="5" applyFont="1" applyFill="1" applyAlignment="1" applyProtection="1"/>
    <xf numFmtId="166" fontId="6" fillId="0" borderId="2" xfId="7" applyFont="1" applyFill="1" applyBorder="1" applyAlignment="1" applyProtection="1">
      <protection locked="0"/>
    </xf>
    <xf numFmtId="166" fontId="6" fillId="0" borderId="2" xfId="7" applyFont="1" applyFill="1" applyBorder="1" applyAlignment="1" applyProtection="1"/>
    <xf numFmtId="166" fontId="3" fillId="0" borderId="0" xfId="5" applyFont="1" applyFill="1" applyAlignment="1" applyProtection="1">
      <protection locked="0"/>
    </xf>
    <xf numFmtId="49" fontId="3" fillId="0" borderId="0" xfId="5" applyNumberFormat="1" applyFont="1" applyFill="1" applyAlignment="1" applyProtection="1"/>
    <xf numFmtId="0" fontId="10" fillId="0" borderId="0" xfId="0" applyFont="1" applyAlignment="1">
      <alignment horizontal="center"/>
    </xf>
    <xf numFmtId="0" fontId="10" fillId="0" borderId="0" xfId="0" applyFont="1"/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5" fontId="10" fillId="0" borderId="0" xfId="0" applyNumberFormat="1" applyFont="1" applyAlignment="1"/>
    <xf numFmtId="0" fontId="10" fillId="0" borderId="0" xfId="0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Fill="1" applyBorder="1"/>
    <xf numFmtId="0" fontId="12" fillId="0" borderId="3" xfId="12" applyFont="1"/>
    <xf numFmtId="0" fontId="12" fillId="0" borderId="3" xfId="12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165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3" fillId="0" borderId="0" xfId="0" applyFont="1"/>
    <xf numFmtId="0" fontId="11" fillId="0" borderId="0" xfId="0" applyFont="1"/>
    <xf numFmtId="165" fontId="16" fillId="0" borderId="0" xfId="5" applyNumberFormat="1" applyFont="1" applyFill="1" applyAlignment="1" applyProtection="1"/>
    <xf numFmtId="0" fontId="0" fillId="0" borderId="0" xfId="0" applyAlignment="1"/>
    <xf numFmtId="169" fontId="10" fillId="0" borderId="0" xfId="13" applyNumberFormat="1" applyFont="1"/>
    <xf numFmtId="169" fontId="10" fillId="3" borderId="0" xfId="13" applyNumberFormat="1" applyFont="1" applyFill="1"/>
    <xf numFmtId="165" fontId="10" fillId="0" borderId="0" xfId="0" applyNumberFormat="1" applyFont="1"/>
    <xf numFmtId="165" fontId="10" fillId="3" borderId="0" xfId="0" applyNumberFormat="1" applyFont="1" applyFill="1"/>
    <xf numFmtId="166" fontId="19" fillId="3" borderId="0" xfId="5" applyFont="1" applyFill="1" applyAlignment="1" applyProtection="1"/>
    <xf numFmtId="0" fontId="0" fillId="0" borderId="0" xfId="0"/>
    <xf numFmtId="17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17" fontId="10" fillId="3" borderId="0" xfId="0" applyNumberFormat="1" applyFont="1" applyFill="1"/>
    <xf numFmtId="16" fontId="10" fillId="3" borderId="0" xfId="0" applyNumberFormat="1" applyFont="1" applyFill="1"/>
    <xf numFmtId="17" fontId="10" fillId="0" borderId="0" xfId="0" applyNumberFormat="1" applyFont="1"/>
    <xf numFmtId="16" fontId="10" fillId="0" borderId="0" xfId="0" applyNumberFormat="1" applyFont="1"/>
    <xf numFmtId="22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169" fontId="0" fillId="0" borderId="0" xfId="13" applyNumberFormat="1" applyFont="1"/>
    <xf numFmtId="169" fontId="0" fillId="0" borderId="0" xfId="13" applyNumberFormat="1" applyFont="1" applyAlignment="1">
      <alignment vertical="center"/>
    </xf>
    <xf numFmtId="169" fontId="0" fillId="0" borderId="0" xfId="13" applyNumberFormat="1" applyFont="1" applyAlignment="1">
      <alignment horizontal="center" vertical="center"/>
    </xf>
    <xf numFmtId="170" fontId="0" fillId="0" borderId="0" xfId="13" applyNumberFormat="1" applyFont="1"/>
    <xf numFmtId="170" fontId="0" fillId="0" borderId="0" xfId="13" applyNumberFormat="1" applyFont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0" fillId="3" borderId="0" xfId="0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4">
    <cellStyle name="ConditionalStyle_10" xfId="2"/>
    <cellStyle name="Excel Built-in Comma" xfId="3"/>
    <cellStyle name="Excel Built-in Heading 2" xfId="4"/>
    <cellStyle name="Excel Built-in Normal" xfId="5"/>
    <cellStyle name="Excel Built-in Title" xfId="6"/>
    <cellStyle name="Excel Built-in Total" xfId="7"/>
    <cellStyle name="Heading" xfId="8"/>
    <cellStyle name="Heading1" xfId="9"/>
    <cellStyle name="Millares" xfId="13" builtinId="3"/>
    <cellStyle name="Normal" xfId="0" builtinId="0"/>
    <cellStyle name="Normal 2" xfId="1"/>
    <cellStyle name="Result" xfId="10"/>
    <cellStyle name="Result2" xfId="11"/>
    <cellStyle name="Título 1" xfId="12" builtinId="16"/>
  </cellStyles>
  <dxfs count="23">
    <dxf>
      <font>
        <b/>
      </font>
    </dxf>
    <dxf>
      <font>
        <b/>
      </font>
    </dxf>
    <dxf>
      <font>
        <b/>
      </font>
      <numFmt numFmtId="165" formatCode="0.000"/>
    </dxf>
    <dxf>
      <font>
        <b/>
      </font>
    </dxf>
    <dxf>
      <font>
        <b/>
      </font>
    </dxf>
    <dxf>
      <font>
        <strike val="0"/>
        <outline val="0"/>
        <shadow val="0"/>
        <u/>
        <vertAlign val="baseline"/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relative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9" formatCode="_(* #,##0.000_);_(* \(#,##0.000\);_(* &quot;-&quot;??_);_(@_)"/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590550</xdr:colOff>
          <xdr:row>2</xdr:row>
          <xdr:rowOff>0</xdr:rowOff>
        </xdr:from>
        <xdr:to>
          <xdr:col>30</xdr:col>
          <xdr:colOff>600075</xdr:colOff>
          <xdr:row>5</xdr:row>
          <xdr:rowOff>9525</xdr:rowOff>
        </xdr:to>
        <xdr:sp macro="" textlink="">
          <xdr:nvSpPr>
            <xdr:cNvPr id="1025" name="Rs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4" displayName="Table4" ref="H2:J45" totalsRowShown="0" headerRowDxfId="22" dataDxfId="21">
  <autoFilter ref="H2:J45"/>
  <tableColumns count="3">
    <tableColumn id="1" name="Episode" dataDxfId="20"/>
    <tableColumn id="2" name="0th Holder" dataDxfId="19"/>
    <tableColumn id="4" name="Taken By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V1.4" displayName="V1.4" ref="A2:C203" totalsRowShown="0" headerRowDxfId="17" dataDxfId="16" headerRowCellStyle="Normal" dataCellStyle="Normal">
  <autoFilter ref="A2:C203"/>
  <tableColumns count="3">
    <tableColumn id="1" name="Level" dataDxfId="15" dataCellStyle="Normal"/>
    <tableColumn id="2" name="0th Holder" dataDxfId="14" dataCellStyle="Normal"/>
    <tableColumn id="4" name="Taken By" dataDxfId="13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fbf0ths" displayName="fbf0ths" ref="A3:E75" totalsRowShown="0" headerRowDxfId="12" dataDxfId="11">
  <autoFilter ref="A3:E75"/>
  <tableColumns count="5">
    <tableColumn id="1" name="Level" dataDxfId="10"/>
    <tableColumn id="2" name="Score" dataDxfId="9"/>
    <tableColumn id="3" name="0th Holder" dataDxfId="8"/>
    <tableColumn id="4" name="Taken By" dataDxfId="7"/>
    <tableColumn id="5" name="Tied by" dataDxfId="6" dataCellStyle="Excel Built-in Norma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19" displayName="Table219" ref="J3:M10" totalsRowShown="0" headerRowDxfId="5" dataDxfId="4">
  <tableColumns count="4">
    <tableColumn id="1" name="Episode" dataDxfId="3"/>
    <tableColumn id="2" name="Score" dataDxfId="2"/>
    <tableColumn id="3" name="0th Holder" dataDxfId="1"/>
    <tableColumn id="4" name="Taken B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B540"/>
  <sheetViews>
    <sheetView tabSelected="1" topLeftCell="D469" zoomScaleNormal="100" workbookViewId="0">
      <selection activeCell="H502" sqref="H502"/>
    </sheetView>
  </sheetViews>
  <sheetFormatPr baseColWidth="10" defaultColWidth="9.140625" defaultRowHeight="15"/>
  <cols>
    <col min="1" max="1" width="2.85546875" customWidth="1"/>
    <col min="2" max="2" width="5.28515625" customWidth="1"/>
    <col min="3" max="3" width="15.5703125" bestFit="1" customWidth="1"/>
    <col min="4" max="4" width="9.5703125" bestFit="1" customWidth="1"/>
    <col min="5" max="5" width="26.140625" bestFit="1" customWidth="1"/>
    <col min="6" max="6" width="5.42578125" customWidth="1"/>
    <col min="7" max="7" width="17.5703125" bestFit="1" customWidth="1"/>
    <col min="8" max="8" width="10.5703125" bestFit="1" customWidth="1"/>
    <col min="9" max="9" width="14.7109375" bestFit="1" customWidth="1"/>
    <col min="10" max="10" width="25.140625" bestFit="1" customWidth="1"/>
    <col min="11" max="11" width="16.7109375" bestFit="1" customWidth="1"/>
    <col min="12" max="12" width="26.5703125" bestFit="1" customWidth="1"/>
    <col min="13" max="13" width="12.42578125" bestFit="1" customWidth="1"/>
    <col min="14" max="14" width="9" customWidth="1"/>
    <col min="15" max="15" width="10" style="53" customWidth="1"/>
    <col min="16" max="16" width="9" style="50" bestFit="1" customWidth="1"/>
    <col min="17" max="19" width="8.140625" style="43" customWidth="1"/>
    <col min="20" max="20" width="11.140625" style="41" customWidth="1"/>
    <col min="21" max="21" width="9.28515625" customWidth="1"/>
    <col min="22" max="22" width="9.140625" style="36" customWidth="1"/>
    <col min="25" max="26" width="9.140625" style="43"/>
    <col min="27" max="27" width="9.140625" style="42"/>
  </cols>
  <sheetData>
    <row r="2" spans="2:28" ht="16.5" thickBot="1">
      <c r="B2" s="21" t="s">
        <v>0</v>
      </c>
      <c r="C2" s="21" t="s">
        <v>5</v>
      </c>
      <c r="D2" s="21" t="s">
        <v>1</v>
      </c>
      <c r="E2" s="21" t="s">
        <v>9</v>
      </c>
      <c r="F2" s="22" t="s">
        <v>2</v>
      </c>
      <c r="G2" s="21" t="s">
        <v>5</v>
      </c>
      <c r="H2" s="21" t="s">
        <v>3</v>
      </c>
      <c r="I2" s="21" t="s">
        <v>4</v>
      </c>
      <c r="J2" s="21" t="s">
        <v>5</v>
      </c>
      <c r="K2" s="21" t="s">
        <v>12</v>
      </c>
      <c r="L2" s="21" t="s">
        <v>10</v>
      </c>
      <c r="M2" s="21" t="s">
        <v>51</v>
      </c>
    </row>
    <row r="3" spans="2:28" ht="15.75" thickTop="1">
      <c r="B3" s="66">
        <v>0</v>
      </c>
      <c r="C3" s="66" t="s">
        <v>42</v>
      </c>
      <c r="D3" s="68">
        <v>360.7</v>
      </c>
      <c r="E3" s="68">
        <f>I3-D3</f>
        <v>2.8999999999999773</v>
      </c>
      <c r="F3" s="9">
        <v>0</v>
      </c>
      <c r="G3" s="10" t="s">
        <v>346</v>
      </c>
      <c r="H3" s="11">
        <v>253</v>
      </c>
      <c r="I3" s="55">
        <f>H3+(H4-90)+(H5-90)+(H6-90)+(H7-90)</f>
        <v>363.59999999999997</v>
      </c>
      <c r="J3" s="10" t="s">
        <v>11</v>
      </c>
      <c r="K3" s="11">
        <v>253.92500000000001</v>
      </c>
      <c r="L3" s="11">
        <f t="shared" ref="L3:L66" si="0">IF(K3="N/A",0,K3-H3)</f>
        <v>0.92500000000001137</v>
      </c>
      <c r="M3" s="12">
        <f>L3/0.025</f>
        <v>37.000000000000455</v>
      </c>
      <c r="N3" s="2"/>
      <c r="O3" s="54"/>
      <c r="P3" s="51"/>
      <c r="Q3" s="2"/>
      <c r="R3" s="2"/>
      <c r="S3" s="48"/>
      <c r="T3" s="40"/>
      <c r="U3" s="3" t="str">
        <f t="shared" ref="U3:U66" si="1">IF(T3=H3,"-","No")</f>
        <v>No</v>
      </c>
      <c r="V3" s="55">
        <f>X3</f>
        <v>0</v>
      </c>
      <c r="W3" s="43"/>
      <c r="X3" s="43"/>
      <c r="AA3" s="43"/>
      <c r="AB3" s="55" t="str">
        <f>IF(V3=D3,"-","No!")</f>
        <v>No!</v>
      </c>
    </row>
    <row r="4" spans="2:28">
      <c r="B4" s="67"/>
      <c r="C4" s="67"/>
      <c r="D4" s="69"/>
      <c r="E4" s="69"/>
      <c r="F4" s="9">
        <v>1</v>
      </c>
      <c r="G4" s="10" t="s">
        <v>76</v>
      </c>
      <c r="H4" s="11">
        <v>136.72499999999999</v>
      </c>
      <c r="I4" s="65"/>
      <c r="J4" s="10" t="s">
        <v>11</v>
      </c>
      <c r="K4" s="11">
        <v>137.9</v>
      </c>
      <c r="L4" s="11">
        <f t="shared" si="0"/>
        <v>1.1750000000000114</v>
      </c>
      <c r="M4" s="12">
        <f t="shared" ref="M4:M67" si="2">L4/0.025</f>
        <v>47.000000000000455</v>
      </c>
      <c r="N4" s="2"/>
      <c r="O4" s="54"/>
      <c r="P4" s="51"/>
      <c r="Q4" s="2"/>
      <c r="R4" s="2"/>
      <c r="S4" s="48"/>
      <c r="T4" s="40"/>
      <c r="U4" s="3" t="str">
        <f t="shared" si="1"/>
        <v>No</v>
      </c>
      <c r="V4" s="55"/>
      <c r="W4" s="43"/>
      <c r="X4" s="43"/>
      <c r="AA4" s="43"/>
      <c r="AB4" s="55"/>
    </row>
    <row r="5" spans="2:28">
      <c r="B5" s="67"/>
      <c r="C5" s="67"/>
      <c r="D5" s="69"/>
      <c r="E5" s="69"/>
      <c r="F5" s="9">
        <v>2</v>
      </c>
      <c r="G5" s="10" t="s">
        <v>76</v>
      </c>
      <c r="H5" s="11">
        <v>111.45</v>
      </c>
      <c r="I5" s="65"/>
      <c r="J5" s="10" t="s">
        <v>11</v>
      </c>
      <c r="K5" s="11">
        <v>112.22499999999999</v>
      </c>
      <c r="L5" s="11">
        <f t="shared" si="0"/>
        <v>0.77499999999999147</v>
      </c>
      <c r="M5" s="12">
        <f t="shared" si="2"/>
        <v>30.999999999999659</v>
      </c>
      <c r="N5" s="2"/>
      <c r="O5" s="54"/>
      <c r="P5" s="51"/>
      <c r="Q5" s="2"/>
      <c r="R5" s="2"/>
      <c r="S5" s="48"/>
      <c r="T5" s="40"/>
      <c r="U5" s="3" t="str">
        <f t="shared" si="1"/>
        <v>No</v>
      </c>
      <c r="V5" s="55"/>
      <c r="W5" s="43"/>
      <c r="X5" s="43"/>
      <c r="AA5" s="43"/>
      <c r="AB5" s="55"/>
    </row>
    <row r="6" spans="2:28">
      <c r="B6" s="67"/>
      <c r="C6" s="67"/>
      <c r="D6" s="69"/>
      <c r="E6" s="69"/>
      <c r="F6" s="9">
        <v>3</v>
      </c>
      <c r="G6" s="10" t="s">
        <v>76</v>
      </c>
      <c r="H6" s="11">
        <v>119.97499999999999</v>
      </c>
      <c r="I6" s="65"/>
      <c r="J6" s="10" t="s">
        <v>11</v>
      </c>
      <c r="K6" s="11">
        <v>121.3</v>
      </c>
      <c r="L6" s="11">
        <f t="shared" si="0"/>
        <v>1.3250000000000028</v>
      </c>
      <c r="M6" s="12">
        <f t="shared" si="2"/>
        <v>53.000000000000114</v>
      </c>
      <c r="N6" s="2"/>
      <c r="O6" s="54"/>
      <c r="P6" s="51"/>
      <c r="Q6" s="2"/>
      <c r="R6" s="2"/>
      <c r="S6" s="48"/>
      <c r="T6" s="40"/>
      <c r="U6" s="3" t="str">
        <f t="shared" si="1"/>
        <v>No</v>
      </c>
      <c r="V6" s="55"/>
      <c r="W6" s="43"/>
      <c r="X6" s="43"/>
      <c r="AA6" s="43"/>
      <c r="AB6" s="55"/>
    </row>
    <row r="7" spans="2:28">
      <c r="B7" s="67"/>
      <c r="C7" s="67"/>
      <c r="D7" s="69"/>
      <c r="E7" s="69"/>
      <c r="F7" s="9">
        <v>4</v>
      </c>
      <c r="G7" s="10" t="s">
        <v>16</v>
      </c>
      <c r="H7" s="11">
        <v>102.45</v>
      </c>
      <c r="I7" s="65"/>
      <c r="J7" s="10" t="s">
        <v>11</v>
      </c>
      <c r="K7" s="11">
        <v>102.675</v>
      </c>
      <c r="L7" s="11">
        <f t="shared" si="0"/>
        <v>0.22499999999999432</v>
      </c>
      <c r="M7" s="12">
        <f t="shared" si="2"/>
        <v>8.9999999999997726</v>
      </c>
      <c r="N7" s="2"/>
      <c r="O7" s="54"/>
      <c r="P7" s="51"/>
      <c r="Q7" s="2"/>
      <c r="R7" s="2"/>
      <c r="S7" s="48"/>
      <c r="T7" s="40"/>
      <c r="U7" s="3" t="str">
        <f t="shared" si="1"/>
        <v>No</v>
      </c>
      <c r="V7" s="55"/>
      <c r="W7" s="43"/>
      <c r="X7" s="43"/>
      <c r="AA7" s="43"/>
      <c r="AB7" s="55"/>
    </row>
    <row r="8" spans="2:28">
      <c r="B8" s="62">
        <v>1</v>
      </c>
      <c r="C8" s="62" t="s">
        <v>32</v>
      </c>
      <c r="D8" s="63">
        <v>339.9</v>
      </c>
      <c r="E8" s="63">
        <f>I8-D8</f>
        <v>5.5750000000000455</v>
      </c>
      <c r="F8" s="23">
        <v>0</v>
      </c>
      <c r="G8" s="44" t="s">
        <v>76</v>
      </c>
      <c r="H8" s="25">
        <v>93.9</v>
      </c>
      <c r="I8" s="63">
        <f>H8+(H9-90)+(H10-90)+(H11-90)+(H12-90)</f>
        <v>345.47500000000002</v>
      </c>
      <c r="J8" s="24" t="s">
        <v>11</v>
      </c>
      <c r="K8" s="25">
        <v>94.625</v>
      </c>
      <c r="L8" s="25">
        <f t="shared" si="0"/>
        <v>0.72499999999999432</v>
      </c>
      <c r="M8" s="26">
        <f t="shared" si="2"/>
        <v>28.999999999999773</v>
      </c>
      <c r="N8" s="37"/>
      <c r="O8" s="54"/>
      <c r="P8" s="52"/>
      <c r="Q8" s="37"/>
      <c r="R8" s="37"/>
      <c r="S8" s="37"/>
      <c r="T8" s="40"/>
      <c r="U8" s="3" t="str">
        <f t="shared" si="1"/>
        <v>No</v>
      </c>
      <c r="V8" s="55">
        <f>X4</f>
        <v>0</v>
      </c>
      <c r="W8" s="43"/>
      <c r="X8" s="43"/>
      <c r="AA8" s="43"/>
      <c r="AB8" s="55" t="str">
        <f>IF(V8=D8,"-","No!")</f>
        <v>No!</v>
      </c>
    </row>
    <row r="9" spans="2:28">
      <c r="B9" s="62"/>
      <c r="C9" s="62"/>
      <c r="D9" s="63"/>
      <c r="E9" s="64"/>
      <c r="F9" s="23">
        <v>1</v>
      </c>
      <c r="G9" s="45" t="s">
        <v>346</v>
      </c>
      <c r="H9" s="25">
        <v>199.2</v>
      </c>
      <c r="I9" s="62"/>
      <c r="J9" s="24" t="s">
        <v>14</v>
      </c>
      <c r="K9" s="25" t="s">
        <v>14</v>
      </c>
      <c r="L9" s="25">
        <f t="shared" si="0"/>
        <v>0</v>
      </c>
      <c r="M9" s="26">
        <f t="shared" si="2"/>
        <v>0</v>
      </c>
      <c r="N9" s="38"/>
      <c r="O9" s="54"/>
      <c r="P9" s="52"/>
      <c r="Q9" s="38"/>
      <c r="R9" s="38"/>
      <c r="S9" s="38"/>
      <c r="T9" s="40"/>
      <c r="U9" s="3" t="str">
        <f t="shared" si="1"/>
        <v>No</v>
      </c>
      <c r="V9" s="55"/>
      <c r="W9" s="43"/>
      <c r="X9" s="43"/>
      <c r="AA9" s="43"/>
      <c r="AB9" s="55"/>
    </row>
    <row r="10" spans="2:28">
      <c r="B10" s="62"/>
      <c r="C10" s="62"/>
      <c r="D10" s="63"/>
      <c r="E10" s="64"/>
      <c r="F10" s="23">
        <v>2</v>
      </c>
      <c r="G10" s="45" t="s">
        <v>42</v>
      </c>
      <c r="H10" s="25">
        <v>140.55000000000001</v>
      </c>
      <c r="I10" s="62"/>
      <c r="J10" s="24" t="s">
        <v>11</v>
      </c>
      <c r="K10" s="25">
        <v>141.44999999999999</v>
      </c>
      <c r="L10" s="25">
        <f t="shared" si="0"/>
        <v>0.89999999999997726</v>
      </c>
      <c r="M10" s="26">
        <f t="shared" si="2"/>
        <v>35.999999999999091</v>
      </c>
      <c r="N10" s="38"/>
      <c r="O10" s="54"/>
      <c r="P10" s="52"/>
      <c r="Q10" s="38"/>
      <c r="R10" s="38"/>
      <c r="S10" s="38"/>
      <c r="T10" s="40"/>
      <c r="U10" s="3" t="str">
        <f t="shared" si="1"/>
        <v>No</v>
      </c>
      <c r="V10" s="55"/>
      <c r="W10" s="43"/>
      <c r="X10" s="43"/>
      <c r="AA10" s="43"/>
      <c r="AB10" s="55"/>
    </row>
    <row r="11" spans="2:28">
      <c r="B11" s="62"/>
      <c r="C11" s="62"/>
      <c r="D11" s="63"/>
      <c r="E11" s="64"/>
      <c r="F11" s="23">
        <v>3</v>
      </c>
      <c r="G11" s="45" t="s">
        <v>76</v>
      </c>
      <c r="H11" s="25">
        <v>103.47499999999999</v>
      </c>
      <c r="I11" s="62"/>
      <c r="J11" s="24" t="s">
        <v>11</v>
      </c>
      <c r="K11" s="25">
        <v>104.52500000000001</v>
      </c>
      <c r="L11" s="25">
        <f t="shared" si="0"/>
        <v>1.0500000000000114</v>
      </c>
      <c r="M11" s="26">
        <f t="shared" si="2"/>
        <v>42.000000000000455</v>
      </c>
      <c r="N11" s="38"/>
      <c r="O11" s="54"/>
      <c r="P11" s="52"/>
      <c r="Q11" s="38"/>
      <c r="R11" s="38"/>
      <c r="S11" s="38"/>
      <c r="T11" s="40"/>
      <c r="U11" s="3" t="str">
        <f t="shared" si="1"/>
        <v>No</v>
      </c>
      <c r="V11" s="55"/>
      <c r="W11" s="43"/>
      <c r="X11" s="43"/>
      <c r="AA11" s="43"/>
      <c r="AB11" s="55"/>
    </row>
    <row r="12" spans="2:28">
      <c r="B12" s="62"/>
      <c r="C12" s="62"/>
      <c r="D12" s="63"/>
      <c r="E12" s="64"/>
      <c r="F12" s="23">
        <v>4</v>
      </c>
      <c r="G12" s="45" t="s">
        <v>76</v>
      </c>
      <c r="H12" s="25">
        <v>168.35</v>
      </c>
      <c r="I12" s="62"/>
      <c r="J12" s="24" t="s">
        <v>14</v>
      </c>
      <c r="K12" s="25" t="s">
        <v>14</v>
      </c>
      <c r="L12" s="25">
        <f t="shared" si="0"/>
        <v>0</v>
      </c>
      <c r="M12" s="26">
        <f t="shared" si="2"/>
        <v>0</v>
      </c>
      <c r="N12" s="38"/>
      <c r="O12" s="54"/>
      <c r="P12" s="52"/>
      <c r="Q12" s="38"/>
      <c r="R12" s="38"/>
      <c r="S12" s="38"/>
      <c r="T12" s="40"/>
      <c r="U12" s="3" t="str">
        <f t="shared" si="1"/>
        <v>No</v>
      </c>
      <c r="V12" s="55"/>
      <c r="W12" s="43"/>
      <c r="X12" s="43"/>
      <c r="AA12" s="43"/>
      <c r="AB12" s="55"/>
    </row>
    <row r="13" spans="2:28">
      <c r="B13" s="65">
        <v>2</v>
      </c>
      <c r="C13" s="65" t="s">
        <v>346</v>
      </c>
      <c r="D13" s="55">
        <v>230.27500000000001</v>
      </c>
      <c r="E13" s="55">
        <f>I13-D13</f>
        <v>4.0500000000000114</v>
      </c>
      <c r="F13" s="9">
        <v>0</v>
      </c>
      <c r="G13" s="46" t="s">
        <v>76</v>
      </c>
      <c r="H13" s="11">
        <v>119.1</v>
      </c>
      <c r="I13" s="55">
        <f>H13+(H14-90)+(H15-90)+(H16-90)+(H17-90)</f>
        <v>234.32500000000002</v>
      </c>
      <c r="J13" s="10" t="s">
        <v>64</v>
      </c>
      <c r="K13" s="11">
        <v>119.45</v>
      </c>
      <c r="L13" s="11">
        <f t="shared" si="0"/>
        <v>0.35000000000000853</v>
      </c>
      <c r="M13" s="12">
        <f t="shared" si="2"/>
        <v>14.000000000000341</v>
      </c>
      <c r="N13" s="37"/>
      <c r="O13" s="54"/>
      <c r="P13" s="52"/>
      <c r="Q13" s="37"/>
      <c r="R13" s="37"/>
      <c r="S13" s="37"/>
      <c r="T13" s="40"/>
      <c r="U13" s="3" t="str">
        <f t="shared" si="1"/>
        <v>No</v>
      </c>
      <c r="V13" s="55">
        <f>X5</f>
        <v>0</v>
      </c>
      <c r="W13" s="43"/>
      <c r="X13" s="43"/>
      <c r="AA13" s="43"/>
      <c r="AB13" s="55" t="str">
        <f>IF(V13=D13,"-","No!")</f>
        <v>No!</v>
      </c>
    </row>
    <row r="14" spans="2:28">
      <c r="B14" s="65"/>
      <c r="C14" s="65"/>
      <c r="D14" s="55"/>
      <c r="E14" s="64"/>
      <c r="F14" s="9">
        <v>1</v>
      </c>
      <c r="G14" s="47" t="s">
        <v>64</v>
      </c>
      <c r="H14" s="11">
        <v>164.6</v>
      </c>
      <c r="I14" s="65"/>
      <c r="J14" s="10" t="s">
        <v>11</v>
      </c>
      <c r="K14" s="11">
        <v>168.8</v>
      </c>
      <c r="L14" s="11">
        <f t="shared" si="0"/>
        <v>4.2000000000000171</v>
      </c>
      <c r="M14" s="12">
        <f t="shared" si="2"/>
        <v>168.00000000000068</v>
      </c>
      <c r="N14" s="38"/>
      <c r="O14" s="54"/>
      <c r="P14" s="52"/>
      <c r="Q14" s="38"/>
      <c r="R14" s="38"/>
      <c r="S14" s="38"/>
      <c r="T14" s="40"/>
      <c r="U14" s="3" t="str">
        <f t="shared" si="1"/>
        <v>No</v>
      </c>
      <c r="V14" s="55"/>
      <c r="W14" s="43"/>
      <c r="X14" s="43"/>
      <c r="AA14" s="43"/>
      <c r="AB14" s="55"/>
    </row>
    <row r="15" spans="2:28">
      <c r="B15" s="65"/>
      <c r="C15" s="65"/>
      <c r="D15" s="55"/>
      <c r="E15" s="64"/>
      <c r="F15" s="9">
        <v>2</v>
      </c>
      <c r="G15" s="47" t="s">
        <v>76</v>
      </c>
      <c r="H15" s="11">
        <v>172.9</v>
      </c>
      <c r="I15" s="65"/>
      <c r="J15" s="10" t="s">
        <v>11</v>
      </c>
      <c r="K15" s="11">
        <v>173.15</v>
      </c>
      <c r="L15" s="11">
        <f t="shared" si="0"/>
        <v>0.25</v>
      </c>
      <c r="M15" s="12">
        <f t="shared" si="2"/>
        <v>10</v>
      </c>
      <c r="N15" s="38"/>
      <c r="O15" s="54"/>
      <c r="P15" s="52"/>
      <c r="Q15" s="38"/>
      <c r="R15" s="38"/>
      <c r="S15" s="38"/>
      <c r="T15" s="40"/>
      <c r="U15" s="3" t="str">
        <f t="shared" si="1"/>
        <v>No</v>
      </c>
      <c r="V15" s="55"/>
      <c r="W15" s="43"/>
      <c r="X15" s="43"/>
      <c r="AA15" s="43"/>
      <c r="AB15" s="55"/>
    </row>
    <row r="16" spans="2:28">
      <c r="B16" s="65"/>
      <c r="C16" s="65"/>
      <c r="D16" s="55"/>
      <c r="E16" s="64"/>
      <c r="F16" s="9">
        <v>3</v>
      </c>
      <c r="G16" s="47" t="s">
        <v>6</v>
      </c>
      <c r="H16" s="11">
        <v>74.075000000000003</v>
      </c>
      <c r="I16" s="65"/>
      <c r="J16" s="10" t="s">
        <v>11</v>
      </c>
      <c r="K16" s="11">
        <v>74.224999999999994</v>
      </c>
      <c r="L16" s="11">
        <f t="shared" si="0"/>
        <v>0.14999999999999147</v>
      </c>
      <c r="M16" s="12">
        <f t="shared" si="2"/>
        <v>5.9999999999996589</v>
      </c>
      <c r="N16" s="38"/>
      <c r="O16" s="54"/>
      <c r="P16" s="52"/>
      <c r="Q16" s="38"/>
      <c r="R16" s="38"/>
      <c r="S16" s="38"/>
      <c r="T16" s="40"/>
      <c r="U16" s="3" t="str">
        <f t="shared" si="1"/>
        <v>No</v>
      </c>
      <c r="V16" s="55"/>
      <c r="W16" s="43"/>
      <c r="X16" s="43"/>
      <c r="AA16" s="43"/>
      <c r="AB16" s="55"/>
    </row>
    <row r="17" spans="2:28">
      <c r="B17" s="65"/>
      <c r="C17" s="65"/>
      <c r="D17" s="55"/>
      <c r="E17" s="64"/>
      <c r="F17" s="9">
        <v>4</v>
      </c>
      <c r="G17" s="47" t="s">
        <v>346</v>
      </c>
      <c r="H17" s="11">
        <v>63.65</v>
      </c>
      <c r="I17" s="65"/>
      <c r="J17" s="10" t="s">
        <v>11</v>
      </c>
      <c r="K17" s="11">
        <v>71.775000000000006</v>
      </c>
      <c r="L17" s="11">
        <f t="shared" si="0"/>
        <v>8.1250000000000071</v>
      </c>
      <c r="M17" s="12">
        <f t="shared" si="2"/>
        <v>325.00000000000028</v>
      </c>
      <c r="N17" s="38"/>
      <c r="O17" s="54"/>
      <c r="P17" s="52"/>
      <c r="Q17" s="38"/>
      <c r="R17" s="38"/>
      <c r="S17" s="38"/>
      <c r="T17" s="40"/>
      <c r="U17" s="3" t="str">
        <f t="shared" si="1"/>
        <v>No</v>
      </c>
      <c r="V17" s="55"/>
      <c r="W17" s="43"/>
      <c r="X17" s="43"/>
      <c r="AA17" s="43"/>
      <c r="AB17" s="55"/>
    </row>
    <row r="18" spans="2:28">
      <c r="B18" s="62">
        <v>3</v>
      </c>
      <c r="C18" s="62" t="s">
        <v>346</v>
      </c>
      <c r="D18" s="63">
        <v>431.02499999999998</v>
      </c>
      <c r="E18" s="63">
        <f>I18-D18</f>
        <v>5.7000000000000455</v>
      </c>
      <c r="F18" s="23">
        <v>0</v>
      </c>
      <c r="G18" s="44" t="s">
        <v>346</v>
      </c>
      <c r="H18" s="25">
        <v>152.125</v>
      </c>
      <c r="I18" s="63">
        <f>H18+(H19-90)+(H20-90)+(H21-90)+(H22-90)</f>
        <v>436.72500000000002</v>
      </c>
      <c r="J18" s="24" t="s">
        <v>11</v>
      </c>
      <c r="K18" s="25">
        <v>153.57499999999999</v>
      </c>
      <c r="L18" s="25">
        <f t="shared" si="0"/>
        <v>1.4499999999999886</v>
      </c>
      <c r="M18" s="26">
        <f t="shared" si="2"/>
        <v>57.999999999999545</v>
      </c>
      <c r="N18" s="37"/>
      <c r="O18" s="54"/>
      <c r="P18" s="52"/>
      <c r="Q18" s="37"/>
      <c r="R18" s="37"/>
      <c r="S18" s="37"/>
      <c r="T18" s="40"/>
      <c r="U18" s="3" t="str">
        <f t="shared" si="1"/>
        <v>No</v>
      </c>
      <c r="V18" s="55">
        <f>X6</f>
        <v>0</v>
      </c>
      <c r="W18" s="43"/>
      <c r="X18" s="43"/>
      <c r="AA18" s="43"/>
      <c r="AB18" s="55" t="str">
        <f>IF(V18=D18,"-","No!")</f>
        <v>No!</v>
      </c>
    </row>
    <row r="19" spans="2:28">
      <c r="B19" s="62"/>
      <c r="C19" s="62"/>
      <c r="D19" s="63"/>
      <c r="E19" s="64"/>
      <c r="F19" s="23">
        <v>1</v>
      </c>
      <c r="G19" s="45" t="s">
        <v>76</v>
      </c>
      <c r="H19" s="25">
        <v>156.85</v>
      </c>
      <c r="I19" s="62"/>
      <c r="J19" s="24" t="s">
        <v>14</v>
      </c>
      <c r="K19" s="25" t="s">
        <v>14</v>
      </c>
      <c r="L19" s="25">
        <f t="shared" si="0"/>
        <v>0</v>
      </c>
      <c r="M19" s="26">
        <f t="shared" si="2"/>
        <v>0</v>
      </c>
      <c r="N19" s="38"/>
      <c r="O19" s="54"/>
      <c r="P19" s="52"/>
      <c r="Q19" s="38"/>
      <c r="R19" s="38"/>
      <c r="S19" s="38"/>
      <c r="T19" s="40"/>
      <c r="U19" s="3" t="str">
        <f t="shared" si="1"/>
        <v>No</v>
      </c>
      <c r="V19" s="55"/>
      <c r="W19" s="43"/>
      <c r="X19" s="43"/>
      <c r="AA19" s="43"/>
      <c r="AB19" s="55"/>
    </row>
    <row r="20" spans="2:28">
      <c r="B20" s="62"/>
      <c r="C20" s="62"/>
      <c r="D20" s="63"/>
      <c r="E20" s="64"/>
      <c r="F20" s="23">
        <v>2</v>
      </c>
      <c r="G20" s="45" t="s">
        <v>42</v>
      </c>
      <c r="H20" s="25">
        <v>162.4</v>
      </c>
      <c r="I20" s="62"/>
      <c r="J20" s="24" t="s">
        <v>14</v>
      </c>
      <c r="K20" s="25" t="s">
        <v>14</v>
      </c>
      <c r="L20" s="25">
        <f t="shared" si="0"/>
        <v>0</v>
      </c>
      <c r="M20" s="26">
        <f t="shared" si="2"/>
        <v>0</v>
      </c>
      <c r="N20" s="38"/>
      <c r="O20" s="54"/>
      <c r="P20" s="52"/>
      <c r="Q20" s="38"/>
      <c r="R20" s="38"/>
      <c r="S20" s="38"/>
      <c r="T20" s="40"/>
      <c r="U20" s="3" t="str">
        <f t="shared" si="1"/>
        <v>No</v>
      </c>
      <c r="V20" s="55"/>
      <c r="W20" s="43"/>
      <c r="X20" s="43"/>
      <c r="AA20" s="43"/>
      <c r="AB20" s="55"/>
    </row>
    <row r="21" spans="2:28">
      <c r="B21" s="62"/>
      <c r="C21" s="62"/>
      <c r="D21" s="63"/>
      <c r="E21" s="64"/>
      <c r="F21" s="23">
        <v>3</v>
      </c>
      <c r="G21" s="45" t="s">
        <v>346</v>
      </c>
      <c r="H21" s="25">
        <v>207.22499999999999</v>
      </c>
      <c r="I21" s="62"/>
      <c r="J21" s="24" t="s">
        <v>11</v>
      </c>
      <c r="K21" s="25">
        <v>207.67500000000001</v>
      </c>
      <c r="L21" s="25">
        <f t="shared" si="0"/>
        <v>0.45000000000001705</v>
      </c>
      <c r="M21" s="26">
        <f t="shared" si="2"/>
        <v>18.000000000000682</v>
      </c>
      <c r="N21" s="38"/>
      <c r="O21" s="54"/>
      <c r="P21" s="52"/>
      <c r="Q21" s="38"/>
      <c r="R21" s="38"/>
      <c r="S21" s="38"/>
      <c r="T21" s="40"/>
      <c r="U21" s="3" t="str">
        <f t="shared" si="1"/>
        <v>No</v>
      </c>
      <c r="V21" s="55"/>
      <c r="W21" s="43"/>
      <c r="X21" s="43"/>
      <c r="AA21" s="43"/>
      <c r="AB21" s="55"/>
    </row>
    <row r="22" spans="2:28">
      <c r="B22" s="62"/>
      <c r="C22" s="62"/>
      <c r="D22" s="63"/>
      <c r="E22" s="64"/>
      <c r="F22" s="23">
        <v>4</v>
      </c>
      <c r="G22" s="45" t="s">
        <v>346</v>
      </c>
      <c r="H22" s="25">
        <v>118.125</v>
      </c>
      <c r="I22" s="62"/>
      <c r="J22" s="24" t="s">
        <v>14</v>
      </c>
      <c r="K22" s="25" t="s">
        <v>14</v>
      </c>
      <c r="L22" s="25">
        <f t="shared" si="0"/>
        <v>0</v>
      </c>
      <c r="M22" s="26">
        <f t="shared" si="2"/>
        <v>0</v>
      </c>
      <c r="N22" s="38"/>
      <c r="O22" s="54"/>
      <c r="P22" s="52"/>
      <c r="Q22" s="38"/>
      <c r="R22" s="38"/>
      <c r="S22" s="38"/>
      <c r="T22" s="40"/>
      <c r="U22" s="3" t="str">
        <f t="shared" si="1"/>
        <v>No</v>
      </c>
      <c r="V22" s="55"/>
      <c r="W22" s="43"/>
      <c r="X22" s="43"/>
      <c r="AA22" s="43"/>
      <c r="AB22" s="55"/>
    </row>
    <row r="23" spans="2:28">
      <c r="B23" s="65">
        <v>4</v>
      </c>
      <c r="C23" s="65" t="s">
        <v>346</v>
      </c>
      <c r="D23" s="55">
        <v>509.9</v>
      </c>
      <c r="E23" s="55">
        <f>I23-D23</f>
        <v>7.0249999999999773</v>
      </c>
      <c r="F23" s="9">
        <v>0</v>
      </c>
      <c r="G23" s="46" t="s">
        <v>346</v>
      </c>
      <c r="H23" s="11">
        <v>218.32499999999999</v>
      </c>
      <c r="I23" s="55">
        <f>H23+(H24-90)+(H25-90)+(H26-90)+(H27-90)</f>
        <v>516.92499999999995</v>
      </c>
      <c r="J23" s="10" t="s">
        <v>14</v>
      </c>
      <c r="K23" s="11" t="s">
        <v>14</v>
      </c>
      <c r="L23" s="11">
        <f t="shared" si="0"/>
        <v>0</v>
      </c>
      <c r="M23" s="12">
        <f t="shared" si="2"/>
        <v>0</v>
      </c>
      <c r="N23" s="37"/>
      <c r="O23" s="54"/>
      <c r="P23" s="52"/>
      <c r="Q23" s="37"/>
      <c r="R23" s="37"/>
      <c r="S23" s="37"/>
      <c r="T23" s="40"/>
      <c r="U23" s="3" t="str">
        <f t="shared" si="1"/>
        <v>No</v>
      </c>
      <c r="V23" s="55">
        <f>X7</f>
        <v>0</v>
      </c>
      <c r="W23" s="43"/>
      <c r="X23" s="43"/>
      <c r="AA23" s="43"/>
      <c r="AB23" s="55" t="str">
        <f>IF(V23=D23,"-","No!")</f>
        <v>No!</v>
      </c>
    </row>
    <row r="24" spans="2:28">
      <c r="B24" s="65"/>
      <c r="C24" s="65"/>
      <c r="D24" s="55"/>
      <c r="E24" s="64"/>
      <c r="F24" s="9">
        <v>1</v>
      </c>
      <c r="G24" s="47" t="s">
        <v>6</v>
      </c>
      <c r="H24" s="11">
        <v>131.125</v>
      </c>
      <c r="I24" s="65"/>
      <c r="J24" s="10" t="s">
        <v>14</v>
      </c>
      <c r="K24" s="11" t="s">
        <v>14</v>
      </c>
      <c r="L24" s="11">
        <f t="shared" si="0"/>
        <v>0</v>
      </c>
      <c r="M24" s="12">
        <f t="shared" si="2"/>
        <v>0</v>
      </c>
      <c r="N24" s="38"/>
      <c r="O24" s="54"/>
      <c r="P24" s="52"/>
      <c r="Q24" s="38"/>
      <c r="R24" s="38"/>
      <c r="S24" s="38"/>
      <c r="T24" s="40"/>
      <c r="U24" s="3" t="str">
        <f t="shared" si="1"/>
        <v>No</v>
      </c>
      <c r="V24" s="55"/>
      <c r="W24" s="43"/>
      <c r="X24" s="43"/>
      <c r="AA24" s="43"/>
      <c r="AB24" s="55"/>
    </row>
    <row r="25" spans="2:28">
      <c r="B25" s="65"/>
      <c r="C25" s="65"/>
      <c r="D25" s="55"/>
      <c r="E25" s="64"/>
      <c r="F25" s="9">
        <v>2</v>
      </c>
      <c r="G25" s="47" t="s">
        <v>6</v>
      </c>
      <c r="H25" s="11">
        <v>164.7</v>
      </c>
      <c r="I25" s="65"/>
      <c r="J25" s="10" t="s">
        <v>14</v>
      </c>
      <c r="K25" s="11" t="s">
        <v>14</v>
      </c>
      <c r="L25" s="11">
        <f t="shared" si="0"/>
        <v>0</v>
      </c>
      <c r="M25" s="12">
        <f t="shared" si="2"/>
        <v>0</v>
      </c>
      <c r="N25" s="38"/>
      <c r="O25" s="54"/>
      <c r="P25" s="52"/>
      <c r="Q25" s="38"/>
      <c r="R25" s="38"/>
      <c r="S25" s="38"/>
      <c r="T25" s="40"/>
      <c r="U25" s="3" t="str">
        <f t="shared" si="1"/>
        <v>No</v>
      </c>
      <c r="V25" s="55"/>
      <c r="W25" s="43"/>
      <c r="X25" s="43"/>
      <c r="AA25" s="43"/>
      <c r="AB25" s="55"/>
    </row>
    <row r="26" spans="2:28">
      <c r="B26" s="65"/>
      <c r="C26" s="65"/>
      <c r="D26" s="55"/>
      <c r="E26" s="64"/>
      <c r="F26" s="9">
        <v>3</v>
      </c>
      <c r="G26" s="47" t="s">
        <v>346</v>
      </c>
      <c r="H26" s="11">
        <v>218.6</v>
      </c>
      <c r="I26" s="65"/>
      <c r="J26" s="10" t="s">
        <v>14</v>
      </c>
      <c r="K26" s="11" t="s">
        <v>14</v>
      </c>
      <c r="L26" s="11">
        <f t="shared" si="0"/>
        <v>0</v>
      </c>
      <c r="M26" s="12">
        <f t="shared" si="2"/>
        <v>0</v>
      </c>
      <c r="N26" s="38"/>
      <c r="O26" s="54"/>
      <c r="P26" s="52"/>
      <c r="Q26" s="38"/>
      <c r="R26" s="38"/>
      <c r="S26" s="38"/>
      <c r="T26" s="40"/>
      <c r="U26" s="3" t="str">
        <f t="shared" si="1"/>
        <v>No</v>
      </c>
      <c r="V26" s="55"/>
      <c r="W26" s="43"/>
      <c r="X26" s="43"/>
      <c r="AA26" s="43"/>
      <c r="AB26" s="55"/>
    </row>
    <row r="27" spans="2:28">
      <c r="B27" s="65"/>
      <c r="C27" s="65"/>
      <c r="D27" s="55"/>
      <c r="E27" s="64"/>
      <c r="F27" s="9">
        <v>4</v>
      </c>
      <c r="G27" s="47" t="s">
        <v>346</v>
      </c>
      <c r="H27" s="11">
        <v>144.17500000000001</v>
      </c>
      <c r="I27" s="65"/>
      <c r="J27" s="10" t="s">
        <v>11</v>
      </c>
      <c r="K27" s="11">
        <v>145.25</v>
      </c>
      <c r="L27" s="11">
        <f t="shared" si="0"/>
        <v>1.0749999999999886</v>
      </c>
      <c r="M27" s="12">
        <f t="shared" si="2"/>
        <v>42.999999999999545</v>
      </c>
      <c r="N27" s="38"/>
      <c r="O27" s="54"/>
      <c r="P27" s="52"/>
      <c r="Q27" s="38"/>
      <c r="R27" s="38"/>
      <c r="S27" s="38"/>
      <c r="T27" s="40"/>
      <c r="U27" s="3" t="str">
        <f t="shared" si="1"/>
        <v>No</v>
      </c>
      <c r="V27" s="55"/>
      <c r="W27" s="43"/>
      <c r="X27" s="43"/>
      <c r="AA27" s="43"/>
      <c r="AB27" s="55"/>
    </row>
    <row r="28" spans="2:28">
      <c r="B28" s="62">
        <v>5</v>
      </c>
      <c r="C28" s="62" t="s">
        <v>346</v>
      </c>
      <c r="D28" s="63">
        <v>296.32499999999999</v>
      </c>
      <c r="E28" s="63">
        <f>I28-D28</f>
        <v>5.3749999999999432</v>
      </c>
      <c r="F28" s="23">
        <v>0</v>
      </c>
      <c r="G28" s="44" t="s">
        <v>346</v>
      </c>
      <c r="H28" s="25">
        <v>194.47499999999999</v>
      </c>
      <c r="I28" s="63">
        <f>H28+(H29-90)+(H30-90)+(H31-90)+(H32-90)</f>
        <v>301.69999999999993</v>
      </c>
      <c r="J28" s="24" t="s">
        <v>11</v>
      </c>
      <c r="K28" s="25">
        <v>198.5</v>
      </c>
      <c r="L28" s="25">
        <f t="shared" si="0"/>
        <v>4.0250000000000057</v>
      </c>
      <c r="M28" s="26">
        <f t="shared" si="2"/>
        <v>161.00000000000023</v>
      </c>
      <c r="N28" s="37"/>
      <c r="O28" s="54"/>
      <c r="P28" s="52"/>
      <c r="Q28" s="37"/>
      <c r="R28" s="37"/>
      <c r="S28" s="37"/>
      <c r="T28" s="40"/>
      <c r="U28" s="3" t="str">
        <f t="shared" si="1"/>
        <v>No</v>
      </c>
      <c r="V28" s="55">
        <f>X8</f>
        <v>0</v>
      </c>
      <c r="W28" s="43"/>
      <c r="X28" s="43"/>
      <c r="AA28" s="43"/>
      <c r="AB28" s="55" t="str">
        <f>IF(V28=D28,"-","No!")</f>
        <v>No!</v>
      </c>
    </row>
    <row r="29" spans="2:28">
      <c r="B29" s="62"/>
      <c r="C29" s="62"/>
      <c r="D29" s="63"/>
      <c r="E29" s="64"/>
      <c r="F29" s="23">
        <v>1</v>
      </c>
      <c r="G29" s="45" t="s">
        <v>6</v>
      </c>
      <c r="H29" s="25">
        <v>132</v>
      </c>
      <c r="I29" s="62"/>
      <c r="J29" s="24" t="s">
        <v>14</v>
      </c>
      <c r="K29" s="25" t="s">
        <v>14</v>
      </c>
      <c r="L29" s="25">
        <f t="shared" si="0"/>
        <v>0</v>
      </c>
      <c r="M29" s="26">
        <f t="shared" si="2"/>
        <v>0</v>
      </c>
      <c r="N29" s="38"/>
      <c r="O29" s="54"/>
      <c r="P29" s="52"/>
      <c r="Q29" s="38"/>
      <c r="R29" s="38"/>
      <c r="S29" s="38"/>
      <c r="T29" s="40"/>
      <c r="U29" s="3" t="str">
        <f t="shared" si="1"/>
        <v>No</v>
      </c>
      <c r="V29" s="55"/>
      <c r="W29" s="43"/>
      <c r="X29" s="43"/>
      <c r="AA29" s="43"/>
      <c r="AB29" s="55"/>
    </row>
    <row r="30" spans="2:28">
      <c r="B30" s="62"/>
      <c r="C30" s="62"/>
      <c r="D30" s="63"/>
      <c r="E30" s="64"/>
      <c r="F30" s="23">
        <v>2</v>
      </c>
      <c r="G30" s="45" t="s">
        <v>355</v>
      </c>
      <c r="H30" s="25">
        <v>82.924999999999997</v>
      </c>
      <c r="I30" s="62"/>
      <c r="J30" s="24" t="s">
        <v>11</v>
      </c>
      <c r="K30" s="25">
        <v>82.924999999999997</v>
      </c>
      <c r="L30" s="25">
        <f t="shared" si="0"/>
        <v>0</v>
      </c>
      <c r="M30" s="26">
        <f t="shared" si="2"/>
        <v>0</v>
      </c>
      <c r="N30" s="38"/>
      <c r="O30" s="54"/>
      <c r="P30" s="52"/>
      <c r="Q30" s="38"/>
      <c r="R30" s="38"/>
      <c r="S30" s="38"/>
      <c r="T30" s="40"/>
      <c r="U30" s="3" t="str">
        <f t="shared" si="1"/>
        <v>No</v>
      </c>
      <c r="V30" s="55"/>
      <c r="W30" s="43"/>
      <c r="X30" s="43"/>
      <c r="AA30" s="43"/>
      <c r="AB30" s="55"/>
    </row>
    <row r="31" spans="2:28">
      <c r="B31" s="62"/>
      <c r="C31" s="62"/>
      <c r="D31" s="63"/>
      <c r="E31" s="64"/>
      <c r="F31" s="23">
        <v>3</v>
      </c>
      <c r="G31" s="45" t="s">
        <v>42</v>
      </c>
      <c r="H31" s="25">
        <v>124.4</v>
      </c>
      <c r="I31" s="62"/>
      <c r="J31" s="24" t="s">
        <v>11</v>
      </c>
      <c r="K31" s="25">
        <v>126.875</v>
      </c>
      <c r="L31" s="25">
        <f t="shared" si="0"/>
        <v>2.4749999999999943</v>
      </c>
      <c r="M31" s="26">
        <f t="shared" si="2"/>
        <v>98.999999999999773</v>
      </c>
      <c r="N31" s="38"/>
      <c r="O31" s="54"/>
      <c r="P31" s="52"/>
      <c r="Q31" s="38"/>
      <c r="R31" s="38"/>
      <c r="S31" s="38"/>
      <c r="T31" s="40"/>
      <c r="U31" s="3" t="str">
        <f t="shared" si="1"/>
        <v>No</v>
      </c>
      <c r="V31" s="55"/>
      <c r="W31" s="43"/>
      <c r="X31" s="43"/>
      <c r="AA31" s="43"/>
      <c r="AB31" s="55"/>
    </row>
    <row r="32" spans="2:28">
      <c r="B32" s="62"/>
      <c r="C32" s="62"/>
      <c r="D32" s="63"/>
      <c r="E32" s="64"/>
      <c r="F32" s="23">
        <v>4</v>
      </c>
      <c r="G32" s="45" t="s">
        <v>42</v>
      </c>
      <c r="H32" s="25">
        <v>127.9</v>
      </c>
      <c r="I32" s="62"/>
      <c r="J32" s="24" t="s">
        <v>349</v>
      </c>
      <c r="K32" s="25">
        <v>128.07499999999999</v>
      </c>
      <c r="L32" s="25">
        <f t="shared" si="0"/>
        <v>0.17499999999998295</v>
      </c>
      <c r="M32" s="26">
        <f t="shared" si="2"/>
        <v>6.9999999999993179</v>
      </c>
      <c r="N32" s="38"/>
      <c r="O32" s="54"/>
      <c r="P32" s="52"/>
      <c r="Q32" s="38"/>
      <c r="R32" s="38"/>
      <c r="S32" s="38"/>
      <c r="T32" s="40"/>
      <c r="U32" s="3" t="str">
        <f t="shared" si="1"/>
        <v>No</v>
      </c>
      <c r="V32" s="55"/>
      <c r="W32" s="43"/>
      <c r="X32" s="43"/>
      <c r="AA32" s="43"/>
      <c r="AB32" s="55"/>
    </row>
    <row r="33" spans="2:28">
      <c r="B33" s="65">
        <v>6</v>
      </c>
      <c r="C33" s="65" t="s">
        <v>346</v>
      </c>
      <c r="D33" s="55">
        <v>349.3</v>
      </c>
      <c r="E33" s="55">
        <f>I33-D33</f>
        <v>2.9750000000000227</v>
      </c>
      <c r="F33" s="9">
        <v>0</v>
      </c>
      <c r="G33" s="46" t="s">
        <v>346</v>
      </c>
      <c r="H33" s="11">
        <v>173.77500000000001</v>
      </c>
      <c r="I33" s="55">
        <f>H33+(H34-90)+(H35-90)+(H36-90)+(H37-90)</f>
        <v>352.27500000000003</v>
      </c>
      <c r="J33" s="10" t="s">
        <v>14</v>
      </c>
      <c r="K33" s="11" t="s">
        <v>14</v>
      </c>
      <c r="L33" s="11">
        <f t="shared" si="0"/>
        <v>0</v>
      </c>
      <c r="M33" s="12">
        <f t="shared" si="2"/>
        <v>0</v>
      </c>
      <c r="N33" s="37"/>
      <c r="O33" s="54"/>
      <c r="P33" s="52"/>
      <c r="Q33" s="37"/>
      <c r="R33" s="37"/>
      <c r="S33" s="37"/>
      <c r="T33" s="40"/>
      <c r="U33" s="3" t="str">
        <f t="shared" si="1"/>
        <v>No</v>
      </c>
      <c r="V33" s="55">
        <f>X9</f>
        <v>0</v>
      </c>
      <c r="W33" s="43"/>
      <c r="X33" s="43"/>
      <c r="AA33" s="43"/>
      <c r="AB33" s="55" t="str">
        <f>IF(V33=D33,"-","No!")</f>
        <v>No!</v>
      </c>
    </row>
    <row r="34" spans="2:28">
      <c r="B34" s="65"/>
      <c r="C34" s="65"/>
      <c r="D34" s="55"/>
      <c r="E34" s="64"/>
      <c r="F34" s="9">
        <v>1</v>
      </c>
      <c r="G34" s="47" t="s">
        <v>76</v>
      </c>
      <c r="H34" s="11">
        <v>107.65</v>
      </c>
      <c r="I34" s="65"/>
      <c r="J34" s="10" t="s">
        <v>14</v>
      </c>
      <c r="K34" s="11" t="s">
        <v>14</v>
      </c>
      <c r="L34" s="11">
        <f t="shared" si="0"/>
        <v>0</v>
      </c>
      <c r="M34" s="12">
        <f t="shared" si="2"/>
        <v>0</v>
      </c>
      <c r="N34" s="38"/>
      <c r="O34" s="54"/>
      <c r="P34" s="52"/>
      <c r="Q34" s="38"/>
      <c r="R34" s="38"/>
      <c r="S34" s="38"/>
      <c r="T34" s="40"/>
      <c r="U34" s="3" t="str">
        <f t="shared" si="1"/>
        <v>No</v>
      </c>
      <c r="V34" s="55"/>
      <c r="W34" s="43"/>
      <c r="X34" s="43"/>
      <c r="AA34" s="43"/>
      <c r="AB34" s="55"/>
    </row>
    <row r="35" spans="2:28">
      <c r="B35" s="65"/>
      <c r="C35" s="65"/>
      <c r="D35" s="55"/>
      <c r="E35" s="64"/>
      <c r="F35" s="9">
        <v>2</v>
      </c>
      <c r="G35" s="47" t="s">
        <v>346</v>
      </c>
      <c r="H35" s="11">
        <v>199.02500000000001</v>
      </c>
      <c r="I35" s="65"/>
      <c r="J35" s="10" t="s">
        <v>349</v>
      </c>
      <c r="K35" s="11">
        <v>199.375</v>
      </c>
      <c r="L35" s="11">
        <f t="shared" si="0"/>
        <v>0.34999999999999432</v>
      </c>
      <c r="M35" s="12">
        <f t="shared" si="2"/>
        <v>13.999999999999773</v>
      </c>
      <c r="N35" s="38"/>
      <c r="O35" s="54"/>
      <c r="P35" s="52"/>
      <c r="Q35" s="38"/>
      <c r="R35" s="38"/>
      <c r="S35" s="38"/>
      <c r="T35" s="40"/>
      <c r="U35" s="3" t="str">
        <f t="shared" si="1"/>
        <v>No</v>
      </c>
      <c r="V35" s="55"/>
      <c r="W35" s="43"/>
      <c r="X35" s="43"/>
      <c r="AA35" s="43"/>
      <c r="AB35" s="55"/>
    </row>
    <row r="36" spans="2:28">
      <c r="B36" s="65"/>
      <c r="C36" s="65"/>
      <c r="D36" s="55"/>
      <c r="E36" s="64"/>
      <c r="F36" s="9">
        <v>3</v>
      </c>
      <c r="G36" s="47" t="s">
        <v>64</v>
      </c>
      <c r="H36" s="11">
        <v>133.69999999999999</v>
      </c>
      <c r="I36" s="65"/>
      <c r="J36" s="10" t="s">
        <v>14</v>
      </c>
      <c r="K36" s="11" t="s">
        <v>14</v>
      </c>
      <c r="L36" s="11">
        <f t="shared" si="0"/>
        <v>0</v>
      </c>
      <c r="M36" s="12">
        <f t="shared" si="2"/>
        <v>0</v>
      </c>
      <c r="N36" s="38"/>
      <c r="O36" s="54"/>
      <c r="P36" s="52"/>
      <c r="Q36" s="38"/>
      <c r="R36" s="38"/>
      <c r="S36" s="38"/>
      <c r="T36" s="40"/>
      <c r="U36" s="3" t="str">
        <f t="shared" si="1"/>
        <v>No</v>
      </c>
      <c r="V36" s="55"/>
      <c r="W36" s="43"/>
      <c r="X36" s="43"/>
      <c r="AA36" s="43"/>
      <c r="AB36" s="55"/>
    </row>
    <row r="37" spans="2:28">
      <c r="B37" s="65"/>
      <c r="C37" s="65"/>
      <c r="D37" s="55"/>
      <c r="E37" s="64"/>
      <c r="F37" s="9">
        <v>4</v>
      </c>
      <c r="G37" s="47" t="s">
        <v>42</v>
      </c>
      <c r="H37" s="11">
        <v>98.125</v>
      </c>
      <c r="I37" s="65"/>
      <c r="J37" s="10" t="s">
        <v>14</v>
      </c>
      <c r="K37" s="11" t="s">
        <v>14</v>
      </c>
      <c r="L37" s="11">
        <f t="shared" si="0"/>
        <v>0</v>
      </c>
      <c r="M37" s="12">
        <f t="shared" si="2"/>
        <v>0</v>
      </c>
      <c r="N37" s="38"/>
      <c r="O37" s="54"/>
      <c r="P37" s="52"/>
      <c r="Q37" s="38"/>
      <c r="R37" s="38"/>
      <c r="S37" s="38"/>
      <c r="T37" s="40"/>
      <c r="U37" s="3" t="str">
        <f t="shared" si="1"/>
        <v>No</v>
      </c>
      <c r="V37" s="55"/>
      <c r="W37" s="43"/>
      <c r="X37" s="43"/>
      <c r="AA37" s="43"/>
      <c r="AB37" s="55"/>
    </row>
    <row r="38" spans="2:28">
      <c r="B38" s="62">
        <v>7</v>
      </c>
      <c r="C38" s="62" t="s">
        <v>6</v>
      </c>
      <c r="D38" s="63">
        <v>341.45</v>
      </c>
      <c r="E38" s="63">
        <f>I38-D38</f>
        <v>6.6250000000000568</v>
      </c>
      <c r="F38" s="23">
        <v>0</v>
      </c>
      <c r="G38" s="44" t="s">
        <v>346</v>
      </c>
      <c r="H38" s="25">
        <v>118</v>
      </c>
      <c r="I38" s="63">
        <f>H38+(H39-90)+(H40-90)+(H41-90)+(H42-90)</f>
        <v>348.07500000000005</v>
      </c>
      <c r="J38" s="24" t="s">
        <v>14</v>
      </c>
      <c r="K38" s="25" t="s">
        <v>14</v>
      </c>
      <c r="L38" s="25">
        <f t="shared" si="0"/>
        <v>0</v>
      </c>
      <c r="M38" s="26">
        <f t="shared" si="2"/>
        <v>0</v>
      </c>
      <c r="N38" s="37"/>
      <c r="O38" s="54"/>
      <c r="P38" s="52"/>
      <c r="Q38" s="37"/>
      <c r="R38" s="37"/>
      <c r="S38" s="37"/>
      <c r="T38" s="40"/>
      <c r="U38" s="3" t="str">
        <f t="shared" si="1"/>
        <v>No</v>
      </c>
      <c r="V38" s="55">
        <f>X10</f>
        <v>0</v>
      </c>
      <c r="W38" s="43"/>
      <c r="X38" s="43"/>
      <c r="AA38" s="43"/>
      <c r="AB38" s="55" t="str">
        <f>IF(V38=D38,"-","No!")</f>
        <v>No!</v>
      </c>
    </row>
    <row r="39" spans="2:28">
      <c r="B39" s="62"/>
      <c r="C39" s="62"/>
      <c r="D39" s="63"/>
      <c r="E39" s="64"/>
      <c r="F39" s="23">
        <v>1</v>
      </c>
      <c r="G39" s="45" t="s">
        <v>346</v>
      </c>
      <c r="H39" s="25">
        <v>142.15</v>
      </c>
      <c r="I39" s="62"/>
      <c r="J39" s="24" t="s">
        <v>14</v>
      </c>
      <c r="K39" s="25" t="s">
        <v>14</v>
      </c>
      <c r="L39" s="25">
        <f t="shared" si="0"/>
        <v>0</v>
      </c>
      <c r="M39" s="26">
        <f t="shared" si="2"/>
        <v>0</v>
      </c>
      <c r="N39" s="38"/>
      <c r="O39" s="54"/>
      <c r="P39" s="52"/>
      <c r="Q39" s="38"/>
      <c r="R39" s="38"/>
      <c r="S39" s="38"/>
      <c r="T39" s="40"/>
      <c r="U39" s="3" t="str">
        <f t="shared" si="1"/>
        <v>No</v>
      </c>
      <c r="V39" s="55"/>
      <c r="W39" s="43"/>
      <c r="X39" s="43"/>
      <c r="AA39" s="43"/>
      <c r="AB39" s="55"/>
    </row>
    <row r="40" spans="2:28">
      <c r="B40" s="62"/>
      <c r="C40" s="62"/>
      <c r="D40" s="63"/>
      <c r="E40" s="64"/>
      <c r="F40" s="23">
        <v>2</v>
      </c>
      <c r="G40" s="45" t="s">
        <v>346</v>
      </c>
      <c r="H40" s="25">
        <v>136.1</v>
      </c>
      <c r="I40" s="62"/>
      <c r="J40" s="24" t="s">
        <v>14</v>
      </c>
      <c r="K40" s="25" t="s">
        <v>14</v>
      </c>
      <c r="L40" s="25">
        <f t="shared" si="0"/>
        <v>0</v>
      </c>
      <c r="M40" s="26">
        <f t="shared" si="2"/>
        <v>0</v>
      </c>
      <c r="N40" s="38"/>
      <c r="O40" s="54"/>
      <c r="P40" s="52"/>
      <c r="Q40" s="38"/>
      <c r="R40" s="38"/>
      <c r="S40" s="38"/>
      <c r="T40" s="40"/>
      <c r="U40" s="3" t="str">
        <f t="shared" si="1"/>
        <v>No</v>
      </c>
      <c r="V40" s="55"/>
      <c r="W40" s="43"/>
      <c r="X40" s="43"/>
      <c r="AA40" s="43"/>
      <c r="AB40" s="55"/>
    </row>
    <row r="41" spans="2:28">
      <c r="B41" s="62"/>
      <c r="C41" s="62"/>
      <c r="D41" s="63"/>
      <c r="E41" s="64"/>
      <c r="F41" s="23">
        <v>3</v>
      </c>
      <c r="G41" s="45" t="s">
        <v>346</v>
      </c>
      <c r="H41" s="25">
        <v>161.80000000000001</v>
      </c>
      <c r="I41" s="62"/>
      <c r="J41" s="24" t="s">
        <v>11</v>
      </c>
      <c r="K41" s="25">
        <v>163.6</v>
      </c>
      <c r="L41" s="25">
        <f t="shared" si="0"/>
        <v>1.7999999999999829</v>
      </c>
      <c r="M41" s="26">
        <f t="shared" si="2"/>
        <v>71.999999999999318</v>
      </c>
      <c r="N41" s="38"/>
      <c r="O41" s="54"/>
      <c r="P41" s="52"/>
      <c r="Q41" s="38"/>
      <c r="R41" s="38"/>
      <c r="S41" s="38"/>
      <c r="T41" s="40"/>
      <c r="U41" s="3" t="str">
        <f t="shared" si="1"/>
        <v>No</v>
      </c>
      <c r="V41" s="55"/>
      <c r="W41" s="43"/>
      <c r="X41" s="43"/>
      <c r="AA41" s="43"/>
      <c r="AB41" s="55"/>
    </row>
    <row r="42" spans="2:28">
      <c r="B42" s="62"/>
      <c r="C42" s="62"/>
      <c r="D42" s="63"/>
      <c r="E42" s="64"/>
      <c r="F42" s="23">
        <v>4</v>
      </c>
      <c r="G42" s="45" t="s">
        <v>42</v>
      </c>
      <c r="H42" s="25">
        <v>150.02500000000001</v>
      </c>
      <c r="I42" s="62"/>
      <c r="J42" s="24" t="s">
        <v>14</v>
      </c>
      <c r="K42" s="25" t="s">
        <v>14</v>
      </c>
      <c r="L42" s="25">
        <f t="shared" si="0"/>
        <v>0</v>
      </c>
      <c r="M42" s="26">
        <f t="shared" si="2"/>
        <v>0</v>
      </c>
      <c r="N42" s="38"/>
      <c r="O42" s="54"/>
      <c r="P42" s="52"/>
      <c r="Q42" s="38"/>
      <c r="R42" s="38"/>
      <c r="S42" s="38"/>
      <c r="T42" s="40"/>
      <c r="U42" s="3" t="str">
        <f t="shared" si="1"/>
        <v>No</v>
      </c>
      <c r="V42" s="55"/>
      <c r="W42" s="43"/>
      <c r="X42" s="43"/>
      <c r="AA42" s="43"/>
      <c r="AB42" s="55"/>
    </row>
    <row r="43" spans="2:28">
      <c r="B43" s="65">
        <v>8</v>
      </c>
      <c r="C43" s="65" t="s">
        <v>16</v>
      </c>
      <c r="D43" s="55">
        <v>549.54999999999995</v>
      </c>
      <c r="E43" s="55">
        <f>I43-D43</f>
        <v>3.7250000000000227</v>
      </c>
      <c r="F43" s="9">
        <v>0</v>
      </c>
      <c r="G43" s="46" t="s">
        <v>16</v>
      </c>
      <c r="H43" s="11">
        <v>159.94999999999999</v>
      </c>
      <c r="I43" s="55">
        <f>H43+(H44-90)+(H45-90)+(H46-90)+(H47-90)</f>
        <v>553.27499999999998</v>
      </c>
      <c r="J43" s="10" t="s">
        <v>14</v>
      </c>
      <c r="K43" s="11" t="s">
        <v>14</v>
      </c>
      <c r="L43" s="11">
        <f t="shared" si="0"/>
        <v>0</v>
      </c>
      <c r="M43" s="12">
        <f t="shared" si="2"/>
        <v>0</v>
      </c>
      <c r="N43" s="37"/>
      <c r="O43" s="54"/>
      <c r="P43" s="52"/>
      <c r="Q43" s="37"/>
      <c r="R43" s="37"/>
      <c r="S43" s="37"/>
      <c r="T43" s="40"/>
      <c r="U43" s="3" t="str">
        <f t="shared" si="1"/>
        <v>No</v>
      </c>
      <c r="V43" s="55">
        <f>X11</f>
        <v>0</v>
      </c>
      <c r="W43" s="43"/>
      <c r="X43" s="43"/>
      <c r="AA43" s="43"/>
      <c r="AB43" s="55" t="str">
        <f>IF(V43=D43,"-","No!")</f>
        <v>No!</v>
      </c>
    </row>
    <row r="44" spans="2:28">
      <c r="B44" s="65"/>
      <c r="C44" s="65"/>
      <c r="D44" s="55"/>
      <c r="E44" s="64"/>
      <c r="F44" s="9">
        <v>1</v>
      </c>
      <c r="G44" s="47" t="s">
        <v>23</v>
      </c>
      <c r="H44" s="11">
        <v>186.95</v>
      </c>
      <c r="I44" s="65"/>
      <c r="J44" s="10" t="s">
        <v>14</v>
      </c>
      <c r="K44" s="11" t="s">
        <v>14</v>
      </c>
      <c r="L44" s="11">
        <f t="shared" si="0"/>
        <v>0</v>
      </c>
      <c r="M44" s="12">
        <f t="shared" si="2"/>
        <v>0</v>
      </c>
      <c r="N44" s="38"/>
      <c r="O44" s="54"/>
      <c r="P44" s="52"/>
      <c r="Q44" s="38"/>
      <c r="R44" s="38"/>
      <c r="S44" s="38"/>
      <c r="T44" s="40"/>
      <c r="U44" s="3" t="str">
        <f t="shared" si="1"/>
        <v>No</v>
      </c>
      <c r="V44" s="55"/>
      <c r="W44" s="43"/>
      <c r="X44" s="43"/>
      <c r="AA44" s="43"/>
      <c r="AB44" s="55"/>
    </row>
    <row r="45" spans="2:28">
      <c r="B45" s="65"/>
      <c r="C45" s="65"/>
      <c r="D45" s="55"/>
      <c r="E45" s="64"/>
      <c r="F45" s="9">
        <v>2</v>
      </c>
      <c r="G45" s="47" t="s">
        <v>42</v>
      </c>
      <c r="H45" s="11">
        <v>189.4</v>
      </c>
      <c r="I45" s="65"/>
      <c r="J45" s="10" t="s">
        <v>14</v>
      </c>
      <c r="K45" s="11" t="s">
        <v>14</v>
      </c>
      <c r="L45" s="11">
        <f t="shared" si="0"/>
        <v>0</v>
      </c>
      <c r="M45" s="12">
        <f t="shared" si="2"/>
        <v>0</v>
      </c>
      <c r="N45" s="38"/>
      <c r="O45" s="54"/>
      <c r="P45" s="52"/>
      <c r="Q45" s="38"/>
      <c r="R45" s="38"/>
      <c r="S45" s="38"/>
      <c r="T45" s="40"/>
      <c r="U45" s="3" t="str">
        <f t="shared" si="1"/>
        <v>No</v>
      </c>
      <c r="V45" s="55"/>
      <c r="W45" s="43"/>
      <c r="X45" s="43"/>
      <c r="AA45" s="43"/>
      <c r="AB45" s="55"/>
    </row>
    <row r="46" spans="2:28">
      <c r="B46" s="65"/>
      <c r="C46" s="65"/>
      <c r="D46" s="55"/>
      <c r="E46" s="64"/>
      <c r="F46" s="9">
        <v>3</v>
      </c>
      <c r="G46" s="47" t="s">
        <v>42</v>
      </c>
      <c r="H46" s="11">
        <v>202.92500000000001</v>
      </c>
      <c r="I46" s="65"/>
      <c r="J46" s="10" t="s">
        <v>14</v>
      </c>
      <c r="K46" s="11" t="s">
        <v>14</v>
      </c>
      <c r="L46" s="11">
        <f t="shared" si="0"/>
        <v>0</v>
      </c>
      <c r="M46" s="12">
        <f t="shared" si="2"/>
        <v>0</v>
      </c>
      <c r="N46" s="38"/>
      <c r="O46" s="54"/>
      <c r="P46" s="52"/>
      <c r="Q46" s="38"/>
      <c r="R46" s="38"/>
      <c r="S46" s="38"/>
      <c r="T46" s="40"/>
      <c r="U46" s="3" t="str">
        <f t="shared" si="1"/>
        <v>No</v>
      </c>
      <c r="V46" s="55"/>
      <c r="W46" s="43"/>
      <c r="X46" s="43"/>
      <c r="AA46" s="43"/>
      <c r="AB46" s="55"/>
    </row>
    <row r="47" spans="2:28">
      <c r="B47" s="65"/>
      <c r="C47" s="65"/>
      <c r="D47" s="55"/>
      <c r="E47" s="64"/>
      <c r="F47" s="9">
        <v>4</v>
      </c>
      <c r="G47" s="47" t="s">
        <v>346</v>
      </c>
      <c r="H47" s="11">
        <v>174.05</v>
      </c>
      <c r="I47" s="65"/>
      <c r="J47" s="10" t="s">
        <v>14</v>
      </c>
      <c r="K47" s="11" t="s">
        <v>14</v>
      </c>
      <c r="L47" s="11">
        <f t="shared" si="0"/>
        <v>0</v>
      </c>
      <c r="M47" s="12">
        <f t="shared" si="2"/>
        <v>0</v>
      </c>
      <c r="N47" s="38"/>
      <c r="O47" s="54"/>
      <c r="P47" s="52"/>
      <c r="Q47" s="38"/>
      <c r="R47" s="38"/>
      <c r="S47" s="38"/>
      <c r="T47" s="40"/>
      <c r="U47" s="3" t="str">
        <f t="shared" si="1"/>
        <v>No</v>
      </c>
      <c r="V47" s="55"/>
      <c r="W47" s="43"/>
      <c r="X47" s="43"/>
      <c r="AA47" s="43"/>
      <c r="AB47" s="55"/>
    </row>
    <row r="48" spans="2:28">
      <c r="B48" s="62">
        <v>9</v>
      </c>
      <c r="C48" s="62" t="s">
        <v>23</v>
      </c>
      <c r="D48" s="63">
        <v>323.10000000000002</v>
      </c>
      <c r="E48" s="63">
        <f>I48-D48</f>
        <v>0.97500000000002274</v>
      </c>
      <c r="F48" s="23">
        <v>0</v>
      </c>
      <c r="G48" s="44" t="s">
        <v>23</v>
      </c>
      <c r="H48" s="25">
        <v>175.6</v>
      </c>
      <c r="I48" s="63">
        <f>H48+(H49-90)+(H50-90)+(H51-90)+(H52-90)</f>
        <v>324.07500000000005</v>
      </c>
      <c r="J48" s="24" t="s">
        <v>14</v>
      </c>
      <c r="K48" s="25" t="s">
        <v>14</v>
      </c>
      <c r="L48" s="25">
        <f t="shared" si="0"/>
        <v>0</v>
      </c>
      <c r="M48" s="26">
        <f t="shared" si="2"/>
        <v>0</v>
      </c>
      <c r="N48" s="37"/>
      <c r="O48" s="54"/>
      <c r="P48" s="52"/>
      <c r="Q48" s="37"/>
      <c r="R48" s="37"/>
      <c r="S48" s="37"/>
      <c r="T48" s="40"/>
      <c r="U48" s="3" t="str">
        <f t="shared" si="1"/>
        <v>No</v>
      </c>
      <c r="V48" s="55">
        <f>X12</f>
        <v>0</v>
      </c>
      <c r="W48" s="43"/>
      <c r="X48" s="43"/>
      <c r="AA48" s="43"/>
      <c r="AB48" s="55" t="str">
        <f>IF(V48=D48,"-","No!")</f>
        <v>No!</v>
      </c>
    </row>
    <row r="49" spans="2:28">
      <c r="B49" s="62"/>
      <c r="C49" s="62"/>
      <c r="D49" s="63"/>
      <c r="E49" s="64"/>
      <c r="F49" s="23">
        <v>1</v>
      </c>
      <c r="G49" s="45" t="s">
        <v>23</v>
      </c>
      <c r="H49" s="25">
        <v>159.05000000000001</v>
      </c>
      <c r="I49" s="62"/>
      <c r="J49" s="24" t="s">
        <v>14</v>
      </c>
      <c r="K49" s="25" t="s">
        <v>14</v>
      </c>
      <c r="L49" s="25">
        <f t="shared" si="0"/>
        <v>0</v>
      </c>
      <c r="M49" s="26">
        <f t="shared" si="2"/>
        <v>0</v>
      </c>
      <c r="N49" s="38"/>
      <c r="O49" s="54"/>
      <c r="P49" s="52"/>
      <c r="Q49" s="38"/>
      <c r="R49" s="38"/>
      <c r="S49" s="38"/>
      <c r="T49" s="40"/>
      <c r="U49" s="3" t="str">
        <f t="shared" si="1"/>
        <v>No</v>
      </c>
      <c r="V49" s="55"/>
      <c r="W49" s="43"/>
      <c r="X49" s="43"/>
      <c r="AA49" s="43"/>
      <c r="AB49" s="55"/>
    </row>
    <row r="50" spans="2:28">
      <c r="B50" s="62"/>
      <c r="C50" s="62"/>
      <c r="D50" s="63"/>
      <c r="E50" s="64"/>
      <c r="F50" s="23">
        <v>2</v>
      </c>
      <c r="G50" s="45" t="s">
        <v>23</v>
      </c>
      <c r="H50" s="25">
        <v>123.47499999999999</v>
      </c>
      <c r="I50" s="62"/>
      <c r="J50" s="24" t="s">
        <v>14</v>
      </c>
      <c r="K50" s="25" t="s">
        <v>14</v>
      </c>
      <c r="L50" s="25">
        <f t="shared" si="0"/>
        <v>0</v>
      </c>
      <c r="M50" s="26">
        <f t="shared" si="2"/>
        <v>0</v>
      </c>
      <c r="N50" s="38"/>
      <c r="O50" s="54"/>
      <c r="P50" s="52"/>
      <c r="Q50" s="38"/>
      <c r="R50" s="38"/>
      <c r="S50" s="38"/>
      <c r="T50" s="40"/>
      <c r="U50" s="3" t="str">
        <f t="shared" si="1"/>
        <v>No</v>
      </c>
      <c r="V50" s="55"/>
      <c r="W50" s="43"/>
      <c r="X50" s="43"/>
      <c r="AA50" s="43"/>
      <c r="AB50" s="55"/>
    </row>
    <row r="51" spans="2:28">
      <c r="B51" s="62"/>
      <c r="C51" s="62"/>
      <c r="D51" s="63"/>
      <c r="E51" s="64"/>
      <c r="F51" s="23">
        <v>3</v>
      </c>
      <c r="G51" s="45" t="s">
        <v>42</v>
      </c>
      <c r="H51" s="25">
        <v>100.35</v>
      </c>
      <c r="I51" s="62"/>
      <c r="J51" s="24" t="s">
        <v>11</v>
      </c>
      <c r="K51" s="25">
        <v>100.8</v>
      </c>
      <c r="L51" s="25">
        <f t="shared" si="0"/>
        <v>0.45000000000000284</v>
      </c>
      <c r="M51" s="26">
        <f t="shared" si="2"/>
        <v>18.000000000000114</v>
      </c>
      <c r="N51" s="38"/>
      <c r="O51" s="54"/>
      <c r="P51" s="52"/>
      <c r="Q51" s="38"/>
      <c r="R51" s="38"/>
      <c r="S51" s="38"/>
      <c r="T51" s="40"/>
      <c r="U51" s="3" t="str">
        <f t="shared" si="1"/>
        <v>No</v>
      </c>
      <c r="V51" s="55"/>
      <c r="W51" s="43"/>
      <c r="X51" s="43"/>
      <c r="AA51" s="43"/>
      <c r="AB51" s="55"/>
    </row>
    <row r="52" spans="2:28">
      <c r="B52" s="62"/>
      <c r="C52" s="62"/>
      <c r="D52" s="63"/>
      <c r="E52" s="64"/>
      <c r="F52" s="23">
        <v>4</v>
      </c>
      <c r="G52" s="45" t="s">
        <v>23</v>
      </c>
      <c r="H52" s="25">
        <v>125.6</v>
      </c>
      <c r="I52" s="62"/>
      <c r="J52" s="24" t="s">
        <v>14</v>
      </c>
      <c r="K52" s="25" t="s">
        <v>14</v>
      </c>
      <c r="L52" s="25">
        <f t="shared" si="0"/>
        <v>0</v>
      </c>
      <c r="M52" s="26">
        <f t="shared" si="2"/>
        <v>0</v>
      </c>
      <c r="N52" s="38"/>
      <c r="O52" s="54"/>
      <c r="P52" s="52"/>
      <c r="Q52" s="38"/>
      <c r="R52" s="38"/>
      <c r="S52" s="38"/>
      <c r="T52" s="40"/>
      <c r="U52" s="3" t="str">
        <f t="shared" si="1"/>
        <v>No</v>
      </c>
      <c r="V52" s="55"/>
      <c r="W52" s="43"/>
      <c r="X52" s="43"/>
      <c r="AA52" s="43"/>
      <c r="AB52" s="55"/>
    </row>
    <row r="53" spans="2:28">
      <c r="B53" s="65">
        <v>10</v>
      </c>
      <c r="C53" s="65" t="s">
        <v>42</v>
      </c>
      <c r="D53" s="55">
        <v>323.52499999999998</v>
      </c>
      <c r="E53" s="55">
        <f>I53-D53</f>
        <v>2.0250000000000909</v>
      </c>
      <c r="F53" s="9">
        <v>0</v>
      </c>
      <c r="G53" s="46" t="s">
        <v>346</v>
      </c>
      <c r="H53" s="11">
        <v>118.3</v>
      </c>
      <c r="I53" s="55">
        <f>H53+(H54-90)+(H55-90)+(H56-90)+(H57-90)</f>
        <v>325.55000000000007</v>
      </c>
      <c r="J53" s="10" t="s">
        <v>11</v>
      </c>
      <c r="K53" s="11">
        <v>118.35</v>
      </c>
      <c r="L53" s="11">
        <f t="shared" si="0"/>
        <v>4.9999999999997158E-2</v>
      </c>
      <c r="M53" s="12">
        <f t="shared" si="2"/>
        <v>1.9999999999998863</v>
      </c>
      <c r="N53" s="37"/>
      <c r="O53" s="54"/>
      <c r="P53" s="52"/>
      <c r="Q53" s="37"/>
      <c r="R53" s="37"/>
      <c r="S53" s="37"/>
      <c r="T53" s="40"/>
      <c r="U53" s="3" t="str">
        <f t="shared" si="1"/>
        <v>No</v>
      </c>
      <c r="V53" s="55">
        <f>X13</f>
        <v>0</v>
      </c>
      <c r="W53" s="43"/>
      <c r="X53" s="43"/>
      <c r="AA53" s="43"/>
      <c r="AB53" s="55" t="str">
        <f>IF(V53=D53,"-","No!")</f>
        <v>No!</v>
      </c>
    </row>
    <row r="54" spans="2:28">
      <c r="B54" s="65"/>
      <c r="C54" s="65"/>
      <c r="D54" s="55"/>
      <c r="E54" s="64"/>
      <c r="F54" s="9">
        <v>1</v>
      </c>
      <c r="G54" s="47" t="s">
        <v>346</v>
      </c>
      <c r="H54" s="11">
        <v>159</v>
      </c>
      <c r="I54" s="65"/>
      <c r="J54" s="10" t="s">
        <v>11</v>
      </c>
      <c r="K54" s="11">
        <v>159.35</v>
      </c>
      <c r="L54" s="11">
        <f t="shared" si="0"/>
        <v>0.34999999999999432</v>
      </c>
      <c r="M54" s="12">
        <f t="shared" si="2"/>
        <v>13.999999999999773</v>
      </c>
      <c r="N54" s="38"/>
      <c r="O54" s="54"/>
      <c r="P54" s="52"/>
      <c r="Q54" s="38"/>
      <c r="R54" s="38"/>
      <c r="S54" s="38"/>
      <c r="T54" s="40"/>
      <c r="U54" s="3" t="str">
        <f t="shared" si="1"/>
        <v>No</v>
      </c>
      <c r="V54" s="55"/>
      <c r="W54" s="43"/>
      <c r="X54" s="43"/>
      <c r="AA54" s="43"/>
      <c r="AB54" s="55"/>
    </row>
    <row r="55" spans="2:28">
      <c r="B55" s="65"/>
      <c r="C55" s="65"/>
      <c r="D55" s="55"/>
      <c r="E55" s="64"/>
      <c r="F55" s="9">
        <v>2</v>
      </c>
      <c r="G55" s="47" t="s">
        <v>42</v>
      </c>
      <c r="H55" s="11">
        <v>132.02500000000001</v>
      </c>
      <c r="I55" s="65"/>
      <c r="J55" s="10" t="s">
        <v>11</v>
      </c>
      <c r="K55" s="11">
        <v>132.97499999999999</v>
      </c>
      <c r="L55" s="11">
        <f t="shared" si="0"/>
        <v>0.94999999999998863</v>
      </c>
      <c r="M55" s="12">
        <f t="shared" si="2"/>
        <v>37.999999999999545</v>
      </c>
      <c r="N55" s="38"/>
      <c r="O55" s="54"/>
      <c r="P55" s="52"/>
      <c r="Q55" s="38"/>
      <c r="R55" s="38"/>
      <c r="S55" s="38"/>
      <c r="T55" s="40"/>
      <c r="U55" s="3" t="str">
        <f t="shared" si="1"/>
        <v>No</v>
      </c>
      <c r="V55" s="55"/>
      <c r="W55" s="43"/>
      <c r="X55" s="43"/>
      <c r="AA55" s="43"/>
      <c r="AB55" s="55"/>
    </row>
    <row r="56" spans="2:28">
      <c r="B56" s="65"/>
      <c r="C56" s="65"/>
      <c r="D56" s="55"/>
      <c r="E56" s="64"/>
      <c r="F56" s="9">
        <v>3</v>
      </c>
      <c r="G56" s="47" t="s">
        <v>76</v>
      </c>
      <c r="H56" s="11">
        <v>156</v>
      </c>
      <c r="I56" s="65"/>
      <c r="J56" s="10" t="s">
        <v>11</v>
      </c>
      <c r="K56" s="11">
        <v>156.07499999999999</v>
      </c>
      <c r="L56" s="11">
        <f t="shared" si="0"/>
        <v>7.4999999999988631E-2</v>
      </c>
      <c r="M56" s="12">
        <f t="shared" si="2"/>
        <v>2.9999999999995453</v>
      </c>
      <c r="N56" s="38"/>
      <c r="O56" s="54"/>
      <c r="P56" s="52"/>
      <c r="Q56" s="38"/>
      <c r="R56" s="38"/>
      <c r="S56" s="38"/>
      <c r="T56" s="40"/>
      <c r="U56" s="3" t="str">
        <f t="shared" si="1"/>
        <v>No</v>
      </c>
      <c r="V56" s="55"/>
      <c r="W56" s="43"/>
      <c r="X56" s="43"/>
      <c r="AA56" s="43"/>
      <c r="AB56" s="55"/>
    </row>
    <row r="57" spans="2:28">
      <c r="B57" s="65"/>
      <c r="C57" s="65"/>
      <c r="D57" s="55"/>
      <c r="E57" s="64"/>
      <c r="F57" s="9">
        <v>4</v>
      </c>
      <c r="G57" s="47" t="s">
        <v>356</v>
      </c>
      <c r="H57" s="11">
        <v>120.22499999999999</v>
      </c>
      <c r="I57" s="65"/>
      <c r="J57" s="10" t="s">
        <v>14</v>
      </c>
      <c r="K57" s="11" t="s">
        <v>14</v>
      </c>
      <c r="L57" s="11">
        <f t="shared" si="0"/>
        <v>0</v>
      </c>
      <c r="M57" s="12">
        <f t="shared" si="2"/>
        <v>0</v>
      </c>
      <c r="N57" s="38"/>
      <c r="O57" s="54"/>
      <c r="P57" s="52"/>
      <c r="Q57" s="38"/>
      <c r="R57" s="38"/>
      <c r="S57" s="38"/>
      <c r="T57" s="40"/>
      <c r="U57" s="3" t="str">
        <f t="shared" si="1"/>
        <v>No</v>
      </c>
      <c r="V57" s="55"/>
      <c r="W57" s="43"/>
      <c r="X57" s="43"/>
      <c r="AA57" s="43"/>
      <c r="AB57" s="55"/>
    </row>
    <row r="58" spans="2:28">
      <c r="B58" s="62">
        <v>11</v>
      </c>
      <c r="C58" s="62" t="s">
        <v>346</v>
      </c>
      <c r="D58" s="63">
        <v>312.57499999999999</v>
      </c>
      <c r="E58" s="63">
        <f>I58-D58</f>
        <v>3.8249999999999886</v>
      </c>
      <c r="F58" s="23">
        <v>0</v>
      </c>
      <c r="G58" s="44" t="s">
        <v>42</v>
      </c>
      <c r="H58" s="25">
        <v>152.47499999999999</v>
      </c>
      <c r="I58" s="63">
        <f>H58+(H59-90)+(H60-90)+(H61-90)+(H62-90)</f>
        <v>316.39999999999998</v>
      </c>
      <c r="J58" s="24" t="s">
        <v>14</v>
      </c>
      <c r="K58" s="25" t="s">
        <v>14</v>
      </c>
      <c r="L58" s="25">
        <f t="shared" si="0"/>
        <v>0</v>
      </c>
      <c r="M58" s="26">
        <f t="shared" si="2"/>
        <v>0</v>
      </c>
      <c r="N58" s="37"/>
      <c r="O58" s="54"/>
      <c r="P58" s="52"/>
      <c r="Q58" s="37"/>
      <c r="R58" s="37"/>
      <c r="S58" s="37"/>
      <c r="T58" s="40"/>
      <c r="U58" s="3" t="str">
        <f t="shared" si="1"/>
        <v>No</v>
      </c>
      <c r="V58" s="55">
        <f>X14</f>
        <v>0</v>
      </c>
      <c r="W58" s="43"/>
      <c r="X58" s="43"/>
      <c r="AA58" s="43"/>
      <c r="AB58" s="55" t="str">
        <f>IF(V58=D58,"-","No!")</f>
        <v>No!</v>
      </c>
    </row>
    <row r="59" spans="2:28">
      <c r="B59" s="62"/>
      <c r="C59" s="62"/>
      <c r="D59" s="63"/>
      <c r="E59" s="64"/>
      <c r="F59" s="23">
        <v>1</v>
      </c>
      <c r="G59" s="45" t="s">
        <v>346</v>
      </c>
      <c r="H59" s="25">
        <v>127.95</v>
      </c>
      <c r="I59" s="62"/>
      <c r="J59" s="24" t="s">
        <v>14</v>
      </c>
      <c r="K59" s="25" t="s">
        <v>14</v>
      </c>
      <c r="L59" s="25">
        <f t="shared" si="0"/>
        <v>0</v>
      </c>
      <c r="M59" s="26">
        <f t="shared" si="2"/>
        <v>0</v>
      </c>
      <c r="N59" s="38"/>
      <c r="O59" s="54"/>
      <c r="P59" s="52"/>
      <c r="Q59" s="38"/>
      <c r="R59" s="38"/>
      <c r="S59" s="38"/>
      <c r="T59" s="40"/>
      <c r="U59" s="3" t="str">
        <f t="shared" si="1"/>
        <v>No</v>
      </c>
      <c r="V59" s="55"/>
      <c r="W59" s="43"/>
      <c r="X59" s="43"/>
      <c r="AA59" s="43"/>
      <c r="AB59" s="55"/>
    </row>
    <row r="60" spans="2:28">
      <c r="B60" s="62"/>
      <c r="C60" s="62"/>
      <c r="D60" s="63"/>
      <c r="E60" s="64"/>
      <c r="F60" s="23">
        <v>2</v>
      </c>
      <c r="G60" s="45" t="s">
        <v>42</v>
      </c>
      <c r="H60" s="25">
        <v>121.22499999999999</v>
      </c>
      <c r="I60" s="62"/>
      <c r="J60" s="24" t="s">
        <v>11</v>
      </c>
      <c r="K60" s="25">
        <v>121.625</v>
      </c>
      <c r="L60" s="25">
        <f t="shared" si="0"/>
        <v>0.40000000000000568</v>
      </c>
      <c r="M60" s="26">
        <f t="shared" si="2"/>
        <v>16.000000000000227</v>
      </c>
      <c r="N60" s="38"/>
      <c r="O60" s="54"/>
      <c r="P60" s="52"/>
      <c r="Q60" s="38"/>
      <c r="R60" s="38"/>
      <c r="S60" s="38"/>
      <c r="T60" s="40"/>
      <c r="U60" s="3" t="str">
        <f t="shared" si="1"/>
        <v>No</v>
      </c>
      <c r="V60" s="55"/>
      <c r="W60" s="43"/>
      <c r="X60" s="43"/>
      <c r="AA60" s="43"/>
      <c r="AB60" s="55"/>
    </row>
    <row r="61" spans="2:28">
      <c r="B61" s="62"/>
      <c r="C61" s="62"/>
      <c r="D61" s="63"/>
      <c r="E61" s="64"/>
      <c r="F61" s="23">
        <v>3</v>
      </c>
      <c r="G61" s="45" t="s">
        <v>23</v>
      </c>
      <c r="H61" s="25">
        <v>117.05</v>
      </c>
      <c r="I61" s="62"/>
      <c r="J61" s="24" t="s">
        <v>11</v>
      </c>
      <c r="K61" s="25">
        <v>117.125</v>
      </c>
      <c r="L61" s="25">
        <f t="shared" si="0"/>
        <v>7.5000000000002842E-2</v>
      </c>
      <c r="M61" s="26">
        <f t="shared" si="2"/>
        <v>3.0000000000001137</v>
      </c>
      <c r="N61" s="38"/>
      <c r="O61" s="54"/>
      <c r="P61" s="52"/>
      <c r="Q61" s="38"/>
      <c r="R61" s="38"/>
      <c r="S61" s="38"/>
      <c r="T61" s="40"/>
      <c r="U61" s="3" t="str">
        <f t="shared" si="1"/>
        <v>No</v>
      </c>
      <c r="V61" s="55"/>
      <c r="W61" s="43"/>
      <c r="X61" s="43"/>
      <c r="AA61" s="43"/>
      <c r="AB61" s="55"/>
    </row>
    <row r="62" spans="2:28">
      <c r="B62" s="62"/>
      <c r="C62" s="62"/>
      <c r="D62" s="63"/>
      <c r="E62" s="64"/>
      <c r="F62" s="23">
        <v>4</v>
      </c>
      <c r="G62" s="45" t="s">
        <v>346</v>
      </c>
      <c r="H62" s="25">
        <v>157.69999999999999</v>
      </c>
      <c r="I62" s="62"/>
      <c r="J62" s="24" t="s">
        <v>11</v>
      </c>
      <c r="K62" s="25">
        <v>158.72499999999999</v>
      </c>
      <c r="L62" s="25">
        <f t="shared" si="0"/>
        <v>1.0250000000000057</v>
      </c>
      <c r="M62" s="26">
        <f t="shared" si="2"/>
        <v>41.000000000000227</v>
      </c>
      <c r="N62" s="38"/>
      <c r="O62" s="54"/>
      <c r="P62" s="52"/>
      <c r="Q62" s="38"/>
      <c r="R62" s="38"/>
      <c r="S62" s="38"/>
      <c r="T62" s="40"/>
      <c r="U62" s="3" t="str">
        <f t="shared" si="1"/>
        <v>No</v>
      </c>
      <c r="V62" s="55"/>
      <c r="W62" s="43"/>
      <c r="X62" s="43"/>
      <c r="AA62" s="43"/>
      <c r="AB62" s="55"/>
    </row>
    <row r="63" spans="2:28">
      <c r="B63" s="65">
        <v>12</v>
      </c>
      <c r="C63" s="65" t="s">
        <v>346</v>
      </c>
      <c r="D63" s="55">
        <v>578.20000000000005</v>
      </c>
      <c r="E63" s="55">
        <f>I63-D63</f>
        <v>8.5249999999999773</v>
      </c>
      <c r="F63" s="9">
        <v>0</v>
      </c>
      <c r="G63" s="46" t="s">
        <v>76</v>
      </c>
      <c r="H63" s="11">
        <v>154.27500000000001</v>
      </c>
      <c r="I63" s="55">
        <f>H63+(H64-90)+(H65-90)+(H66-90)+(H67-90)</f>
        <v>586.72500000000002</v>
      </c>
      <c r="J63" s="10" t="s">
        <v>14</v>
      </c>
      <c r="K63" s="11" t="s">
        <v>14</v>
      </c>
      <c r="L63" s="11">
        <f t="shared" si="0"/>
        <v>0</v>
      </c>
      <c r="M63" s="12">
        <f t="shared" si="2"/>
        <v>0</v>
      </c>
      <c r="N63" s="37"/>
      <c r="O63" s="54"/>
      <c r="P63" s="52"/>
      <c r="Q63" s="37"/>
      <c r="R63" s="37"/>
      <c r="S63" s="37"/>
      <c r="T63" s="40"/>
      <c r="U63" s="3" t="str">
        <f t="shared" si="1"/>
        <v>No</v>
      </c>
      <c r="V63" s="55">
        <f>X15</f>
        <v>0</v>
      </c>
      <c r="W63" s="43"/>
      <c r="X63" s="43"/>
      <c r="AA63" s="43"/>
      <c r="AB63" s="55" t="str">
        <f>IF(V63=D63,"-","No!")</f>
        <v>No!</v>
      </c>
    </row>
    <row r="64" spans="2:28">
      <c r="B64" s="65"/>
      <c r="C64" s="65"/>
      <c r="D64" s="55"/>
      <c r="E64" s="64"/>
      <c r="F64" s="9">
        <v>1</v>
      </c>
      <c r="G64" s="47" t="s">
        <v>42</v>
      </c>
      <c r="H64" s="11">
        <v>152.4</v>
      </c>
      <c r="I64" s="65"/>
      <c r="J64" s="10" t="s">
        <v>14</v>
      </c>
      <c r="K64" s="11" t="s">
        <v>14</v>
      </c>
      <c r="L64" s="11">
        <f t="shared" si="0"/>
        <v>0</v>
      </c>
      <c r="M64" s="12">
        <f t="shared" si="2"/>
        <v>0</v>
      </c>
      <c r="N64" s="38"/>
      <c r="O64" s="54"/>
      <c r="P64" s="52"/>
      <c r="Q64" s="38"/>
      <c r="R64" s="38"/>
      <c r="S64" s="38"/>
      <c r="T64" s="40"/>
      <c r="U64" s="3" t="str">
        <f t="shared" si="1"/>
        <v>No</v>
      </c>
      <c r="V64" s="55"/>
      <c r="W64" s="43"/>
      <c r="X64" s="43"/>
      <c r="AA64" s="43"/>
      <c r="AB64" s="55"/>
    </row>
    <row r="65" spans="2:28">
      <c r="B65" s="65"/>
      <c r="C65" s="65"/>
      <c r="D65" s="55"/>
      <c r="E65" s="64"/>
      <c r="F65" s="9">
        <v>2</v>
      </c>
      <c r="G65" s="47" t="s">
        <v>42</v>
      </c>
      <c r="H65" s="11">
        <v>108.55</v>
      </c>
      <c r="I65" s="65"/>
      <c r="J65" s="10" t="s">
        <v>14</v>
      </c>
      <c r="K65" s="11" t="s">
        <v>14</v>
      </c>
      <c r="L65" s="11">
        <f t="shared" si="0"/>
        <v>0</v>
      </c>
      <c r="M65" s="12">
        <f t="shared" si="2"/>
        <v>0</v>
      </c>
      <c r="N65" s="38"/>
      <c r="O65" s="54"/>
      <c r="P65" s="52"/>
      <c r="Q65" s="38"/>
      <c r="R65" s="38"/>
      <c r="S65" s="38"/>
      <c r="T65" s="40"/>
      <c r="U65" s="3" t="str">
        <f t="shared" si="1"/>
        <v>No</v>
      </c>
      <c r="V65" s="55"/>
      <c r="W65" s="43"/>
      <c r="X65" s="43"/>
      <c r="AA65" s="43"/>
      <c r="AB65" s="55"/>
    </row>
    <row r="66" spans="2:28">
      <c r="B66" s="65"/>
      <c r="C66" s="65"/>
      <c r="D66" s="55"/>
      <c r="E66" s="64"/>
      <c r="F66" s="9">
        <v>3</v>
      </c>
      <c r="G66" s="47" t="s">
        <v>42</v>
      </c>
      <c r="H66" s="11">
        <v>298.97500000000002</v>
      </c>
      <c r="I66" s="65"/>
      <c r="J66" s="10" t="s">
        <v>14</v>
      </c>
      <c r="K66" s="11" t="s">
        <v>14</v>
      </c>
      <c r="L66" s="11">
        <f t="shared" si="0"/>
        <v>0</v>
      </c>
      <c r="M66" s="12">
        <f t="shared" si="2"/>
        <v>0</v>
      </c>
      <c r="N66" s="38"/>
      <c r="O66" s="54"/>
      <c r="P66" s="52"/>
      <c r="Q66" s="38"/>
      <c r="R66" s="38"/>
      <c r="S66" s="38"/>
      <c r="T66" s="40"/>
      <c r="U66" s="3" t="str">
        <f t="shared" si="1"/>
        <v>No</v>
      </c>
      <c r="V66" s="55"/>
      <c r="W66" s="43"/>
      <c r="X66" s="43"/>
      <c r="AA66" s="43"/>
      <c r="AB66" s="55"/>
    </row>
    <row r="67" spans="2:28">
      <c r="B67" s="65"/>
      <c r="C67" s="65"/>
      <c r="D67" s="55"/>
      <c r="E67" s="64"/>
      <c r="F67" s="9">
        <v>4</v>
      </c>
      <c r="G67" s="47" t="s">
        <v>18</v>
      </c>
      <c r="H67" s="11">
        <v>232.52500000000001</v>
      </c>
      <c r="I67" s="65"/>
      <c r="J67" s="10" t="s">
        <v>11</v>
      </c>
      <c r="K67" s="11">
        <v>234.8</v>
      </c>
      <c r="L67" s="11">
        <f t="shared" ref="L67:L130" si="3">IF(K67="N/A",0,K67-H67)</f>
        <v>2.2750000000000057</v>
      </c>
      <c r="M67" s="12">
        <f t="shared" si="2"/>
        <v>91.000000000000227</v>
      </c>
      <c r="N67" s="38"/>
      <c r="O67" s="54"/>
      <c r="P67" s="52"/>
      <c r="Q67" s="38"/>
      <c r="R67" s="38"/>
      <c r="S67" s="38"/>
      <c r="T67" s="40"/>
      <c r="U67" s="3" t="str">
        <f t="shared" ref="U67:U130" si="4">IF(T67=H67,"-","No")</f>
        <v>No</v>
      </c>
      <c r="V67" s="55"/>
      <c r="W67" s="43"/>
      <c r="X67" s="43"/>
      <c r="AA67" s="43"/>
      <c r="AB67" s="55"/>
    </row>
    <row r="68" spans="2:28">
      <c r="B68" s="62">
        <v>13</v>
      </c>
      <c r="C68" s="62" t="s">
        <v>20</v>
      </c>
      <c r="D68" s="63">
        <v>281.22500000000002</v>
      </c>
      <c r="E68" s="63">
        <f>I68-D68</f>
        <v>5.1499999999999773</v>
      </c>
      <c r="F68" s="23">
        <v>0</v>
      </c>
      <c r="G68" s="24" t="s">
        <v>16</v>
      </c>
      <c r="H68" s="25">
        <v>122.85</v>
      </c>
      <c r="I68" s="63">
        <f>H68+(H69-90)+(H70-90)+(H71-90)+(H72-90)</f>
        <v>286.375</v>
      </c>
      <c r="J68" s="24" t="s">
        <v>14</v>
      </c>
      <c r="K68" s="25" t="s">
        <v>14</v>
      </c>
      <c r="L68" s="25">
        <f t="shared" si="3"/>
        <v>0</v>
      </c>
      <c r="M68" s="26">
        <f t="shared" ref="M68:M131" si="5">L68/0.025</f>
        <v>0</v>
      </c>
      <c r="N68" s="1"/>
      <c r="O68" s="54"/>
      <c r="P68" s="52"/>
      <c r="Q68" s="1"/>
      <c r="R68" s="1"/>
      <c r="S68" s="49"/>
      <c r="T68" s="40"/>
      <c r="U68" s="3" t="str">
        <f t="shared" si="4"/>
        <v>No</v>
      </c>
      <c r="V68" s="55">
        <f>X16</f>
        <v>0</v>
      </c>
      <c r="W68" s="43"/>
      <c r="X68" s="43"/>
      <c r="AA68" s="43"/>
      <c r="AB68" s="55" t="str">
        <f>IF(V68=D68,"-","No!")</f>
        <v>No!</v>
      </c>
    </row>
    <row r="69" spans="2:28">
      <c r="B69" s="62"/>
      <c r="C69" s="62"/>
      <c r="D69" s="63"/>
      <c r="E69" s="64"/>
      <c r="F69" s="23">
        <v>1</v>
      </c>
      <c r="G69" s="24" t="s">
        <v>346</v>
      </c>
      <c r="H69" s="25">
        <v>134.75</v>
      </c>
      <c r="I69" s="62"/>
      <c r="J69" s="24" t="s">
        <v>11</v>
      </c>
      <c r="K69" s="25">
        <v>135.5</v>
      </c>
      <c r="L69" s="25">
        <f t="shared" si="3"/>
        <v>0.75</v>
      </c>
      <c r="M69" s="26">
        <f t="shared" si="5"/>
        <v>30</v>
      </c>
      <c r="N69" s="1"/>
      <c r="O69" s="54"/>
      <c r="P69" s="52"/>
      <c r="Q69" s="1"/>
      <c r="R69" s="1"/>
      <c r="S69" s="49"/>
      <c r="T69" s="40"/>
      <c r="U69" s="3" t="str">
        <f t="shared" si="4"/>
        <v>No</v>
      </c>
      <c r="V69" s="55"/>
      <c r="W69" s="43"/>
      <c r="X69" s="43"/>
      <c r="AA69" s="43"/>
      <c r="AB69" s="55"/>
    </row>
    <row r="70" spans="2:28">
      <c r="B70" s="62"/>
      <c r="C70" s="62"/>
      <c r="D70" s="63"/>
      <c r="E70" s="64"/>
      <c r="F70" s="23">
        <v>2</v>
      </c>
      <c r="G70" s="24" t="s">
        <v>346</v>
      </c>
      <c r="H70" s="25">
        <v>103.925</v>
      </c>
      <c r="I70" s="62"/>
      <c r="J70" s="24" t="s">
        <v>14</v>
      </c>
      <c r="K70" s="25" t="s">
        <v>14</v>
      </c>
      <c r="L70" s="25">
        <f t="shared" si="3"/>
        <v>0</v>
      </c>
      <c r="M70" s="26">
        <f t="shared" si="5"/>
        <v>0</v>
      </c>
      <c r="N70" s="1"/>
      <c r="O70" s="54"/>
      <c r="P70" s="52"/>
      <c r="Q70" s="1"/>
      <c r="R70" s="1"/>
      <c r="S70" s="49"/>
      <c r="T70" s="40"/>
      <c r="U70" s="3" t="str">
        <f t="shared" si="4"/>
        <v>No</v>
      </c>
      <c r="V70" s="55"/>
      <c r="W70" s="43"/>
      <c r="X70" s="43"/>
      <c r="AA70" s="43"/>
      <c r="AB70" s="55"/>
    </row>
    <row r="71" spans="2:28">
      <c r="B71" s="62"/>
      <c r="C71" s="62"/>
      <c r="D71" s="63"/>
      <c r="E71" s="64"/>
      <c r="F71" s="23">
        <v>3</v>
      </c>
      <c r="G71" s="24" t="s">
        <v>346</v>
      </c>
      <c r="H71" s="25">
        <v>152.94999999999999</v>
      </c>
      <c r="I71" s="62"/>
      <c r="J71" s="24" t="s">
        <v>14</v>
      </c>
      <c r="K71" s="25" t="s">
        <v>14</v>
      </c>
      <c r="L71" s="25">
        <f t="shared" si="3"/>
        <v>0</v>
      </c>
      <c r="M71" s="26">
        <f t="shared" si="5"/>
        <v>0</v>
      </c>
      <c r="N71" s="1"/>
      <c r="O71" s="54"/>
      <c r="P71" s="52"/>
      <c r="Q71" s="1"/>
      <c r="R71" s="1"/>
      <c r="S71" s="49"/>
      <c r="T71" s="40"/>
      <c r="U71" s="3" t="str">
        <f t="shared" si="4"/>
        <v>No</v>
      </c>
      <c r="V71" s="55"/>
      <c r="W71" s="43"/>
      <c r="X71" s="43"/>
      <c r="AA71" s="43"/>
      <c r="AB71" s="55"/>
    </row>
    <row r="72" spans="2:28">
      <c r="B72" s="62"/>
      <c r="C72" s="62"/>
      <c r="D72" s="63"/>
      <c r="E72" s="64"/>
      <c r="F72" s="23">
        <v>4</v>
      </c>
      <c r="G72" s="24" t="s">
        <v>76</v>
      </c>
      <c r="H72" s="25">
        <v>131.9</v>
      </c>
      <c r="I72" s="62"/>
      <c r="J72" s="24" t="s">
        <v>11</v>
      </c>
      <c r="K72" s="25">
        <v>132.82499999999999</v>
      </c>
      <c r="L72" s="25">
        <f t="shared" si="3"/>
        <v>0.92499999999998295</v>
      </c>
      <c r="M72" s="26">
        <f t="shared" si="5"/>
        <v>36.999999999999318</v>
      </c>
      <c r="N72" s="1"/>
      <c r="O72" s="54"/>
      <c r="P72" s="52"/>
      <c r="Q72" s="1"/>
      <c r="R72" s="1"/>
      <c r="S72" s="49"/>
      <c r="T72" s="40"/>
      <c r="U72" s="3" t="str">
        <f t="shared" si="4"/>
        <v>No</v>
      </c>
      <c r="V72" s="55"/>
      <c r="W72" s="43"/>
      <c r="X72" s="43"/>
      <c r="AA72" s="43"/>
      <c r="AB72" s="55"/>
    </row>
    <row r="73" spans="2:28">
      <c r="B73" s="65">
        <v>14</v>
      </c>
      <c r="C73" s="65" t="s">
        <v>346</v>
      </c>
      <c r="D73" s="55">
        <v>469.02499999999998</v>
      </c>
      <c r="E73" s="55">
        <f>I73-D73</f>
        <v>3.5</v>
      </c>
      <c r="F73" s="9">
        <v>0</v>
      </c>
      <c r="G73" s="10" t="s">
        <v>42</v>
      </c>
      <c r="H73" s="11">
        <v>112.22499999999999</v>
      </c>
      <c r="I73" s="55">
        <f>H73+(H74-90)+(H75-90)+(H76-90)+(H77-90)</f>
        <v>472.52499999999998</v>
      </c>
      <c r="J73" s="10" t="s">
        <v>14</v>
      </c>
      <c r="K73" s="11" t="s">
        <v>14</v>
      </c>
      <c r="L73" s="11">
        <f t="shared" si="3"/>
        <v>0</v>
      </c>
      <c r="M73" s="12">
        <f t="shared" si="5"/>
        <v>0</v>
      </c>
      <c r="N73" s="1"/>
      <c r="O73" s="54"/>
      <c r="P73" s="52"/>
      <c r="Q73" s="1"/>
      <c r="R73" s="1"/>
      <c r="S73" s="49"/>
      <c r="T73" s="40"/>
      <c r="U73" s="3" t="str">
        <f t="shared" si="4"/>
        <v>No</v>
      </c>
      <c r="V73" s="55">
        <f>X17</f>
        <v>0</v>
      </c>
      <c r="W73" s="43"/>
      <c r="X73" s="43"/>
      <c r="AA73" s="43"/>
      <c r="AB73" s="55" t="str">
        <f>IF(V73=D73,"-","No!")</f>
        <v>No!</v>
      </c>
    </row>
    <row r="74" spans="2:28">
      <c r="B74" s="65"/>
      <c r="C74" s="65"/>
      <c r="D74" s="55"/>
      <c r="E74" s="64"/>
      <c r="F74" s="9">
        <v>1</v>
      </c>
      <c r="G74" s="10" t="s">
        <v>64</v>
      </c>
      <c r="H74" s="11">
        <v>115.05</v>
      </c>
      <c r="I74" s="65"/>
      <c r="J74" s="10" t="s">
        <v>14</v>
      </c>
      <c r="K74" s="11" t="s">
        <v>14</v>
      </c>
      <c r="L74" s="11">
        <f t="shared" si="3"/>
        <v>0</v>
      </c>
      <c r="M74" s="12">
        <f t="shared" si="5"/>
        <v>0</v>
      </c>
      <c r="N74" s="1"/>
      <c r="O74" s="54"/>
      <c r="P74" s="52"/>
      <c r="Q74" s="1"/>
      <c r="R74" s="1"/>
      <c r="S74" s="49"/>
      <c r="T74" s="40"/>
      <c r="U74" s="3" t="str">
        <f t="shared" si="4"/>
        <v>No</v>
      </c>
      <c r="V74" s="55"/>
      <c r="W74" s="43"/>
      <c r="X74" s="43"/>
      <c r="AA74" s="43"/>
      <c r="AB74" s="55"/>
    </row>
    <row r="75" spans="2:28">
      <c r="B75" s="65"/>
      <c r="C75" s="65"/>
      <c r="D75" s="55"/>
      <c r="E75" s="64"/>
      <c r="F75" s="9">
        <v>2</v>
      </c>
      <c r="G75" s="10" t="s">
        <v>76</v>
      </c>
      <c r="H75" s="11">
        <v>340.02499999999998</v>
      </c>
      <c r="I75" s="65"/>
      <c r="J75" s="10" t="s">
        <v>14</v>
      </c>
      <c r="K75" s="11" t="s">
        <v>14</v>
      </c>
      <c r="L75" s="11">
        <f t="shared" si="3"/>
        <v>0</v>
      </c>
      <c r="M75" s="12">
        <f t="shared" si="5"/>
        <v>0</v>
      </c>
      <c r="N75" s="1"/>
      <c r="O75" s="54"/>
      <c r="P75" s="52"/>
      <c r="Q75" s="1"/>
      <c r="R75" s="1"/>
      <c r="S75" s="49"/>
      <c r="T75" s="40"/>
      <c r="U75" s="3" t="str">
        <f t="shared" si="4"/>
        <v>No</v>
      </c>
      <c r="V75" s="55"/>
      <c r="W75" s="43"/>
      <c r="X75" s="43"/>
      <c r="AA75" s="43"/>
      <c r="AB75" s="55"/>
    </row>
    <row r="76" spans="2:28">
      <c r="B76" s="65"/>
      <c r="C76" s="65"/>
      <c r="D76" s="55"/>
      <c r="E76" s="64"/>
      <c r="F76" s="9">
        <v>3</v>
      </c>
      <c r="G76" s="10" t="s">
        <v>6</v>
      </c>
      <c r="H76" s="11">
        <v>147.30000000000001</v>
      </c>
      <c r="I76" s="65"/>
      <c r="J76" s="10" t="s">
        <v>14</v>
      </c>
      <c r="K76" s="11" t="s">
        <v>14</v>
      </c>
      <c r="L76" s="11">
        <f t="shared" si="3"/>
        <v>0</v>
      </c>
      <c r="M76" s="12">
        <f t="shared" si="5"/>
        <v>0</v>
      </c>
      <c r="N76" s="1"/>
      <c r="O76" s="54"/>
      <c r="P76" s="52"/>
      <c r="Q76" s="1"/>
      <c r="R76" s="1"/>
      <c r="S76" s="49"/>
      <c r="T76" s="40"/>
      <c r="U76" s="3" t="str">
        <f t="shared" si="4"/>
        <v>No</v>
      </c>
      <c r="V76" s="55"/>
      <c r="W76" s="43"/>
      <c r="X76" s="43"/>
      <c r="AA76" s="43"/>
      <c r="AB76" s="55"/>
    </row>
    <row r="77" spans="2:28">
      <c r="B77" s="65"/>
      <c r="C77" s="65"/>
      <c r="D77" s="55"/>
      <c r="E77" s="64"/>
      <c r="F77" s="9">
        <v>4</v>
      </c>
      <c r="G77" s="10" t="s">
        <v>346</v>
      </c>
      <c r="H77" s="11">
        <v>117.925</v>
      </c>
      <c r="I77" s="65"/>
      <c r="J77" s="10" t="s">
        <v>14</v>
      </c>
      <c r="K77" s="11" t="s">
        <v>14</v>
      </c>
      <c r="L77" s="11">
        <f t="shared" si="3"/>
        <v>0</v>
      </c>
      <c r="M77" s="12">
        <f t="shared" si="5"/>
        <v>0</v>
      </c>
      <c r="N77" s="1"/>
      <c r="O77" s="54"/>
      <c r="P77" s="52"/>
      <c r="Q77" s="1"/>
      <c r="R77" s="1"/>
      <c r="S77" s="49"/>
      <c r="T77" s="40"/>
      <c r="U77" s="3" t="str">
        <f t="shared" si="4"/>
        <v>No</v>
      </c>
      <c r="V77" s="55"/>
      <c r="W77" s="43"/>
      <c r="X77" s="43"/>
      <c r="AA77" s="43"/>
      <c r="AB77" s="55"/>
    </row>
    <row r="78" spans="2:28">
      <c r="B78" s="62">
        <v>15</v>
      </c>
      <c r="C78" s="62" t="s">
        <v>346</v>
      </c>
      <c r="D78" s="63">
        <v>322.27499999999998</v>
      </c>
      <c r="E78" s="63">
        <f>I78-D78</f>
        <v>3.125</v>
      </c>
      <c r="F78" s="23">
        <v>0</v>
      </c>
      <c r="G78" s="24" t="s">
        <v>346</v>
      </c>
      <c r="H78" s="25">
        <v>202.65</v>
      </c>
      <c r="I78" s="63">
        <f>H78+(H79-90)+(H80-90)+(H81-90)+(H82-90)</f>
        <v>325.39999999999998</v>
      </c>
      <c r="J78" s="24" t="s">
        <v>14</v>
      </c>
      <c r="K78" s="25" t="s">
        <v>14</v>
      </c>
      <c r="L78" s="25">
        <f t="shared" si="3"/>
        <v>0</v>
      </c>
      <c r="M78" s="26">
        <f t="shared" si="5"/>
        <v>0</v>
      </c>
      <c r="N78" s="1"/>
      <c r="O78" s="54"/>
      <c r="P78" s="52"/>
      <c r="Q78" s="1"/>
      <c r="R78" s="1"/>
      <c r="S78" s="49"/>
      <c r="T78" s="40"/>
      <c r="U78" s="3" t="str">
        <f t="shared" si="4"/>
        <v>No</v>
      </c>
      <c r="V78" s="55">
        <f>X18</f>
        <v>0</v>
      </c>
      <c r="W78" s="43"/>
      <c r="X78" s="43"/>
      <c r="AA78" s="43"/>
      <c r="AB78" s="55" t="str">
        <f>IF(V78=D78,"-","No!")</f>
        <v>No!</v>
      </c>
    </row>
    <row r="79" spans="2:28">
      <c r="B79" s="62"/>
      <c r="C79" s="62"/>
      <c r="D79" s="63"/>
      <c r="E79" s="64"/>
      <c r="F79" s="23">
        <v>1</v>
      </c>
      <c r="G79" s="24" t="s">
        <v>346</v>
      </c>
      <c r="H79" s="25">
        <v>112.27500000000001</v>
      </c>
      <c r="I79" s="62"/>
      <c r="J79" s="24" t="s">
        <v>14</v>
      </c>
      <c r="K79" s="25" t="s">
        <v>14</v>
      </c>
      <c r="L79" s="25">
        <f t="shared" si="3"/>
        <v>0</v>
      </c>
      <c r="M79" s="26">
        <f t="shared" si="5"/>
        <v>0</v>
      </c>
      <c r="N79" s="1"/>
      <c r="O79" s="54"/>
      <c r="P79" s="52"/>
      <c r="Q79" s="1"/>
      <c r="R79" s="1"/>
      <c r="S79" s="49"/>
      <c r="T79" s="40"/>
      <c r="U79" s="3" t="str">
        <f t="shared" si="4"/>
        <v>No</v>
      </c>
      <c r="V79" s="55"/>
      <c r="W79" s="43"/>
      <c r="X79" s="43"/>
      <c r="AA79" s="43"/>
      <c r="AB79" s="55"/>
    </row>
    <row r="80" spans="2:28">
      <c r="B80" s="62"/>
      <c r="C80" s="62"/>
      <c r="D80" s="63"/>
      <c r="E80" s="64"/>
      <c r="F80" s="23">
        <v>2</v>
      </c>
      <c r="G80" s="24" t="s">
        <v>346</v>
      </c>
      <c r="H80" s="25">
        <v>128.42500000000001</v>
      </c>
      <c r="I80" s="62"/>
      <c r="J80" s="24" t="s">
        <v>11</v>
      </c>
      <c r="K80" s="25">
        <v>129.72499999999999</v>
      </c>
      <c r="L80" s="25">
        <f t="shared" si="3"/>
        <v>1.2999999999999829</v>
      </c>
      <c r="M80" s="26">
        <f t="shared" si="5"/>
        <v>51.999999999999318</v>
      </c>
      <c r="N80" s="1"/>
      <c r="O80" s="54"/>
      <c r="P80" s="52"/>
      <c r="Q80" s="1"/>
      <c r="R80" s="1"/>
      <c r="S80" s="49"/>
      <c r="T80" s="40"/>
      <c r="U80" s="3" t="str">
        <f t="shared" si="4"/>
        <v>No</v>
      </c>
      <c r="V80" s="55"/>
      <c r="W80" s="43"/>
      <c r="X80" s="43"/>
      <c r="AA80" s="43"/>
      <c r="AB80" s="55"/>
    </row>
    <row r="81" spans="2:28">
      <c r="B81" s="62"/>
      <c r="C81" s="62"/>
      <c r="D81" s="63"/>
      <c r="E81" s="64"/>
      <c r="F81" s="23">
        <v>3</v>
      </c>
      <c r="G81" s="24" t="s">
        <v>346</v>
      </c>
      <c r="H81" s="25">
        <v>109.075</v>
      </c>
      <c r="I81" s="62"/>
      <c r="J81" s="24" t="s">
        <v>14</v>
      </c>
      <c r="K81" s="25" t="s">
        <v>14</v>
      </c>
      <c r="L81" s="25">
        <f t="shared" si="3"/>
        <v>0</v>
      </c>
      <c r="M81" s="26">
        <f t="shared" si="5"/>
        <v>0</v>
      </c>
      <c r="N81" s="1"/>
      <c r="O81" s="54"/>
      <c r="P81" s="52"/>
      <c r="Q81" s="1"/>
      <c r="R81" s="1"/>
      <c r="S81" s="49"/>
      <c r="T81" s="40"/>
      <c r="U81" s="3" t="str">
        <f t="shared" si="4"/>
        <v>No</v>
      </c>
      <c r="V81" s="55"/>
      <c r="W81" s="43"/>
      <c r="X81" s="43"/>
      <c r="AA81" s="43"/>
      <c r="AB81" s="55"/>
    </row>
    <row r="82" spans="2:28">
      <c r="B82" s="62"/>
      <c r="C82" s="62"/>
      <c r="D82" s="63"/>
      <c r="E82" s="64"/>
      <c r="F82" s="23">
        <v>4</v>
      </c>
      <c r="G82" s="24" t="s">
        <v>42</v>
      </c>
      <c r="H82" s="25">
        <v>132.97499999999999</v>
      </c>
      <c r="I82" s="62"/>
      <c r="J82" s="24" t="s">
        <v>14</v>
      </c>
      <c r="K82" s="25" t="s">
        <v>14</v>
      </c>
      <c r="L82" s="25">
        <f t="shared" si="3"/>
        <v>0</v>
      </c>
      <c r="M82" s="26">
        <f t="shared" si="5"/>
        <v>0</v>
      </c>
      <c r="N82" s="1"/>
      <c r="O82" s="54"/>
      <c r="P82" s="52"/>
      <c r="Q82" s="1"/>
      <c r="R82" s="1"/>
      <c r="S82" s="49"/>
      <c r="T82" s="40"/>
      <c r="U82" s="3" t="str">
        <f t="shared" si="4"/>
        <v>No</v>
      </c>
      <c r="V82" s="55"/>
      <c r="W82" s="43"/>
      <c r="X82" s="43"/>
      <c r="AA82" s="43"/>
      <c r="AB82" s="55"/>
    </row>
    <row r="83" spans="2:28">
      <c r="B83" s="65">
        <v>16</v>
      </c>
      <c r="C83" s="65" t="s">
        <v>346</v>
      </c>
      <c r="D83" s="55">
        <v>258.32499999999999</v>
      </c>
      <c r="E83" s="55">
        <f>I83-D83</f>
        <v>3.6000000000000227</v>
      </c>
      <c r="F83" s="9">
        <v>0</v>
      </c>
      <c r="G83" s="10" t="s">
        <v>346</v>
      </c>
      <c r="H83" s="11">
        <v>102.125</v>
      </c>
      <c r="I83" s="55">
        <f>H83+(H84-90)+(H85-90)+(H86-90)+(H87-90)</f>
        <v>261.92500000000001</v>
      </c>
      <c r="J83" s="10" t="s">
        <v>11</v>
      </c>
      <c r="K83" s="11">
        <v>103.25</v>
      </c>
      <c r="L83" s="11">
        <f t="shared" si="3"/>
        <v>1.125</v>
      </c>
      <c r="M83" s="12">
        <f t="shared" si="5"/>
        <v>45</v>
      </c>
      <c r="N83" s="1"/>
      <c r="O83" s="54"/>
      <c r="P83" s="52"/>
      <c r="Q83" s="1"/>
      <c r="R83" s="1"/>
      <c r="S83" s="49"/>
      <c r="T83" s="40"/>
      <c r="U83" s="3" t="str">
        <f t="shared" si="4"/>
        <v>No</v>
      </c>
      <c r="V83" s="55">
        <f>X19</f>
        <v>0</v>
      </c>
      <c r="W83" s="43"/>
      <c r="X83" s="43"/>
      <c r="AA83" s="43"/>
      <c r="AB83" s="55" t="str">
        <f>IF(V83=D83,"-","No!")</f>
        <v>No!</v>
      </c>
    </row>
    <row r="84" spans="2:28">
      <c r="B84" s="65"/>
      <c r="C84" s="65"/>
      <c r="D84" s="55"/>
      <c r="E84" s="64"/>
      <c r="F84" s="9">
        <v>1</v>
      </c>
      <c r="G84" s="10" t="s">
        <v>355</v>
      </c>
      <c r="H84" s="11">
        <v>93.275000000000006</v>
      </c>
      <c r="I84" s="65"/>
      <c r="J84" s="10" t="s">
        <v>11</v>
      </c>
      <c r="K84" s="11">
        <v>93.3</v>
      </c>
      <c r="L84" s="11">
        <f t="shared" si="3"/>
        <v>2.4999999999991473E-2</v>
      </c>
      <c r="M84" s="12">
        <f t="shared" si="5"/>
        <v>0.99999999999965894</v>
      </c>
      <c r="N84" s="1"/>
      <c r="O84" s="54"/>
      <c r="P84" s="52"/>
      <c r="Q84" s="1"/>
      <c r="R84" s="1"/>
      <c r="S84" s="49"/>
      <c r="T84" s="40"/>
      <c r="U84" s="3" t="str">
        <f t="shared" si="4"/>
        <v>No</v>
      </c>
      <c r="V84" s="55"/>
      <c r="W84" s="43"/>
      <c r="X84" s="43"/>
      <c r="AA84" s="43"/>
      <c r="AB84" s="55"/>
    </row>
    <row r="85" spans="2:28">
      <c r="B85" s="65"/>
      <c r="C85" s="65"/>
      <c r="D85" s="55"/>
      <c r="E85" s="64"/>
      <c r="F85" s="9">
        <v>2</v>
      </c>
      <c r="G85" s="10" t="s">
        <v>42</v>
      </c>
      <c r="H85" s="11">
        <v>112.27500000000001</v>
      </c>
      <c r="I85" s="65"/>
      <c r="J85" s="10" t="s">
        <v>11</v>
      </c>
      <c r="K85" s="11">
        <v>113.6</v>
      </c>
      <c r="L85" s="11">
        <f t="shared" si="3"/>
        <v>1.3249999999999886</v>
      </c>
      <c r="M85" s="12">
        <f t="shared" si="5"/>
        <v>52.999999999999545</v>
      </c>
      <c r="N85" s="1"/>
      <c r="O85" s="54"/>
      <c r="P85" s="52"/>
      <c r="Q85" s="1"/>
      <c r="R85" s="1"/>
      <c r="S85" s="49"/>
      <c r="T85" s="40"/>
      <c r="U85" s="3" t="str">
        <f t="shared" si="4"/>
        <v>No</v>
      </c>
      <c r="V85" s="55"/>
      <c r="W85" s="43"/>
      <c r="X85" s="43"/>
      <c r="AA85" s="43"/>
      <c r="AB85" s="55"/>
    </row>
    <row r="86" spans="2:28">
      <c r="B86" s="65"/>
      <c r="C86" s="65"/>
      <c r="D86" s="55"/>
      <c r="E86" s="64"/>
      <c r="F86" s="9">
        <v>3</v>
      </c>
      <c r="G86" s="10" t="s">
        <v>42</v>
      </c>
      <c r="H86" s="11">
        <v>180.8</v>
      </c>
      <c r="I86" s="65"/>
      <c r="J86" s="10" t="s">
        <v>11</v>
      </c>
      <c r="K86" s="11">
        <v>181.125</v>
      </c>
      <c r="L86" s="11">
        <f t="shared" si="3"/>
        <v>0.32499999999998863</v>
      </c>
      <c r="M86" s="12">
        <f t="shared" si="5"/>
        <v>12.999999999999545</v>
      </c>
      <c r="N86" s="1"/>
      <c r="O86" s="54"/>
      <c r="P86" s="52"/>
      <c r="Q86" s="1"/>
      <c r="R86" s="1"/>
      <c r="S86" s="49"/>
      <c r="T86" s="40"/>
      <c r="U86" s="3" t="str">
        <f t="shared" si="4"/>
        <v>No</v>
      </c>
      <c r="V86" s="55"/>
      <c r="W86" s="43"/>
      <c r="X86" s="43"/>
      <c r="AA86" s="43"/>
      <c r="AB86" s="55"/>
    </row>
    <row r="87" spans="2:28">
      <c r="B87" s="65"/>
      <c r="C87" s="65"/>
      <c r="D87" s="55"/>
      <c r="E87" s="64"/>
      <c r="F87" s="9">
        <v>4</v>
      </c>
      <c r="G87" s="10" t="s">
        <v>42</v>
      </c>
      <c r="H87" s="11">
        <v>133.44999999999999</v>
      </c>
      <c r="I87" s="65"/>
      <c r="J87" s="10" t="s">
        <v>11</v>
      </c>
      <c r="K87" s="11">
        <v>134.44999999999999</v>
      </c>
      <c r="L87" s="11">
        <f t="shared" si="3"/>
        <v>1</v>
      </c>
      <c r="M87" s="12">
        <f t="shared" si="5"/>
        <v>40</v>
      </c>
      <c r="N87" s="1"/>
      <c r="O87" s="54"/>
      <c r="P87" s="52"/>
      <c r="Q87" s="1"/>
      <c r="R87" s="1"/>
      <c r="S87" s="49"/>
      <c r="T87" s="40"/>
      <c r="U87" s="3" t="str">
        <f t="shared" si="4"/>
        <v>No</v>
      </c>
      <c r="V87" s="55"/>
      <c r="W87" s="43"/>
      <c r="X87" s="43"/>
      <c r="AA87" s="43"/>
      <c r="AB87" s="55"/>
    </row>
    <row r="88" spans="2:28">
      <c r="B88" s="62">
        <v>17</v>
      </c>
      <c r="C88" s="62" t="s">
        <v>346</v>
      </c>
      <c r="D88" s="63">
        <v>229.32499999999999</v>
      </c>
      <c r="E88" s="63">
        <f>I88-D88</f>
        <v>2.5250000000000057</v>
      </c>
      <c r="F88" s="23">
        <v>0</v>
      </c>
      <c r="G88" s="24" t="s">
        <v>23</v>
      </c>
      <c r="H88" s="25">
        <v>149.22499999999999</v>
      </c>
      <c r="I88" s="63">
        <f>H88+(H89-90)+(H90-90)+(H91-90)+(H92-90)</f>
        <v>231.85</v>
      </c>
      <c r="J88" s="24" t="s">
        <v>14</v>
      </c>
      <c r="K88" s="25" t="s">
        <v>14</v>
      </c>
      <c r="L88" s="25">
        <f t="shared" si="3"/>
        <v>0</v>
      </c>
      <c r="M88" s="26">
        <f t="shared" si="5"/>
        <v>0</v>
      </c>
      <c r="N88" s="1"/>
      <c r="O88" s="54"/>
      <c r="P88" s="52"/>
      <c r="Q88" s="1"/>
      <c r="R88" s="1"/>
      <c r="S88" s="49"/>
      <c r="T88" s="40"/>
      <c r="U88" s="3" t="str">
        <f t="shared" si="4"/>
        <v>No</v>
      </c>
      <c r="V88" s="55">
        <f>X20</f>
        <v>0</v>
      </c>
      <c r="W88" s="43"/>
      <c r="X88" s="43"/>
      <c r="AA88" s="43"/>
      <c r="AB88" s="55" t="str">
        <f>IF(V88=D88,"-","No!")</f>
        <v>No!</v>
      </c>
    </row>
    <row r="89" spans="2:28">
      <c r="B89" s="62"/>
      <c r="C89" s="62"/>
      <c r="D89" s="63"/>
      <c r="E89" s="64"/>
      <c r="F89" s="23">
        <v>1</v>
      </c>
      <c r="G89" s="24" t="s">
        <v>346</v>
      </c>
      <c r="H89" s="25">
        <v>142.75</v>
      </c>
      <c r="I89" s="62"/>
      <c r="J89" s="24" t="s">
        <v>14</v>
      </c>
      <c r="K89" s="25" t="s">
        <v>14</v>
      </c>
      <c r="L89" s="25">
        <f t="shared" si="3"/>
        <v>0</v>
      </c>
      <c r="M89" s="26">
        <f t="shared" si="5"/>
        <v>0</v>
      </c>
      <c r="N89" s="1"/>
      <c r="O89" s="54"/>
      <c r="P89" s="52"/>
      <c r="Q89" s="1"/>
      <c r="R89" s="1"/>
      <c r="S89" s="49"/>
      <c r="T89" s="40"/>
      <c r="U89" s="3" t="str">
        <f t="shared" si="4"/>
        <v>No</v>
      </c>
      <c r="V89" s="55"/>
      <c r="W89" s="43"/>
      <c r="X89" s="43"/>
      <c r="AA89" s="43"/>
      <c r="AB89" s="55"/>
    </row>
    <row r="90" spans="2:28">
      <c r="B90" s="62"/>
      <c r="C90" s="62"/>
      <c r="D90" s="63"/>
      <c r="E90" s="64"/>
      <c r="F90" s="23">
        <v>2</v>
      </c>
      <c r="G90" s="24" t="s">
        <v>6</v>
      </c>
      <c r="H90" s="25">
        <v>110.675</v>
      </c>
      <c r="I90" s="62"/>
      <c r="J90" s="24" t="s">
        <v>14</v>
      </c>
      <c r="K90" s="25" t="s">
        <v>14</v>
      </c>
      <c r="L90" s="25">
        <f t="shared" si="3"/>
        <v>0</v>
      </c>
      <c r="M90" s="26">
        <f t="shared" si="5"/>
        <v>0</v>
      </c>
      <c r="N90" s="1"/>
      <c r="O90" s="54"/>
      <c r="P90" s="52"/>
      <c r="Q90" s="1"/>
      <c r="R90" s="1"/>
      <c r="S90" s="49"/>
      <c r="T90" s="40"/>
      <c r="U90" s="3" t="str">
        <f t="shared" si="4"/>
        <v>No</v>
      </c>
      <c r="V90" s="55"/>
      <c r="W90" s="43"/>
      <c r="X90" s="43"/>
      <c r="AA90" s="43"/>
      <c r="AB90" s="55"/>
    </row>
    <row r="91" spans="2:28">
      <c r="B91" s="62"/>
      <c r="C91" s="62"/>
      <c r="D91" s="63"/>
      <c r="E91" s="64"/>
      <c r="F91" s="23">
        <v>3</v>
      </c>
      <c r="G91" s="24" t="s">
        <v>42</v>
      </c>
      <c r="H91" s="25">
        <v>85.674999999999997</v>
      </c>
      <c r="I91" s="62"/>
      <c r="J91" s="24" t="s">
        <v>14</v>
      </c>
      <c r="K91" s="25" t="s">
        <v>14</v>
      </c>
      <c r="L91" s="25">
        <f t="shared" si="3"/>
        <v>0</v>
      </c>
      <c r="M91" s="26">
        <f t="shared" si="5"/>
        <v>0</v>
      </c>
      <c r="N91" s="1"/>
      <c r="O91" s="54"/>
      <c r="P91" s="52"/>
      <c r="Q91" s="1"/>
      <c r="R91" s="1"/>
      <c r="S91" s="49"/>
      <c r="T91" s="40"/>
      <c r="U91" s="3" t="str">
        <f t="shared" si="4"/>
        <v>No</v>
      </c>
      <c r="V91" s="55"/>
      <c r="W91" s="43"/>
      <c r="X91" s="43"/>
      <c r="AA91" s="43"/>
      <c r="AB91" s="55"/>
    </row>
    <row r="92" spans="2:28">
      <c r="B92" s="62"/>
      <c r="C92" s="62"/>
      <c r="D92" s="63"/>
      <c r="E92" s="64"/>
      <c r="F92" s="23">
        <v>4</v>
      </c>
      <c r="G92" s="24" t="s">
        <v>346</v>
      </c>
      <c r="H92" s="25">
        <v>103.52500000000001</v>
      </c>
      <c r="I92" s="62"/>
      <c r="J92" s="24" t="s">
        <v>11</v>
      </c>
      <c r="K92" s="25">
        <v>103.75</v>
      </c>
      <c r="L92" s="25">
        <f t="shared" si="3"/>
        <v>0.22499999999999432</v>
      </c>
      <c r="M92" s="26">
        <f t="shared" si="5"/>
        <v>8.9999999999997726</v>
      </c>
      <c r="N92" s="1"/>
      <c r="O92" s="54"/>
      <c r="P92" s="52"/>
      <c r="Q92" s="1"/>
      <c r="R92" s="1"/>
      <c r="S92" s="49"/>
      <c r="T92" s="40"/>
      <c r="U92" s="3" t="str">
        <f t="shared" si="4"/>
        <v>No</v>
      </c>
      <c r="V92" s="55"/>
      <c r="W92" s="43"/>
      <c r="X92" s="43"/>
      <c r="AA92" s="43"/>
      <c r="AB92" s="55"/>
    </row>
    <row r="93" spans="2:28">
      <c r="B93" s="65">
        <v>18</v>
      </c>
      <c r="C93" s="65" t="s">
        <v>16</v>
      </c>
      <c r="D93" s="55">
        <v>279.64999999999998</v>
      </c>
      <c r="E93" s="55">
        <f>I93-D93</f>
        <v>2.5749999999999886</v>
      </c>
      <c r="F93" s="9">
        <v>0</v>
      </c>
      <c r="G93" s="10" t="s">
        <v>42</v>
      </c>
      <c r="H93" s="11">
        <v>130.47499999999999</v>
      </c>
      <c r="I93" s="55">
        <f>H93+(H94-90)+(H95-90)+(H96-90)+(H97-90)</f>
        <v>282.22499999999997</v>
      </c>
      <c r="J93" s="10" t="s">
        <v>14</v>
      </c>
      <c r="K93" s="11" t="s">
        <v>14</v>
      </c>
      <c r="L93" s="11">
        <f t="shared" si="3"/>
        <v>0</v>
      </c>
      <c r="M93" s="12">
        <f t="shared" si="5"/>
        <v>0</v>
      </c>
      <c r="N93" s="1"/>
      <c r="O93" s="54"/>
      <c r="P93" s="52"/>
      <c r="Q93" s="1"/>
      <c r="R93" s="1"/>
      <c r="S93" s="49"/>
      <c r="T93" s="40"/>
      <c r="U93" s="3" t="str">
        <f t="shared" si="4"/>
        <v>No</v>
      </c>
      <c r="V93" s="55">
        <f>X21</f>
        <v>0</v>
      </c>
      <c r="W93" s="43"/>
      <c r="X93" s="43"/>
      <c r="AA93" s="43"/>
      <c r="AB93" s="55" t="str">
        <f>IF(V93=D93,"-","No!")</f>
        <v>No!</v>
      </c>
    </row>
    <row r="94" spans="2:28">
      <c r="B94" s="65"/>
      <c r="C94" s="65"/>
      <c r="D94" s="55"/>
      <c r="E94" s="64"/>
      <c r="F94" s="9">
        <v>1</v>
      </c>
      <c r="G94" s="10" t="s">
        <v>76</v>
      </c>
      <c r="H94" s="11">
        <v>123.125</v>
      </c>
      <c r="I94" s="65"/>
      <c r="J94" s="10" t="s">
        <v>14</v>
      </c>
      <c r="K94" s="11" t="s">
        <v>14</v>
      </c>
      <c r="L94" s="11">
        <f t="shared" si="3"/>
        <v>0</v>
      </c>
      <c r="M94" s="12">
        <f t="shared" si="5"/>
        <v>0</v>
      </c>
      <c r="N94" s="1"/>
      <c r="O94" s="54"/>
      <c r="P94" s="52"/>
      <c r="Q94" s="1"/>
      <c r="R94" s="1"/>
      <c r="S94" s="49"/>
      <c r="T94" s="40"/>
      <c r="U94" s="3" t="str">
        <f t="shared" si="4"/>
        <v>No</v>
      </c>
      <c r="V94" s="55"/>
      <c r="W94" s="43"/>
      <c r="X94" s="43"/>
      <c r="AA94" s="43"/>
      <c r="AB94" s="55"/>
    </row>
    <row r="95" spans="2:28">
      <c r="B95" s="65"/>
      <c r="C95" s="65"/>
      <c r="D95" s="55"/>
      <c r="E95" s="64"/>
      <c r="F95" s="9">
        <v>2</v>
      </c>
      <c r="G95" s="10" t="s">
        <v>346</v>
      </c>
      <c r="H95" s="11">
        <v>156.375</v>
      </c>
      <c r="I95" s="65"/>
      <c r="J95" s="10" t="s">
        <v>11</v>
      </c>
      <c r="K95" s="11">
        <v>158.47499999999999</v>
      </c>
      <c r="L95" s="11">
        <f t="shared" si="3"/>
        <v>2.0999999999999943</v>
      </c>
      <c r="M95" s="12">
        <f t="shared" si="5"/>
        <v>83.999999999999773</v>
      </c>
      <c r="N95" s="1"/>
      <c r="O95" s="54"/>
      <c r="P95" s="52"/>
      <c r="Q95" s="1"/>
      <c r="R95" s="1"/>
      <c r="S95" s="49"/>
      <c r="T95" s="40"/>
      <c r="U95" s="3" t="str">
        <f t="shared" si="4"/>
        <v>No</v>
      </c>
      <c r="V95" s="55"/>
      <c r="W95" s="43"/>
      <c r="X95" s="43"/>
      <c r="AA95" s="43"/>
      <c r="AB95" s="55"/>
    </row>
    <row r="96" spans="2:28">
      <c r="B96" s="65"/>
      <c r="C96" s="65"/>
      <c r="D96" s="55"/>
      <c r="E96" s="64"/>
      <c r="F96" s="9">
        <v>3</v>
      </c>
      <c r="G96" s="10" t="s">
        <v>346</v>
      </c>
      <c r="H96" s="11">
        <v>127.675</v>
      </c>
      <c r="I96" s="65"/>
      <c r="J96" s="10" t="s">
        <v>14</v>
      </c>
      <c r="K96" s="11" t="s">
        <v>14</v>
      </c>
      <c r="L96" s="11">
        <f t="shared" si="3"/>
        <v>0</v>
      </c>
      <c r="M96" s="12">
        <f t="shared" si="5"/>
        <v>0</v>
      </c>
      <c r="N96" s="1"/>
      <c r="O96" s="54"/>
      <c r="P96" s="52"/>
      <c r="Q96" s="1"/>
      <c r="R96" s="1"/>
      <c r="S96" s="49"/>
      <c r="T96" s="40"/>
      <c r="U96" s="3" t="str">
        <f t="shared" si="4"/>
        <v>No</v>
      </c>
      <c r="V96" s="55"/>
      <c r="W96" s="43"/>
      <c r="X96" s="43"/>
      <c r="AA96" s="43"/>
      <c r="AB96" s="55"/>
    </row>
    <row r="97" spans="2:28">
      <c r="B97" s="65"/>
      <c r="C97" s="65"/>
      <c r="D97" s="55"/>
      <c r="E97" s="64"/>
      <c r="F97" s="9">
        <v>4</v>
      </c>
      <c r="G97" s="10" t="s">
        <v>42</v>
      </c>
      <c r="H97" s="11">
        <v>104.575</v>
      </c>
      <c r="I97" s="65"/>
      <c r="J97" s="10" t="s">
        <v>14</v>
      </c>
      <c r="K97" s="11" t="s">
        <v>14</v>
      </c>
      <c r="L97" s="11">
        <f t="shared" si="3"/>
        <v>0</v>
      </c>
      <c r="M97" s="12">
        <f t="shared" si="5"/>
        <v>0</v>
      </c>
      <c r="N97" s="1"/>
      <c r="O97" s="54"/>
      <c r="P97" s="52"/>
      <c r="Q97" s="1"/>
      <c r="R97" s="1"/>
      <c r="S97" s="49"/>
      <c r="T97" s="40"/>
      <c r="U97" s="3" t="str">
        <f t="shared" si="4"/>
        <v>No</v>
      </c>
      <c r="V97" s="55"/>
      <c r="W97" s="43"/>
      <c r="X97" s="43"/>
      <c r="AA97" s="43"/>
      <c r="AB97" s="55"/>
    </row>
    <row r="98" spans="2:28">
      <c r="B98" s="62">
        <v>19</v>
      </c>
      <c r="C98" s="62" t="s">
        <v>346</v>
      </c>
      <c r="D98" s="63">
        <v>532.375</v>
      </c>
      <c r="E98" s="63">
        <f>I98-D98</f>
        <v>4.5750000000000455</v>
      </c>
      <c r="F98" s="23">
        <v>0</v>
      </c>
      <c r="G98" s="24" t="s">
        <v>6</v>
      </c>
      <c r="H98" s="25">
        <v>210</v>
      </c>
      <c r="I98" s="63">
        <f>H98+(H99-90)+(H100-90)+(H101-90)+(H102-90)</f>
        <v>536.95000000000005</v>
      </c>
      <c r="J98" s="24" t="s">
        <v>14</v>
      </c>
      <c r="K98" s="25" t="s">
        <v>14</v>
      </c>
      <c r="L98" s="25">
        <f t="shared" si="3"/>
        <v>0</v>
      </c>
      <c r="M98" s="26">
        <f t="shared" si="5"/>
        <v>0</v>
      </c>
      <c r="N98" s="1"/>
      <c r="O98" s="54"/>
      <c r="P98" s="52"/>
      <c r="Q98" s="1"/>
      <c r="R98" s="1"/>
      <c r="S98" s="49"/>
      <c r="T98" s="40"/>
      <c r="U98" s="3" t="str">
        <f t="shared" si="4"/>
        <v>No</v>
      </c>
      <c r="V98" s="55">
        <f>X22</f>
        <v>0</v>
      </c>
      <c r="W98" s="43"/>
      <c r="X98" s="43"/>
      <c r="AA98" s="43"/>
      <c r="AB98" s="55" t="str">
        <f>IF(V98=D98,"-","No!")</f>
        <v>No!</v>
      </c>
    </row>
    <row r="99" spans="2:28">
      <c r="B99" s="62"/>
      <c r="C99" s="62"/>
      <c r="D99" s="63"/>
      <c r="E99" s="64"/>
      <c r="F99" s="23">
        <v>1</v>
      </c>
      <c r="G99" s="24" t="s">
        <v>64</v>
      </c>
      <c r="H99" s="25">
        <v>190.1</v>
      </c>
      <c r="I99" s="62"/>
      <c r="J99" s="24" t="s">
        <v>14</v>
      </c>
      <c r="K99" s="25" t="s">
        <v>14</v>
      </c>
      <c r="L99" s="25">
        <f t="shared" si="3"/>
        <v>0</v>
      </c>
      <c r="M99" s="26">
        <f t="shared" si="5"/>
        <v>0</v>
      </c>
      <c r="N99" s="1"/>
      <c r="O99" s="54"/>
      <c r="P99" s="52"/>
      <c r="Q99" s="1"/>
      <c r="R99" s="1"/>
      <c r="S99" s="49"/>
      <c r="T99" s="40"/>
      <c r="U99" s="3" t="str">
        <f t="shared" si="4"/>
        <v>No</v>
      </c>
      <c r="V99" s="55"/>
      <c r="W99" s="43"/>
      <c r="X99" s="43"/>
      <c r="AA99" s="43"/>
      <c r="AB99" s="55"/>
    </row>
    <row r="100" spans="2:28">
      <c r="B100" s="62"/>
      <c r="C100" s="62"/>
      <c r="D100" s="63"/>
      <c r="E100" s="64"/>
      <c r="F100" s="23">
        <v>2</v>
      </c>
      <c r="G100" s="24" t="s">
        <v>346</v>
      </c>
      <c r="H100" s="25">
        <v>160.52500000000001</v>
      </c>
      <c r="I100" s="62"/>
      <c r="J100" s="24" t="s">
        <v>14</v>
      </c>
      <c r="K100" s="25" t="s">
        <v>14</v>
      </c>
      <c r="L100" s="25">
        <f t="shared" si="3"/>
        <v>0</v>
      </c>
      <c r="M100" s="26">
        <f t="shared" si="5"/>
        <v>0</v>
      </c>
      <c r="N100" s="1"/>
      <c r="O100" s="54"/>
      <c r="P100" s="52"/>
      <c r="Q100" s="1"/>
      <c r="R100" s="1"/>
      <c r="S100" s="49"/>
      <c r="T100" s="40"/>
      <c r="U100" s="3" t="str">
        <f t="shared" si="4"/>
        <v>No</v>
      </c>
      <c r="V100" s="55"/>
      <c r="W100" s="43"/>
      <c r="X100" s="43"/>
      <c r="AA100" s="43"/>
      <c r="AB100" s="55"/>
    </row>
    <row r="101" spans="2:28">
      <c r="B101" s="62"/>
      <c r="C101" s="62"/>
      <c r="D101" s="63"/>
      <c r="E101" s="64"/>
      <c r="F101" s="23">
        <v>3</v>
      </c>
      <c r="G101" s="24" t="s">
        <v>346</v>
      </c>
      <c r="H101" s="25">
        <v>148.125</v>
      </c>
      <c r="I101" s="62"/>
      <c r="J101" s="24" t="s">
        <v>14</v>
      </c>
      <c r="K101" s="25" t="s">
        <v>14</v>
      </c>
      <c r="L101" s="25">
        <f t="shared" si="3"/>
        <v>0</v>
      </c>
      <c r="M101" s="26">
        <f t="shared" si="5"/>
        <v>0</v>
      </c>
      <c r="N101" s="1"/>
      <c r="O101" s="54"/>
      <c r="P101" s="52"/>
      <c r="Q101" s="1"/>
      <c r="R101" s="1"/>
      <c r="S101" s="49"/>
      <c r="T101" s="40"/>
      <c r="U101" s="3" t="str">
        <f t="shared" si="4"/>
        <v>No</v>
      </c>
      <c r="V101" s="55"/>
      <c r="W101" s="43"/>
      <c r="X101" s="43"/>
      <c r="AA101" s="43"/>
      <c r="AB101" s="55"/>
    </row>
    <row r="102" spans="2:28">
      <c r="B102" s="62"/>
      <c r="C102" s="62"/>
      <c r="D102" s="63"/>
      <c r="E102" s="64"/>
      <c r="F102" s="23">
        <v>4</v>
      </c>
      <c r="G102" s="24" t="s">
        <v>346</v>
      </c>
      <c r="H102" s="25">
        <v>188.2</v>
      </c>
      <c r="I102" s="62"/>
      <c r="J102" s="24" t="s">
        <v>14</v>
      </c>
      <c r="K102" s="25" t="s">
        <v>14</v>
      </c>
      <c r="L102" s="25">
        <f t="shared" si="3"/>
        <v>0</v>
      </c>
      <c r="M102" s="26">
        <f t="shared" si="5"/>
        <v>0</v>
      </c>
      <c r="N102" s="1"/>
      <c r="O102" s="54"/>
      <c r="P102" s="52"/>
      <c r="Q102" s="1"/>
      <c r="R102" s="1"/>
      <c r="S102" s="49"/>
      <c r="T102" s="40"/>
      <c r="U102" s="3" t="str">
        <f t="shared" si="4"/>
        <v>No</v>
      </c>
      <c r="V102" s="55"/>
      <c r="W102" s="43"/>
      <c r="X102" s="43"/>
      <c r="AA102" s="43"/>
      <c r="AB102" s="55"/>
    </row>
    <row r="103" spans="2:28">
      <c r="B103" s="65">
        <v>20</v>
      </c>
      <c r="C103" s="65" t="s">
        <v>346</v>
      </c>
      <c r="D103" s="55">
        <v>326.82499999999999</v>
      </c>
      <c r="E103" s="55">
        <f>I103-D103</f>
        <v>0.72499999999996589</v>
      </c>
      <c r="F103" s="9">
        <v>0</v>
      </c>
      <c r="G103" s="10" t="s">
        <v>346</v>
      </c>
      <c r="H103" s="11">
        <v>145.94999999999999</v>
      </c>
      <c r="I103" s="55">
        <f>H103+(H104-90)+(H105-90)+(H106-90)+(H107-90)</f>
        <v>327.54999999999995</v>
      </c>
      <c r="J103" s="10" t="s">
        <v>63</v>
      </c>
      <c r="K103" s="11">
        <v>145.97499999999999</v>
      </c>
      <c r="L103" s="11">
        <f t="shared" si="3"/>
        <v>2.5000000000005684E-2</v>
      </c>
      <c r="M103" s="12">
        <f t="shared" si="5"/>
        <v>1.0000000000002274</v>
      </c>
      <c r="N103" s="1"/>
      <c r="O103" s="54"/>
      <c r="P103" s="52"/>
      <c r="Q103" s="1"/>
      <c r="R103" s="1"/>
      <c r="S103" s="49"/>
      <c r="T103" s="40"/>
      <c r="U103" s="3" t="str">
        <f t="shared" si="4"/>
        <v>No</v>
      </c>
      <c r="V103" s="55">
        <f>X23</f>
        <v>0</v>
      </c>
      <c r="W103" s="43"/>
      <c r="X103" s="39"/>
      <c r="AB103" s="55" t="str">
        <f>IF(V103=D103,"-","No!")</f>
        <v>No!</v>
      </c>
    </row>
    <row r="104" spans="2:28">
      <c r="B104" s="65"/>
      <c r="C104" s="65"/>
      <c r="D104" s="55"/>
      <c r="E104" s="64"/>
      <c r="F104" s="9">
        <v>1</v>
      </c>
      <c r="G104" s="10" t="s">
        <v>346</v>
      </c>
      <c r="H104" s="11">
        <v>139.75</v>
      </c>
      <c r="I104" s="65"/>
      <c r="J104" s="10" t="s">
        <v>11</v>
      </c>
      <c r="K104" s="11">
        <v>139.94999999999999</v>
      </c>
      <c r="L104" s="11">
        <f t="shared" si="3"/>
        <v>0.19999999999998863</v>
      </c>
      <c r="M104" s="12">
        <f t="shared" si="5"/>
        <v>7.9999999999995453</v>
      </c>
      <c r="N104" s="1"/>
      <c r="O104" s="54"/>
      <c r="P104" s="52"/>
      <c r="Q104" s="1"/>
      <c r="R104" s="1"/>
      <c r="S104" s="49"/>
      <c r="T104" s="40"/>
      <c r="U104" s="3" t="str">
        <f t="shared" si="4"/>
        <v>No</v>
      </c>
      <c r="V104" s="55"/>
      <c r="W104" s="43"/>
      <c r="X104" s="39"/>
      <c r="AB104" s="55"/>
    </row>
    <row r="105" spans="2:28">
      <c r="B105" s="65"/>
      <c r="C105" s="65"/>
      <c r="D105" s="55"/>
      <c r="E105" s="64"/>
      <c r="F105" s="9">
        <v>2</v>
      </c>
      <c r="G105" s="10" t="s">
        <v>346</v>
      </c>
      <c r="H105" s="11">
        <v>133.02500000000001</v>
      </c>
      <c r="I105" s="65"/>
      <c r="J105" s="10" t="s">
        <v>14</v>
      </c>
      <c r="K105" s="11" t="s">
        <v>14</v>
      </c>
      <c r="L105" s="11">
        <f t="shared" si="3"/>
        <v>0</v>
      </c>
      <c r="M105" s="12">
        <f t="shared" si="5"/>
        <v>0</v>
      </c>
      <c r="N105" s="1"/>
      <c r="O105" s="54"/>
      <c r="P105" s="52"/>
      <c r="Q105" s="1"/>
      <c r="R105" s="1"/>
      <c r="S105" s="49"/>
      <c r="T105" s="40"/>
      <c r="U105" s="3" t="str">
        <f t="shared" si="4"/>
        <v>No</v>
      </c>
      <c r="V105" s="55"/>
      <c r="W105" s="43"/>
      <c r="X105" s="39"/>
      <c r="AB105" s="55"/>
    </row>
    <row r="106" spans="2:28">
      <c r="B106" s="65"/>
      <c r="C106" s="65"/>
      <c r="D106" s="55"/>
      <c r="E106" s="64"/>
      <c r="F106" s="9">
        <v>3</v>
      </c>
      <c r="G106" s="10" t="s">
        <v>346</v>
      </c>
      <c r="H106" s="11">
        <v>160.32499999999999</v>
      </c>
      <c r="I106" s="65"/>
      <c r="J106" s="10" t="s">
        <v>11</v>
      </c>
      <c r="K106" s="11">
        <v>160.92500000000001</v>
      </c>
      <c r="L106" s="11">
        <f t="shared" si="3"/>
        <v>0.60000000000002274</v>
      </c>
      <c r="M106" s="12">
        <f t="shared" si="5"/>
        <v>24.000000000000909</v>
      </c>
      <c r="N106" s="1"/>
      <c r="O106" s="54"/>
      <c r="P106" s="52"/>
      <c r="Q106" s="1"/>
      <c r="R106" s="1"/>
      <c r="S106" s="49"/>
      <c r="T106" s="40"/>
      <c r="U106" s="3" t="str">
        <f t="shared" si="4"/>
        <v>No</v>
      </c>
      <c r="V106" s="55"/>
      <c r="W106" s="43"/>
      <c r="X106" s="39"/>
      <c r="AB106" s="55"/>
    </row>
    <row r="107" spans="2:28">
      <c r="B107" s="65"/>
      <c r="C107" s="65"/>
      <c r="D107" s="55"/>
      <c r="E107" s="64"/>
      <c r="F107" s="9">
        <v>4</v>
      </c>
      <c r="G107" s="10" t="s">
        <v>346</v>
      </c>
      <c r="H107" s="11">
        <v>108.5</v>
      </c>
      <c r="I107" s="65"/>
      <c r="J107" s="10" t="s">
        <v>14</v>
      </c>
      <c r="K107" s="11" t="s">
        <v>14</v>
      </c>
      <c r="L107" s="11">
        <f t="shared" si="3"/>
        <v>0</v>
      </c>
      <c r="M107" s="12">
        <f t="shared" si="5"/>
        <v>0</v>
      </c>
      <c r="N107" s="1"/>
      <c r="O107" s="54"/>
      <c r="P107" s="52"/>
      <c r="Q107" s="1"/>
      <c r="R107" s="1"/>
      <c r="S107" s="49"/>
      <c r="T107" s="40"/>
      <c r="U107" s="3" t="str">
        <f t="shared" si="4"/>
        <v>No</v>
      </c>
      <c r="V107" s="55"/>
      <c r="W107" s="43"/>
      <c r="X107" s="39"/>
      <c r="AB107" s="55"/>
    </row>
    <row r="108" spans="2:28">
      <c r="B108" s="62">
        <v>21</v>
      </c>
      <c r="C108" s="62" t="s">
        <v>346</v>
      </c>
      <c r="D108" s="63">
        <v>435.77499999999998</v>
      </c>
      <c r="E108" s="63">
        <f>I108-D108</f>
        <v>3.1749999999999545</v>
      </c>
      <c r="F108" s="23">
        <v>0</v>
      </c>
      <c r="G108" s="24" t="s">
        <v>346</v>
      </c>
      <c r="H108" s="25">
        <v>141.27500000000001</v>
      </c>
      <c r="I108" s="63">
        <f>H108+(H109-90)+(H110-90)+(H111-90)+(H112-90)</f>
        <v>438.94999999999993</v>
      </c>
      <c r="J108" s="24" t="s">
        <v>14</v>
      </c>
      <c r="K108" s="25" t="s">
        <v>14</v>
      </c>
      <c r="L108" s="25">
        <f t="shared" si="3"/>
        <v>0</v>
      </c>
      <c r="M108" s="26">
        <f t="shared" si="5"/>
        <v>0</v>
      </c>
      <c r="N108" s="1"/>
      <c r="O108" s="54"/>
      <c r="P108" s="52"/>
      <c r="Q108" s="1"/>
      <c r="R108" s="1"/>
      <c r="S108" s="49"/>
      <c r="T108" s="40"/>
      <c r="U108" s="3" t="str">
        <f t="shared" si="4"/>
        <v>No</v>
      </c>
      <c r="V108" s="55">
        <f>X24</f>
        <v>0</v>
      </c>
      <c r="W108" s="43"/>
      <c r="X108" s="39"/>
      <c r="AB108" s="55" t="str">
        <f>IF(V108=D108,"-","No!")</f>
        <v>No!</v>
      </c>
    </row>
    <row r="109" spans="2:28">
      <c r="B109" s="62"/>
      <c r="C109" s="62"/>
      <c r="D109" s="63"/>
      <c r="E109" s="64"/>
      <c r="F109" s="23">
        <v>1</v>
      </c>
      <c r="G109" s="24" t="s">
        <v>42</v>
      </c>
      <c r="H109" s="25">
        <v>127.77500000000001</v>
      </c>
      <c r="I109" s="62"/>
      <c r="J109" s="24" t="s">
        <v>14</v>
      </c>
      <c r="K109" s="25" t="s">
        <v>14</v>
      </c>
      <c r="L109" s="25">
        <f t="shared" si="3"/>
        <v>0</v>
      </c>
      <c r="M109" s="26">
        <f t="shared" si="5"/>
        <v>0</v>
      </c>
      <c r="N109" s="1"/>
      <c r="O109" s="54"/>
      <c r="P109" s="52"/>
      <c r="Q109" s="1"/>
      <c r="R109" s="1"/>
      <c r="S109" s="49"/>
      <c r="T109" s="40"/>
      <c r="U109" s="3" t="str">
        <f t="shared" si="4"/>
        <v>No</v>
      </c>
      <c r="V109" s="55"/>
      <c r="W109" s="43"/>
      <c r="X109" s="39"/>
      <c r="AB109" s="55"/>
    </row>
    <row r="110" spans="2:28">
      <c r="B110" s="62"/>
      <c r="C110" s="62"/>
      <c r="D110" s="63"/>
      <c r="E110" s="64"/>
      <c r="F110" s="23">
        <v>2</v>
      </c>
      <c r="G110" s="24" t="s">
        <v>42</v>
      </c>
      <c r="H110" s="25">
        <v>236.72499999999999</v>
      </c>
      <c r="I110" s="62"/>
      <c r="J110" s="24" t="s">
        <v>11</v>
      </c>
      <c r="K110" s="25">
        <v>237.52500000000001</v>
      </c>
      <c r="L110" s="25">
        <f t="shared" si="3"/>
        <v>0.80000000000001137</v>
      </c>
      <c r="M110" s="26">
        <f t="shared" si="5"/>
        <v>32.000000000000455</v>
      </c>
      <c r="N110" s="1"/>
      <c r="O110" s="54"/>
      <c r="P110" s="52"/>
      <c r="Q110" s="1"/>
      <c r="R110" s="1"/>
      <c r="S110" s="49"/>
      <c r="T110" s="40"/>
      <c r="U110" s="3" t="str">
        <f t="shared" si="4"/>
        <v>No</v>
      </c>
      <c r="V110" s="55"/>
      <c r="W110" s="43"/>
      <c r="X110" s="39"/>
      <c r="AB110" s="55"/>
    </row>
    <row r="111" spans="2:28">
      <c r="B111" s="62"/>
      <c r="C111" s="62"/>
      <c r="D111" s="63"/>
      <c r="E111" s="64"/>
      <c r="F111" s="23">
        <v>3</v>
      </c>
      <c r="G111" s="24" t="s">
        <v>346</v>
      </c>
      <c r="H111" s="25">
        <v>93.825000000000003</v>
      </c>
      <c r="I111" s="62"/>
      <c r="J111" s="24" t="s">
        <v>14</v>
      </c>
      <c r="K111" s="25" t="s">
        <v>14</v>
      </c>
      <c r="L111" s="25">
        <f t="shared" si="3"/>
        <v>0</v>
      </c>
      <c r="M111" s="26">
        <f t="shared" si="5"/>
        <v>0</v>
      </c>
      <c r="N111" s="1"/>
      <c r="O111" s="54"/>
      <c r="P111" s="52"/>
      <c r="Q111" s="1"/>
      <c r="R111" s="1"/>
      <c r="S111" s="49"/>
      <c r="T111" s="40"/>
      <c r="U111" s="3" t="str">
        <f t="shared" si="4"/>
        <v>No</v>
      </c>
      <c r="V111" s="55"/>
      <c r="W111" s="43"/>
      <c r="X111" s="39"/>
      <c r="AB111" s="55"/>
    </row>
    <row r="112" spans="2:28">
      <c r="B112" s="62"/>
      <c r="C112" s="62"/>
      <c r="D112" s="63"/>
      <c r="E112" s="64"/>
      <c r="F112" s="23">
        <v>4</v>
      </c>
      <c r="G112" s="24" t="s">
        <v>346</v>
      </c>
      <c r="H112" s="25">
        <v>199.35</v>
      </c>
      <c r="I112" s="62"/>
      <c r="J112" s="24" t="s">
        <v>14</v>
      </c>
      <c r="K112" s="25" t="s">
        <v>14</v>
      </c>
      <c r="L112" s="25">
        <f t="shared" si="3"/>
        <v>0</v>
      </c>
      <c r="M112" s="26">
        <f t="shared" si="5"/>
        <v>0</v>
      </c>
      <c r="N112" s="1"/>
      <c r="O112" s="54"/>
      <c r="P112" s="52"/>
      <c r="Q112" s="1"/>
      <c r="R112" s="1"/>
      <c r="S112" s="49"/>
      <c r="T112" s="40"/>
      <c r="U112" s="3" t="str">
        <f t="shared" si="4"/>
        <v>No</v>
      </c>
      <c r="V112" s="55"/>
      <c r="W112" s="43"/>
      <c r="X112" s="39"/>
      <c r="AB112" s="55"/>
    </row>
    <row r="113" spans="2:28">
      <c r="B113" s="65">
        <v>22</v>
      </c>
      <c r="C113" s="65" t="s">
        <v>346</v>
      </c>
      <c r="D113" s="55">
        <v>363.45</v>
      </c>
      <c r="E113" s="55">
        <f>I113-D113</f>
        <v>4.5500000000000114</v>
      </c>
      <c r="F113" s="9">
        <v>0</v>
      </c>
      <c r="G113" s="10" t="s">
        <v>346</v>
      </c>
      <c r="H113" s="11">
        <v>176.625</v>
      </c>
      <c r="I113" s="55">
        <f>H113+(H114-90)+(H115-90)+(H116-90)+(H117-90)</f>
        <v>368</v>
      </c>
      <c r="J113" s="10" t="s">
        <v>14</v>
      </c>
      <c r="K113" s="11" t="s">
        <v>14</v>
      </c>
      <c r="L113" s="11">
        <f t="shared" si="3"/>
        <v>0</v>
      </c>
      <c r="M113" s="12">
        <f t="shared" si="5"/>
        <v>0</v>
      </c>
      <c r="N113" s="1"/>
      <c r="O113" s="54"/>
      <c r="P113" s="52"/>
      <c r="Q113" s="1"/>
      <c r="R113" s="1"/>
      <c r="S113" s="49"/>
      <c r="T113" s="40"/>
      <c r="U113" s="3" t="str">
        <f t="shared" si="4"/>
        <v>No</v>
      </c>
      <c r="V113" s="55">
        <f>X25</f>
        <v>0</v>
      </c>
      <c r="W113" s="43"/>
      <c r="X113" s="39"/>
      <c r="AB113" s="55" t="str">
        <f>IF(V113=D113,"-","No!")</f>
        <v>No!</v>
      </c>
    </row>
    <row r="114" spans="2:28">
      <c r="B114" s="65"/>
      <c r="C114" s="65"/>
      <c r="D114" s="55"/>
      <c r="E114" s="64"/>
      <c r="F114" s="9">
        <v>1</v>
      </c>
      <c r="G114" s="10" t="s">
        <v>346</v>
      </c>
      <c r="H114" s="11">
        <v>185.92500000000001</v>
      </c>
      <c r="I114" s="65"/>
      <c r="J114" s="10" t="s">
        <v>11</v>
      </c>
      <c r="K114" s="11">
        <v>187.7</v>
      </c>
      <c r="L114" s="11">
        <f t="shared" si="3"/>
        <v>1.7749999999999773</v>
      </c>
      <c r="M114" s="12">
        <f t="shared" si="5"/>
        <v>70.999999999999091</v>
      </c>
      <c r="N114" s="1"/>
      <c r="O114" s="54"/>
      <c r="P114" s="52"/>
      <c r="Q114" s="1"/>
      <c r="R114" s="1"/>
      <c r="S114" s="49"/>
      <c r="T114" s="40"/>
      <c r="U114" s="3" t="str">
        <f t="shared" si="4"/>
        <v>No</v>
      </c>
      <c r="V114" s="55"/>
      <c r="W114" s="43"/>
      <c r="X114" s="39"/>
      <c r="AB114" s="55"/>
    </row>
    <row r="115" spans="2:28">
      <c r="B115" s="65"/>
      <c r="C115" s="65"/>
      <c r="D115" s="55"/>
      <c r="E115" s="64"/>
      <c r="F115" s="9">
        <v>2</v>
      </c>
      <c r="G115" s="10" t="s">
        <v>42</v>
      </c>
      <c r="H115" s="11">
        <v>91.2</v>
      </c>
      <c r="I115" s="65"/>
      <c r="J115" s="10" t="s">
        <v>14</v>
      </c>
      <c r="K115" s="11" t="s">
        <v>14</v>
      </c>
      <c r="L115" s="11">
        <f t="shared" si="3"/>
        <v>0</v>
      </c>
      <c r="M115" s="12">
        <f t="shared" si="5"/>
        <v>0</v>
      </c>
      <c r="N115" s="1"/>
      <c r="O115" s="54"/>
      <c r="P115" s="52"/>
      <c r="Q115" s="1"/>
      <c r="R115" s="1"/>
      <c r="S115" s="49"/>
      <c r="T115" s="40"/>
      <c r="U115" s="3" t="str">
        <f t="shared" si="4"/>
        <v>No</v>
      </c>
      <c r="V115" s="55"/>
      <c r="W115" s="43"/>
      <c r="X115" s="39"/>
      <c r="AB115" s="55"/>
    </row>
    <row r="116" spans="2:28">
      <c r="B116" s="65"/>
      <c r="C116" s="65"/>
      <c r="D116" s="55"/>
      <c r="E116" s="64"/>
      <c r="F116" s="9">
        <v>3</v>
      </c>
      <c r="G116" s="10" t="s">
        <v>76</v>
      </c>
      <c r="H116" s="11">
        <v>103.55</v>
      </c>
      <c r="I116" s="65"/>
      <c r="J116" s="10" t="s">
        <v>14</v>
      </c>
      <c r="K116" s="11" t="s">
        <v>14</v>
      </c>
      <c r="L116" s="11">
        <f t="shared" si="3"/>
        <v>0</v>
      </c>
      <c r="M116" s="12">
        <f t="shared" si="5"/>
        <v>0</v>
      </c>
      <c r="N116" s="1"/>
      <c r="O116" s="54"/>
      <c r="P116" s="52"/>
      <c r="Q116" s="1"/>
      <c r="R116" s="1"/>
      <c r="S116" s="49"/>
      <c r="T116" s="40"/>
      <c r="U116" s="3" t="str">
        <f t="shared" si="4"/>
        <v>No</v>
      </c>
      <c r="V116" s="55"/>
      <c r="W116" s="43"/>
      <c r="X116" s="39"/>
      <c r="AB116" s="55"/>
    </row>
    <row r="117" spans="2:28">
      <c r="B117" s="65"/>
      <c r="C117" s="65"/>
      <c r="D117" s="55"/>
      <c r="E117" s="64"/>
      <c r="F117" s="9">
        <v>4</v>
      </c>
      <c r="G117" s="10" t="s">
        <v>42</v>
      </c>
      <c r="H117" s="11">
        <v>170.7</v>
      </c>
      <c r="I117" s="65"/>
      <c r="J117" s="10" t="s">
        <v>14</v>
      </c>
      <c r="K117" s="11" t="s">
        <v>14</v>
      </c>
      <c r="L117" s="11">
        <f t="shared" si="3"/>
        <v>0</v>
      </c>
      <c r="M117" s="12">
        <f t="shared" si="5"/>
        <v>0</v>
      </c>
      <c r="N117" s="1"/>
      <c r="O117" s="54"/>
      <c r="P117" s="52"/>
      <c r="Q117" s="1"/>
      <c r="R117" s="1"/>
      <c r="S117" s="49"/>
      <c r="T117" s="40"/>
      <c r="U117" s="3" t="str">
        <f t="shared" si="4"/>
        <v>No</v>
      </c>
      <c r="V117" s="55"/>
      <c r="W117" s="43"/>
      <c r="X117" s="39"/>
      <c r="AB117" s="55"/>
    </row>
    <row r="118" spans="2:28">
      <c r="B118" s="62">
        <v>23</v>
      </c>
      <c r="C118" s="62" t="s">
        <v>42</v>
      </c>
      <c r="D118" s="63">
        <v>331.55</v>
      </c>
      <c r="E118" s="63">
        <f>I118-D118</f>
        <v>7.6999999999999886</v>
      </c>
      <c r="F118" s="23">
        <v>0</v>
      </c>
      <c r="G118" s="24" t="s">
        <v>23</v>
      </c>
      <c r="H118" s="25">
        <v>124.325</v>
      </c>
      <c r="I118" s="63">
        <f>H118+(H119-90)+(H120-90)+(H121-90)+(H122-90)</f>
        <v>339.25</v>
      </c>
      <c r="J118" s="24" t="s">
        <v>11</v>
      </c>
      <c r="K118" s="25">
        <v>124.425</v>
      </c>
      <c r="L118" s="25">
        <f t="shared" si="3"/>
        <v>9.9999999999994316E-2</v>
      </c>
      <c r="M118" s="26">
        <f t="shared" si="5"/>
        <v>3.9999999999997726</v>
      </c>
      <c r="N118" s="1"/>
      <c r="O118" s="54"/>
      <c r="P118" s="52"/>
      <c r="Q118" s="1"/>
      <c r="R118" s="1"/>
      <c r="S118" s="49"/>
      <c r="T118" s="40"/>
      <c r="U118" s="3" t="str">
        <f t="shared" si="4"/>
        <v>No</v>
      </c>
      <c r="V118" s="55">
        <f>X26</f>
        <v>0</v>
      </c>
      <c r="W118" s="43"/>
      <c r="X118" s="39"/>
      <c r="AB118" s="55" t="str">
        <f>IF(V118=D118,"-","No!")</f>
        <v>No!</v>
      </c>
    </row>
    <row r="119" spans="2:28">
      <c r="B119" s="62"/>
      <c r="C119" s="62"/>
      <c r="D119" s="63"/>
      <c r="E119" s="64"/>
      <c r="F119" s="23">
        <v>1</v>
      </c>
      <c r="G119" s="24" t="s">
        <v>346</v>
      </c>
      <c r="H119" s="25">
        <v>126.625</v>
      </c>
      <c r="I119" s="62"/>
      <c r="J119" s="24" t="s">
        <v>11</v>
      </c>
      <c r="K119" s="25">
        <v>127.125</v>
      </c>
      <c r="L119" s="25">
        <f t="shared" si="3"/>
        <v>0.5</v>
      </c>
      <c r="M119" s="26">
        <f t="shared" si="5"/>
        <v>20</v>
      </c>
      <c r="N119" s="1"/>
      <c r="O119" s="54"/>
      <c r="P119" s="52"/>
      <c r="Q119" s="1"/>
      <c r="R119" s="1"/>
      <c r="S119" s="49"/>
      <c r="T119" s="40"/>
      <c r="U119" s="3" t="str">
        <f t="shared" si="4"/>
        <v>No</v>
      </c>
      <c r="V119" s="55"/>
      <c r="W119" s="43"/>
      <c r="X119" s="39"/>
      <c r="AB119" s="55"/>
    </row>
    <row r="120" spans="2:28">
      <c r="B120" s="62"/>
      <c r="C120" s="62"/>
      <c r="D120" s="63"/>
      <c r="E120" s="64"/>
      <c r="F120" s="23">
        <v>2</v>
      </c>
      <c r="G120" s="24" t="s">
        <v>346</v>
      </c>
      <c r="H120" s="25">
        <v>108.6</v>
      </c>
      <c r="I120" s="62"/>
      <c r="J120" s="24" t="s">
        <v>11</v>
      </c>
      <c r="K120" s="25">
        <v>109.6</v>
      </c>
      <c r="L120" s="25">
        <f t="shared" si="3"/>
        <v>1</v>
      </c>
      <c r="M120" s="26">
        <f t="shared" si="5"/>
        <v>40</v>
      </c>
      <c r="N120" s="1"/>
      <c r="O120" s="54"/>
      <c r="P120" s="52"/>
      <c r="Q120" s="1"/>
      <c r="R120" s="1"/>
      <c r="S120" s="49"/>
      <c r="T120" s="40"/>
      <c r="U120" s="3" t="str">
        <f t="shared" si="4"/>
        <v>No</v>
      </c>
      <c r="V120" s="55"/>
      <c r="W120" s="43"/>
      <c r="X120" s="39"/>
      <c r="AB120" s="55"/>
    </row>
    <row r="121" spans="2:28">
      <c r="B121" s="62"/>
      <c r="C121" s="62"/>
      <c r="D121" s="63"/>
      <c r="E121" s="64"/>
      <c r="F121" s="23">
        <v>3</v>
      </c>
      <c r="G121" s="24" t="s">
        <v>346</v>
      </c>
      <c r="H121" s="25">
        <v>174.57499999999999</v>
      </c>
      <c r="I121" s="62"/>
      <c r="J121" s="24" t="s">
        <v>11</v>
      </c>
      <c r="K121" s="25">
        <v>175.22499999999999</v>
      </c>
      <c r="L121" s="25">
        <f t="shared" si="3"/>
        <v>0.65000000000000568</v>
      </c>
      <c r="M121" s="26">
        <f t="shared" si="5"/>
        <v>26.000000000000227</v>
      </c>
      <c r="N121" s="1"/>
      <c r="O121" s="54"/>
      <c r="P121" s="52"/>
      <c r="Q121" s="1"/>
      <c r="R121" s="1"/>
      <c r="S121" s="49"/>
      <c r="T121" s="40"/>
      <c r="U121" s="3" t="str">
        <f t="shared" si="4"/>
        <v>No</v>
      </c>
      <c r="V121" s="55"/>
      <c r="W121" s="43"/>
      <c r="X121" s="39"/>
      <c r="AB121" s="55"/>
    </row>
    <row r="122" spans="2:28">
      <c r="B122" s="62"/>
      <c r="C122" s="62"/>
      <c r="D122" s="63"/>
      <c r="E122" s="64"/>
      <c r="F122" s="23">
        <v>4</v>
      </c>
      <c r="G122" s="24" t="s">
        <v>42</v>
      </c>
      <c r="H122" s="25">
        <v>165.125</v>
      </c>
      <c r="I122" s="62"/>
      <c r="J122" s="24" t="s">
        <v>11</v>
      </c>
      <c r="K122" s="25">
        <v>166.8</v>
      </c>
      <c r="L122" s="25">
        <f t="shared" si="3"/>
        <v>1.6750000000000114</v>
      </c>
      <c r="M122" s="26">
        <f t="shared" si="5"/>
        <v>67.000000000000455</v>
      </c>
      <c r="N122" s="1"/>
      <c r="O122" s="54"/>
      <c r="P122" s="52"/>
      <c r="Q122" s="1"/>
      <c r="R122" s="1"/>
      <c r="S122" s="49"/>
      <c r="T122" s="40"/>
      <c r="U122" s="3" t="str">
        <f t="shared" si="4"/>
        <v>No</v>
      </c>
      <c r="V122" s="55"/>
      <c r="W122" s="43"/>
      <c r="X122" s="39"/>
      <c r="AB122" s="55"/>
    </row>
    <row r="123" spans="2:28">
      <c r="B123" s="65">
        <v>24</v>
      </c>
      <c r="C123" s="65" t="s">
        <v>346</v>
      </c>
      <c r="D123" s="55">
        <v>342.55</v>
      </c>
      <c r="E123" s="55">
        <f>I123-D123</f>
        <v>2.3999999999999773</v>
      </c>
      <c r="F123" s="9">
        <v>0</v>
      </c>
      <c r="G123" s="10" t="s">
        <v>346</v>
      </c>
      <c r="H123" s="11">
        <v>193.95</v>
      </c>
      <c r="I123" s="55">
        <f>H123+(H124-90)+(H125-90)+(H126-90)+(H127-90)</f>
        <v>344.95</v>
      </c>
      <c r="J123" s="10" t="s">
        <v>14</v>
      </c>
      <c r="K123" s="11" t="s">
        <v>14</v>
      </c>
      <c r="L123" s="11">
        <f t="shared" si="3"/>
        <v>0</v>
      </c>
      <c r="M123" s="12">
        <f t="shared" si="5"/>
        <v>0</v>
      </c>
      <c r="N123" s="1"/>
      <c r="O123" s="54"/>
      <c r="P123" s="52"/>
      <c r="Q123" s="1"/>
      <c r="R123" s="1"/>
      <c r="S123" s="49"/>
      <c r="T123" s="40"/>
      <c r="U123" s="3" t="str">
        <f t="shared" si="4"/>
        <v>No</v>
      </c>
      <c r="V123" s="55">
        <f>X27</f>
        <v>0</v>
      </c>
      <c r="W123" s="43"/>
      <c r="X123" s="39"/>
      <c r="AB123" s="55" t="str">
        <f>IF(V123=D123,"-","No!")</f>
        <v>No!</v>
      </c>
    </row>
    <row r="124" spans="2:28">
      <c r="B124" s="65"/>
      <c r="C124" s="65"/>
      <c r="D124" s="55"/>
      <c r="E124" s="64"/>
      <c r="F124" s="9">
        <v>1</v>
      </c>
      <c r="G124" s="10" t="s">
        <v>8</v>
      </c>
      <c r="H124" s="11">
        <v>117.3</v>
      </c>
      <c r="I124" s="65"/>
      <c r="J124" s="10" t="s">
        <v>14</v>
      </c>
      <c r="K124" s="11" t="s">
        <v>14</v>
      </c>
      <c r="L124" s="11">
        <f t="shared" si="3"/>
        <v>0</v>
      </c>
      <c r="M124" s="12">
        <f t="shared" si="5"/>
        <v>0</v>
      </c>
      <c r="N124" s="1"/>
      <c r="O124" s="54"/>
      <c r="P124" s="52"/>
      <c r="Q124" s="1"/>
      <c r="R124" s="1"/>
      <c r="S124" s="49"/>
      <c r="T124" s="40"/>
      <c r="U124" s="3" t="str">
        <f t="shared" si="4"/>
        <v>No</v>
      </c>
      <c r="V124" s="55"/>
      <c r="W124" s="43"/>
      <c r="X124" s="39"/>
      <c r="AB124" s="55"/>
    </row>
    <row r="125" spans="2:28">
      <c r="B125" s="65"/>
      <c r="C125" s="65"/>
      <c r="D125" s="55"/>
      <c r="E125" s="64"/>
      <c r="F125" s="9">
        <v>2</v>
      </c>
      <c r="G125" s="10" t="s">
        <v>346</v>
      </c>
      <c r="H125" s="11">
        <v>115.8</v>
      </c>
      <c r="I125" s="65"/>
      <c r="J125" s="10" t="s">
        <v>14</v>
      </c>
      <c r="K125" s="11" t="s">
        <v>14</v>
      </c>
      <c r="L125" s="11">
        <f t="shared" si="3"/>
        <v>0</v>
      </c>
      <c r="M125" s="12">
        <f t="shared" si="5"/>
        <v>0</v>
      </c>
      <c r="N125" s="1"/>
      <c r="O125" s="54"/>
      <c r="P125" s="52"/>
      <c r="Q125" s="1"/>
      <c r="R125" s="1"/>
      <c r="S125" s="49"/>
      <c r="T125" s="40"/>
      <c r="U125" s="3" t="str">
        <f t="shared" si="4"/>
        <v>No</v>
      </c>
      <c r="V125" s="55"/>
      <c r="W125" s="43"/>
      <c r="X125" s="39"/>
      <c r="AB125" s="55"/>
    </row>
    <row r="126" spans="2:28">
      <c r="B126" s="65"/>
      <c r="C126" s="65"/>
      <c r="D126" s="55"/>
      <c r="E126" s="64"/>
      <c r="F126" s="9">
        <v>3</v>
      </c>
      <c r="G126" s="10" t="s">
        <v>346</v>
      </c>
      <c r="H126" s="11">
        <v>157.57499999999999</v>
      </c>
      <c r="I126" s="65"/>
      <c r="J126" s="10" t="s">
        <v>14</v>
      </c>
      <c r="K126" s="11" t="s">
        <v>14</v>
      </c>
      <c r="L126" s="11">
        <f t="shared" si="3"/>
        <v>0</v>
      </c>
      <c r="M126" s="12">
        <f t="shared" si="5"/>
        <v>0</v>
      </c>
      <c r="N126" s="1"/>
      <c r="O126" s="54"/>
      <c r="P126" s="52"/>
      <c r="Q126" s="1"/>
      <c r="R126" s="1"/>
      <c r="S126" s="49"/>
      <c r="T126" s="40"/>
      <c r="U126" s="3" t="str">
        <f t="shared" si="4"/>
        <v>No</v>
      </c>
      <c r="V126" s="55"/>
      <c r="W126" s="43"/>
      <c r="X126" s="39"/>
      <c r="AB126" s="55"/>
    </row>
    <row r="127" spans="2:28">
      <c r="B127" s="65"/>
      <c r="C127" s="65"/>
      <c r="D127" s="55"/>
      <c r="E127" s="64"/>
      <c r="F127" s="9">
        <v>4</v>
      </c>
      <c r="G127" s="10" t="s">
        <v>64</v>
      </c>
      <c r="H127" s="11">
        <v>120.325</v>
      </c>
      <c r="I127" s="65"/>
      <c r="J127" s="10" t="s">
        <v>14</v>
      </c>
      <c r="K127" s="11" t="s">
        <v>14</v>
      </c>
      <c r="L127" s="11">
        <f t="shared" si="3"/>
        <v>0</v>
      </c>
      <c r="M127" s="12">
        <f t="shared" si="5"/>
        <v>0</v>
      </c>
      <c r="N127" s="1"/>
      <c r="O127" s="54"/>
      <c r="P127" s="52"/>
      <c r="Q127" s="1"/>
      <c r="R127" s="1"/>
      <c r="S127" s="49"/>
      <c r="T127" s="40"/>
      <c r="U127" s="3" t="str">
        <f t="shared" si="4"/>
        <v>No</v>
      </c>
      <c r="V127" s="55"/>
      <c r="W127" s="43"/>
      <c r="X127" s="39"/>
      <c r="AB127" s="55"/>
    </row>
    <row r="128" spans="2:28">
      <c r="B128" s="62">
        <v>25</v>
      </c>
      <c r="C128" s="62" t="s">
        <v>42</v>
      </c>
      <c r="D128" s="63">
        <v>268.35000000000002</v>
      </c>
      <c r="E128" s="63">
        <f>I128-D128</f>
        <v>1.3999999999999773</v>
      </c>
      <c r="F128" s="23">
        <v>0</v>
      </c>
      <c r="G128" s="24" t="s">
        <v>346</v>
      </c>
      <c r="H128" s="25">
        <v>118.27500000000001</v>
      </c>
      <c r="I128" s="63">
        <f>H128+(H129-90)+(H130-90)+(H131-90)+(H132-90)</f>
        <v>269.75</v>
      </c>
      <c r="J128" s="24" t="s">
        <v>14</v>
      </c>
      <c r="K128" s="25" t="s">
        <v>14</v>
      </c>
      <c r="L128" s="25">
        <f t="shared" si="3"/>
        <v>0</v>
      </c>
      <c r="M128" s="26">
        <f t="shared" si="5"/>
        <v>0</v>
      </c>
      <c r="N128" s="1"/>
      <c r="O128" s="54"/>
      <c r="P128" s="52"/>
      <c r="Q128" s="1"/>
      <c r="R128" s="1"/>
      <c r="S128" s="49"/>
      <c r="T128" s="40"/>
      <c r="U128" s="3" t="str">
        <f t="shared" si="4"/>
        <v>No</v>
      </c>
      <c r="V128" s="55">
        <f>X28</f>
        <v>0</v>
      </c>
      <c r="W128" s="43"/>
      <c r="X128" s="39"/>
      <c r="AB128" s="55" t="str">
        <f>IF(V128=D128,"-","No!")</f>
        <v>No!</v>
      </c>
    </row>
    <row r="129" spans="2:28">
      <c r="B129" s="62"/>
      <c r="C129" s="62"/>
      <c r="D129" s="63"/>
      <c r="E129" s="64"/>
      <c r="F129" s="23">
        <v>1</v>
      </c>
      <c r="G129" s="24" t="s">
        <v>16</v>
      </c>
      <c r="H129" s="25">
        <v>141.1</v>
      </c>
      <c r="I129" s="62"/>
      <c r="J129" s="24" t="s">
        <v>14</v>
      </c>
      <c r="K129" s="25" t="s">
        <v>14</v>
      </c>
      <c r="L129" s="25">
        <f t="shared" si="3"/>
        <v>0</v>
      </c>
      <c r="M129" s="26">
        <f t="shared" si="5"/>
        <v>0</v>
      </c>
      <c r="N129" s="1"/>
      <c r="O129" s="54"/>
      <c r="P129" s="52"/>
      <c r="Q129" s="1"/>
      <c r="R129" s="1"/>
      <c r="S129" s="49"/>
      <c r="T129" s="40"/>
      <c r="U129" s="3" t="str">
        <f t="shared" si="4"/>
        <v>No</v>
      </c>
      <c r="V129" s="55"/>
      <c r="W129" s="43"/>
      <c r="X129" s="39"/>
      <c r="AB129" s="55"/>
    </row>
    <row r="130" spans="2:28">
      <c r="B130" s="62"/>
      <c r="C130" s="62"/>
      <c r="D130" s="63"/>
      <c r="E130" s="64"/>
      <c r="F130" s="23">
        <v>2</v>
      </c>
      <c r="G130" s="24" t="s">
        <v>355</v>
      </c>
      <c r="H130" s="25">
        <v>82</v>
      </c>
      <c r="I130" s="62"/>
      <c r="J130" s="24" t="s">
        <v>11</v>
      </c>
      <c r="K130" s="25">
        <v>82.075000000000003</v>
      </c>
      <c r="L130" s="25">
        <f t="shared" si="3"/>
        <v>7.5000000000002842E-2</v>
      </c>
      <c r="M130" s="26">
        <f t="shared" si="5"/>
        <v>3.0000000000001137</v>
      </c>
      <c r="N130" s="1"/>
      <c r="O130" s="54"/>
      <c r="P130" s="52"/>
      <c r="Q130" s="1"/>
      <c r="R130" s="1"/>
      <c r="S130" s="49"/>
      <c r="T130" s="40"/>
      <c r="U130" s="3" t="str">
        <f t="shared" si="4"/>
        <v>No</v>
      </c>
      <c r="V130" s="55"/>
      <c r="W130" s="43"/>
      <c r="X130" s="39"/>
      <c r="AB130" s="55"/>
    </row>
    <row r="131" spans="2:28">
      <c r="B131" s="62"/>
      <c r="C131" s="62"/>
      <c r="D131" s="63"/>
      <c r="E131" s="64"/>
      <c r="F131" s="23">
        <v>3</v>
      </c>
      <c r="G131" s="24" t="s">
        <v>64</v>
      </c>
      <c r="H131" s="25">
        <v>127.6</v>
      </c>
      <c r="I131" s="62"/>
      <c r="J131" s="24" t="s">
        <v>14</v>
      </c>
      <c r="K131" s="25" t="s">
        <v>14</v>
      </c>
      <c r="L131" s="25">
        <f t="shared" ref="L131:L194" si="6">IF(K131="N/A",0,K131-H131)</f>
        <v>0</v>
      </c>
      <c r="M131" s="26">
        <f t="shared" si="5"/>
        <v>0</v>
      </c>
      <c r="N131" s="1"/>
      <c r="O131" s="54"/>
      <c r="P131" s="52"/>
      <c r="Q131" s="1"/>
      <c r="R131" s="1"/>
      <c r="S131" s="49"/>
      <c r="T131" s="40"/>
      <c r="U131" s="3" t="str">
        <f t="shared" ref="U131:U194" si="7">IF(T131=H131,"-","No")</f>
        <v>No</v>
      </c>
      <c r="V131" s="55"/>
      <c r="W131" s="43"/>
      <c r="X131" s="39"/>
      <c r="AB131" s="55"/>
    </row>
    <row r="132" spans="2:28">
      <c r="B132" s="62"/>
      <c r="C132" s="62"/>
      <c r="D132" s="63"/>
      <c r="E132" s="64"/>
      <c r="F132" s="23">
        <v>4</v>
      </c>
      <c r="G132" s="24" t="s">
        <v>42</v>
      </c>
      <c r="H132" s="25">
        <v>160.77500000000001</v>
      </c>
      <c r="I132" s="62"/>
      <c r="J132" s="24" t="s">
        <v>349</v>
      </c>
      <c r="K132" s="25">
        <v>160.67500000000001</v>
      </c>
      <c r="L132" s="25">
        <f t="shared" si="6"/>
        <v>-9.9999999999994316E-2</v>
      </c>
      <c r="M132" s="26">
        <f t="shared" ref="M132:M195" si="8">L132/0.025</f>
        <v>-3.9999999999997726</v>
      </c>
      <c r="N132" s="1"/>
      <c r="O132" s="54"/>
      <c r="P132" s="52"/>
      <c r="Q132" s="1"/>
      <c r="R132" s="1"/>
      <c r="S132" s="49"/>
      <c r="T132" s="40"/>
      <c r="U132" s="3" t="str">
        <f t="shared" si="7"/>
        <v>No</v>
      </c>
      <c r="V132" s="55"/>
      <c r="W132" s="43"/>
      <c r="X132" s="39"/>
      <c r="AB132" s="55"/>
    </row>
    <row r="133" spans="2:28">
      <c r="B133" s="65">
        <v>26</v>
      </c>
      <c r="C133" s="65" t="s">
        <v>42</v>
      </c>
      <c r="D133" s="55">
        <v>283.52499999999998</v>
      </c>
      <c r="E133" s="55">
        <f>I133-D133</f>
        <v>0.75</v>
      </c>
      <c r="F133" s="9">
        <v>0</v>
      </c>
      <c r="G133" s="10" t="s">
        <v>356</v>
      </c>
      <c r="H133" s="11">
        <v>117.02500000000001</v>
      </c>
      <c r="I133" s="55">
        <f>H133+(H134-90)+(H135-90)+(H136-90)+(H137-90)</f>
        <v>284.27499999999998</v>
      </c>
      <c r="J133" s="10" t="s">
        <v>11</v>
      </c>
      <c r="K133" s="11">
        <v>117.075</v>
      </c>
      <c r="L133" s="11">
        <f t="shared" si="6"/>
        <v>4.9999999999997158E-2</v>
      </c>
      <c r="M133" s="12">
        <f t="shared" si="8"/>
        <v>1.9999999999998863</v>
      </c>
      <c r="N133" s="1"/>
      <c r="O133" s="54"/>
      <c r="P133" s="52"/>
      <c r="Q133" s="1"/>
      <c r="R133" s="1"/>
      <c r="S133" s="49"/>
      <c r="T133" s="40"/>
      <c r="U133" s="3" t="str">
        <f t="shared" si="7"/>
        <v>No</v>
      </c>
      <c r="V133" s="55">
        <f>X29</f>
        <v>0</v>
      </c>
      <c r="W133" s="43"/>
      <c r="X133" s="39"/>
      <c r="AB133" s="55" t="str">
        <f>IF(V133=D133,"-","No!")</f>
        <v>No!</v>
      </c>
    </row>
    <row r="134" spans="2:28">
      <c r="B134" s="65"/>
      <c r="C134" s="65"/>
      <c r="D134" s="55"/>
      <c r="E134" s="64"/>
      <c r="F134" s="9">
        <v>1</v>
      </c>
      <c r="G134" s="10" t="s">
        <v>32</v>
      </c>
      <c r="H134" s="11">
        <v>84.075000000000003</v>
      </c>
      <c r="I134" s="65"/>
      <c r="J134" s="10" t="s">
        <v>31</v>
      </c>
      <c r="K134" s="11">
        <v>84.974999999999994</v>
      </c>
      <c r="L134" s="11">
        <f t="shared" si="6"/>
        <v>0.89999999999999147</v>
      </c>
      <c r="M134" s="12">
        <f t="shared" si="8"/>
        <v>35.999999999999659</v>
      </c>
      <c r="N134" s="1"/>
      <c r="O134" s="54"/>
      <c r="P134" s="52"/>
      <c r="Q134" s="1"/>
      <c r="R134" s="1"/>
      <c r="S134" s="49"/>
      <c r="T134" s="40"/>
      <c r="U134" s="3" t="str">
        <f t="shared" si="7"/>
        <v>No</v>
      </c>
      <c r="V134" s="55"/>
      <c r="W134" s="43"/>
      <c r="X134" s="39"/>
      <c r="AB134" s="55"/>
    </row>
    <row r="135" spans="2:28">
      <c r="B135" s="65"/>
      <c r="C135" s="65"/>
      <c r="D135" s="55"/>
      <c r="E135" s="64"/>
      <c r="F135" s="9">
        <v>2</v>
      </c>
      <c r="G135" s="10" t="s">
        <v>346</v>
      </c>
      <c r="H135" s="11">
        <v>139.52500000000001</v>
      </c>
      <c r="I135" s="65"/>
      <c r="J135" s="10" t="s">
        <v>14</v>
      </c>
      <c r="K135" s="11" t="s">
        <v>14</v>
      </c>
      <c r="L135" s="11">
        <f t="shared" si="6"/>
        <v>0</v>
      </c>
      <c r="M135" s="12">
        <f t="shared" si="8"/>
        <v>0</v>
      </c>
      <c r="N135" s="1"/>
      <c r="O135" s="54"/>
      <c r="P135" s="52"/>
      <c r="Q135" s="1"/>
      <c r="R135" s="1"/>
      <c r="S135" s="49"/>
      <c r="T135" s="40"/>
      <c r="U135" s="3" t="str">
        <f t="shared" si="7"/>
        <v>No</v>
      </c>
      <c r="V135" s="55"/>
      <c r="W135" s="43"/>
      <c r="X135" s="39"/>
      <c r="AB135" s="55"/>
    </row>
    <row r="136" spans="2:28">
      <c r="B136" s="65"/>
      <c r="C136" s="65"/>
      <c r="D136" s="55"/>
      <c r="E136" s="64"/>
      <c r="F136" s="9">
        <v>3</v>
      </c>
      <c r="G136" s="10" t="s">
        <v>346</v>
      </c>
      <c r="H136" s="11">
        <v>90.55</v>
      </c>
      <c r="I136" s="65"/>
      <c r="J136" s="10" t="s">
        <v>14</v>
      </c>
      <c r="K136" s="11" t="s">
        <v>14</v>
      </c>
      <c r="L136" s="11">
        <f t="shared" si="6"/>
        <v>0</v>
      </c>
      <c r="M136" s="12">
        <f t="shared" si="8"/>
        <v>0</v>
      </c>
      <c r="N136" s="1"/>
      <c r="O136" s="54"/>
      <c r="P136" s="52"/>
      <c r="Q136" s="1"/>
      <c r="R136" s="1"/>
      <c r="S136" s="49"/>
      <c r="T136" s="40"/>
      <c r="U136" s="3" t="str">
        <f t="shared" si="7"/>
        <v>No</v>
      </c>
      <c r="V136" s="55"/>
      <c r="W136" s="43"/>
      <c r="X136" s="39"/>
      <c r="AB136" s="55"/>
    </row>
    <row r="137" spans="2:28">
      <c r="B137" s="65"/>
      <c r="C137" s="65"/>
      <c r="D137" s="55"/>
      <c r="E137" s="64"/>
      <c r="F137" s="9">
        <v>4</v>
      </c>
      <c r="G137" s="10" t="s">
        <v>42</v>
      </c>
      <c r="H137" s="11">
        <v>213.1</v>
      </c>
      <c r="I137" s="65"/>
      <c r="J137" s="10" t="s">
        <v>26</v>
      </c>
      <c r="K137" s="11">
        <v>213.1</v>
      </c>
      <c r="L137" s="11">
        <f t="shared" si="6"/>
        <v>0</v>
      </c>
      <c r="M137" s="12">
        <f t="shared" si="8"/>
        <v>0</v>
      </c>
      <c r="N137" s="1"/>
      <c r="O137" s="54"/>
      <c r="P137" s="52"/>
      <c r="Q137" s="1"/>
      <c r="R137" s="1"/>
      <c r="S137" s="49"/>
      <c r="T137" s="40"/>
      <c r="U137" s="3" t="str">
        <f t="shared" si="7"/>
        <v>No</v>
      </c>
      <c r="V137" s="55"/>
      <c r="W137" s="43"/>
      <c r="X137" s="39"/>
      <c r="AB137" s="55"/>
    </row>
    <row r="138" spans="2:28">
      <c r="B138" s="62">
        <v>27</v>
      </c>
      <c r="C138" s="62" t="s">
        <v>23</v>
      </c>
      <c r="D138" s="63">
        <v>306.42500000000001</v>
      </c>
      <c r="E138" s="63">
        <f>I138-D138</f>
        <v>7.0500000000000114</v>
      </c>
      <c r="F138" s="23">
        <v>0</v>
      </c>
      <c r="G138" s="24" t="s">
        <v>346</v>
      </c>
      <c r="H138" s="25">
        <v>151.30000000000001</v>
      </c>
      <c r="I138" s="63">
        <f>H138+(H139-90)+(H140-90)+(H141-90)+(H142-90)</f>
        <v>313.47500000000002</v>
      </c>
      <c r="J138" s="24" t="s">
        <v>349</v>
      </c>
      <c r="K138" s="25">
        <v>151.5</v>
      </c>
      <c r="L138" s="25">
        <f t="shared" si="6"/>
        <v>0.19999999999998863</v>
      </c>
      <c r="M138" s="26">
        <f t="shared" si="8"/>
        <v>7.9999999999995453</v>
      </c>
      <c r="N138" s="1"/>
      <c r="O138" s="54"/>
      <c r="P138" s="52"/>
      <c r="Q138" s="1"/>
      <c r="R138" s="1"/>
      <c r="S138" s="49"/>
      <c r="T138" s="40"/>
      <c r="U138" s="3" t="str">
        <f t="shared" si="7"/>
        <v>No</v>
      </c>
      <c r="V138" s="55">
        <f>X30</f>
        <v>0</v>
      </c>
      <c r="W138" s="43"/>
      <c r="X138" s="39"/>
      <c r="AB138" s="55" t="str">
        <f>IF(V138=D138,"-","No!")</f>
        <v>No!</v>
      </c>
    </row>
    <row r="139" spans="2:28">
      <c r="B139" s="62"/>
      <c r="C139" s="62"/>
      <c r="D139" s="63"/>
      <c r="E139" s="64"/>
      <c r="F139" s="23">
        <v>1</v>
      </c>
      <c r="G139" s="24" t="s">
        <v>42</v>
      </c>
      <c r="H139" s="25">
        <v>102.05</v>
      </c>
      <c r="I139" s="62"/>
      <c r="J139" s="24" t="s">
        <v>14</v>
      </c>
      <c r="K139" s="25" t="s">
        <v>14</v>
      </c>
      <c r="L139" s="25">
        <f t="shared" si="6"/>
        <v>0</v>
      </c>
      <c r="M139" s="26">
        <f t="shared" si="8"/>
        <v>0</v>
      </c>
      <c r="N139" s="1"/>
      <c r="O139" s="54"/>
      <c r="P139" s="52"/>
      <c r="Q139" s="1"/>
      <c r="R139" s="1"/>
      <c r="S139" s="49"/>
      <c r="T139" s="40"/>
      <c r="U139" s="3" t="str">
        <f t="shared" si="7"/>
        <v>No</v>
      </c>
      <c r="V139" s="55"/>
      <c r="W139" s="43"/>
      <c r="X139" s="39"/>
      <c r="AB139" s="55"/>
    </row>
    <row r="140" spans="2:28">
      <c r="B140" s="62"/>
      <c r="C140" s="62"/>
      <c r="D140" s="63"/>
      <c r="E140" s="64"/>
      <c r="F140" s="23">
        <v>2</v>
      </c>
      <c r="G140" s="24" t="s">
        <v>42</v>
      </c>
      <c r="H140" s="25">
        <v>113.95</v>
      </c>
      <c r="I140" s="62"/>
      <c r="J140" s="24" t="s">
        <v>11</v>
      </c>
      <c r="K140" s="25">
        <v>113.925</v>
      </c>
      <c r="L140" s="25">
        <f>IF(K140="N/A",0,K140-H140)</f>
        <v>-2.5000000000005684E-2</v>
      </c>
      <c r="M140" s="26">
        <f t="shared" si="8"/>
        <v>-1.0000000000002274</v>
      </c>
      <c r="N140" s="1"/>
      <c r="O140" s="54"/>
      <c r="P140" s="52"/>
      <c r="Q140" s="1"/>
      <c r="R140" s="1"/>
      <c r="S140" s="49"/>
      <c r="T140" s="40"/>
      <c r="U140" s="3" t="str">
        <f t="shared" si="7"/>
        <v>No</v>
      </c>
      <c r="V140" s="55"/>
      <c r="W140" s="43"/>
      <c r="X140" s="39"/>
      <c r="AB140" s="55"/>
    </row>
    <row r="141" spans="2:28">
      <c r="B141" s="62"/>
      <c r="C141" s="62"/>
      <c r="D141" s="63"/>
      <c r="E141" s="64"/>
      <c r="F141" s="23">
        <v>3</v>
      </c>
      <c r="G141" s="24" t="s">
        <v>346</v>
      </c>
      <c r="H141" s="25">
        <v>145.19999999999999</v>
      </c>
      <c r="I141" s="62"/>
      <c r="J141" s="24" t="s">
        <v>11</v>
      </c>
      <c r="K141" s="25">
        <v>146.52500000000001</v>
      </c>
      <c r="L141" s="25">
        <f>IF(K141="N/A",0,K141-H141)</f>
        <v>1.3250000000000171</v>
      </c>
      <c r="M141" s="26">
        <f t="shared" si="8"/>
        <v>53.000000000000682</v>
      </c>
      <c r="N141" s="1"/>
      <c r="O141" s="54"/>
      <c r="P141" s="52"/>
      <c r="Q141" s="1"/>
      <c r="R141" s="1"/>
      <c r="S141" s="49"/>
      <c r="T141" s="40"/>
      <c r="U141" s="3" t="str">
        <f t="shared" si="7"/>
        <v>No</v>
      </c>
      <c r="V141" s="55"/>
      <c r="W141" s="43"/>
      <c r="X141" s="39"/>
      <c r="AB141" s="55"/>
    </row>
    <row r="142" spans="2:28">
      <c r="B142" s="62"/>
      <c r="C142" s="62"/>
      <c r="D142" s="63"/>
      <c r="E142" s="64"/>
      <c r="F142" s="23">
        <v>4</v>
      </c>
      <c r="G142" s="24" t="s">
        <v>346</v>
      </c>
      <c r="H142" s="25">
        <v>160.97499999999999</v>
      </c>
      <c r="I142" s="62"/>
      <c r="J142" s="24" t="s">
        <v>13</v>
      </c>
      <c r="K142" s="25">
        <v>161.05000000000001</v>
      </c>
      <c r="L142" s="25">
        <f t="shared" si="6"/>
        <v>7.5000000000017053E-2</v>
      </c>
      <c r="M142" s="26">
        <f t="shared" si="8"/>
        <v>3.0000000000006821</v>
      </c>
      <c r="N142" s="1"/>
      <c r="O142" s="54"/>
      <c r="P142" s="52"/>
      <c r="Q142" s="1"/>
      <c r="R142" s="1"/>
      <c r="S142" s="49"/>
      <c r="T142" s="40"/>
      <c r="U142" s="3" t="str">
        <f t="shared" si="7"/>
        <v>No</v>
      </c>
      <c r="V142" s="55"/>
      <c r="W142" s="43"/>
      <c r="X142" s="39"/>
      <c r="AB142" s="55"/>
    </row>
    <row r="143" spans="2:28">
      <c r="B143" s="65">
        <v>28</v>
      </c>
      <c r="C143" s="65" t="s">
        <v>42</v>
      </c>
      <c r="D143" s="55">
        <v>248.67500000000001</v>
      </c>
      <c r="E143" s="55">
        <f>I143-D143</f>
        <v>2.7249999999999659</v>
      </c>
      <c r="F143" s="9">
        <v>0</v>
      </c>
      <c r="G143" s="10" t="s">
        <v>346</v>
      </c>
      <c r="H143" s="11">
        <v>134.05000000000001</v>
      </c>
      <c r="I143" s="55">
        <f>H143+(H144-90)+(H145-90)+(H146-90)+(H147-90)</f>
        <v>251.39999999999998</v>
      </c>
      <c r="J143" s="10" t="s">
        <v>14</v>
      </c>
      <c r="K143" s="11" t="s">
        <v>14</v>
      </c>
      <c r="L143" s="11">
        <f t="shared" si="6"/>
        <v>0</v>
      </c>
      <c r="M143" s="12">
        <f t="shared" si="8"/>
        <v>0</v>
      </c>
      <c r="N143" s="1"/>
      <c r="O143" s="54"/>
      <c r="P143" s="52"/>
      <c r="Q143" s="1"/>
      <c r="R143" s="1"/>
      <c r="S143" s="49"/>
      <c r="T143" s="40"/>
      <c r="U143" s="3" t="str">
        <f t="shared" si="7"/>
        <v>No</v>
      </c>
      <c r="V143" s="55">
        <f>X31</f>
        <v>0</v>
      </c>
      <c r="W143" s="43"/>
      <c r="X143" s="39"/>
      <c r="AB143" s="55" t="str">
        <f>IF(V143=D143,"-","No!")</f>
        <v>No!</v>
      </c>
    </row>
    <row r="144" spans="2:28">
      <c r="B144" s="65"/>
      <c r="C144" s="65"/>
      <c r="D144" s="55"/>
      <c r="E144" s="64"/>
      <c r="F144" s="9">
        <v>1</v>
      </c>
      <c r="G144" s="10" t="s">
        <v>6</v>
      </c>
      <c r="H144" s="11">
        <v>121.575</v>
      </c>
      <c r="I144" s="65"/>
      <c r="J144" s="10" t="s">
        <v>14</v>
      </c>
      <c r="K144" s="11" t="s">
        <v>14</v>
      </c>
      <c r="L144" s="11">
        <f t="shared" si="6"/>
        <v>0</v>
      </c>
      <c r="M144" s="12">
        <f t="shared" si="8"/>
        <v>0</v>
      </c>
      <c r="N144" s="1"/>
      <c r="O144" s="54"/>
      <c r="P144" s="52"/>
      <c r="Q144" s="1"/>
      <c r="R144" s="1"/>
      <c r="S144" s="49"/>
      <c r="T144" s="40"/>
      <c r="U144" s="3" t="str">
        <f t="shared" si="7"/>
        <v>No</v>
      </c>
      <c r="V144" s="55"/>
      <c r="W144" s="43"/>
      <c r="X144" s="39"/>
      <c r="AB144" s="55"/>
    </row>
    <row r="145" spans="2:28">
      <c r="B145" s="65"/>
      <c r="C145" s="65"/>
      <c r="D145" s="55"/>
      <c r="E145" s="64"/>
      <c r="F145" s="9">
        <v>2</v>
      </c>
      <c r="G145" s="10" t="s">
        <v>16</v>
      </c>
      <c r="H145" s="11">
        <v>114.35</v>
      </c>
      <c r="I145" s="65"/>
      <c r="J145" s="10" t="s">
        <v>11</v>
      </c>
      <c r="K145" s="11">
        <v>116.075</v>
      </c>
      <c r="L145" s="11">
        <f t="shared" si="6"/>
        <v>1.7250000000000085</v>
      </c>
      <c r="M145" s="12">
        <f t="shared" si="8"/>
        <v>69.000000000000341</v>
      </c>
      <c r="N145" s="1"/>
      <c r="O145" s="54"/>
      <c r="P145" s="52"/>
      <c r="Q145" s="1"/>
      <c r="R145" s="1"/>
      <c r="S145" s="49"/>
      <c r="T145" s="40"/>
      <c r="U145" s="3" t="str">
        <f t="shared" si="7"/>
        <v>No</v>
      </c>
      <c r="V145" s="55"/>
      <c r="W145" s="43"/>
      <c r="X145" s="39"/>
      <c r="AB145" s="55"/>
    </row>
    <row r="146" spans="2:28">
      <c r="B146" s="65"/>
      <c r="C146" s="65"/>
      <c r="D146" s="55"/>
      <c r="E146" s="64"/>
      <c r="F146" s="9">
        <v>3</v>
      </c>
      <c r="G146" s="10" t="s">
        <v>76</v>
      </c>
      <c r="H146" s="11">
        <v>136.22499999999999</v>
      </c>
      <c r="I146" s="65"/>
      <c r="J146" s="10" t="s">
        <v>14</v>
      </c>
      <c r="K146" s="11" t="s">
        <v>14</v>
      </c>
      <c r="L146" s="11">
        <f t="shared" si="6"/>
        <v>0</v>
      </c>
      <c r="M146" s="12">
        <f t="shared" si="8"/>
        <v>0</v>
      </c>
      <c r="N146" s="1"/>
      <c r="O146" s="54"/>
      <c r="P146" s="52"/>
      <c r="Q146" s="1"/>
      <c r="R146" s="1"/>
      <c r="S146" s="49"/>
      <c r="T146" s="40"/>
      <c r="U146" s="3" t="str">
        <f t="shared" si="7"/>
        <v>No</v>
      </c>
      <c r="V146" s="55"/>
      <c r="W146" s="43"/>
      <c r="X146" s="39"/>
      <c r="AB146" s="55"/>
    </row>
    <row r="147" spans="2:28">
      <c r="B147" s="65"/>
      <c r="C147" s="65"/>
      <c r="D147" s="55"/>
      <c r="E147" s="64"/>
      <c r="F147" s="9">
        <v>4</v>
      </c>
      <c r="G147" s="10" t="s">
        <v>42</v>
      </c>
      <c r="H147" s="11">
        <v>105.2</v>
      </c>
      <c r="I147" s="65"/>
      <c r="J147" s="10" t="s">
        <v>14</v>
      </c>
      <c r="K147" s="11" t="s">
        <v>14</v>
      </c>
      <c r="L147" s="11">
        <f t="shared" si="6"/>
        <v>0</v>
      </c>
      <c r="M147" s="12">
        <f t="shared" si="8"/>
        <v>0</v>
      </c>
      <c r="N147" s="1"/>
      <c r="O147" s="54"/>
      <c r="P147" s="52"/>
      <c r="Q147" s="1"/>
      <c r="R147" s="1"/>
      <c r="S147" s="49"/>
      <c r="T147" s="40"/>
      <c r="U147" s="3" t="str">
        <f t="shared" si="7"/>
        <v>No</v>
      </c>
      <c r="V147" s="55"/>
      <c r="W147" s="43"/>
      <c r="X147" s="39"/>
      <c r="AB147" s="55"/>
    </row>
    <row r="148" spans="2:28">
      <c r="B148" s="62">
        <v>29</v>
      </c>
      <c r="C148" s="62" t="s">
        <v>23</v>
      </c>
      <c r="D148" s="63">
        <v>277.625</v>
      </c>
      <c r="E148" s="63">
        <f>I148-D148</f>
        <v>5.6500000000000341</v>
      </c>
      <c r="F148" s="23">
        <v>0</v>
      </c>
      <c r="G148" s="24" t="s">
        <v>355</v>
      </c>
      <c r="H148" s="25">
        <v>154.02500000000001</v>
      </c>
      <c r="I148" s="63">
        <f>H148+(H149-90)+(H150-90)+(H151-90)+(H152-90)</f>
        <v>283.27500000000003</v>
      </c>
      <c r="J148" s="24" t="s">
        <v>11</v>
      </c>
      <c r="K148" s="25">
        <v>154.07499999999999</v>
      </c>
      <c r="L148" s="25">
        <f t="shared" si="6"/>
        <v>4.9999999999982947E-2</v>
      </c>
      <c r="M148" s="26">
        <f t="shared" si="8"/>
        <v>1.9999999999993179</v>
      </c>
      <c r="N148" s="1"/>
      <c r="O148" s="54"/>
      <c r="P148" s="52"/>
      <c r="Q148" s="1"/>
      <c r="R148" s="1"/>
      <c r="S148" s="49"/>
      <c r="T148" s="40"/>
      <c r="U148" s="3" t="str">
        <f t="shared" si="7"/>
        <v>No</v>
      </c>
      <c r="V148" s="55">
        <f>X32</f>
        <v>0</v>
      </c>
      <c r="W148" s="43"/>
      <c r="X148" s="39"/>
      <c r="AB148" s="55" t="str">
        <f>IF(V148=D148,"-","No!")</f>
        <v>No!</v>
      </c>
    </row>
    <row r="149" spans="2:28">
      <c r="B149" s="62"/>
      <c r="C149" s="62"/>
      <c r="D149" s="63"/>
      <c r="E149" s="64"/>
      <c r="F149" s="23">
        <v>1</v>
      </c>
      <c r="G149" s="24" t="s">
        <v>346</v>
      </c>
      <c r="H149" s="25">
        <v>135.17500000000001</v>
      </c>
      <c r="I149" s="62"/>
      <c r="J149" s="24" t="s">
        <v>11</v>
      </c>
      <c r="K149" s="25">
        <v>136</v>
      </c>
      <c r="L149" s="25">
        <f t="shared" si="6"/>
        <v>0.82499999999998863</v>
      </c>
      <c r="M149" s="26">
        <f t="shared" si="8"/>
        <v>32.999999999999545</v>
      </c>
      <c r="N149" s="1"/>
      <c r="O149" s="54"/>
      <c r="P149" s="52"/>
      <c r="Q149" s="1"/>
      <c r="R149" s="1"/>
      <c r="S149" s="49"/>
      <c r="T149" s="40"/>
      <c r="U149" s="3" t="str">
        <f t="shared" si="7"/>
        <v>No</v>
      </c>
      <c r="V149" s="55"/>
      <c r="W149" s="43"/>
      <c r="X149" s="39"/>
      <c r="AB149" s="55"/>
    </row>
    <row r="150" spans="2:28">
      <c r="B150" s="62"/>
      <c r="C150" s="62"/>
      <c r="D150" s="63"/>
      <c r="E150" s="64"/>
      <c r="F150" s="23">
        <v>2</v>
      </c>
      <c r="G150" s="24" t="s">
        <v>23</v>
      </c>
      <c r="H150" s="25">
        <v>109.97499999999999</v>
      </c>
      <c r="I150" s="62"/>
      <c r="J150" s="24" t="s">
        <v>11</v>
      </c>
      <c r="K150" s="25">
        <v>112.1</v>
      </c>
      <c r="L150" s="25">
        <f t="shared" si="6"/>
        <v>2.125</v>
      </c>
      <c r="M150" s="26">
        <f t="shared" si="8"/>
        <v>85</v>
      </c>
      <c r="N150" s="1"/>
      <c r="O150" s="54"/>
      <c r="P150" s="52"/>
      <c r="Q150" s="1"/>
      <c r="R150" s="1"/>
      <c r="S150" s="49"/>
      <c r="T150" s="40"/>
      <c r="U150" s="3" t="str">
        <f t="shared" si="7"/>
        <v>No</v>
      </c>
      <c r="V150" s="55"/>
      <c r="W150" s="43"/>
      <c r="X150" s="39"/>
      <c r="AB150" s="55"/>
    </row>
    <row r="151" spans="2:28">
      <c r="B151" s="62"/>
      <c r="C151" s="62"/>
      <c r="D151" s="63"/>
      <c r="E151" s="64"/>
      <c r="F151" s="23">
        <v>3</v>
      </c>
      <c r="G151" s="24" t="s">
        <v>346</v>
      </c>
      <c r="H151" s="25">
        <v>122.52500000000001</v>
      </c>
      <c r="I151" s="62"/>
      <c r="J151" s="24" t="s">
        <v>11</v>
      </c>
      <c r="K151" s="25">
        <v>124.3</v>
      </c>
      <c r="L151" s="25">
        <f t="shared" si="6"/>
        <v>1.7749999999999915</v>
      </c>
      <c r="M151" s="26">
        <f t="shared" si="8"/>
        <v>70.999999999999659</v>
      </c>
      <c r="N151" s="1"/>
      <c r="O151" s="54"/>
      <c r="P151" s="52"/>
      <c r="Q151" s="1"/>
      <c r="R151" s="1"/>
      <c r="S151" s="49"/>
      <c r="T151" s="40"/>
      <c r="U151" s="3" t="str">
        <f t="shared" si="7"/>
        <v>No</v>
      </c>
      <c r="V151" s="55"/>
      <c r="W151" s="43"/>
      <c r="X151" s="39"/>
      <c r="AB151" s="55"/>
    </row>
    <row r="152" spans="2:28">
      <c r="B152" s="62"/>
      <c r="C152" s="62"/>
      <c r="D152" s="63"/>
      <c r="E152" s="64"/>
      <c r="F152" s="23">
        <v>4</v>
      </c>
      <c r="G152" s="24" t="s">
        <v>16</v>
      </c>
      <c r="H152" s="25">
        <v>121.575</v>
      </c>
      <c r="I152" s="62"/>
      <c r="J152" s="24" t="s">
        <v>11</v>
      </c>
      <c r="K152" s="25">
        <v>122.375</v>
      </c>
      <c r="L152" s="25">
        <f t="shared" si="6"/>
        <v>0.79999999999999716</v>
      </c>
      <c r="M152" s="26">
        <f t="shared" si="8"/>
        <v>31.999999999999886</v>
      </c>
      <c r="N152" s="1"/>
      <c r="O152" s="54"/>
      <c r="P152" s="52"/>
      <c r="Q152" s="1"/>
      <c r="R152" s="1"/>
      <c r="S152" s="49"/>
      <c r="T152" s="40"/>
      <c r="U152" s="3" t="str">
        <f t="shared" si="7"/>
        <v>No</v>
      </c>
      <c r="V152" s="55"/>
      <c r="W152" s="43"/>
      <c r="X152" s="39"/>
      <c r="AB152" s="55"/>
    </row>
    <row r="153" spans="2:28">
      <c r="B153" s="65">
        <v>30</v>
      </c>
      <c r="C153" s="65" t="s">
        <v>346</v>
      </c>
      <c r="D153" s="55">
        <v>269.02499999999998</v>
      </c>
      <c r="E153" s="55">
        <f>I153-D153</f>
        <v>2.6500000000000341</v>
      </c>
      <c r="F153" s="9">
        <v>0</v>
      </c>
      <c r="G153" s="10" t="s">
        <v>76</v>
      </c>
      <c r="H153" s="11">
        <v>95.325000000000003</v>
      </c>
      <c r="I153" s="55">
        <f>H153+(H154-90)+(H155-90)+(H156-90)+(H157-90)</f>
        <v>271.67500000000001</v>
      </c>
      <c r="J153" s="10" t="s">
        <v>14</v>
      </c>
      <c r="K153" s="11" t="s">
        <v>14</v>
      </c>
      <c r="L153" s="11">
        <f t="shared" si="6"/>
        <v>0</v>
      </c>
      <c r="M153" s="12">
        <f t="shared" si="8"/>
        <v>0</v>
      </c>
      <c r="N153" s="1"/>
      <c r="O153" s="54"/>
      <c r="P153" s="52"/>
      <c r="Q153" s="1"/>
      <c r="R153" s="1"/>
      <c r="S153" s="49"/>
      <c r="T153" s="40"/>
      <c r="U153" s="3" t="str">
        <f t="shared" si="7"/>
        <v>No</v>
      </c>
      <c r="V153" s="55">
        <f>X33</f>
        <v>0</v>
      </c>
      <c r="W153" s="43"/>
      <c r="X153" s="39"/>
      <c r="AB153" s="55" t="str">
        <f>IF(V153=D153,"-","No!")</f>
        <v>No!</v>
      </c>
    </row>
    <row r="154" spans="2:28">
      <c r="B154" s="65"/>
      <c r="C154" s="65"/>
      <c r="D154" s="55"/>
      <c r="E154" s="64"/>
      <c r="F154" s="9">
        <v>1</v>
      </c>
      <c r="G154" s="10" t="s">
        <v>346</v>
      </c>
      <c r="H154" s="11">
        <v>116.25</v>
      </c>
      <c r="I154" s="65"/>
      <c r="J154" s="10" t="s">
        <v>14</v>
      </c>
      <c r="K154" s="11" t="s">
        <v>14</v>
      </c>
      <c r="L154" s="11">
        <f t="shared" si="6"/>
        <v>0</v>
      </c>
      <c r="M154" s="12">
        <f t="shared" si="8"/>
        <v>0</v>
      </c>
      <c r="N154" s="1"/>
      <c r="O154" s="54"/>
      <c r="P154" s="52"/>
      <c r="Q154" s="1"/>
      <c r="R154" s="1"/>
      <c r="S154" s="49"/>
      <c r="T154" s="40"/>
      <c r="U154" s="3" t="str">
        <f t="shared" si="7"/>
        <v>No</v>
      </c>
      <c r="V154" s="55"/>
      <c r="W154" s="43"/>
      <c r="X154" s="39"/>
      <c r="AB154" s="55"/>
    </row>
    <row r="155" spans="2:28">
      <c r="B155" s="65"/>
      <c r="C155" s="65"/>
      <c r="D155" s="55"/>
      <c r="E155" s="64"/>
      <c r="F155" s="9">
        <v>2</v>
      </c>
      <c r="G155" s="10" t="s">
        <v>21</v>
      </c>
      <c r="H155" s="11">
        <v>108.625</v>
      </c>
      <c r="I155" s="65"/>
      <c r="J155" s="10" t="s">
        <v>11</v>
      </c>
      <c r="K155" s="11">
        <v>108.7</v>
      </c>
      <c r="L155" s="11">
        <f t="shared" si="6"/>
        <v>7.5000000000002842E-2</v>
      </c>
      <c r="M155" s="12">
        <f t="shared" si="8"/>
        <v>3.0000000000001137</v>
      </c>
      <c r="N155" s="1"/>
      <c r="O155" s="54"/>
      <c r="P155" s="52"/>
      <c r="Q155" s="1"/>
      <c r="R155" s="1"/>
      <c r="S155" s="49"/>
      <c r="T155" s="40"/>
      <c r="U155" s="3" t="str">
        <f t="shared" si="7"/>
        <v>No</v>
      </c>
      <c r="V155" s="55"/>
      <c r="W155" s="43"/>
      <c r="X155" s="39"/>
      <c r="AB155" s="55"/>
    </row>
    <row r="156" spans="2:28">
      <c r="B156" s="65"/>
      <c r="C156" s="65"/>
      <c r="D156" s="55"/>
      <c r="E156" s="64"/>
      <c r="F156" s="9">
        <v>3</v>
      </c>
      <c r="G156" s="10" t="s">
        <v>346</v>
      </c>
      <c r="H156" s="11">
        <v>204.4</v>
      </c>
      <c r="I156" s="65"/>
      <c r="J156" s="10" t="s">
        <v>14</v>
      </c>
      <c r="K156" s="11" t="s">
        <v>14</v>
      </c>
      <c r="L156" s="11">
        <f t="shared" si="6"/>
        <v>0</v>
      </c>
      <c r="M156" s="12">
        <f t="shared" si="8"/>
        <v>0</v>
      </c>
      <c r="N156" s="1"/>
      <c r="O156" s="54"/>
      <c r="P156" s="52"/>
      <c r="Q156" s="1"/>
      <c r="R156" s="1"/>
      <c r="S156" s="49"/>
      <c r="T156" s="40"/>
      <c r="U156" s="3" t="str">
        <f t="shared" si="7"/>
        <v>No</v>
      </c>
      <c r="V156" s="55"/>
      <c r="W156" s="43"/>
      <c r="X156" s="39"/>
      <c r="AB156" s="55"/>
    </row>
    <row r="157" spans="2:28">
      <c r="B157" s="65"/>
      <c r="C157" s="65"/>
      <c r="D157" s="55"/>
      <c r="E157" s="64"/>
      <c r="F157" s="9">
        <v>4</v>
      </c>
      <c r="G157" s="10" t="s">
        <v>346</v>
      </c>
      <c r="H157" s="11">
        <v>107.075</v>
      </c>
      <c r="I157" s="65"/>
      <c r="J157" s="10" t="s">
        <v>14</v>
      </c>
      <c r="K157" s="11" t="s">
        <v>14</v>
      </c>
      <c r="L157" s="11">
        <f t="shared" si="6"/>
        <v>0</v>
      </c>
      <c r="M157" s="12">
        <f t="shared" si="8"/>
        <v>0</v>
      </c>
      <c r="N157" s="1"/>
      <c r="O157" s="54"/>
      <c r="P157" s="52"/>
      <c r="Q157" s="1"/>
      <c r="R157" s="1"/>
      <c r="S157" s="49"/>
      <c r="T157" s="40"/>
      <c r="U157" s="3" t="str">
        <f t="shared" si="7"/>
        <v>No</v>
      </c>
      <c r="V157" s="55"/>
      <c r="W157" s="43"/>
      <c r="X157" s="39"/>
      <c r="AB157" s="55"/>
    </row>
    <row r="158" spans="2:28">
      <c r="B158" s="62">
        <v>31</v>
      </c>
      <c r="C158" s="62" t="s">
        <v>346</v>
      </c>
      <c r="D158" s="63">
        <v>453.875</v>
      </c>
      <c r="E158" s="63">
        <f>I158-D158</f>
        <v>4.3999999999999204</v>
      </c>
      <c r="F158" s="23">
        <v>0</v>
      </c>
      <c r="G158" s="24" t="s">
        <v>346</v>
      </c>
      <c r="H158" s="25">
        <v>224.07499999999999</v>
      </c>
      <c r="I158" s="63">
        <f>H158+(H159-90)+(H160-90)+(H161-90)+(H162-90)</f>
        <v>458.27499999999992</v>
      </c>
      <c r="J158" s="24" t="s">
        <v>14</v>
      </c>
      <c r="K158" s="25" t="s">
        <v>14</v>
      </c>
      <c r="L158" s="25">
        <f t="shared" si="6"/>
        <v>0</v>
      </c>
      <c r="M158" s="26">
        <f t="shared" si="8"/>
        <v>0</v>
      </c>
      <c r="N158" s="1"/>
      <c r="O158" s="54"/>
      <c r="P158" s="52"/>
      <c r="Q158" s="1"/>
      <c r="R158" s="1"/>
      <c r="S158" s="49"/>
      <c r="T158" s="40"/>
      <c r="U158" s="3" t="str">
        <f t="shared" si="7"/>
        <v>No</v>
      </c>
      <c r="V158" s="55">
        <f>X34</f>
        <v>0</v>
      </c>
      <c r="W158" s="43"/>
      <c r="X158" s="39"/>
      <c r="AB158" s="55" t="str">
        <f>IF(V158=D158,"-","No!")</f>
        <v>No!</v>
      </c>
    </row>
    <row r="159" spans="2:28">
      <c r="B159" s="62"/>
      <c r="C159" s="62"/>
      <c r="D159" s="63"/>
      <c r="E159" s="64"/>
      <c r="F159" s="23">
        <v>1</v>
      </c>
      <c r="G159" s="24" t="s">
        <v>346</v>
      </c>
      <c r="H159" s="25">
        <v>156.57499999999999</v>
      </c>
      <c r="I159" s="62"/>
      <c r="J159" s="24" t="s">
        <v>14</v>
      </c>
      <c r="K159" s="25" t="s">
        <v>14</v>
      </c>
      <c r="L159" s="25">
        <f t="shared" si="6"/>
        <v>0</v>
      </c>
      <c r="M159" s="26">
        <f t="shared" si="8"/>
        <v>0</v>
      </c>
      <c r="N159" s="1"/>
      <c r="O159" s="54"/>
      <c r="P159" s="52"/>
      <c r="Q159" s="1"/>
      <c r="R159" s="1"/>
      <c r="S159" s="49"/>
      <c r="T159" s="40"/>
      <c r="U159" s="3" t="str">
        <f t="shared" si="7"/>
        <v>No</v>
      </c>
      <c r="V159" s="55"/>
      <c r="W159" s="43"/>
      <c r="X159" s="39"/>
      <c r="AB159" s="55"/>
    </row>
    <row r="160" spans="2:28">
      <c r="B160" s="62"/>
      <c r="C160" s="62"/>
      <c r="D160" s="63"/>
      <c r="E160" s="64"/>
      <c r="F160" s="23">
        <v>2</v>
      </c>
      <c r="G160" s="24" t="s">
        <v>346</v>
      </c>
      <c r="H160" s="25">
        <v>116.52500000000001</v>
      </c>
      <c r="I160" s="62"/>
      <c r="J160" s="24" t="s">
        <v>11</v>
      </c>
      <c r="K160" s="25">
        <v>116.6</v>
      </c>
      <c r="L160" s="25">
        <f t="shared" si="6"/>
        <v>7.4999999999988631E-2</v>
      </c>
      <c r="M160" s="26">
        <f t="shared" si="8"/>
        <v>2.9999999999995453</v>
      </c>
      <c r="N160" s="1"/>
      <c r="O160" s="54"/>
      <c r="P160" s="52"/>
      <c r="Q160" s="1"/>
      <c r="R160" s="1"/>
      <c r="S160" s="49"/>
      <c r="T160" s="40"/>
      <c r="U160" s="3" t="str">
        <f t="shared" si="7"/>
        <v>No</v>
      </c>
      <c r="V160" s="55"/>
      <c r="W160" s="43"/>
      <c r="X160" s="39"/>
      <c r="AB160" s="55"/>
    </row>
    <row r="161" spans="2:28">
      <c r="B161" s="62"/>
      <c r="C161" s="62"/>
      <c r="D161" s="63"/>
      <c r="E161" s="64"/>
      <c r="F161" s="23">
        <v>3</v>
      </c>
      <c r="G161" s="24" t="s">
        <v>42</v>
      </c>
      <c r="H161" s="25">
        <v>117.65</v>
      </c>
      <c r="I161" s="62"/>
      <c r="J161" s="24" t="s">
        <v>14</v>
      </c>
      <c r="K161" s="25" t="s">
        <v>14</v>
      </c>
      <c r="L161" s="25">
        <f t="shared" si="6"/>
        <v>0</v>
      </c>
      <c r="M161" s="26">
        <f t="shared" si="8"/>
        <v>0</v>
      </c>
      <c r="N161" s="1"/>
      <c r="O161" s="54"/>
      <c r="P161" s="52"/>
      <c r="Q161" s="1"/>
      <c r="R161" s="1"/>
      <c r="S161" s="49"/>
      <c r="T161" s="40"/>
      <c r="U161" s="3" t="str">
        <f t="shared" si="7"/>
        <v>No</v>
      </c>
      <c r="V161" s="55"/>
      <c r="W161" s="43"/>
      <c r="X161" s="39"/>
      <c r="AB161" s="55"/>
    </row>
    <row r="162" spans="2:28">
      <c r="B162" s="62"/>
      <c r="C162" s="62"/>
      <c r="D162" s="63"/>
      <c r="E162" s="64"/>
      <c r="F162" s="23">
        <v>4</v>
      </c>
      <c r="G162" s="24" t="s">
        <v>346</v>
      </c>
      <c r="H162" s="25">
        <v>203.45</v>
      </c>
      <c r="I162" s="62"/>
      <c r="J162" s="24" t="s">
        <v>11</v>
      </c>
      <c r="K162" s="25">
        <v>207.4</v>
      </c>
      <c r="L162" s="25">
        <f t="shared" si="6"/>
        <v>3.9500000000000171</v>
      </c>
      <c r="M162" s="26">
        <f t="shared" si="8"/>
        <v>158.00000000000068</v>
      </c>
      <c r="N162" s="1"/>
      <c r="O162" s="54"/>
      <c r="P162" s="52"/>
      <c r="Q162" s="1"/>
      <c r="R162" s="1"/>
      <c r="S162" s="49"/>
      <c r="T162" s="40"/>
      <c r="U162" s="3" t="str">
        <f t="shared" si="7"/>
        <v>No</v>
      </c>
      <c r="V162" s="55"/>
      <c r="W162" s="43"/>
      <c r="X162" s="39"/>
      <c r="AB162" s="55"/>
    </row>
    <row r="163" spans="2:28">
      <c r="B163" s="65">
        <v>32</v>
      </c>
      <c r="C163" s="65" t="s">
        <v>346</v>
      </c>
      <c r="D163" s="55">
        <v>277.8</v>
      </c>
      <c r="E163" s="55">
        <f>I163-D163</f>
        <v>10.300000000000011</v>
      </c>
      <c r="F163" s="9">
        <v>0</v>
      </c>
      <c r="G163" s="10" t="s">
        <v>346</v>
      </c>
      <c r="H163" s="11">
        <v>113.65</v>
      </c>
      <c r="I163" s="55">
        <f>H163+(H164-90)+(H165-90)+(H166-90)+(H167-90)</f>
        <v>288.10000000000002</v>
      </c>
      <c r="J163" s="10" t="s">
        <v>14</v>
      </c>
      <c r="K163" s="11" t="s">
        <v>14</v>
      </c>
      <c r="L163" s="11">
        <f t="shared" si="6"/>
        <v>0</v>
      </c>
      <c r="M163" s="12">
        <f t="shared" si="8"/>
        <v>0</v>
      </c>
      <c r="N163" s="1"/>
      <c r="O163" s="54"/>
      <c r="P163" s="52"/>
      <c r="Q163" s="1"/>
      <c r="R163" s="1"/>
      <c r="S163" s="49"/>
      <c r="T163" s="40"/>
      <c r="U163" s="3" t="str">
        <f t="shared" si="7"/>
        <v>No</v>
      </c>
      <c r="V163" s="55">
        <f>X35</f>
        <v>0</v>
      </c>
      <c r="W163" s="43"/>
      <c r="X163" s="39"/>
      <c r="AB163" s="55" t="str">
        <f>IF(V163=D163,"-","No!")</f>
        <v>No!</v>
      </c>
    </row>
    <row r="164" spans="2:28">
      <c r="B164" s="65"/>
      <c r="C164" s="65"/>
      <c r="D164" s="55"/>
      <c r="E164" s="64"/>
      <c r="F164" s="9">
        <v>1</v>
      </c>
      <c r="G164" s="10" t="s">
        <v>76</v>
      </c>
      <c r="H164" s="11">
        <v>114.5</v>
      </c>
      <c r="I164" s="65"/>
      <c r="J164" s="10" t="s">
        <v>11</v>
      </c>
      <c r="K164" s="11">
        <v>116.7</v>
      </c>
      <c r="L164" s="11">
        <f t="shared" si="6"/>
        <v>2.2000000000000028</v>
      </c>
      <c r="M164" s="12">
        <f t="shared" si="8"/>
        <v>88.000000000000114</v>
      </c>
      <c r="N164" s="1"/>
      <c r="O164" s="54"/>
      <c r="P164" s="52"/>
      <c r="Q164" s="1"/>
      <c r="R164" s="1"/>
      <c r="S164" s="49"/>
      <c r="T164" s="40"/>
      <c r="U164" s="3" t="str">
        <f t="shared" si="7"/>
        <v>No</v>
      </c>
      <c r="V164" s="55"/>
      <c r="W164" s="43"/>
      <c r="X164" s="39"/>
      <c r="AB164" s="55"/>
    </row>
    <row r="165" spans="2:28">
      <c r="B165" s="65"/>
      <c r="C165" s="65"/>
      <c r="D165" s="55"/>
      <c r="E165" s="64"/>
      <c r="F165" s="9">
        <v>2</v>
      </c>
      <c r="G165" s="10" t="s">
        <v>346</v>
      </c>
      <c r="H165" s="11">
        <v>126.45</v>
      </c>
      <c r="I165" s="65"/>
      <c r="J165" s="10" t="s">
        <v>14</v>
      </c>
      <c r="K165" s="11" t="s">
        <v>14</v>
      </c>
      <c r="L165" s="11">
        <f t="shared" si="6"/>
        <v>0</v>
      </c>
      <c r="M165" s="12">
        <f t="shared" si="8"/>
        <v>0</v>
      </c>
      <c r="N165" s="1"/>
      <c r="O165" s="54"/>
      <c r="P165" s="52"/>
      <c r="Q165" s="1"/>
      <c r="R165" s="1"/>
      <c r="S165" s="49"/>
      <c r="T165" s="40"/>
      <c r="U165" s="3" t="str">
        <f t="shared" si="7"/>
        <v>No</v>
      </c>
      <c r="V165" s="55"/>
      <c r="W165" s="43"/>
      <c r="X165" s="39"/>
      <c r="AB165" s="55"/>
    </row>
    <row r="166" spans="2:28">
      <c r="B166" s="65"/>
      <c r="C166" s="65"/>
      <c r="D166" s="55"/>
      <c r="E166" s="64"/>
      <c r="F166" s="9">
        <v>3</v>
      </c>
      <c r="G166" s="10" t="s">
        <v>16</v>
      </c>
      <c r="H166" s="11">
        <v>141.17500000000001</v>
      </c>
      <c r="I166" s="65"/>
      <c r="J166" s="10" t="s">
        <v>14</v>
      </c>
      <c r="K166" s="11" t="s">
        <v>14</v>
      </c>
      <c r="L166" s="11">
        <f t="shared" si="6"/>
        <v>0</v>
      </c>
      <c r="M166" s="12">
        <f t="shared" si="8"/>
        <v>0</v>
      </c>
      <c r="N166" s="1"/>
      <c r="O166" s="54"/>
      <c r="P166" s="52"/>
      <c r="Q166" s="1"/>
      <c r="R166" s="1"/>
      <c r="S166" s="49"/>
      <c r="T166" s="40"/>
      <c r="U166" s="3" t="str">
        <f t="shared" si="7"/>
        <v>No</v>
      </c>
      <c r="V166" s="55"/>
      <c r="W166" s="43"/>
      <c r="X166" s="39"/>
      <c r="AB166" s="55"/>
    </row>
    <row r="167" spans="2:28">
      <c r="B167" s="65"/>
      <c r="C167" s="65"/>
      <c r="D167" s="55"/>
      <c r="E167" s="64"/>
      <c r="F167" s="9">
        <v>4</v>
      </c>
      <c r="G167" s="10" t="s">
        <v>42</v>
      </c>
      <c r="H167" s="11">
        <v>152.32499999999999</v>
      </c>
      <c r="I167" s="65"/>
      <c r="J167" s="10" t="s">
        <v>14</v>
      </c>
      <c r="K167" s="11" t="s">
        <v>14</v>
      </c>
      <c r="L167" s="11">
        <f t="shared" si="6"/>
        <v>0</v>
      </c>
      <c r="M167" s="12">
        <f t="shared" si="8"/>
        <v>0</v>
      </c>
      <c r="N167" s="1"/>
      <c r="O167" s="54"/>
      <c r="P167" s="52"/>
      <c r="Q167" s="1"/>
      <c r="R167" s="1"/>
      <c r="S167" s="49"/>
      <c r="T167" s="40"/>
      <c r="U167" s="3" t="str">
        <f t="shared" si="7"/>
        <v>No</v>
      </c>
      <c r="V167" s="55"/>
      <c r="W167" s="43"/>
      <c r="X167" s="39"/>
      <c r="AB167" s="55"/>
    </row>
    <row r="168" spans="2:28">
      <c r="B168" s="62">
        <v>33</v>
      </c>
      <c r="C168" s="62" t="s">
        <v>42</v>
      </c>
      <c r="D168" s="63">
        <v>426.35</v>
      </c>
      <c r="E168" s="63">
        <f>I168-D168</f>
        <v>6.3999999999999773</v>
      </c>
      <c r="F168" s="23">
        <v>0</v>
      </c>
      <c r="G168" s="24" t="s">
        <v>346</v>
      </c>
      <c r="H168" s="25">
        <v>192.82499999999999</v>
      </c>
      <c r="I168" s="63">
        <f>H168+(H169-90)+(H170-90)+(H171-90)+(H172-90)</f>
        <v>432.75</v>
      </c>
      <c r="J168" s="24" t="s">
        <v>14</v>
      </c>
      <c r="K168" s="25" t="s">
        <v>14</v>
      </c>
      <c r="L168" s="25">
        <f t="shared" si="6"/>
        <v>0</v>
      </c>
      <c r="M168" s="26">
        <f t="shared" si="8"/>
        <v>0</v>
      </c>
      <c r="N168" s="1"/>
      <c r="O168" s="54"/>
      <c r="P168" s="52"/>
      <c r="Q168" s="1"/>
      <c r="R168" s="1"/>
      <c r="S168" s="49"/>
      <c r="T168" s="40"/>
      <c r="U168" s="3" t="str">
        <f t="shared" si="7"/>
        <v>No</v>
      </c>
      <c r="V168" s="55">
        <f>X36</f>
        <v>0</v>
      </c>
      <c r="W168" s="43"/>
      <c r="X168" s="39"/>
      <c r="AB168" s="55" t="str">
        <f>IF(V168=D168,"-","No!")</f>
        <v>No!</v>
      </c>
    </row>
    <row r="169" spans="2:28">
      <c r="B169" s="62"/>
      <c r="C169" s="62"/>
      <c r="D169" s="63"/>
      <c r="E169" s="64"/>
      <c r="F169" s="23">
        <v>1</v>
      </c>
      <c r="G169" s="24" t="s">
        <v>42</v>
      </c>
      <c r="H169" s="25">
        <v>129.15</v>
      </c>
      <c r="I169" s="62"/>
      <c r="J169" s="24" t="s">
        <v>14</v>
      </c>
      <c r="K169" s="25" t="s">
        <v>14</v>
      </c>
      <c r="L169" s="25">
        <f t="shared" si="6"/>
        <v>0</v>
      </c>
      <c r="M169" s="26">
        <f t="shared" si="8"/>
        <v>0</v>
      </c>
      <c r="N169" s="1"/>
      <c r="O169" s="54"/>
      <c r="P169" s="52"/>
      <c r="Q169" s="1"/>
      <c r="R169" s="1"/>
      <c r="S169" s="49"/>
      <c r="T169" s="40"/>
      <c r="U169" s="3" t="str">
        <f t="shared" si="7"/>
        <v>No</v>
      </c>
      <c r="V169" s="55"/>
      <c r="W169" s="43"/>
      <c r="X169" s="39"/>
      <c r="AB169" s="55"/>
    </row>
    <row r="170" spans="2:28">
      <c r="B170" s="62"/>
      <c r="C170" s="62"/>
      <c r="D170" s="63"/>
      <c r="E170" s="64"/>
      <c r="F170" s="23">
        <v>2</v>
      </c>
      <c r="G170" s="24" t="s">
        <v>76</v>
      </c>
      <c r="H170" s="25">
        <v>151.42500000000001</v>
      </c>
      <c r="I170" s="62"/>
      <c r="J170" s="24" t="s">
        <v>14</v>
      </c>
      <c r="K170" s="25" t="s">
        <v>14</v>
      </c>
      <c r="L170" s="25">
        <f t="shared" si="6"/>
        <v>0</v>
      </c>
      <c r="M170" s="26">
        <f t="shared" si="8"/>
        <v>0</v>
      </c>
      <c r="N170" s="1"/>
      <c r="O170" s="54"/>
      <c r="P170" s="52"/>
      <c r="Q170" s="1"/>
      <c r="R170" s="1"/>
      <c r="S170" s="49"/>
      <c r="T170" s="40"/>
      <c r="U170" s="3" t="str">
        <f t="shared" si="7"/>
        <v>No</v>
      </c>
      <c r="V170" s="55"/>
      <c r="W170" s="43"/>
      <c r="X170" s="39"/>
      <c r="AB170" s="55"/>
    </row>
    <row r="171" spans="2:28">
      <c r="B171" s="62"/>
      <c r="C171" s="62"/>
      <c r="D171" s="63"/>
      <c r="E171" s="64"/>
      <c r="F171" s="23">
        <v>3</v>
      </c>
      <c r="G171" s="24" t="s">
        <v>346</v>
      </c>
      <c r="H171" s="25">
        <v>177.1</v>
      </c>
      <c r="I171" s="62"/>
      <c r="J171" s="24" t="s">
        <v>14</v>
      </c>
      <c r="K171" s="25" t="s">
        <v>14</v>
      </c>
      <c r="L171" s="25">
        <f t="shared" si="6"/>
        <v>0</v>
      </c>
      <c r="M171" s="26">
        <f t="shared" si="8"/>
        <v>0</v>
      </c>
      <c r="N171" s="1"/>
      <c r="O171" s="54"/>
      <c r="P171" s="52"/>
      <c r="Q171" s="1"/>
      <c r="R171" s="1"/>
      <c r="S171" s="49"/>
      <c r="T171" s="40"/>
      <c r="U171" s="3" t="str">
        <f t="shared" si="7"/>
        <v>No</v>
      </c>
      <c r="V171" s="55"/>
      <c r="W171" s="43"/>
      <c r="X171" s="39"/>
      <c r="AB171" s="55"/>
    </row>
    <row r="172" spans="2:28">
      <c r="B172" s="62"/>
      <c r="C172" s="62"/>
      <c r="D172" s="63"/>
      <c r="E172" s="64"/>
      <c r="F172" s="23">
        <v>4</v>
      </c>
      <c r="G172" s="24" t="s">
        <v>23</v>
      </c>
      <c r="H172" s="25">
        <v>142.25</v>
      </c>
      <c r="I172" s="62"/>
      <c r="J172" s="24" t="s">
        <v>14</v>
      </c>
      <c r="K172" s="25" t="s">
        <v>14</v>
      </c>
      <c r="L172" s="25">
        <f t="shared" si="6"/>
        <v>0</v>
      </c>
      <c r="M172" s="26">
        <f t="shared" si="8"/>
        <v>0</v>
      </c>
      <c r="N172" s="1"/>
      <c r="O172" s="54"/>
      <c r="P172" s="52"/>
      <c r="Q172" s="1"/>
      <c r="R172" s="1"/>
      <c r="S172" s="49"/>
      <c r="T172" s="40"/>
      <c r="U172" s="3" t="str">
        <f t="shared" si="7"/>
        <v>No</v>
      </c>
      <c r="V172" s="55"/>
      <c r="W172" s="43"/>
      <c r="X172" s="39"/>
      <c r="AB172" s="55"/>
    </row>
    <row r="173" spans="2:28">
      <c r="B173" s="65">
        <v>34</v>
      </c>
      <c r="C173" s="65" t="s">
        <v>23</v>
      </c>
      <c r="D173" s="55">
        <v>221.32499999999999</v>
      </c>
      <c r="E173" s="55">
        <f>I173-D173</f>
        <v>3.625</v>
      </c>
      <c r="F173" s="9">
        <v>0</v>
      </c>
      <c r="G173" s="10" t="s">
        <v>23</v>
      </c>
      <c r="H173" s="11">
        <v>117.675</v>
      </c>
      <c r="I173" s="55">
        <f>H173+(H174-90)+(H175-90)+(H176-90)+(H177-90)</f>
        <v>224.95</v>
      </c>
      <c r="J173" s="10" t="s">
        <v>14</v>
      </c>
      <c r="K173" s="11" t="s">
        <v>14</v>
      </c>
      <c r="L173" s="11">
        <f t="shared" si="6"/>
        <v>0</v>
      </c>
      <c r="M173" s="12">
        <f t="shared" si="8"/>
        <v>0</v>
      </c>
      <c r="N173" s="1"/>
      <c r="O173" s="54"/>
      <c r="P173" s="52"/>
      <c r="Q173" s="1"/>
      <c r="R173" s="1"/>
      <c r="S173" s="49"/>
      <c r="T173" s="40"/>
      <c r="U173" s="3" t="str">
        <f t="shared" si="7"/>
        <v>No</v>
      </c>
      <c r="V173" s="55">
        <f>X37</f>
        <v>0</v>
      </c>
      <c r="W173" s="43"/>
      <c r="X173" s="39"/>
      <c r="AB173" s="55" t="str">
        <f>IF(V173=D173,"-","No!")</f>
        <v>No!</v>
      </c>
    </row>
    <row r="174" spans="2:28">
      <c r="B174" s="65"/>
      <c r="C174" s="65"/>
      <c r="D174" s="55"/>
      <c r="E174" s="64"/>
      <c r="F174" s="9">
        <v>1</v>
      </c>
      <c r="G174" s="10" t="s">
        <v>23</v>
      </c>
      <c r="H174" s="11">
        <v>141.6</v>
      </c>
      <c r="I174" s="65"/>
      <c r="J174" s="10" t="s">
        <v>14</v>
      </c>
      <c r="K174" s="11" t="s">
        <v>14</v>
      </c>
      <c r="L174" s="11">
        <f t="shared" si="6"/>
        <v>0</v>
      </c>
      <c r="M174" s="12">
        <f t="shared" si="8"/>
        <v>0</v>
      </c>
      <c r="N174" s="1"/>
      <c r="O174" s="54"/>
      <c r="P174" s="52"/>
      <c r="Q174" s="1"/>
      <c r="R174" s="1"/>
      <c r="S174" s="49"/>
      <c r="T174" s="40"/>
      <c r="U174" s="3" t="str">
        <f t="shared" si="7"/>
        <v>No</v>
      </c>
      <c r="V174" s="55"/>
      <c r="W174" s="43"/>
      <c r="X174" s="39"/>
      <c r="AB174" s="55"/>
    </row>
    <row r="175" spans="2:28">
      <c r="B175" s="65"/>
      <c r="C175" s="65"/>
      <c r="D175" s="55"/>
      <c r="E175" s="64"/>
      <c r="F175" s="9">
        <v>2</v>
      </c>
      <c r="G175" s="10" t="s">
        <v>346</v>
      </c>
      <c r="H175" s="11">
        <v>102.05</v>
      </c>
      <c r="I175" s="65"/>
      <c r="J175" s="10" t="s">
        <v>11</v>
      </c>
      <c r="K175" s="11">
        <v>102.7</v>
      </c>
      <c r="L175" s="11">
        <f t="shared" si="6"/>
        <v>0.65000000000000568</v>
      </c>
      <c r="M175" s="12">
        <f t="shared" si="8"/>
        <v>26.000000000000227</v>
      </c>
      <c r="N175" s="1"/>
      <c r="O175" s="54"/>
      <c r="P175" s="52"/>
      <c r="Q175" s="1"/>
      <c r="R175" s="1"/>
      <c r="S175" s="49"/>
      <c r="T175" s="40"/>
      <c r="U175" s="3" t="str">
        <f t="shared" si="7"/>
        <v>No</v>
      </c>
      <c r="V175" s="55"/>
      <c r="W175" s="43"/>
      <c r="X175" s="39"/>
      <c r="AB175" s="55"/>
    </row>
    <row r="176" spans="2:28">
      <c r="B176" s="65"/>
      <c r="C176" s="65"/>
      <c r="D176" s="55"/>
      <c r="E176" s="64"/>
      <c r="F176" s="9">
        <v>3</v>
      </c>
      <c r="G176" s="10" t="s">
        <v>23</v>
      </c>
      <c r="H176" s="11">
        <v>107.375</v>
      </c>
      <c r="I176" s="65"/>
      <c r="J176" s="10" t="s">
        <v>14</v>
      </c>
      <c r="K176" s="11" t="s">
        <v>14</v>
      </c>
      <c r="L176" s="11">
        <f t="shared" si="6"/>
        <v>0</v>
      </c>
      <c r="M176" s="12">
        <f t="shared" si="8"/>
        <v>0</v>
      </c>
      <c r="N176" s="1"/>
      <c r="O176" s="54"/>
      <c r="P176" s="52"/>
      <c r="Q176" s="1"/>
      <c r="R176" s="1"/>
      <c r="S176" s="49"/>
      <c r="T176" s="40"/>
      <c r="U176" s="3" t="str">
        <f t="shared" si="7"/>
        <v>No</v>
      </c>
      <c r="V176" s="55"/>
      <c r="W176" s="43"/>
      <c r="X176" s="39"/>
      <c r="AB176" s="55"/>
    </row>
    <row r="177" spans="2:28">
      <c r="B177" s="65"/>
      <c r="C177" s="65"/>
      <c r="D177" s="55"/>
      <c r="E177" s="64"/>
      <c r="F177" s="9">
        <v>4</v>
      </c>
      <c r="G177" s="10" t="s">
        <v>42</v>
      </c>
      <c r="H177" s="11">
        <v>116.25</v>
      </c>
      <c r="I177" s="65"/>
      <c r="J177" s="10" t="s">
        <v>11</v>
      </c>
      <c r="K177" s="11">
        <v>119.4</v>
      </c>
      <c r="L177" s="11">
        <f t="shared" si="6"/>
        <v>3.1500000000000057</v>
      </c>
      <c r="M177" s="12">
        <f t="shared" si="8"/>
        <v>126.00000000000023</v>
      </c>
      <c r="N177" s="1"/>
      <c r="O177" s="54"/>
      <c r="P177" s="52"/>
      <c r="Q177" s="1"/>
      <c r="R177" s="1"/>
      <c r="S177" s="49"/>
      <c r="T177" s="40"/>
      <c r="U177" s="3" t="str">
        <f t="shared" si="7"/>
        <v>No</v>
      </c>
      <c r="V177" s="55"/>
      <c r="W177" s="43"/>
      <c r="X177" s="39"/>
      <c r="AB177" s="55"/>
    </row>
    <row r="178" spans="2:28">
      <c r="B178" s="62">
        <v>35</v>
      </c>
      <c r="C178" s="62" t="s">
        <v>42</v>
      </c>
      <c r="D178" s="63">
        <v>311.85000000000002</v>
      </c>
      <c r="E178" s="63">
        <f>I178-D178</f>
        <v>6.9499999999999318</v>
      </c>
      <c r="F178" s="23">
        <v>0</v>
      </c>
      <c r="G178" s="24" t="s">
        <v>16</v>
      </c>
      <c r="H178" s="25">
        <v>154.44999999999999</v>
      </c>
      <c r="I178" s="63">
        <f>H178+(H179-90)+(H180-90)+(H181-90)+(H182-90)</f>
        <v>318.79999999999995</v>
      </c>
      <c r="J178" s="24" t="s">
        <v>14</v>
      </c>
      <c r="K178" s="25" t="s">
        <v>14</v>
      </c>
      <c r="L178" s="25">
        <f t="shared" si="6"/>
        <v>0</v>
      </c>
      <c r="M178" s="26">
        <f t="shared" si="8"/>
        <v>0</v>
      </c>
      <c r="N178" s="1"/>
      <c r="O178" s="54"/>
      <c r="P178" s="52"/>
      <c r="Q178" s="1"/>
      <c r="R178" s="1"/>
      <c r="S178" s="49"/>
      <c r="T178" s="40"/>
      <c r="U178" s="3" t="str">
        <f t="shared" si="7"/>
        <v>No</v>
      </c>
      <c r="V178" s="55">
        <f>X38</f>
        <v>0</v>
      </c>
      <c r="W178" s="43"/>
      <c r="X178" s="39"/>
      <c r="AB178" s="55" t="str">
        <f>IF(V178=D178,"-","No!")</f>
        <v>No!</v>
      </c>
    </row>
    <row r="179" spans="2:28">
      <c r="B179" s="62"/>
      <c r="C179" s="62"/>
      <c r="D179" s="63"/>
      <c r="E179" s="64"/>
      <c r="F179" s="23">
        <v>1</v>
      </c>
      <c r="G179" s="24" t="s">
        <v>16</v>
      </c>
      <c r="H179" s="25">
        <v>128.35</v>
      </c>
      <c r="I179" s="62"/>
      <c r="J179" s="24" t="s">
        <v>14</v>
      </c>
      <c r="K179" s="25" t="s">
        <v>14</v>
      </c>
      <c r="L179" s="25">
        <f t="shared" si="6"/>
        <v>0</v>
      </c>
      <c r="M179" s="26">
        <f t="shared" si="8"/>
        <v>0</v>
      </c>
      <c r="N179" s="1"/>
      <c r="O179" s="54"/>
      <c r="P179" s="52"/>
      <c r="Q179" s="1"/>
      <c r="R179" s="1"/>
      <c r="S179" s="49"/>
      <c r="T179" s="40"/>
      <c r="U179" s="3" t="str">
        <f t="shared" si="7"/>
        <v>No</v>
      </c>
      <c r="V179" s="55"/>
      <c r="W179" s="43"/>
      <c r="X179" s="39"/>
      <c r="AB179" s="55"/>
    </row>
    <row r="180" spans="2:28">
      <c r="B180" s="62"/>
      <c r="C180" s="62"/>
      <c r="D180" s="63"/>
      <c r="E180" s="64"/>
      <c r="F180" s="23">
        <v>2</v>
      </c>
      <c r="G180" s="24" t="s">
        <v>6</v>
      </c>
      <c r="H180" s="25">
        <v>118.65</v>
      </c>
      <c r="I180" s="62"/>
      <c r="J180" s="24" t="s">
        <v>14</v>
      </c>
      <c r="K180" s="25" t="s">
        <v>14</v>
      </c>
      <c r="L180" s="25">
        <f t="shared" si="6"/>
        <v>0</v>
      </c>
      <c r="M180" s="26">
        <f t="shared" si="8"/>
        <v>0</v>
      </c>
      <c r="N180" s="1"/>
      <c r="O180" s="54"/>
      <c r="P180" s="52"/>
      <c r="Q180" s="1"/>
      <c r="R180" s="1"/>
      <c r="S180" s="49"/>
      <c r="T180" s="40"/>
      <c r="U180" s="3" t="str">
        <f t="shared" si="7"/>
        <v>No</v>
      </c>
      <c r="V180" s="55"/>
      <c r="W180" s="43"/>
      <c r="X180" s="39"/>
      <c r="AB180" s="55"/>
    </row>
    <row r="181" spans="2:28">
      <c r="B181" s="62"/>
      <c r="C181" s="62"/>
      <c r="D181" s="63"/>
      <c r="E181" s="64"/>
      <c r="F181" s="23">
        <v>3</v>
      </c>
      <c r="G181" s="24" t="s">
        <v>346</v>
      </c>
      <c r="H181" s="25">
        <v>127.25</v>
      </c>
      <c r="I181" s="62"/>
      <c r="J181" s="24" t="s">
        <v>11</v>
      </c>
      <c r="K181" s="25">
        <v>128.67500000000001</v>
      </c>
      <c r="L181" s="25">
        <f t="shared" si="6"/>
        <v>1.4250000000000114</v>
      </c>
      <c r="M181" s="26">
        <f t="shared" si="8"/>
        <v>57.000000000000455</v>
      </c>
      <c r="N181" s="1"/>
      <c r="O181" s="54"/>
      <c r="P181" s="52"/>
      <c r="Q181" s="1"/>
      <c r="R181" s="1"/>
      <c r="S181" s="49"/>
      <c r="T181" s="40"/>
      <c r="U181" s="3" t="str">
        <f t="shared" si="7"/>
        <v>No</v>
      </c>
      <c r="V181" s="55"/>
      <c r="W181" s="43"/>
      <c r="X181" s="39"/>
      <c r="AB181" s="55"/>
    </row>
    <row r="182" spans="2:28">
      <c r="B182" s="62"/>
      <c r="C182" s="62"/>
      <c r="D182" s="63"/>
      <c r="E182" s="64"/>
      <c r="F182" s="23">
        <v>4</v>
      </c>
      <c r="G182" s="24" t="s">
        <v>346</v>
      </c>
      <c r="H182" s="25">
        <v>150.1</v>
      </c>
      <c r="I182" s="62"/>
      <c r="J182" s="24" t="s">
        <v>11</v>
      </c>
      <c r="K182" s="25">
        <v>151.625</v>
      </c>
      <c r="L182" s="25">
        <f t="shared" si="6"/>
        <v>1.5250000000000057</v>
      </c>
      <c r="M182" s="26">
        <f t="shared" si="8"/>
        <v>61.000000000000227</v>
      </c>
      <c r="N182" s="1"/>
      <c r="O182" s="54"/>
      <c r="P182" s="52"/>
      <c r="Q182" s="1"/>
      <c r="R182" s="1"/>
      <c r="S182" s="49"/>
      <c r="T182" s="40"/>
      <c r="U182" s="3" t="str">
        <f t="shared" si="7"/>
        <v>No</v>
      </c>
      <c r="V182" s="55"/>
      <c r="W182" s="43"/>
      <c r="X182" s="39"/>
      <c r="AB182" s="55"/>
    </row>
    <row r="183" spans="2:28">
      <c r="B183" s="65">
        <v>36</v>
      </c>
      <c r="C183" s="65" t="s">
        <v>16</v>
      </c>
      <c r="D183" s="55">
        <v>222.95</v>
      </c>
      <c r="E183" s="55">
        <f>I183-D183</f>
        <v>3.2750000000000057</v>
      </c>
      <c r="F183" s="9">
        <v>0</v>
      </c>
      <c r="G183" s="10" t="s">
        <v>346</v>
      </c>
      <c r="H183" s="11">
        <v>121</v>
      </c>
      <c r="I183" s="55">
        <f>H183+(H184-90)+(H185-90)+(H186-90)+(H187-90)</f>
        <v>226.22499999999999</v>
      </c>
      <c r="J183" s="10" t="s">
        <v>14</v>
      </c>
      <c r="K183" s="11" t="s">
        <v>14</v>
      </c>
      <c r="L183" s="11">
        <f t="shared" si="6"/>
        <v>0</v>
      </c>
      <c r="M183" s="12">
        <f t="shared" si="8"/>
        <v>0</v>
      </c>
      <c r="N183" s="1"/>
      <c r="O183" s="54"/>
      <c r="P183" s="52"/>
      <c r="Q183" s="1"/>
      <c r="R183" s="1"/>
      <c r="S183" s="49"/>
      <c r="T183" s="40"/>
      <c r="U183" s="3" t="str">
        <f t="shared" si="7"/>
        <v>No</v>
      </c>
      <c r="V183" s="55">
        <f>X39</f>
        <v>0</v>
      </c>
      <c r="W183" s="43"/>
      <c r="X183" s="39"/>
      <c r="AB183" s="55" t="str">
        <f>IF(V183=D183,"-","No!")</f>
        <v>No!</v>
      </c>
    </row>
    <row r="184" spans="2:28">
      <c r="B184" s="65"/>
      <c r="C184" s="65"/>
      <c r="D184" s="55"/>
      <c r="E184" s="64"/>
      <c r="F184" s="9">
        <v>1</v>
      </c>
      <c r="G184" s="10" t="s">
        <v>23</v>
      </c>
      <c r="H184" s="11">
        <v>141.44999999999999</v>
      </c>
      <c r="I184" s="65"/>
      <c r="J184" s="10" t="s">
        <v>14</v>
      </c>
      <c r="K184" s="11" t="s">
        <v>14</v>
      </c>
      <c r="L184" s="11">
        <f t="shared" si="6"/>
        <v>0</v>
      </c>
      <c r="M184" s="12">
        <f t="shared" si="8"/>
        <v>0</v>
      </c>
      <c r="N184" s="1"/>
      <c r="O184" s="54"/>
      <c r="P184" s="52"/>
      <c r="Q184" s="1"/>
      <c r="R184" s="1"/>
      <c r="S184" s="49"/>
      <c r="T184" s="40"/>
      <c r="U184" s="3" t="str">
        <f t="shared" si="7"/>
        <v>No</v>
      </c>
      <c r="V184" s="55"/>
      <c r="W184" s="43"/>
      <c r="X184" s="39"/>
      <c r="AB184" s="55"/>
    </row>
    <row r="185" spans="2:28">
      <c r="B185" s="65"/>
      <c r="C185" s="65"/>
      <c r="D185" s="55"/>
      <c r="E185" s="64"/>
      <c r="F185" s="9">
        <v>2</v>
      </c>
      <c r="G185" s="10" t="s">
        <v>76</v>
      </c>
      <c r="H185" s="11">
        <v>80.650000000000006</v>
      </c>
      <c r="I185" s="65"/>
      <c r="J185" s="10" t="s">
        <v>11</v>
      </c>
      <c r="K185" s="11">
        <v>80.75</v>
      </c>
      <c r="L185" s="11">
        <f t="shared" si="6"/>
        <v>9.9999999999994316E-2</v>
      </c>
      <c r="M185" s="12">
        <f t="shared" si="8"/>
        <v>3.9999999999997726</v>
      </c>
      <c r="N185" s="1"/>
      <c r="O185" s="54"/>
      <c r="P185" s="52"/>
      <c r="Q185" s="1"/>
      <c r="R185" s="1"/>
      <c r="S185" s="49"/>
      <c r="T185" s="40"/>
      <c r="U185" s="3" t="str">
        <f t="shared" si="7"/>
        <v>No</v>
      </c>
      <c r="V185" s="55"/>
      <c r="W185" s="43"/>
      <c r="X185" s="39"/>
      <c r="AB185" s="55"/>
    </row>
    <row r="186" spans="2:28">
      <c r="B186" s="65"/>
      <c r="C186" s="65"/>
      <c r="D186" s="55"/>
      <c r="E186" s="64"/>
      <c r="F186" s="9">
        <v>3</v>
      </c>
      <c r="G186" s="10" t="s">
        <v>42</v>
      </c>
      <c r="H186" s="11">
        <v>62.225000000000001</v>
      </c>
      <c r="I186" s="65"/>
      <c r="J186" s="10" t="s">
        <v>14</v>
      </c>
      <c r="K186" s="11" t="s">
        <v>14</v>
      </c>
      <c r="L186" s="11">
        <f t="shared" si="6"/>
        <v>0</v>
      </c>
      <c r="M186" s="12">
        <f t="shared" si="8"/>
        <v>0</v>
      </c>
      <c r="N186" s="1"/>
      <c r="O186" s="54"/>
      <c r="P186" s="52"/>
      <c r="Q186" s="1"/>
      <c r="R186" s="1"/>
      <c r="S186" s="49"/>
      <c r="T186" s="40"/>
      <c r="U186" s="3" t="str">
        <f t="shared" si="7"/>
        <v>No</v>
      </c>
      <c r="V186" s="55"/>
      <c r="W186" s="43"/>
      <c r="X186" s="39"/>
      <c r="AB186" s="55"/>
    </row>
    <row r="187" spans="2:28">
      <c r="B187" s="65"/>
      <c r="C187" s="65"/>
      <c r="D187" s="55"/>
      <c r="E187" s="64"/>
      <c r="F187" s="9">
        <v>4</v>
      </c>
      <c r="G187" s="10" t="s">
        <v>6</v>
      </c>
      <c r="H187" s="11">
        <v>180.9</v>
      </c>
      <c r="I187" s="65"/>
      <c r="J187" s="10" t="s">
        <v>14</v>
      </c>
      <c r="K187" s="11" t="s">
        <v>14</v>
      </c>
      <c r="L187" s="11">
        <f t="shared" si="6"/>
        <v>0</v>
      </c>
      <c r="M187" s="12">
        <f t="shared" si="8"/>
        <v>0</v>
      </c>
      <c r="N187" s="1"/>
      <c r="O187" s="54"/>
      <c r="P187" s="52"/>
      <c r="Q187" s="1"/>
      <c r="R187" s="1"/>
      <c r="S187" s="49"/>
      <c r="T187" s="40"/>
      <c r="U187" s="3" t="str">
        <f t="shared" si="7"/>
        <v>No</v>
      </c>
      <c r="V187" s="55"/>
      <c r="W187" s="43"/>
      <c r="X187" s="39"/>
      <c r="AB187" s="55"/>
    </row>
    <row r="188" spans="2:28">
      <c r="B188" s="62">
        <v>37</v>
      </c>
      <c r="C188" s="62" t="s">
        <v>20</v>
      </c>
      <c r="D188" s="63">
        <v>326.625</v>
      </c>
      <c r="E188" s="63">
        <f>I188-D188</f>
        <v>6.0999999999999659</v>
      </c>
      <c r="F188" s="23">
        <v>0</v>
      </c>
      <c r="G188" s="24" t="s">
        <v>42</v>
      </c>
      <c r="H188" s="25">
        <v>123.27500000000001</v>
      </c>
      <c r="I188" s="63">
        <f>H188+(H189-90)+(H190-90)+(H191-90)+(H192-90)</f>
        <v>332.72499999999997</v>
      </c>
      <c r="J188" s="24" t="s">
        <v>14</v>
      </c>
      <c r="K188" s="25" t="s">
        <v>14</v>
      </c>
      <c r="L188" s="25">
        <f t="shared" si="6"/>
        <v>0</v>
      </c>
      <c r="M188" s="26">
        <f t="shared" si="8"/>
        <v>0</v>
      </c>
      <c r="N188" s="1"/>
      <c r="O188" s="54"/>
      <c r="P188" s="52"/>
      <c r="Q188" s="1"/>
      <c r="R188" s="1"/>
      <c r="S188" s="49"/>
      <c r="T188" s="40"/>
      <c r="U188" s="3" t="str">
        <f t="shared" si="7"/>
        <v>No</v>
      </c>
      <c r="V188" s="55">
        <f>X40</f>
        <v>0</v>
      </c>
      <c r="W188" s="43"/>
      <c r="X188" s="39"/>
      <c r="AB188" s="55" t="str">
        <f>IF(V188=D188,"-","No!")</f>
        <v>No!</v>
      </c>
    </row>
    <row r="189" spans="2:28">
      <c r="B189" s="62"/>
      <c r="C189" s="62"/>
      <c r="D189" s="63"/>
      <c r="E189" s="64"/>
      <c r="F189" s="23">
        <v>1</v>
      </c>
      <c r="G189" s="24" t="s">
        <v>346</v>
      </c>
      <c r="H189" s="25">
        <v>94.35</v>
      </c>
      <c r="I189" s="62"/>
      <c r="J189" s="24" t="s">
        <v>14</v>
      </c>
      <c r="K189" s="25" t="s">
        <v>14</v>
      </c>
      <c r="L189" s="25">
        <f t="shared" si="6"/>
        <v>0</v>
      </c>
      <c r="M189" s="26">
        <f t="shared" si="8"/>
        <v>0</v>
      </c>
      <c r="N189" s="1"/>
      <c r="O189" s="54"/>
      <c r="P189" s="52"/>
      <c r="Q189" s="1"/>
      <c r="R189" s="1"/>
      <c r="S189" s="49"/>
      <c r="T189" s="40"/>
      <c r="U189" s="3" t="str">
        <f t="shared" si="7"/>
        <v>No</v>
      </c>
      <c r="V189" s="55"/>
      <c r="W189" s="43"/>
      <c r="X189" s="39"/>
      <c r="AB189" s="55"/>
    </row>
    <row r="190" spans="2:28">
      <c r="B190" s="62"/>
      <c r="C190" s="62"/>
      <c r="D190" s="63"/>
      <c r="E190" s="64"/>
      <c r="F190" s="23">
        <v>2</v>
      </c>
      <c r="G190" s="24" t="s">
        <v>346</v>
      </c>
      <c r="H190" s="25">
        <v>198.45</v>
      </c>
      <c r="I190" s="62"/>
      <c r="J190" s="24" t="s">
        <v>14</v>
      </c>
      <c r="K190" s="25" t="s">
        <v>14</v>
      </c>
      <c r="L190" s="25">
        <f t="shared" si="6"/>
        <v>0</v>
      </c>
      <c r="M190" s="26">
        <f t="shared" si="8"/>
        <v>0</v>
      </c>
      <c r="N190" s="1"/>
      <c r="O190" s="54"/>
      <c r="P190" s="52"/>
      <c r="Q190" s="1"/>
      <c r="R190" s="1"/>
      <c r="S190" s="49"/>
      <c r="T190" s="40"/>
      <c r="U190" s="3" t="str">
        <f t="shared" si="7"/>
        <v>No</v>
      </c>
      <c r="V190" s="55"/>
      <c r="W190" s="43"/>
      <c r="X190" s="39"/>
      <c r="AB190" s="55"/>
    </row>
    <row r="191" spans="2:28">
      <c r="B191" s="62"/>
      <c r="C191" s="62"/>
      <c r="D191" s="63"/>
      <c r="E191" s="64"/>
      <c r="F191" s="23">
        <v>3</v>
      </c>
      <c r="G191" s="24" t="s">
        <v>42</v>
      </c>
      <c r="H191" s="25">
        <v>111.85</v>
      </c>
      <c r="I191" s="62"/>
      <c r="J191" s="24" t="s">
        <v>11</v>
      </c>
      <c r="K191" s="25">
        <v>118.575</v>
      </c>
      <c r="L191" s="25">
        <f t="shared" si="6"/>
        <v>6.7250000000000085</v>
      </c>
      <c r="M191" s="26">
        <f t="shared" si="8"/>
        <v>269.00000000000034</v>
      </c>
      <c r="N191" s="1"/>
      <c r="O191" s="54"/>
      <c r="P191" s="52"/>
      <c r="Q191" s="1"/>
      <c r="R191" s="1"/>
      <c r="S191" s="49"/>
      <c r="T191" s="40"/>
      <c r="U191" s="3" t="str">
        <f t="shared" si="7"/>
        <v>No</v>
      </c>
      <c r="V191" s="55"/>
      <c r="W191" s="43"/>
      <c r="X191" s="39"/>
      <c r="AB191" s="55"/>
    </row>
    <row r="192" spans="2:28">
      <c r="B192" s="62"/>
      <c r="C192" s="62"/>
      <c r="D192" s="63"/>
      <c r="E192" s="64"/>
      <c r="F192" s="23">
        <v>4</v>
      </c>
      <c r="G192" s="24" t="s">
        <v>346</v>
      </c>
      <c r="H192" s="25">
        <v>164.8</v>
      </c>
      <c r="I192" s="62"/>
      <c r="J192" s="24" t="s">
        <v>14</v>
      </c>
      <c r="K192" s="25" t="s">
        <v>14</v>
      </c>
      <c r="L192" s="25">
        <f t="shared" si="6"/>
        <v>0</v>
      </c>
      <c r="M192" s="26">
        <f t="shared" si="8"/>
        <v>0</v>
      </c>
      <c r="N192" s="1"/>
      <c r="O192" s="54"/>
      <c r="P192" s="52"/>
      <c r="Q192" s="1"/>
      <c r="R192" s="1"/>
      <c r="S192" s="49"/>
      <c r="T192" s="40"/>
      <c r="U192" s="3" t="str">
        <f t="shared" si="7"/>
        <v>No</v>
      </c>
      <c r="V192" s="55"/>
      <c r="W192" s="43"/>
      <c r="X192" s="39"/>
      <c r="AB192" s="55"/>
    </row>
    <row r="193" spans="2:28">
      <c r="B193" s="65">
        <v>38</v>
      </c>
      <c r="C193" s="65" t="s">
        <v>6</v>
      </c>
      <c r="D193" s="55">
        <v>390.42500000000001</v>
      </c>
      <c r="E193" s="55">
        <f>I193-D193</f>
        <v>4.7749999999999773</v>
      </c>
      <c r="F193" s="9">
        <v>0</v>
      </c>
      <c r="G193" s="10" t="s">
        <v>346</v>
      </c>
      <c r="H193" s="11">
        <v>184.17500000000001</v>
      </c>
      <c r="I193" s="55">
        <f>H193+(H194-90)+(H195-90)+(H196-90)+(H197-90)</f>
        <v>395.2</v>
      </c>
      <c r="J193" s="10" t="s">
        <v>14</v>
      </c>
      <c r="K193" s="11" t="s">
        <v>14</v>
      </c>
      <c r="L193" s="11">
        <f t="shared" si="6"/>
        <v>0</v>
      </c>
      <c r="M193" s="12">
        <f t="shared" si="8"/>
        <v>0</v>
      </c>
      <c r="N193" s="1"/>
      <c r="O193" s="54"/>
      <c r="P193" s="52"/>
      <c r="Q193" s="1"/>
      <c r="R193" s="1"/>
      <c r="S193" s="49"/>
      <c r="T193" s="40"/>
      <c r="U193" s="3" t="str">
        <f t="shared" si="7"/>
        <v>No</v>
      </c>
      <c r="V193" s="55">
        <f>X41</f>
        <v>0</v>
      </c>
      <c r="W193" s="43"/>
      <c r="X193" s="39"/>
      <c r="AB193" s="55" t="str">
        <f>IF(V193=D193,"-","No!")</f>
        <v>No!</v>
      </c>
    </row>
    <row r="194" spans="2:28">
      <c r="B194" s="65"/>
      <c r="C194" s="65"/>
      <c r="D194" s="55"/>
      <c r="E194" s="64"/>
      <c r="F194" s="9">
        <v>1</v>
      </c>
      <c r="G194" s="10" t="s">
        <v>346</v>
      </c>
      <c r="H194" s="11">
        <v>179.35</v>
      </c>
      <c r="I194" s="65"/>
      <c r="J194" s="10" t="s">
        <v>14</v>
      </c>
      <c r="K194" s="11" t="s">
        <v>14</v>
      </c>
      <c r="L194" s="11">
        <f t="shared" si="6"/>
        <v>0</v>
      </c>
      <c r="M194" s="12">
        <f t="shared" si="8"/>
        <v>0</v>
      </c>
      <c r="N194" s="1"/>
      <c r="O194" s="54"/>
      <c r="P194" s="52"/>
      <c r="Q194" s="1"/>
      <c r="R194" s="1"/>
      <c r="S194" s="49"/>
      <c r="T194" s="40"/>
      <c r="U194" s="3" t="str">
        <f t="shared" si="7"/>
        <v>No</v>
      </c>
      <c r="V194" s="55"/>
      <c r="W194" s="43"/>
      <c r="X194" s="39"/>
      <c r="AB194" s="55"/>
    </row>
    <row r="195" spans="2:28">
      <c r="B195" s="65"/>
      <c r="C195" s="65"/>
      <c r="D195" s="55"/>
      <c r="E195" s="64"/>
      <c r="F195" s="9">
        <v>2</v>
      </c>
      <c r="G195" s="10" t="s">
        <v>346</v>
      </c>
      <c r="H195" s="11">
        <v>117.825</v>
      </c>
      <c r="I195" s="65"/>
      <c r="J195" s="10" t="s">
        <v>14</v>
      </c>
      <c r="K195" s="11" t="s">
        <v>14</v>
      </c>
      <c r="L195" s="11">
        <f t="shared" ref="L195:L258" si="9">IF(K195="N/A",0,K195-H195)</f>
        <v>0</v>
      </c>
      <c r="M195" s="12">
        <f t="shared" si="8"/>
        <v>0</v>
      </c>
      <c r="N195" s="1"/>
      <c r="O195" s="54"/>
      <c r="P195" s="52"/>
      <c r="Q195" s="1"/>
      <c r="R195" s="1"/>
      <c r="S195" s="49"/>
      <c r="T195" s="40"/>
      <c r="U195" s="3" t="str">
        <f t="shared" ref="U195:U258" si="10">IF(T195=H195,"-","No")</f>
        <v>No</v>
      </c>
      <c r="V195" s="55"/>
      <c r="W195" s="43"/>
      <c r="X195" s="39"/>
      <c r="AB195" s="55"/>
    </row>
    <row r="196" spans="2:28">
      <c r="B196" s="65"/>
      <c r="C196" s="65"/>
      <c r="D196" s="55"/>
      <c r="E196" s="64"/>
      <c r="F196" s="9">
        <v>3</v>
      </c>
      <c r="G196" s="10" t="s">
        <v>6</v>
      </c>
      <c r="H196" s="11">
        <v>130.65</v>
      </c>
      <c r="I196" s="65"/>
      <c r="J196" s="10" t="s">
        <v>14</v>
      </c>
      <c r="K196" s="11" t="s">
        <v>14</v>
      </c>
      <c r="L196" s="11">
        <f t="shared" si="9"/>
        <v>0</v>
      </c>
      <c r="M196" s="12">
        <f t="shared" ref="M196:M259" si="11">L196/0.025</f>
        <v>0</v>
      </c>
      <c r="N196" s="1"/>
      <c r="O196" s="54"/>
      <c r="P196" s="52"/>
      <c r="Q196" s="1"/>
      <c r="R196" s="1"/>
      <c r="S196" s="49"/>
      <c r="T196" s="40"/>
      <c r="U196" s="3" t="str">
        <f t="shared" si="10"/>
        <v>No</v>
      </c>
      <c r="V196" s="55"/>
      <c r="W196" s="43"/>
      <c r="X196" s="39"/>
      <c r="AB196" s="55"/>
    </row>
    <row r="197" spans="2:28">
      <c r="B197" s="65"/>
      <c r="C197" s="65"/>
      <c r="D197" s="55"/>
      <c r="E197" s="64"/>
      <c r="F197" s="9">
        <v>4</v>
      </c>
      <c r="G197" s="10" t="s">
        <v>6</v>
      </c>
      <c r="H197" s="11">
        <v>143.19999999999999</v>
      </c>
      <c r="I197" s="65"/>
      <c r="J197" s="10" t="s">
        <v>14</v>
      </c>
      <c r="K197" s="11" t="s">
        <v>14</v>
      </c>
      <c r="L197" s="11">
        <f t="shared" si="9"/>
        <v>0</v>
      </c>
      <c r="M197" s="12">
        <f t="shared" si="11"/>
        <v>0</v>
      </c>
      <c r="N197" s="1"/>
      <c r="O197" s="54"/>
      <c r="P197" s="52"/>
      <c r="Q197" s="1"/>
      <c r="R197" s="1"/>
      <c r="S197" s="49"/>
      <c r="T197" s="40"/>
      <c r="U197" s="3" t="str">
        <f t="shared" si="10"/>
        <v>No</v>
      </c>
      <c r="V197" s="55"/>
      <c r="W197" s="43"/>
      <c r="X197" s="39"/>
      <c r="AB197" s="55"/>
    </row>
    <row r="198" spans="2:28">
      <c r="B198" s="62">
        <v>39</v>
      </c>
      <c r="C198" s="62" t="s">
        <v>42</v>
      </c>
      <c r="D198" s="63">
        <v>323.42500000000001</v>
      </c>
      <c r="E198" s="63">
        <f>I198-D198</f>
        <v>6.9750000000000227</v>
      </c>
      <c r="F198" s="23">
        <v>0</v>
      </c>
      <c r="G198" s="24" t="s">
        <v>346</v>
      </c>
      <c r="H198" s="25">
        <v>125.325</v>
      </c>
      <c r="I198" s="63">
        <f>H198+(H199-90)+(H200-90)+(H201-90)+(H202-90)</f>
        <v>330.40000000000003</v>
      </c>
      <c r="J198" s="24" t="s">
        <v>14</v>
      </c>
      <c r="K198" s="25" t="s">
        <v>14</v>
      </c>
      <c r="L198" s="25">
        <f t="shared" si="9"/>
        <v>0</v>
      </c>
      <c r="M198" s="26">
        <f t="shared" si="11"/>
        <v>0</v>
      </c>
      <c r="N198" s="1"/>
      <c r="O198" s="54"/>
      <c r="P198" s="52"/>
      <c r="Q198" s="1"/>
      <c r="R198" s="1"/>
      <c r="S198" s="49"/>
      <c r="T198" s="40"/>
      <c r="U198" s="3" t="str">
        <f t="shared" si="10"/>
        <v>No</v>
      </c>
      <c r="V198" s="55">
        <f>X42</f>
        <v>0</v>
      </c>
      <c r="W198" s="43"/>
      <c r="X198" s="39"/>
      <c r="AB198" s="55" t="str">
        <f>IF(V198=D198,"-","No!")</f>
        <v>No!</v>
      </c>
    </row>
    <row r="199" spans="2:28">
      <c r="B199" s="62"/>
      <c r="C199" s="62"/>
      <c r="D199" s="63"/>
      <c r="E199" s="64"/>
      <c r="F199" s="23">
        <v>1</v>
      </c>
      <c r="G199" s="24" t="s">
        <v>346</v>
      </c>
      <c r="H199" s="25">
        <v>139.4</v>
      </c>
      <c r="I199" s="62"/>
      <c r="J199" s="24" t="s">
        <v>11</v>
      </c>
      <c r="K199" s="25">
        <v>139.77500000000001</v>
      </c>
      <c r="L199" s="25">
        <f t="shared" si="9"/>
        <v>0.375</v>
      </c>
      <c r="M199" s="26">
        <f t="shared" si="11"/>
        <v>15</v>
      </c>
      <c r="N199" s="1"/>
      <c r="O199" s="54"/>
      <c r="P199" s="52"/>
      <c r="Q199" s="1"/>
      <c r="R199" s="1"/>
      <c r="S199" s="49"/>
      <c r="T199" s="40"/>
      <c r="U199" s="3" t="str">
        <f t="shared" si="10"/>
        <v>No</v>
      </c>
      <c r="V199" s="55"/>
      <c r="W199" s="43"/>
      <c r="X199" s="39"/>
      <c r="AB199" s="55"/>
    </row>
    <row r="200" spans="2:28">
      <c r="B200" s="62"/>
      <c r="C200" s="62"/>
      <c r="D200" s="63"/>
      <c r="E200" s="64"/>
      <c r="F200" s="23">
        <v>2</v>
      </c>
      <c r="G200" s="24" t="s">
        <v>42</v>
      </c>
      <c r="H200" s="25">
        <v>156.75</v>
      </c>
      <c r="I200" s="62"/>
      <c r="J200" s="24" t="s">
        <v>14</v>
      </c>
      <c r="K200" s="25" t="s">
        <v>14</v>
      </c>
      <c r="L200" s="25">
        <f t="shared" si="9"/>
        <v>0</v>
      </c>
      <c r="M200" s="26">
        <f t="shared" si="11"/>
        <v>0</v>
      </c>
      <c r="N200" s="1"/>
      <c r="O200" s="54"/>
      <c r="P200" s="52"/>
      <c r="Q200" s="1"/>
      <c r="R200" s="1"/>
      <c r="S200" s="49"/>
      <c r="T200" s="40"/>
      <c r="U200" s="3" t="str">
        <f t="shared" si="10"/>
        <v>No</v>
      </c>
      <c r="V200" s="55"/>
      <c r="W200" s="43"/>
      <c r="X200" s="39"/>
      <c r="AB200" s="55"/>
    </row>
    <row r="201" spans="2:28">
      <c r="B201" s="62"/>
      <c r="C201" s="62"/>
      <c r="D201" s="63"/>
      <c r="E201" s="64"/>
      <c r="F201" s="23">
        <v>3</v>
      </c>
      <c r="G201" s="24" t="s">
        <v>42</v>
      </c>
      <c r="H201" s="25">
        <v>129.97499999999999</v>
      </c>
      <c r="I201" s="62"/>
      <c r="J201" s="24" t="s">
        <v>14</v>
      </c>
      <c r="K201" s="25" t="s">
        <v>14</v>
      </c>
      <c r="L201" s="25">
        <f t="shared" si="9"/>
        <v>0</v>
      </c>
      <c r="M201" s="26">
        <f t="shared" si="11"/>
        <v>0</v>
      </c>
      <c r="N201" s="1"/>
      <c r="O201" s="54"/>
      <c r="P201" s="52"/>
      <c r="Q201" s="1"/>
      <c r="R201" s="1"/>
      <c r="S201" s="49"/>
      <c r="T201" s="40"/>
      <c r="U201" s="3" t="str">
        <f t="shared" si="10"/>
        <v>No</v>
      </c>
      <c r="V201" s="55"/>
      <c r="W201" s="43"/>
      <c r="X201" s="39"/>
      <c r="AB201" s="55"/>
    </row>
    <row r="202" spans="2:28">
      <c r="B202" s="62"/>
      <c r="C202" s="62"/>
      <c r="D202" s="63"/>
      <c r="E202" s="64"/>
      <c r="F202" s="23">
        <v>4</v>
      </c>
      <c r="G202" s="24" t="s">
        <v>6</v>
      </c>
      <c r="H202" s="25">
        <v>138.94999999999999</v>
      </c>
      <c r="I202" s="62"/>
      <c r="J202" s="24" t="s">
        <v>14</v>
      </c>
      <c r="K202" s="25" t="s">
        <v>14</v>
      </c>
      <c r="L202" s="25">
        <f t="shared" si="9"/>
        <v>0</v>
      </c>
      <c r="M202" s="26">
        <f t="shared" si="11"/>
        <v>0</v>
      </c>
      <c r="N202" s="1"/>
      <c r="O202" s="54"/>
      <c r="P202" s="52"/>
      <c r="Q202" s="1"/>
      <c r="R202" s="1"/>
      <c r="S202" s="49"/>
      <c r="T202" s="40"/>
      <c r="U202" s="3" t="str">
        <f t="shared" si="10"/>
        <v>No</v>
      </c>
      <c r="V202" s="55"/>
      <c r="W202" s="43"/>
      <c r="X202" s="39"/>
      <c r="AB202" s="55"/>
    </row>
    <row r="203" spans="2:28">
      <c r="B203" s="65">
        <v>40</v>
      </c>
      <c r="C203" s="65" t="s">
        <v>346</v>
      </c>
      <c r="D203" s="55">
        <v>269.92500000000001</v>
      </c>
      <c r="E203" s="55">
        <f>I203-D203</f>
        <v>2.6500000000000341</v>
      </c>
      <c r="F203" s="9">
        <v>0</v>
      </c>
      <c r="G203" s="10" t="s">
        <v>346</v>
      </c>
      <c r="H203" s="11">
        <v>162.32499999999999</v>
      </c>
      <c r="I203" s="55">
        <f>H203+(H204-90)+(H205-90)+(H206-90)+(H207-90)</f>
        <v>272.57500000000005</v>
      </c>
      <c r="J203" s="10" t="s">
        <v>14</v>
      </c>
      <c r="K203" s="11" t="s">
        <v>14</v>
      </c>
      <c r="L203" s="11">
        <f t="shared" si="9"/>
        <v>0</v>
      </c>
      <c r="M203" s="12">
        <f t="shared" si="11"/>
        <v>0</v>
      </c>
      <c r="N203" s="1"/>
      <c r="O203" s="54"/>
      <c r="P203" s="52"/>
      <c r="Q203" s="1"/>
      <c r="R203" s="1"/>
      <c r="S203" s="49"/>
      <c r="T203" s="40"/>
      <c r="U203" s="3" t="str">
        <f t="shared" si="10"/>
        <v>No</v>
      </c>
      <c r="V203" s="55">
        <f>X43</f>
        <v>0</v>
      </c>
      <c r="W203" s="43"/>
      <c r="X203" s="39"/>
      <c r="AB203" s="55" t="str">
        <f>IF(V203=D203,"-","No!")</f>
        <v>No!</v>
      </c>
    </row>
    <row r="204" spans="2:28">
      <c r="B204" s="65"/>
      <c r="C204" s="65"/>
      <c r="D204" s="55"/>
      <c r="E204" s="64"/>
      <c r="F204" s="9">
        <v>1</v>
      </c>
      <c r="G204" s="10" t="s">
        <v>347</v>
      </c>
      <c r="H204" s="11">
        <v>97.025000000000006</v>
      </c>
      <c r="I204" s="65"/>
      <c r="J204" s="10" t="s">
        <v>14</v>
      </c>
      <c r="K204" s="11" t="s">
        <v>14</v>
      </c>
      <c r="L204" s="11">
        <f t="shared" si="9"/>
        <v>0</v>
      </c>
      <c r="M204" s="12">
        <f t="shared" si="11"/>
        <v>0</v>
      </c>
      <c r="N204" s="1"/>
      <c r="O204" s="54"/>
      <c r="P204" s="52"/>
      <c r="Q204" s="1"/>
      <c r="R204" s="1"/>
      <c r="S204" s="49"/>
      <c r="T204" s="40"/>
      <c r="U204" s="3" t="str">
        <f t="shared" si="10"/>
        <v>No</v>
      </c>
      <c r="V204" s="55"/>
      <c r="W204" s="43"/>
      <c r="X204" s="39"/>
      <c r="AB204" s="55"/>
    </row>
    <row r="205" spans="2:28">
      <c r="B205" s="65"/>
      <c r="C205" s="65"/>
      <c r="D205" s="55"/>
      <c r="E205" s="64"/>
      <c r="F205" s="9">
        <v>2</v>
      </c>
      <c r="G205" s="10" t="s">
        <v>42</v>
      </c>
      <c r="H205" s="11">
        <v>112.075</v>
      </c>
      <c r="I205" s="65"/>
      <c r="J205" s="10" t="s">
        <v>11</v>
      </c>
      <c r="K205" s="11">
        <v>112</v>
      </c>
      <c r="L205" s="11">
        <f t="shared" si="9"/>
        <v>-7.5000000000002842E-2</v>
      </c>
      <c r="M205" s="12">
        <f t="shared" si="11"/>
        <v>-3.0000000000001137</v>
      </c>
      <c r="N205" s="1"/>
      <c r="O205" s="54"/>
      <c r="P205" s="52"/>
      <c r="Q205" s="1"/>
      <c r="R205" s="1"/>
      <c r="S205" s="49"/>
      <c r="T205" s="40"/>
      <c r="U205" s="3" t="str">
        <f t="shared" si="10"/>
        <v>No</v>
      </c>
      <c r="V205" s="55"/>
      <c r="W205" s="43"/>
      <c r="X205" s="39"/>
      <c r="AB205" s="55"/>
    </row>
    <row r="206" spans="2:28">
      <c r="B206" s="65"/>
      <c r="C206" s="65"/>
      <c r="D206" s="55"/>
      <c r="E206" s="64"/>
      <c r="F206" s="9">
        <v>3</v>
      </c>
      <c r="G206" s="10" t="s">
        <v>346</v>
      </c>
      <c r="H206" s="11">
        <v>119.65</v>
      </c>
      <c r="I206" s="65"/>
      <c r="J206" s="10" t="s">
        <v>14</v>
      </c>
      <c r="K206" s="11" t="s">
        <v>14</v>
      </c>
      <c r="L206" s="11">
        <f t="shared" si="9"/>
        <v>0</v>
      </c>
      <c r="M206" s="12">
        <f t="shared" si="11"/>
        <v>0</v>
      </c>
      <c r="N206" s="1"/>
      <c r="O206" s="54"/>
      <c r="P206" s="52"/>
      <c r="Q206" s="1"/>
      <c r="R206" s="1"/>
      <c r="S206" s="49"/>
      <c r="T206" s="40"/>
      <c r="U206" s="3" t="str">
        <f t="shared" si="10"/>
        <v>No</v>
      </c>
      <c r="V206" s="55"/>
      <c r="W206" s="43"/>
      <c r="X206" s="39"/>
      <c r="AB206" s="55"/>
    </row>
    <row r="207" spans="2:28">
      <c r="B207" s="65"/>
      <c r="C207" s="65"/>
      <c r="D207" s="55"/>
      <c r="E207" s="64"/>
      <c r="F207" s="9">
        <v>4</v>
      </c>
      <c r="G207" s="10" t="s">
        <v>346</v>
      </c>
      <c r="H207" s="11">
        <v>141.5</v>
      </c>
      <c r="I207" s="65"/>
      <c r="J207" s="10" t="s">
        <v>11</v>
      </c>
      <c r="K207" s="11">
        <v>144.07499999999999</v>
      </c>
      <c r="L207" s="11">
        <f t="shared" si="9"/>
        <v>2.5749999999999886</v>
      </c>
      <c r="M207" s="12">
        <f t="shared" si="11"/>
        <v>102.99999999999955</v>
      </c>
      <c r="N207" s="1"/>
      <c r="O207" s="54"/>
      <c r="P207" s="52"/>
      <c r="Q207" s="1"/>
      <c r="R207" s="1"/>
      <c r="S207" s="49"/>
      <c r="T207" s="40"/>
      <c r="U207" s="3" t="str">
        <f t="shared" si="10"/>
        <v>No</v>
      </c>
      <c r="V207" s="55"/>
      <c r="W207" s="43"/>
      <c r="X207" s="39"/>
      <c r="AB207" s="55"/>
    </row>
    <row r="208" spans="2:28">
      <c r="B208" s="62">
        <v>41</v>
      </c>
      <c r="C208" s="62" t="s">
        <v>42</v>
      </c>
      <c r="D208" s="63">
        <v>371.3</v>
      </c>
      <c r="E208" s="63">
        <f>I208-D208</f>
        <v>2.1749999999999545</v>
      </c>
      <c r="F208" s="23">
        <v>0</v>
      </c>
      <c r="G208" s="24" t="s">
        <v>6</v>
      </c>
      <c r="H208" s="25">
        <v>116.95</v>
      </c>
      <c r="I208" s="63">
        <f>H208+(H209-90)+(H210-90)+(H211-90)+(H212-90)</f>
        <v>373.47499999999997</v>
      </c>
      <c r="J208" s="24" t="s">
        <v>14</v>
      </c>
      <c r="K208" s="25" t="s">
        <v>14</v>
      </c>
      <c r="L208" s="25">
        <f t="shared" si="9"/>
        <v>0</v>
      </c>
      <c r="M208" s="26">
        <f t="shared" si="11"/>
        <v>0</v>
      </c>
      <c r="N208" s="1"/>
      <c r="O208" s="54"/>
      <c r="P208" s="52"/>
      <c r="Q208" s="1"/>
      <c r="R208" s="1"/>
      <c r="S208" s="49"/>
      <c r="T208" s="40"/>
      <c r="U208" s="3" t="str">
        <f t="shared" si="10"/>
        <v>No</v>
      </c>
      <c r="V208" s="55">
        <f>X44</f>
        <v>0</v>
      </c>
      <c r="W208" s="43"/>
      <c r="X208" s="39"/>
      <c r="AB208" s="55" t="str">
        <f>IF(V208=D208,"-","No!")</f>
        <v>No!</v>
      </c>
    </row>
    <row r="209" spans="2:28">
      <c r="B209" s="62"/>
      <c r="C209" s="62"/>
      <c r="D209" s="63"/>
      <c r="E209" s="64"/>
      <c r="F209" s="23">
        <v>1</v>
      </c>
      <c r="G209" s="24" t="s">
        <v>42</v>
      </c>
      <c r="H209" s="25">
        <v>167.45</v>
      </c>
      <c r="I209" s="62"/>
      <c r="J209" s="24" t="s">
        <v>11</v>
      </c>
      <c r="K209" s="25">
        <v>168.4</v>
      </c>
      <c r="L209" s="25">
        <f t="shared" si="9"/>
        <v>0.95000000000001705</v>
      </c>
      <c r="M209" s="26">
        <f t="shared" si="11"/>
        <v>38.000000000000682</v>
      </c>
      <c r="N209" s="1"/>
      <c r="O209" s="54"/>
      <c r="P209" s="52"/>
      <c r="Q209" s="1"/>
      <c r="R209" s="1"/>
      <c r="S209" s="49"/>
      <c r="T209" s="40"/>
      <c r="U209" s="3" t="str">
        <f t="shared" si="10"/>
        <v>No</v>
      </c>
      <c r="V209" s="55"/>
      <c r="W209" s="43"/>
      <c r="X209" s="39"/>
      <c r="AB209" s="55"/>
    </row>
    <row r="210" spans="2:28">
      <c r="B210" s="62"/>
      <c r="C210" s="62"/>
      <c r="D210" s="63"/>
      <c r="E210" s="64"/>
      <c r="F210" s="23">
        <v>2</v>
      </c>
      <c r="G210" s="24" t="s">
        <v>346</v>
      </c>
      <c r="H210" s="25">
        <v>144.69999999999999</v>
      </c>
      <c r="I210" s="62"/>
      <c r="J210" s="24" t="s">
        <v>14</v>
      </c>
      <c r="K210" s="25" t="s">
        <v>14</v>
      </c>
      <c r="L210" s="25">
        <f t="shared" si="9"/>
        <v>0</v>
      </c>
      <c r="M210" s="26">
        <f t="shared" si="11"/>
        <v>0</v>
      </c>
      <c r="N210" s="1"/>
      <c r="O210" s="54"/>
      <c r="P210" s="52"/>
      <c r="Q210" s="1"/>
      <c r="R210" s="1"/>
      <c r="S210" s="49"/>
      <c r="T210" s="40"/>
      <c r="U210" s="3" t="str">
        <f t="shared" si="10"/>
        <v>No</v>
      </c>
      <c r="V210" s="55"/>
      <c r="W210" s="43"/>
      <c r="X210" s="39"/>
      <c r="AB210" s="55"/>
    </row>
    <row r="211" spans="2:28">
      <c r="B211" s="62"/>
      <c r="C211" s="62"/>
      <c r="D211" s="63"/>
      <c r="E211" s="64"/>
      <c r="F211" s="23">
        <v>3</v>
      </c>
      <c r="G211" s="24" t="s">
        <v>6</v>
      </c>
      <c r="H211" s="25">
        <v>148.17500000000001</v>
      </c>
      <c r="I211" s="62"/>
      <c r="J211" s="24" t="s">
        <v>14</v>
      </c>
      <c r="K211" s="25" t="s">
        <v>14</v>
      </c>
      <c r="L211" s="25">
        <f t="shared" si="9"/>
        <v>0</v>
      </c>
      <c r="M211" s="26">
        <f t="shared" si="11"/>
        <v>0</v>
      </c>
      <c r="N211" s="1"/>
      <c r="O211" s="54"/>
      <c r="P211" s="52"/>
      <c r="Q211" s="1"/>
      <c r="R211" s="1"/>
      <c r="S211" s="49"/>
      <c r="T211" s="40"/>
      <c r="U211" s="3" t="str">
        <f t="shared" si="10"/>
        <v>No</v>
      </c>
      <c r="V211" s="55"/>
      <c r="W211" s="43"/>
      <c r="X211" s="39"/>
      <c r="AB211" s="55"/>
    </row>
    <row r="212" spans="2:28">
      <c r="B212" s="62"/>
      <c r="C212" s="62"/>
      <c r="D212" s="63"/>
      <c r="E212" s="64"/>
      <c r="F212" s="23">
        <v>4</v>
      </c>
      <c r="G212" s="24" t="s">
        <v>346</v>
      </c>
      <c r="H212" s="25">
        <v>156.19999999999999</v>
      </c>
      <c r="I212" s="62"/>
      <c r="J212" s="24" t="s">
        <v>14</v>
      </c>
      <c r="K212" s="25" t="s">
        <v>14</v>
      </c>
      <c r="L212" s="25">
        <f t="shared" si="9"/>
        <v>0</v>
      </c>
      <c r="M212" s="26">
        <f t="shared" si="11"/>
        <v>0</v>
      </c>
      <c r="N212" s="1"/>
      <c r="O212" s="54"/>
      <c r="P212" s="52"/>
      <c r="Q212" s="1"/>
      <c r="R212" s="1"/>
      <c r="S212" s="49"/>
      <c r="T212" s="40"/>
      <c r="U212" s="3" t="str">
        <f t="shared" si="10"/>
        <v>No</v>
      </c>
      <c r="V212" s="55"/>
      <c r="W212" s="43"/>
      <c r="X212" s="39"/>
      <c r="AB212" s="55"/>
    </row>
    <row r="213" spans="2:28">
      <c r="B213" s="65">
        <v>42</v>
      </c>
      <c r="C213" s="65" t="s">
        <v>35</v>
      </c>
      <c r="D213" s="55">
        <v>389.47500000000002</v>
      </c>
      <c r="E213" s="55">
        <f>I213-D213</f>
        <v>6.5749999999999318</v>
      </c>
      <c r="F213" s="9">
        <v>0</v>
      </c>
      <c r="G213" s="10" t="s">
        <v>346</v>
      </c>
      <c r="H213" s="11">
        <v>128.52500000000001</v>
      </c>
      <c r="I213" s="55">
        <f>H213+(H214-90)+(H215-90)+(H216-90)+(H217-90)</f>
        <v>396.04999999999995</v>
      </c>
      <c r="J213" s="10" t="s">
        <v>14</v>
      </c>
      <c r="K213" s="11" t="s">
        <v>14</v>
      </c>
      <c r="L213" s="11">
        <f t="shared" si="9"/>
        <v>0</v>
      </c>
      <c r="M213" s="12">
        <f t="shared" si="11"/>
        <v>0</v>
      </c>
      <c r="N213" s="1"/>
      <c r="O213" s="54"/>
      <c r="P213" s="52"/>
      <c r="Q213" s="1"/>
      <c r="R213" s="1"/>
      <c r="S213" s="49"/>
      <c r="T213" s="40"/>
      <c r="U213" s="3" t="str">
        <f t="shared" si="10"/>
        <v>No</v>
      </c>
      <c r="V213" s="55">
        <f>X45</f>
        <v>0</v>
      </c>
      <c r="W213" s="43"/>
      <c r="X213" s="39"/>
      <c r="AB213" s="55" t="str">
        <f>IF(V213=D213,"-","No!")</f>
        <v>No!</v>
      </c>
    </row>
    <row r="214" spans="2:28">
      <c r="B214" s="65"/>
      <c r="C214" s="65"/>
      <c r="D214" s="55"/>
      <c r="E214" s="64"/>
      <c r="F214" s="9">
        <v>1</v>
      </c>
      <c r="G214" s="10" t="s">
        <v>346</v>
      </c>
      <c r="H214" s="11">
        <v>173.4</v>
      </c>
      <c r="I214" s="65"/>
      <c r="J214" s="10" t="s">
        <v>14</v>
      </c>
      <c r="K214" s="11" t="s">
        <v>14</v>
      </c>
      <c r="L214" s="11">
        <f t="shared" si="9"/>
        <v>0</v>
      </c>
      <c r="M214" s="12">
        <f t="shared" si="11"/>
        <v>0</v>
      </c>
      <c r="N214" s="1"/>
      <c r="O214" s="54"/>
      <c r="P214" s="52"/>
      <c r="Q214" s="1"/>
      <c r="R214" s="1"/>
      <c r="S214" s="49"/>
      <c r="T214" s="40"/>
      <c r="U214" s="3" t="str">
        <f t="shared" si="10"/>
        <v>No</v>
      </c>
      <c r="V214" s="55"/>
      <c r="W214" s="43"/>
      <c r="X214" s="39"/>
      <c r="AB214" s="55"/>
    </row>
    <row r="215" spans="2:28">
      <c r="B215" s="65"/>
      <c r="C215" s="65"/>
      <c r="D215" s="55"/>
      <c r="E215" s="64"/>
      <c r="F215" s="9">
        <v>2</v>
      </c>
      <c r="G215" s="10" t="s">
        <v>35</v>
      </c>
      <c r="H215" s="11">
        <v>167.25</v>
      </c>
      <c r="I215" s="65"/>
      <c r="J215" s="10" t="s">
        <v>14</v>
      </c>
      <c r="K215" s="11" t="s">
        <v>14</v>
      </c>
      <c r="L215" s="11">
        <f t="shared" si="9"/>
        <v>0</v>
      </c>
      <c r="M215" s="12">
        <f t="shared" si="11"/>
        <v>0</v>
      </c>
      <c r="N215" s="1"/>
      <c r="O215" s="54"/>
      <c r="P215" s="52"/>
      <c r="Q215" s="1"/>
      <c r="R215" s="1"/>
      <c r="S215" s="49"/>
      <c r="T215" s="40"/>
      <c r="U215" s="3" t="str">
        <f t="shared" si="10"/>
        <v>No</v>
      </c>
      <c r="V215" s="55"/>
      <c r="W215" s="43"/>
      <c r="X215" s="39"/>
      <c r="AB215" s="55"/>
    </row>
    <row r="216" spans="2:28">
      <c r="B216" s="65"/>
      <c r="C216" s="65"/>
      <c r="D216" s="55"/>
      <c r="E216" s="64"/>
      <c r="F216" s="9">
        <v>3</v>
      </c>
      <c r="G216" s="10" t="s">
        <v>16</v>
      </c>
      <c r="H216" s="11">
        <v>186.85</v>
      </c>
      <c r="I216" s="65"/>
      <c r="J216" s="10" t="s">
        <v>14</v>
      </c>
      <c r="K216" s="11" t="s">
        <v>14</v>
      </c>
      <c r="L216" s="11">
        <f t="shared" si="9"/>
        <v>0</v>
      </c>
      <c r="M216" s="12">
        <f t="shared" si="11"/>
        <v>0</v>
      </c>
      <c r="N216" s="1"/>
      <c r="O216" s="54"/>
      <c r="P216" s="52"/>
      <c r="Q216" s="1"/>
      <c r="R216" s="1"/>
      <c r="S216" s="49"/>
      <c r="T216" s="40"/>
      <c r="U216" s="3" t="str">
        <f t="shared" si="10"/>
        <v>No</v>
      </c>
      <c r="V216" s="55"/>
      <c r="W216" s="43"/>
      <c r="X216" s="39"/>
      <c r="AB216" s="55"/>
    </row>
    <row r="217" spans="2:28">
      <c r="B217" s="65"/>
      <c r="C217" s="65"/>
      <c r="D217" s="55"/>
      <c r="E217" s="64"/>
      <c r="F217" s="9">
        <v>4</v>
      </c>
      <c r="G217" s="10" t="s">
        <v>346</v>
      </c>
      <c r="H217" s="11">
        <v>100.02500000000001</v>
      </c>
      <c r="I217" s="65"/>
      <c r="J217" s="10" t="s">
        <v>14</v>
      </c>
      <c r="K217" s="11" t="s">
        <v>14</v>
      </c>
      <c r="L217" s="11">
        <f t="shared" si="9"/>
        <v>0</v>
      </c>
      <c r="M217" s="12">
        <f t="shared" si="11"/>
        <v>0</v>
      </c>
      <c r="N217" s="1"/>
      <c r="O217" s="54"/>
      <c r="P217" s="52"/>
      <c r="Q217" s="1"/>
      <c r="R217" s="1"/>
      <c r="S217" s="49"/>
      <c r="T217" s="40"/>
      <c r="U217" s="3" t="str">
        <f t="shared" si="10"/>
        <v>No</v>
      </c>
      <c r="V217" s="55"/>
      <c r="W217" s="43"/>
      <c r="X217" s="39"/>
      <c r="AB217" s="55"/>
    </row>
    <row r="218" spans="2:28">
      <c r="B218" s="62">
        <v>43</v>
      </c>
      <c r="C218" s="62" t="s">
        <v>35</v>
      </c>
      <c r="D218" s="63">
        <v>285.95</v>
      </c>
      <c r="E218" s="63">
        <f>I218-D218</f>
        <v>2.9250000000000114</v>
      </c>
      <c r="F218" s="23">
        <v>0</v>
      </c>
      <c r="G218" s="24" t="s">
        <v>346</v>
      </c>
      <c r="H218" s="25">
        <v>161.6</v>
      </c>
      <c r="I218" s="63">
        <f>H218+(H219-90)+(H220-90)+(H221-90)+(H222-90)</f>
        <v>288.875</v>
      </c>
      <c r="J218" s="24" t="s">
        <v>14</v>
      </c>
      <c r="K218" s="25" t="s">
        <v>14</v>
      </c>
      <c r="L218" s="25">
        <f t="shared" si="9"/>
        <v>0</v>
      </c>
      <c r="M218" s="26">
        <f t="shared" si="11"/>
        <v>0</v>
      </c>
      <c r="N218" s="1"/>
      <c r="O218" s="54"/>
      <c r="P218" s="52"/>
      <c r="Q218" s="1"/>
      <c r="R218" s="1"/>
      <c r="S218" s="49"/>
      <c r="T218" s="40"/>
      <c r="U218" s="3" t="str">
        <f t="shared" si="10"/>
        <v>No</v>
      </c>
      <c r="V218" s="55">
        <f>X46</f>
        <v>0</v>
      </c>
      <c r="W218" s="43"/>
      <c r="X218" s="39"/>
      <c r="AB218" s="55" t="str">
        <f>IF(V218=D218,"-","No!")</f>
        <v>No!</v>
      </c>
    </row>
    <row r="219" spans="2:28">
      <c r="B219" s="62"/>
      <c r="C219" s="62"/>
      <c r="D219" s="63"/>
      <c r="E219" s="64"/>
      <c r="F219" s="23">
        <v>1</v>
      </c>
      <c r="G219" s="24" t="s">
        <v>42</v>
      </c>
      <c r="H219" s="25">
        <v>138.82499999999999</v>
      </c>
      <c r="I219" s="62"/>
      <c r="J219" s="24" t="s">
        <v>354</v>
      </c>
      <c r="K219" s="25">
        <v>139.67500000000001</v>
      </c>
      <c r="L219" s="25">
        <f t="shared" si="9"/>
        <v>0.85000000000002274</v>
      </c>
      <c r="M219" s="26">
        <f t="shared" si="11"/>
        <v>34.000000000000909</v>
      </c>
      <c r="N219" s="1"/>
      <c r="O219" s="54"/>
      <c r="P219" s="52"/>
      <c r="Q219" s="1"/>
      <c r="R219" s="1"/>
      <c r="S219" s="49"/>
      <c r="T219" s="40"/>
      <c r="U219" s="3" t="str">
        <f t="shared" si="10"/>
        <v>No</v>
      </c>
      <c r="V219" s="55"/>
      <c r="W219" s="43"/>
      <c r="X219" s="39"/>
      <c r="AB219" s="55"/>
    </row>
    <row r="220" spans="2:28">
      <c r="B220" s="62"/>
      <c r="C220" s="62"/>
      <c r="D220" s="63"/>
      <c r="E220" s="64"/>
      <c r="F220" s="23">
        <v>2</v>
      </c>
      <c r="G220" s="24" t="s">
        <v>357</v>
      </c>
      <c r="H220" s="25">
        <v>120.875</v>
      </c>
      <c r="I220" s="62"/>
      <c r="J220" s="24" t="s">
        <v>11</v>
      </c>
      <c r="K220" s="25">
        <v>121.125</v>
      </c>
      <c r="L220" s="25">
        <f t="shared" si="9"/>
        <v>0.25</v>
      </c>
      <c r="M220" s="26">
        <f t="shared" si="11"/>
        <v>10</v>
      </c>
      <c r="N220" s="1"/>
      <c r="O220" s="54"/>
      <c r="P220" s="52"/>
      <c r="Q220" s="1"/>
      <c r="R220" s="1"/>
      <c r="S220" s="49"/>
      <c r="T220" s="40"/>
      <c r="U220" s="3" t="str">
        <f t="shared" si="10"/>
        <v>No</v>
      </c>
      <c r="V220" s="55"/>
      <c r="W220" s="43"/>
      <c r="X220" s="39"/>
      <c r="AB220" s="55"/>
    </row>
    <row r="221" spans="2:28">
      <c r="B221" s="62"/>
      <c r="C221" s="62"/>
      <c r="D221" s="63"/>
      <c r="E221" s="64"/>
      <c r="F221" s="23">
        <v>3</v>
      </c>
      <c r="G221" s="24" t="s">
        <v>6</v>
      </c>
      <c r="H221" s="25">
        <v>104.55</v>
      </c>
      <c r="I221" s="62"/>
      <c r="J221" s="24" t="s">
        <v>14</v>
      </c>
      <c r="K221" s="25" t="s">
        <v>14</v>
      </c>
      <c r="L221" s="25">
        <f t="shared" si="9"/>
        <v>0</v>
      </c>
      <c r="M221" s="26">
        <f t="shared" si="11"/>
        <v>0</v>
      </c>
      <c r="N221" s="1"/>
      <c r="O221" s="54"/>
      <c r="P221" s="52"/>
      <c r="Q221" s="1"/>
      <c r="R221" s="1"/>
      <c r="S221" s="49"/>
      <c r="T221" s="40"/>
      <c r="U221" s="3" t="str">
        <f t="shared" si="10"/>
        <v>No</v>
      </c>
      <c r="V221" s="55"/>
      <c r="W221" s="43"/>
      <c r="X221" s="39"/>
      <c r="AB221" s="55"/>
    </row>
    <row r="222" spans="2:28">
      <c r="B222" s="62"/>
      <c r="C222" s="62"/>
      <c r="D222" s="63"/>
      <c r="E222" s="64"/>
      <c r="F222" s="23">
        <v>4</v>
      </c>
      <c r="G222" s="24" t="s">
        <v>346</v>
      </c>
      <c r="H222" s="25">
        <v>123.02500000000001</v>
      </c>
      <c r="I222" s="62"/>
      <c r="J222" s="24" t="s">
        <v>14</v>
      </c>
      <c r="K222" s="25" t="s">
        <v>14</v>
      </c>
      <c r="L222" s="25">
        <f t="shared" si="9"/>
        <v>0</v>
      </c>
      <c r="M222" s="26">
        <f t="shared" si="11"/>
        <v>0</v>
      </c>
      <c r="N222" s="1"/>
      <c r="O222" s="54"/>
      <c r="P222" s="52"/>
      <c r="Q222" s="1"/>
      <c r="R222" s="1"/>
      <c r="S222" s="49"/>
      <c r="T222" s="40"/>
      <c r="U222" s="3" t="str">
        <f t="shared" si="10"/>
        <v>No</v>
      </c>
      <c r="V222" s="55"/>
      <c r="W222" s="43"/>
      <c r="X222" s="39"/>
      <c r="AB222" s="55"/>
    </row>
    <row r="223" spans="2:28">
      <c r="B223" s="65">
        <v>44</v>
      </c>
      <c r="C223" s="65" t="s">
        <v>32</v>
      </c>
      <c r="D223" s="55">
        <v>363.27499999999998</v>
      </c>
      <c r="E223" s="55">
        <f>I223-D223</f>
        <v>7.4250000000000114</v>
      </c>
      <c r="F223" s="9">
        <v>0</v>
      </c>
      <c r="G223" s="10" t="s">
        <v>346</v>
      </c>
      <c r="H223" s="11">
        <v>105.72499999999999</v>
      </c>
      <c r="I223" s="55">
        <f>H223+(H224-90)+(H225-90)+(H226-90)+(H227-90)</f>
        <v>370.7</v>
      </c>
      <c r="J223" s="10" t="s">
        <v>11</v>
      </c>
      <c r="K223" s="11">
        <v>106.3</v>
      </c>
      <c r="L223" s="11">
        <f t="shared" si="9"/>
        <v>0.57500000000000284</v>
      </c>
      <c r="M223" s="12">
        <f t="shared" si="11"/>
        <v>23.000000000000114</v>
      </c>
      <c r="N223" s="1"/>
      <c r="O223" s="54"/>
      <c r="P223" s="52"/>
      <c r="Q223" s="1"/>
      <c r="R223" s="1"/>
      <c r="S223" s="49"/>
      <c r="T223" s="40"/>
      <c r="U223" s="3" t="str">
        <f t="shared" si="10"/>
        <v>No</v>
      </c>
      <c r="V223" s="55">
        <f>X47</f>
        <v>0</v>
      </c>
      <c r="W223" s="43"/>
      <c r="X223" s="39"/>
      <c r="AB223" s="55" t="str">
        <f>IF(V223=D223,"-","No!")</f>
        <v>No!</v>
      </c>
    </row>
    <row r="224" spans="2:28">
      <c r="B224" s="65"/>
      <c r="C224" s="65"/>
      <c r="D224" s="55"/>
      <c r="E224" s="64"/>
      <c r="F224" s="9">
        <v>1</v>
      </c>
      <c r="G224" s="10" t="s">
        <v>351</v>
      </c>
      <c r="H224" s="11">
        <v>158.4</v>
      </c>
      <c r="I224" s="65"/>
      <c r="J224" s="10" t="s">
        <v>14</v>
      </c>
      <c r="K224" s="11" t="s">
        <v>14</v>
      </c>
      <c r="L224" s="11">
        <f t="shared" si="9"/>
        <v>0</v>
      </c>
      <c r="M224" s="12">
        <f t="shared" si="11"/>
        <v>0</v>
      </c>
      <c r="N224" s="1"/>
      <c r="O224" s="54"/>
      <c r="P224" s="52"/>
      <c r="Q224" s="1"/>
      <c r="R224" s="1"/>
      <c r="S224" s="49"/>
      <c r="T224" s="40"/>
      <c r="U224" s="3" t="str">
        <f t="shared" si="10"/>
        <v>No</v>
      </c>
      <c r="V224" s="55"/>
      <c r="W224" s="43"/>
      <c r="X224" s="39"/>
      <c r="AB224" s="55"/>
    </row>
    <row r="225" spans="2:28">
      <c r="B225" s="65"/>
      <c r="C225" s="65"/>
      <c r="D225" s="55"/>
      <c r="E225" s="64"/>
      <c r="F225" s="9">
        <v>2</v>
      </c>
      <c r="G225" s="10" t="s">
        <v>346</v>
      </c>
      <c r="H225" s="11">
        <v>126.325</v>
      </c>
      <c r="I225" s="65"/>
      <c r="J225" s="10" t="s">
        <v>14</v>
      </c>
      <c r="K225" s="11" t="s">
        <v>14</v>
      </c>
      <c r="L225" s="11">
        <f t="shared" si="9"/>
        <v>0</v>
      </c>
      <c r="M225" s="12">
        <f t="shared" si="11"/>
        <v>0</v>
      </c>
      <c r="N225" s="1"/>
      <c r="O225" s="54"/>
      <c r="P225" s="52"/>
      <c r="Q225" s="1"/>
      <c r="R225" s="1"/>
      <c r="S225" s="49"/>
      <c r="T225" s="40"/>
      <c r="U225" s="3" t="str">
        <f t="shared" si="10"/>
        <v>No</v>
      </c>
      <c r="V225" s="55"/>
      <c r="W225" s="43"/>
      <c r="X225" s="39"/>
      <c r="AB225" s="55"/>
    </row>
    <row r="226" spans="2:28">
      <c r="B226" s="65"/>
      <c r="C226" s="65"/>
      <c r="D226" s="55"/>
      <c r="E226" s="64"/>
      <c r="F226" s="9">
        <v>3</v>
      </c>
      <c r="G226" s="10" t="s">
        <v>346</v>
      </c>
      <c r="H226" s="11">
        <v>122.35</v>
      </c>
      <c r="I226" s="65"/>
      <c r="J226" s="10" t="s">
        <v>14</v>
      </c>
      <c r="K226" s="11" t="s">
        <v>14</v>
      </c>
      <c r="L226" s="11">
        <f t="shared" si="9"/>
        <v>0</v>
      </c>
      <c r="M226" s="12">
        <f t="shared" si="11"/>
        <v>0</v>
      </c>
      <c r="N226" s="1"/>
      <c r="O226" s="54"/>
      <c r="P226" s="52"/>
      <c r="Q226" s="1"/>
      <c r="R226" s="1"/>
      <c r="S226" s="49"/>
      <c r="T226" s="40"/>
      <c r="U226" s="3" t="str">
        <f t="shared" si="10"/>
        <v>No</v>
      </c>
      <c r="V226" s="55"/>
      <c r="W226" s="43"/>
      <c r="X226" s="39"/>
      <c r="AB226" s="55"/>
    </row>
    <row r="227" spans="2:28">
      <c r="B227" s="65"/>
      <c r="C227" s="65"/>
      <c r="D227" s="55"/>
      <c r="E227" s="64"/>
      <c r="F227" s="9">
        <v>4</v>
      </c>
      <c r="G227" s="10" t="s">
        <v>42</v>
      </c>
      <c r="H227" s="11">
        <v>217.9</v>
      </c>
      <c r="I227" s="65"/>
      <c r="J227" s="10" t="s">
        <v>14</v>
      </c>
      <c r="K227" s="11" t="s">
        <v>14</v>
      </c>
      <c r="L227" s="11">
        <f t="shared" si="9"/>
        <v>0</v>
      </c>
      <c r="M227" s="12">
        <f t="shared" si="11"/>
        <v>0</v>
      </c>
      <c r="N227" s="1"/>
      <c r="O227" s="54"/>
      <c r="P227" s="52"/>
      <c r="Q227" s="1"/>
      <c r="R227" s="1"/>
      <c r="S227" s="49"/>
      <c r="T227" s="40"/>
      <c r="U227" s="3" t="str">
        <f t="shared" si="10"/>
        <v>No</v>
      </c>
      <c r="V227" s="55"/>
      <c r="W227" s="43"/>
      <c r="X227" s="39"/>
      <c r="AB227" s="55"/>
    </row>
    <row r="228" spans="2:28">
      <c r="B228" s="62">
        <v>45</v>
      </c>
      <c r="C228" s="62" t="s">
        <v>346</v>
      </c>
      <c r="D228" s="63">
        <v>204.32499999999999</v>
      </c>
      <c r="E228" s="63">
        <f>I228-D228</f>
        <v>1.7750000000000341</v>
      </c>
      <c r="F228" s="23">
        <v>0</v>
      </c>
      <c r="G228" s="24" t="s">
        <v>357</v>
      </c>
      <c r="H228" s="25">
        <v>85.4</v>
      </c>
      <c r="I228" s="63">
        <f>H228+(H229-90)+(H230-90)+(H231-90)+(H232-90)</f>
        <v>206.10000000000002</v>
      </c>
      <c r="J228" s="24" t="s">
        <v>11</v>
      </c>
      <c r="K228" s="25">
        <v>87.6</v>
      </c>
      <c r="L228" s="25">
        <f t="shared" si="9"/>
        <v>2.1999999999999886</v>
      </c>
      <c r="M228" s="26">
        <f t="shared" si="11"/>
        <v>87.999999999999545</v>
      </c>
      <c r="N228" s="1"/>
      <c r="O228" s="54"/>
      <c r="P228" s="52"/>
      <c r="Q228" s="1"/>
      <c r="R228" s="1"/>
      <c r="S228" s="49"/>
      <c r="T228" s="40"/>
      <c r="U228" s="3" t="str">
        <f t="shared" si="10"/>
        <v>No</v>
      </c>
      <c r="V228" s="55">
        <f>X48</f>
        <v>0</v>
      </c>
      <c r="W228" s="43"/>
      <c r="X228" s="39"/>
      <c r="AB228" s="55" t="str">
        <f>IF(V228=D228,"-","No!")</f>
        <v>No!</v>
      </c>
    </row>
    <row r="229" spans="2:28">
      <c r="B229" s="62"/>
      <c r="C229" s="62"/>
      <c r="D229" s="63"/>
      <c r="E229" s="64"/>
      <c r="F229" s="23">
        <v>1</v>
      </c>
      <c r="G229" s="24" t="s">
        <v>42</v>
      </c>
      <c r="H229" s="25">
        <v>124.675</v>
      </c>
      <c r="I229" s="62"/>
      <c r="J229" s="24" t="s">
        <v>14</v>
      </c>
      <c r="K229" s="25" t="s">
        <v>14</v>
      </c>
      <c r="L229" s="25">
        <f t="shared" si="9"/>
        <v>0</v>
      </c>
      <c r="M229" s="26">
        <f t="shared" si="11"/>
        <v>0</v>
      </c>
      <c r="N229" s="1"/>
      <c r="O229" s="54"/>
      <c r="P229" s="52"/>
      <c r="Q229" s="1"/>
      <c r="R229" s="1"/>
      <c r="S229" s="49"/>
      <c r="T229" s="40"/>
      <c r="U229" s="3" t="str">
        <f t="shared" si="10"/>
        <v>No</v>
      </c>
      <c r="V229" s="55"/>
      <c r="W229" s="43"/>
      <c r="X229" s="39"/>
      <c r="AB229" s="55"/>
    </row>
    <row r="230" spans="2:28">
      <c r="B230" s="62"/>
      <c r="C230" s="62"/>
      <c r="D230" s="63"/>
      <c r="E230" s="64"/>
      <c r="F230" s="23">
        <v>2</v>
      </c>
      <c r="G230" s="24" t="s">
        <v>6</v>
      </c>
      <c r="H230" s="25">
        <v>145.22499999999999</v>
      </c>
      <c r="I230" s="62"/>
      <c r="J230" s="24" t="s">
        <v>14</v>
      </c>
      <c r="K230" s="25" t="s">
        <v>14</v>
      </c>
      <c r="L230" s="25">
        <f t="shared" si="9"/>
        <v>0</v>
      </c>
      <c r="M230" s="26">
        <f t="shared" si="11"/>
        <v>0</v>
      </c>
      <c r="N230" s="1"/>
      <c r="O230" s="54"/>
      <c r="P230" s="52"/>
      <c r="Q230" s="1"/>
      <c r="R230" s="1"/>
      <c r="S230" s="49"/>
      <c r="T230" s="40"/>
      <c r="U230" s="3" t="str">
        <f t="shared" si="10"/>
        <v>No</v>
      </c>
      <c r="V230" s="55"/>
      <c r="W230" s="43"/>
      <c r="X230" s="39"/>
      <c r="AB230" s="55"/>
    </row>
    <row r="231" spans="2:28">
      <c r="B231" s="62"/>
      <c r="C231" s="62"/>
      <c r="D231" s="63"/>
      <c r="E231" s="64"/>
      <c r="F231" s="23">
        <v>3</v>
      </c>
      <c r="G231" s="24" t="s">
        <v>346</v>
      </c>
      <c r="H231" s="25">
        <v>63.674999999999997</v>
      </c>
      <c r="I231" s="62"/>
      <c r="J231" s="24" t="s">
        <v>14</v>
      </c>
      <c r="K231" s="25" t="s">
        <v>14</v>
      </c>
      <c r="L231" s="25">
        <f t="shared" si="9"/>
        <v>0</v>
      </c>
      <c r="M231" s="26">
        <f t="shared" si="11"/>
        <v>0</v>
      </c>
      <c r="N231" s="1"/>
      <c r="O231" s="54"/>
      <c r="P231" s="52"/>
      <c r="Q231" s="1"/>
      <c r="R231" s="1"/>
      <c r="S231" s="49"/>
      <c r="T231" s="40"/>
      <c r="U231" s="3" t="str">
        <f t="shared" si="10"/>
        <v>No</v>
      </c>
      <c r="V231" s="55"/>
      <c r="W231" s="43"/>
      <c r="X231" s="39"/>
      <c r="AB231" s="55"/>
    </row>
    <row r="232" spans="2:28">
      <c r="B232" s="62"/>
      <c r="C232" s="62"/>
      <c r="D232" s="63"/>
      <c r="E232" s="64"/>
      <c r="F232" s="23">
        <v>4</v>
      </c>
      <c r="G232" s="24" t="s">
        <v>25</v>
      </c>
      <c r="H232" s="25">
        <v>147.125</v>
      </c>
      <c r="I232" s="62"/>
      <c r="J232" s="24" t="s">
        <v>14</v>
      </c>
      <c r="K232" s="25" t="s">
        <v>14</v>
      </c>
      <c r="L232" s="25">
        <f t="shared" si="9"/>
        <v>0</v>
      </c>
      <c r="M232" s="26">
        <f t="shared" si="11"/>
        <v>0</v>
      </c>
      <c r="N232" s="1"/>
      <c r="O232" s="54"/>
      <c r="P232" s="52"/>
      <c r="Q232" s="1"/>
      <c r="R232" s="1"/>
      <c r="S232" s="49"/>
      <c r="T232" s="40"/>
      <c r="U232" s="3" t="str">
        <f t="shared" si="10"/>
        <v>No</v>
      </c>
      <c r="V232" s="55"/>
      <c r="W232" s="43"/>
      <c r="X232" s="39"/>
      <c r="AB232" s="55"/>
    </row>
    <row r="233" spans="2:28">
      <c r="B233" s="65">
        <v>46</v>
      </c>
      <c r="C233" s="65" t="s">
        <v>42</v>
      </c>
      <c r="D233" s="55">
        <v>355.72500000000002</v>
      </c>
      <c r="E233" s="55">
        <f>I233-D233</f>
        <v>3.5499999999999545</v>
      </c>
      <c r="F233" s="9">
        <v>0</v>
      </c>
      <c r="G233" s="10" t="s">
        <v>6</v>
      </c>
      <c r="H233" s="11">
        <v>177.32499999999999</v>
      </c>
      <c r="I233" s="55">
        <f>H233+(H234-90)+(H235-90)+(H236-90)+(H237-90)</f>
        <v>359.27499999999998</v>
      </c>
      <c r="J233" s="10" t="s">
        <v>14</v>
      </c>
      <c r="K233" s="11" t="s">
        <v>14</v>
      </c>
      <c r="L233" s="11">
        <f t="shared" si="9"/>
        <v>0</v>
      </c>
      <c r="M233" s="12">
        <f t="shared" si="11"/>
        <v>0</v>
      </c>
      <c r="N233" s="1"/>
      <c r="O233" s="54"/>
      <c r="P233" s="52"/>
      <c r="Q233" s="1"/>
      <c r="R233" s="1"/>
      <c r="S233" s="49"/>
      <c r="T233" s="40"/>
      <c r="U233" s="3" t="str">
        <f t="shared" si="10"/>
        <v>No</v>
      </c>
      <c r="V233" s="55">
        <f>X49</f>
        <v>0</v>
      </c>
      <c r="W233" s="43"/>
      <c r="X233" s="39"/>
      <c r="AB233" s="55" t="str">
        <f>IF(V233=D233,"-","No!")</f>
        <v>No!</v>
      </c>
    </row>
    <row r="234" spans="2:28">
      <c r="B234" s="65"/>
      <c r="C234" s="65"/>
      <c r="D234" s="55"/>
      <c r="E234" s="64"/>
      <c r="F234" s="9">
        <v>1</v>
      </c>
      <c r="G234" s="10" t="s">
        <v>346</v>
      </c>
      <c r="H234" s="11">
        <v>149.125</v>
      </c>
      <c r="I234" s="65"/>
      <c r="J234" s="10" t="s">
        <v>14</v>
      </c>
      <c r="K234" s="11" t="s">
        <v>14</v>
      </c>
      <c r="L234" s="11">
        <f t="shared" si="9"/>
        <v>0</v>
      </c>
      <c r="M234" s="12">
        <f t="shared" si="11"/>
        <v>0</v>
      </c>
      <c r="N234" s="1"/>
      <c r="O234" s="54"/>
      <c r="P234" s="52"/>
      <c r="Q234" s="1"/>
      <c r="R234" s="1"/>
      <c r="S234" s="49"/>
      <c r="T234" s="40"/>
      <c r="U234" s="3" t="str">
        <f t="shared" si="10"/>
        <v>No</v>
      </c>
      <c r="V234" s="55"/>
      <c r="W234" s="43"/>
      <c r="X234" s="39"/>
      <c r="AB234" s="55"/>
    </row>
    <row r="235" spans="2:28">
      <c r="B235" s="65"/>
      <c r="C235" s="65"/>
      <c r="D235" s="55"/>
      <c r="E235" s="64"/>
      <c r="F235" s="9">
        <v>2</v>
      </c>
      <c r="G235" s="10" t="s">
        <v>346</v>
      </c>
      <c r="H235" s="11">
        <v>168.57499999999999</v>
      </c>
      <c r="I235" s="65"/>
      <c r="J235" s="10" t="s">
        <v>14</v>
      </c>
      <c r="K235" s="11" t="s">
        <v>14</v>
      </c>
      <c r="L235" s="11">
        <f t="shared" si="9"/>
        <v>0</v>
      </c>
      <c r="M235" s="12">
        <f t="shared" si="11"/>
        <v>0</v>
      </c>
      <c r="N235" s="1"/>
      <c r="O235" s="54"/>
      <c r="P235" s="52"/>
      <c r="Q235" s="1"/>
      <c r="R235" s="1"/>
      <c r="S235" s="49"/>
      <c r="T235" s="40"/>
      <c r="U235" s="3" t="str">
        <f t="shared" si="10"/>
        <v>No</v>
      </c>
      <c r="V235" s="55"/>
      <c r="W235" s="43"/>
      <c r="X235" s="39"/>
      <c r="AB235" s="55"/>
    </row>
    <row r="236" spans="2:28">
      <c r="B236" s="65"/>
      <c r="C236" s="65"/>
      <c r="D236" s="55"/>
      <c r="E236" s="64"/>
      <c r="F236" s="9">
        <v>3</v>
      </c>
      <c r="G236" s="10" t="s">
        <v>42</v>
      </c>
      <c r="H236" s="11">
        <v>119.7</v>
      </c>
      <c r="I236" s="65"/>
      <c r="J236" s="10" t="s">
        <v>11</v>
      </c>
      <c r="K236" s="11">
        <v>120.02500000000001</v>
      </c>
      <c r="L236" s="11">
        <f t="shared" si="9"/>
        <v>0.32500000000000284</v>
      </c>
      <c r="M236" s="12">
        <f t="shared" si="11"/>
        <v>13.000000000000114</v>
      </c>
      <c r="N236" s="1"/>
      <c r="O236" s="54"/>
      <c r="P236" s="52"/>
      <c r="Q236" s="1"/>
      <c r="R236" s="1"/>
      <c r="S236" s="49"/>
      <c r="T236" s="40"/>
      <c r="U236" s="3" t="str">
        <f t="shared" si="10"/>
        <v>No</v>
      </c>
      <c r="V236" s="55"/>
      <c r="W236" s="43"/>
      <c r="X236" s="39"/>
      <c r="AB236" s="55"/>
    </row>
    <row r="237" spans="2:28">
      <c r="B237" s="65"/>
      <c r="C237" s="65"/>
      <c r="D237" s="55"/>
      <c r="E237" s="64"/>
      <c r="F237" s="9">
        <v>4</v>
      </c>
      <c r="G237" s="10" t="s">
        <v>42</v>
      </c>
      <c r="H237" s="11">
        <v>104.55</v>
      </c>
      <c r="I237" s="65"/>
      <c r="J237" s="10" t="s">
        <v>11</v>
      </c>
      <c r="K237" s="11">
        <v>106.1</v>
      </c>
      <c r="L237" s="11">
        <f t="shared" si="9"/>
        <v>1.5499999999999972</v>
      </c>
      <c r="M237" s="12">
        <f t="shared" si="11"/>
        <v>61.999999999999886</v>
      </c>
      <c r="N237" s="1"/>
      <c r="O237" s="54"/>
      <c r="P237" s="52"/>
      <c r="Q237" s="1"/>
      <c r="R237" s="1"/>
      <c r="S237" s="49"/>
      <c r="T237" s="40"/>
      <c r="U237" s="3" t="str">
        <f t="shared" si="10"/>
        <v>No</v>
      </c>
      <c r="V237" s="55"/>
      <c r="W237" s="43"/>
      <c r="X237" s="39"/>
      <c r="AB237" s="55"/>
    </row>
    <row r="238" spans="2:28">
      <c r="B238" s="62">
        <v>47</v>
      </c>
      <c r="C238" s="62" t="s">
        <v>6</v>
      </c>
      <c r="D238" s="63">
        <v>269.97500000000002</v>
      </c>
      <c r="E238" s="63">
        <f>I238-D238</f>
        <v>4.5749999999999318</v>
      </c>
      <c r="F238" s="23">
        <v>0</v>
      </c>
      <c r="G238" s="24" t="s">
        <v>64</v>
      </c>
      <c r="H238" s="25">
        <v>151.5</v>
      </c>
      <c r="I238" s="63">
        <f>H238+(H239-90)+(H240-90)+(H241-90)+(H242-90)</f>
        <v>274.54999999999995</v>
      </c>
      <c r="J238" s="24" t="s">
        <v>14</v>
      </c>
      <c r="K238" s="25" t="s">
        <v>14</v>
      </c>
      <c r="L238" s="25">
        <f t="shared" si="9"/>
        <v>0</v>
      </c>
      <c r="M238" s="26">
        <f t="shared" si="11"/>
        <v>0</v>
      </c>
      <c r="N238" s="1"/>
      <c r="O238" s="54"/>
      <c r="P238" s="52"/>
      <c r="Q238" s="1"/>
      <c r="R238" s="1"/>
      <c r="S238" s="49"/>
      <c r="T238" s="40"/>
      <c r="U238" s="3" t="str">
        <f t="shared" si="10"/>
        <v>No</v>
      </c>
      <c r="V238" s="55">
        <f>X50</f>
        <v>0</v>
      </c>
      <c r="W238" s="43"/>
      <c r="X238" s="39"/>
      <c r="AB238" s="55" t="str">
        <f>IF(V238=D238,"-","No!")</f>
        <v>No!</v>
      </c>
    </row>
    <row r="239" spans="2:28">
      <c r="B239" s="62"/>
      <c r="C239" s="62"/>
      <c r="D239" s="63"/>
      <c r="E239" s="64"/>
      <c r="F239" s="23">
        <v>1</v>
      </c>
      <c r="G239" s="24" t="s">
        <v>6</v>
      </c>
      <c r="H239" s="25">
        <v>125.375</v>
      </c>
      <c r="I239" s="62"/>
      <c r="J239" s="24" t="s">
        <v>14</v>
      </c>
      <c r="K239" s="25" t="s">
        <v>14</v>
      </c>
      <c r="L239" s="25">
        <f t="shared" si="9"/>
        <v>0</v>
      </c>
      <c r="M239" s="26">
        <f t="shared" si="11"/>
        <v>0</v>
      </c>
      <c r="N239" s="1"/>
      <c r="O239" s="54"/>
      <c r="P239" s="52"/>
      <c r="Q239" s="1"/>
      <c r="R239" s="1"/>
      <c r="S239" s="49"/>
      <c r="T239" s="40"/>
      <c r="U239" s="3" t="str">
        <f t="shared" si="10"/>
        <v>No</v>
      </c>
      <c r="V239" s="55"/>
      <c r="W239" s="43"/>
      <c r="X239" s="39"/>
      <c r="AB239" s="55"/>
    </row>
    <row r="240" spans="2:28">
      <c r="B240" s="62"/>
      <c r="C240" s="62"/>
      <c r="D240" s="63"/>
      <c r="E240" s="64"/>
      <c r="F240" s="23">
        <v>2</v>
      </c>
      <c r="G240" s="24" t="s">
        <v>42</v>
      </c>
      <c r="H240" s="25">
        <v>134.9</v>
      </c>
      <c r="I240" s="62"/>
      <c r="J240" s="24" t="s">
        <v>14</v>
      </c>
      <c r="K240" s="25" t="s">
        <v>14</v>
      </c>
      <c r="L240" s="25">
        <f t="shared" si="9"/>
        <v>0</v>
      </c>
      <c r="M240" s="26">
        <f t="shared" si="11"/>
        <v>0</v>
      </c>
      <c r="N240" s="1"/>
      <c r="O240" s="54"/>
      <c r="P240" s="52"/>
      <c r="Q240" s="1"/>
      <c r="R240" s="1"/>
      <c r="S240" s="49"/>
      <c r="T240" s="40"/>
      <c r="U240" s="3" t="str">
        <f t="shared" si="10"/>
        <v>No</v>
      </c>
      <c r="V240" s="55"/>
      <c r="W240" s="43"/>
      <c r="X240" s="39"/>
      <c r="AB240" s="55"/>
    </row>
    <row r="241" spans="2:28">
      <c r="B241" s="62"/>
      <c r="C241" s="62"/>
      <c r="D241" s="63"/>
      <c r="E241" s="64"/>
      <c r="F241" s="23">
        <v>3</v>
      </c>
      <c r="G241" s="24" t="s">
        <v>42</v>
      </c>
      <c r="H241" s="25">
        <v>98.924999999999997</v>
      </c>
      <c r="I241" s="62"/>
      <c r="J241" s="24" t="s">
        <v>14</v>
      </c>
      <c r="K241" s="25" t="s">
        <v>14</v>
      </c>
      <c r="L241" s="25">
        <f t="shared" si="9"/>
        <v>0</v>
      </c>
      <c r="M241" s="26">
        <f t="shared" si="11"/>
        <v>0</v>
      </c>
      <c r="N241" s="1"/>
      <c r="O241" s="54"/>
      <c r="P241" s="52"/>
      <c r="Q241" s="1"/>
      <c r="R241" s="1"/>
      <c r="S241" s="49"/>
      <c r="T241" s="40"/>
      <c r="U241" s="3" t="str">
        <f t="shared" si="10"/>
        <v>No</v>
      </c>
      <c r="V241" s="55"/>
      <c r="W241" s="43"/>
      <c r="X241" s="39"/>
      <c r="AB241" s="55"/>
    </row>
    <row r="242" spans="2:28">
      <c r="B242" s="62"/>
      <c r="C242" s="62"/>
      <c r="D242" s="63"/>
      <c r="E242" s="64"/>
      <c r="F242" s="23">
        <v>4</v>
      </c>
      <c r="G242" s="24" t="s">
        <v>25</v>
      </c>
      <c r="H242" s="25">
        <v>123.85</v>
      </c>
      <c r="I242" s="62"/>
      <c r="J242" s="24" t="s">
        <v>14</v>
      </c>
      <c r="K242" s="25" t="s">
        <v>14</v>
      </c>
      <c r="L242" s="25">
        <f t="shared" si="9"/>
        <v>0</v>
      </c>
      <c r="M242" s="26">
        <f t="shared" si="11"/>
        <v>0</v>
      </c>
      <c r="N242" s="1"/>
      <c r="O242" s="54"/>
      <c r="P242" s="52"/>
      <c r="Q242" s="1"/>
      <c r="R242" s="1"/>
      <c r="S242" s="49"/>
      <c r="T242" s="40"/>
      <c r="U242" s="3" t="str">
        <f t="shared" si="10"/>
        <v>No</v>
      </c>
      <c r="V242" s="55"/>
      <c r="W242" s="43"/>
      <c r="X242" s="39"/>
      <c r="AB242" s="55"/>
    </row>
    <row r="243" spans="2:28">
      <c r="B243" s="65">
        <v>48</v>
      </c>
      <c r="C243" s="65" t="s">
        <v>346</v>
      </c>
      <c r="D243" s="55">
        <v>415.72500000000002</v>
      </c>
      <c r="E243" s="55">
        <f>I243-D243</f>
        <v>2.6499999999999773</v>
      </c>
      <c r="F243" s="9">
        <v>0</v>
      </c>
      <c r="G243" s="10" t="s">
        <v>28</v>
      </c>
      <c r="H243" s="11">
        <v>114.575</v>
      </c>
      <c r="I243" s="55">
        <f>H243+(H244-90)+(H245-90)+(H246-90)+(H247-90)</f>
        <v>418.375</v>
      </c>
      <c r="J243" s="10" t="s">
        <v>14</v>
      </c>
      <c r="K243" s="11" t="s">
        <v>14</v>
      </c>
      <c r="L243" s="11">
        <f t="shared" si="9"/>
        <v>0</v>
      </c>
      <c r="M243" s="12">
        <f t="shared" si="11"/>
        <v>0</v>
      </c>
      <c r="N243" s="1"/>
      <c r="O243" s="54"/>
      <c r="P243" s="52"/>
      <c r="Q243" s="1"/>
      <c r="R243" s="1"/>
      <c r="S243" s="49"/>
      <c r="T243" s="40"/>
      <c r="U243" s="3" t="str">
        <f t="shared" si="10"/>
        <v>No</v>
      </c>
      <c r="V243" s="55">
        <f>X51</f>
        <v>0</v>
      </c>
      <c r="W243" s="43"/>
      <c r="X243" s="39"/>
      <c r="AB243" s="55" t="str">
        <f>IF(V243=D243,"-","No!")</f>
        <v>No!</v>
      </c>
    </row>
    <row r="244" spans="2:28">
      <c r="B244" s="65"/>
      <c r="C244" s="65"/>
      <c r="D244" s="55"/>
      <c r="E244" s="64"/>
      <c r="F244" s="9">
        <v>1</v>
      </c>
      <c r="G244" s="10" t="s">
        <v>356</v>
      </c>
      <c r="H244" s="11">
        <v>166.95</v>
      </c>
      <c r="I244" s="65"/>
      <c r="J244" s="10" t="s">
        <v>14</v>
      </c>
      <c r="K244" s="11" t="s">
        <v>14</v>
      </c>
      <c r="L244" s="11">
        <f t="shared" si="9"/>
        <v>0</v>
      </c>
      <c r="M244" s="12">
        <f t="shared" si="11"/>
        <v>0</v>
      </c>
      <c r="N244" s="1"/>
      <c r="O244" s="54"/>
      <c r="P244" s="52"/>
      <c r="Q244" s="1"/>
      <c r="R244" s="1"/>
      <c r="S244" s="49"/>
      <c r="T244" s="40"/>
      <c r="U244" s="3" t="str">
        <f t="shared" si="10"/>
        <v>No</v>
      </c>
      <c r="V244" s="55"/>
      <c r="W244" s="43"/>
      <c r="X244" s="39"/>
      <c r="AB244" s="55"/>
    </row>
    <row r="245" spans="2:28">
      <c r="B245" s="65"/>
      <c r="C245" s="65"/>
      <c r="D245" s="55"/>
      <c r="E245" s="64"/>
      <c r="F245" s="9">
        <v>2</v>
      </c>
      <c r="G245" s="10" t="s">
        <v>346</v>
      </c>
      <c r="H245" s="11">
        <v>165.95</v>
      </c>
      <c r="I245" s="65"/>
      <c r="J245" s="10" t="s">
        <v>14</v>
      </c>
      <c r="K245" s="11" t="s">
        <v>14</v>
      </c>
      <c r="L245" s="11">
        <f t="shared" si="9"/>
        <v>0</v>
      </c>
      <c r="M245" s="12">
        <f t="shared" si="11"/>
        <v>0</v>
      </c>
      <c r="N245" s="1"/>
      <c r="O245" s="54"/>
      <c r="P245" s="52"/>
      <c r="Q245" s="1"/>
      <c r="R245" s="1"/>
      <c r="S245" s="49"/>
      <c r="T245" s="40"/>
      <c r="U245" s="3" t="str">
        <f t="shared" si="10"/>
        <v>No</v>
      </c>
      <c r="V245" s="55"/>
      <c r="W245" s="43"/>
      <c r="X245" s="39"/>
      <c r="AB245" s="55"/>
    </row>
    <row r="246" spans="2:28">
      <c r="B246" s="65"/>
      <c r="C246" s="65"/>
      <c r="D246" s="55"/>
      <c r="E246" s="64"/>
      <c r="F246" s="9">
        <v>3</v>
      </c>
      <c r="G246" s="10" t="s">
        <v>346</v>
      </c>
      <c r="H246" s="11">
        <v>216.42500000000001</v>
      </c>
      <c r="I246" s="65"/>
      <c r="J246" s="10" t="s">
        <v>14</v>
      </c>
      <c r="K246" s="11" t="s">
        <v>14</v>
      </c>
      <c r="L246" s="11">
        <f t="shared" si="9"/>
        <v>0</v>
      </c>
      <c r="M246" s="12">
        <f t="shared" si="11"/>
        <v>0</v>
      </c>
      <c r="N246" s="1"/>
      <c r="O246" s="54"/>
      <c r="P246" s="52"/>
      <c r="Q246" s="1"/>
      <c r="R246" s="1"/>
      <c r="S246" s="49"/>
      <c r="T246" s="40"/>
      <c r="U246" s="3" t="str">
        <f t="shared" si="10"/>
        <v>No</v>
      </c>
      <c r="V246" s="55"/>
      <c r="W246" s="43"/>
      <c r="X246" s="39"/>
      <c r="AB246" s="55"/>
    </row>
    <row r="247" spans="2:28">
      <c r="B247" s="65"/>
      <c r="C247" s="65"/>
      <c r="D247" s="55"/>
      <c r="E247" s="64"/>
      <c r="F247" s="9">
        <v>4</v>
      </c>
      <c r="G247" s="10" t="s">
        <v>346</v>
      </c>
      <c r="H247" s="11">
        <v>114.47499999999999</v>
      </c>
      <c r="I247" s="65"/>
      <c r="J247" s="10" t="s">
        <v>349</v>
      </c>
      <c r="K247" s="11">
        <v>114.65</v>
      </c>
      <c r="L247" s="11">
        <f t="shared" si="9"/>
        <v>0.17500000000001137</v>
      </c>
      <c r="M247" s="12">
        <f t="shared" si="11"/>
        <v>7.0000000000004547</v>
      </c>
      <c r="N247" s="1"/>
      <c r="O247" s="54"/>
      <c r="P247" s="52"/>
      <c r="Q247" s="1"/>
      <c r="R247" s="1"/>
      <c r="S247" s="49"/>
      <c r="T247" s="40"/>
      <c r="U247" s="3" t="str">
        <f t="shared" si="10"/>
        <v>No</v>
      </c>
      <c r="V247" s="55"/>
      <c r="W247" s="43"/>
      <c r="X247" s="39"/>
      <c r="AB247" s="55"/>
    </row>
    <row r="248" spans="2:28">
      <c r="B248" s="62">
        <v>49</v>
      </c>
      <c r="C248" s="62" t="s">
        <v>346</v>
      </c>
      <c r="D248" s="63">
        <v>289.42500000000001</v>
      </c>
      <c r="E248" s="63">
        <f>I248-D248</f>
        <v>2.4749999999999659</v>
      </c>
      <c r="F248" s="23">
        <v>0</v>
      </c>
      <c r="G248" s="24" t="s">
        <v>346</v>
      </c>
      <c r="H248" s="25">
        <v>116.625</v>
      </c>
      <c r="I248" s="63">
        <f>H248+(H249-90)+(H250-90)+(H251-90)+(H252-90)</f>
        <v>291.89999999999998</v>
      </c>
      <c r="J248" s="24" t="s">
        <v>14</v>
      </c>
      <c r="K248" s="25" t="s">
        <v>14</v>
      </c>
      <c r="L248" s="25">
        <f t="shared" si="9"/>
        <v>0</v>
      </c>
      <c r="M248" s="26">
        <f t="shared" si="11"/>
        <v>0</v>
      </c>
      <c r="N248" s="1"/>
      <c r="O248" s="54"/>
      <c r="P248" s="52"/>
      <c r="Q248" s="1"/>
      <c r="R248" s="1"/>
      <c r="S248" s="49"/>
      <c r="T248" s="40"/>
      <c r="U248" s="3" t="str">
        <f t="shared" si="10"/>
        <v>No</v>
      </c>
      <c r="V248" s="55">
        <f>X52</f>
        <v>0</v>
      </c>
      <c r="W248" s="43"/>
      <c r="X248" s="39"/>
      <c r="AB248" s="55" t="str">
        <f>IF(V248=D248,"-","No!")</f>
        <v>No!</v>
      </c>
    </row>
    <row r="249" spans="2:28">
      <c r="B249" s="62"/>
      <c r="C249" s="62"/>
      <c r="D249" s="63"/>
      <c r="E249" s="64"/>
      <c r="F249" s="23">
        <v>1</v>
      </c>
      <c r="G249" s="24" t="s">
        <v>346</v>
      </c>
      <c r="H249" s="25">
        <v>140.72499999999999</v>
      </c>
      <c r="I249" s="62"/>
      <c r="J249" s="24" t="s">
        <v>14</v>
      </c>
      <c r="K249" s="25" t="s">
        <v>14</v>
      </c>
      <c r="L249" s="25">
        <f t="shared" si="9"/>
        <v>0</v>
      </c>
      <c r="M249" s="26">
        <f t="shared" si="11"/>
        <v>0</v>
      </c>
      <c r="N249" s="1"/>
      <c r="O249" s="54"/>
      <c r="P249" s="52"/>
      <c r="Q249" s="1"/>
      <c r="R249" s="1"/>
      <c r="S249" s="49"/>
      <c r="T249" s="40"/>
      <c r="U249" s="3" t="str">
        <f t="shared" si="10"/>
        <v>No</v>
      </c>
      <c r="V249" s="55"/>
      <c r="W249" s="43"/>
      <c r="X249" s="39"/>
      <c r="AB249" s="55"/>
    </row>
    <row r="250" spans="2:28">
      <c r="B250" s="62"/>
      <c r="C250" s="62"/>
      <c r="D250" s="63"/>
      <c r="E250" s="64"/>
      <c r="F250" s="23">
        <v>2</v>
      </c>
      <c r="G250" s="24" t="s">
        <v>346</v>
      </c>
      <c r="H250" s="25">
        <v>124.55</v>
      </c>
      <c r="I250" s="62"/>
      <c r="J250" s="24" t="s">
        <v>14</v>
      </c>
      <c r="K250" s="25" t="s">
        <v>14</v>
      </c>
      <c r="L250" s="25">
        <f t="shared" si="9"/>
        <v>0</v>
      </c>
      <c r="M250" s="26">
        <f t="shared" si="11"/>
        <v>0</v>
      </c>
      <c r="N250" s="1"/>
      <c r="O250" s="54"/>
      <c r="P250" s="52"/>
      <c r="Q250" s="1"/>
      <c r="R250" s="1"/>
      <c r="S250" s="49"/>
      <c r="T250" s="40"/>
      <c r="U250" s="3" t="str">
        <f t="shared" si="10"/>
        <v>No</v>
      </c>
      <c r="V250" s="55"/>
      <c r="W250" s="43"/>
      <c r="X250" s="39"/>
      <c r="AB250" s="55"/>
    </row>
    <row r="251" spans="2:28">
      <c r="B251" s="62"/>
      <c r="C251" s="62"/>
      <c r="D251" s="63"/>
      <c r="E251" s="64"/>
      <c r="F251" s="23">
        <v>3</v>
      </c>
      <c r="G251" s="24" t="s">
        <v>6</v>
      </c>
      <c r="H251" s="25">
        <v>132.57499999999999</v>
      </c>
      <c r="I251" s="62"/>
      <c r="J251" s="24" t="s">
        <v>355</v>
      </c>
      <c r="K251" s="25">
        <v>132.6</v>
      </c>
      <c r="L251" s="25">
        <f t="shared" si="9"/>
        <v>2.5000000000005684E-2</v>
      </c>
      <c r="M251" s="26">
        <f t="shared" si="11"/>
        <v>1.0000000000002274</v>
      </c>
      <c r="N251" s="1"/>
      <c r="O251" s="54"/>
      <c r="P251" s="52"/>
      <c r="Q251" s="1"/>
      <c r="R251" s="1"/>
      <c r="S251" s="49"/>
      <c r="T251" s="40"/>
      <c r="U251" s="3" t="str">
        <f t="shared" si="10"/>
        <v>No</v>
      </c>
      <c r="V251" s="55"/>
      <c r="W251" s="43"/>
      <c r="X251" s="39"/>
      <c r="AB251" s="55"/>
    </row>
    <row r="252" spans="2:28">
      <c r="B252" s="62"/>
      <c r="C252" s="62"/>
      <c r="D252" s="63"/>
      <c r="E252" s="64"/>
      <c r="F252" s="23">
        <v>4</v>
      </c>
      <c r="G252" s="24" t="s">
        <v>42</v>
      </c>
      <c r="H252" s="25">
        <v>137.42500000000001</v>
      </c>
      <c r="I252" s="62"/>
      <c r="J252" s="24" t="s">
        <v>14</v>
      </c>
      <c r="K252" s="25" t="s">
        <v>14</v>
      </c>
      <c r="L252" s="25">
        <f t="shared" si="9"/>
        <v>0</v>
      </c>
      <c r="M252" s="26">
        <f t="shared" si="11"/>
        <v>0</v>
      </c>
      <c r="N252" s="1"/>
      <c r="O252" s="54"/>
      <c r="P252" s="52"/>
      <c r="Q252" s="1"/>
      <c r="R252" s="1"/>
      <c r="S252" s="49"/>
      <c r="T252" s="40"/>
      <c r="U252" s="3" t="str">
        <f t="shared" si="10"/>
        <v>No</v>
      </c>
      <c r="V252" s="55"/>
      <c r="W252" s="43"/>
      <c r="X252" s="39"/>
      <c r="AB252" s="55"/>
    </row>
    <row r="253" spans="2:28">
      <c r="B253" s="65">
        <v>50</v>
      </c>
      <c r="C253" s="65" t="s">
        <v>16</v>
      </c>
      <c r="D253" s="55">
        <v>500.1</v>
      </c>
      <c r="E253" s="55">
        <f>I253-D253</f>
        <v>1.5499999999999545</v>
      </c>
      <c r="F253" s="9">
        <v>0</v>
      </c>
      <c r="G253" s="10" t="s">
        <v>351</v>
      </c>
      <c r="H253" s="11">
        <v>164.625</v>
      </c>
      <c r="I253" s="55">
        <f>H253+(H254-90)+(H255-90)+(H256-90)+(H257-90)</f>
        <v>501.65</v>
      </c>
      <c r="J253" s="10" t="s">
        <v>14</v>
      </c>
      <c r="K253" s="11" t="s">
        <v>14</v>
      </c>
      <c r="L253" s="11">
        <f t="shared" si="9"/>
        <v>0</v>
      </c>
      <c r="M253" s="12">
        <f t="shared" si="11"/>
        <v>0</v>
      </c>
      <c r="N253" s="1"/>
      <c r="O253" s="54"/>
      <c r="P253" s="52"/>
      <c r="Q253" s="1"/>
      <c r="R253" s="1"/>
      <c r="S253" s="49"/>
      <c r="T253" s="40"/>
      <c r="U253" s="3" t="str">
        <f t="shared" si="10"/>
        <v>No</v>
      </c>
      <c r="V253" s="55">
        <f>X53</f>
        <v>0</v>
      </c>
      <c r="W253" s="43"/>
      <c r="X253" s="39"/>
      <c r="AB253" s="55" t="str">
        <f>IF(V253=D253,"-","No!")</f>
        <v>No!</v>
      </c>
    </row>
    <row r="254" spans="2:28">
      <c r="B254" s="65"/>
      <c r="C254" s="65"/>
      <c r="D254" s="55"/>
      <c r="E254" s="64"/>
      <c r="F254" s="9">
        <v>1</v>
      </c>
      <c r="G254" s="10" t="s">
        <v>16</v>
      </c>
      <c r="H254" s="11">
        <v>182.125</v>
      </c>
      <c r="I254" s="65"/>
      <c r="J254" s="10" t="s">
        <v>14</v>
      </c>
      <c r="K254" s="11" t="s">
        <v>14</v>
      </c>
      <c r="L254" s="11">
        <f t="shared" si="9"/>
        <v>0</v>
      </c>
      <c r="M254" s="12">
        <f t="shared" si="11"/>
        <v>0</v>
      </c>
      <c r="N254" s="1"/>
      <c r="O254" s="54"/>
      <c r="P254" s="52"/>
      <c r="Q254" s="1"/>
      <c r="R254" s="1"/>
      <c r="S254" s="49"/>
      <c r="T254" s="40"/>
      <c r="U254" s="3" t="str">
        <f t="shared" si="10"/>
        <v>No</v>
      </c>
      <c r="V254" s="55"/>
      <c r="W254" s="43"/>
      <c r="X254" s="39"/>
      <c r="AB254" s="55"/>
    </row>
    <row r="255" spans="2:28">
      <c r="B255" s="65"/>
      <c r="C255" s="65"/>
      <c r="D255" s="55"/>
      <c r="E255" s="64"/>
      <c r="F255" s="9">
        <v>2</v>
      </c>
      <c r="G255" s="10" t="s">
        <v>42</v>
      </c>
      <c r="H255" s="11">
        <v>144.07499999999999</v>
      </c>
      <c r="I255" s="65"/>
      <c r="J255" s="10" t="s">
        <v>14</v>
      </c>
      <c r="K255" s="11" t="s">
        <v>14</v>
      </c>
      <c r="L255" s="11">
        <f t="shared" si="9"/>
        <v>0</v>
      </c>
      <c r="M255" s="12">
        <f t="shared" si="11"/>
        <v>0</v>
      </c>
      <c r="N255" s="1"/>
      <c r="O255" s="54"/>
      <c r="P255" s="52"/>
      <c r="Q255" s="1"/>
      <c r="R255" s="1"/>
      <c r="S255" s="49"/>
      <c r="T255" s="40"/>
      <c r="U255" s="3" t="str">
        <f t="shared" si="10"/>
        <v>No</v>
      </c>
      <c r="V255" s="55"/>
      <c r="W255" s="43"/>
      <c r="X255" s="39"/>
      <c r="AB255" s="55"/>
    </row>
    <row r="256" spans="2:28">
      <c r="B256" s="65"/>
      <c r="C256" s="65"/>
      <c r="D256" s="55"/>
      <c r="E256" s="64"/>
      <c r="F256" s="9">
        <v>3</v>
      </c>
      <c r="G256" s="10" t="s">
        <v>346</v>
      </c>
      <c r="H256" s="11">
        <v>230.5</v>
      </c>
      <c r="I256" s="65"/>
      <c r="J256" s="10" t="s">
        <v>14</v>
      </c>
      <c r="K256" s="11" t="s">
        <v>14</v>
      </c>
      <c r="L256" s="11">
        <f t="shared" si="9"/>
        <v>0</v>
      </c>
      <c r="M256" s="12">
        <f t="shared" si="11"/>
        <v>0</v>
      </c>
      <c r="N256" s="1"/>
      <c r="O256" s="54"/>
      <c r="P256" s="52"/>
      <c r="Q256" s="1"/>
      <c r="R256" s="1"/>
      <c r="S256" s="49"/>
      <c r="T256" s="40"/>
      <c r="U256" s="3" t="str">
        <f t="shared" si="10"/>
        <v>No</v>
      </c>
      <c r="V256" s="55"/>
      <c r="W256" s="43"/>
      <c r="X256" s="39"/>
      <c r="AB256" s="55"/>
    </row>
    <row r="257" spans="2:28">
      <c r="B257" s="65"/>
      <c r="C257" s="65"/>
      <c r="D257" s="55"/>
      <c r="E257" s="64"/>
      <c r="F257" s="9">
        <v>4</v>
      </c>
      <c r="G257" s="10" t="s">
        <v>42</v>
      </c>
      <c r="H257" s="11">
        <v>140.32499999999999</v>
      </c>
      <c r="I257" s="65"/>
      <c r="J257" s="10" t="s">
        <v>14</v>
      </c>
      <c r="K257" s="11" t="s">
        <v>14</v>
      </c>
      <c r="L257" s="11">
        <f t="shared" si="9"/>
        <v>0</v>
      </c>
      <c r="M257" s="12">
        <f t="shared" si="11"/>
        <v>0</v>
      </c>
      <c r="N257" s="1"/>
      <c r="O257" s="54"/>
      <c r="P257" s="52"/>
      <c r="Q257" s="1"/>
      <c r="R257" s="1"/>
      <c r="S257" s="49"/>
      <c r="T257" s="40"/>
      <c r="U257" s="3" t="str">
        <f t="shared" si="10"/>
        <v>No</v>
      </c>
      <c r="V257" s="55"/>
      <c r="W257" s="43"/>
      <c r="X257" s="39"/>
      <c r="AB257" s="55"/>
    </row>
    <row r="258" spans="2:28">
      <c r="B258" s="62">
        <v>51</v>
      </c>
      <c r="C258" s="62" t="s">
        <v>346</v>
      </c>
      <c r="D258" s="63">
        <v>239.95</v>
      </c>
      <c r="E258" s="63">
        <f>I258-D258</f>
        <v>6.0750000000000455</v>
      </c>
      <c r="F258" s="23">
        <v>0</v>
      </c>
      <c r="G258" s="24" t="s">
        <v>42</v>
      </c>
      <c r="H258" s="25">
        <v>145.25</v>
      </c>
      <c r="I258" s="63">
        <f>H258+(H259-90)+(H260-90)+(H261-90)+(H262-90)</f>
        <v>246.02500000000003</v>
      </c>
      <c r="J258" s="24" t="s">
        <v>63</v>
      </c>
      <c r="K258" s="25">
        <v>147.52500000000001</v>
      </c>
      <c r="L258" s="25">
        <f t="shared" si="9"/>
        <v>2.2750000000000057</v>
      </c>
      <c r="M258" s="26">
        <f t="shared" si="11"/>
        <v>91.000000000000227</v>
      </c>
      <c r="N258" s="1"/>
      <c r="O258" s="54"/>
      <c r="P258" s="52"/>
      <c r="Q258" s="1"/>
      <c r="R258" s="1"/>
      <c r="S258" s="49"/>
      <c r="T258" s="40"/>
      <c r="U258" s="3" t="str">
        <f t="shared" si="10"/>
        <v>No</v>
      </c>
      <c r="V258" s="55">
        <f>X54</f>
        <v>0</v>
      </c>
      <c r="W258" s="43"/>
      <c r="X258" s="39"/>
      <c r="AB258" s="55" t="str">
        <f>IF(V258=D258,"-","No!")</f>
        <v>No!</v>
      </c>
    </row>
    <row r="259" spans="2:28">
      <c r="B259" s="62"/>
      <c r="C259" s="62"/>
      <c r="D259" s="63"/>
      <c r="E259" s="64"/>
      <c r="F259" s="23">
        <v>1</v>
      </c>
      <c r="G259" s="24" t="s">
        <v>356</v>
      </c>
      <c r="H259" s="25">
        <v>139.85</v>
      </c>
      <c r="I259" s="62"/>
      <c r="J259" s="24" t="s">
        <v>14</v>
      </c>
      <c r="K259" s="25" t="s">
        <v>14</v>
      </c>
      <c r="L259" s="25">
        <f t="shared" ref="L259:L322" si="12">IF(K259="N/A",0,K259-H259)</f>
        <v>0</v>
      </c>
      <c r="M259" s="26">
        <f t="shared" si="11"/>
        <v>0</v>
      </c>
      <c r="N259" s="1"/>
      <c r="O259" s="54"/>
      <c r="P259" s="52"/>
      <c r="Q259" s="1"/>
      <c r="R259" s="1"/>
      <c r="S259" s="49"/>
      <c r="T259" s="40"/>
      <c r="U259" s="3" t="str">
        <f t="shared" ref="U259:U322" si="13">IF(T259=H259,"-","No")</f>
        <v>No</v>
      </c>
      <c r="V259" s="55"/>
      <c r="W259" s="43"/>
      <c r="X259" s="39"/>
      <c r="AB259" s="55"/>
    </row>
    <row r="260" spans="2:28">
      <c r="B260" s="62"/>
      <c r="C260" s="62"/>
      <c r="D260" s="63"/>
      <c r="E260" s="64"/>
      <c r="F260" s="23">
        <v>2</v>
      </c>
      <c r="G260" s="24" t="s">
        <v>346</v>
      </c>
      <c r="H260" s="25">
        <v>99.075000000000003</v>
      </c>
      <c r="I260" s="62"/>
      <c r="J260" s="24" t="s">
        <v>14</v>
      </c>
      <c r="K260" s="25" t="s">
        <v>14</v>
      </c>
      <c r="L260" s="25">
        <f t="shared" si="12"/>
        <v>0</v>
      </c>
      <c r="M260" s="26">
        <f t="shared" ref="M260:M323" si="14">L260/0.025</f>
        <v>0</v>
      </c>
      <c r="N260" s="1"/>
      <c r="O260" s="54"/>
      <c r="P260" s="52"/>
      <c r="Q260" s="1"/>
      <c r="R260" s="1"/>
      <c r="S260" s="49"/>
      <c r="T260" s="40"/>
      <c r="U260" s="3" t="str">
        <f t="shared" si="13"/>
        <v>No</v>
      </c>
      <c r="V260" s="55"/>
      <c r="W260" s="43"/>
      <c r="X260" s="39"/>
      <c r="AB260" s="55"/>
    </row>
    <row r="261" spans="2:28">
      <c r="B261" s="62"/>
      <c r="C261" s="62"/>
      <c r="D261" s="63"/>
      <c r="E261" s="64"/>
      <c r="F261" s="23">
        <v>3</v>
      </c>
      <c r="G261" s="24" t="s">
        <v>42</v>
      </c>
      <c r="H261" s="25">
        <v>104.425</v>
      </c>
      <c r="I261" s="62"/>
      <c r="J261" s="24" t="s">
        <v>14</v>
      </c>
      <c r="K261" s="25" t="s">
        <v>14</v>
      </c>
      <c r="L261" s="25">
        <f t="shared" si="12"/>
        <v>0</v>
      </c>
      <c r="M261" s="26">
        <f t="shared" si="14"/>
        <v>0</v>
      </c>
      <c r="N261" s="1"/>
      <c r="O261" s="54"/>
      <c r="P261" s="52"/>
      <c r="Q261" s="1"/>
      <c r="R261" s="1"/>
      <c r="S261" s="49"/>
      <c r="T261" s="40"/>
      <c r="U261" s="3" t="str">
        <f t="shared" si="13"/>
        <v>No</v>
      </c>
      <c r="V261" s="55"/>
      <c r="W261" s="43"/>
      <c r="X261" s="39"/>
      <c r="AB261" s="55"/>
    </row>
    <row r="262" spans="2:28">
      <c r="B262" s="62"/>
      <c r="C262" s="62"/>
      <c r="D262" s="63"/>
      <c r="E262" s="64"/>
      <c r="F262" s="23">
        <v>4</v>
      </c>
      <c r="G262" s="24" t="s">
        <v>346</v>
      </c>
      <c r="H262" s="25">
        <v>117.425</v>
      </c>
      <c r="I262" s="62"/>
      <c r="J262" s="24" t="s">
        <v>14</v>
      </c>
      <c r="K262" s="25" t="s">
        <v>14</v>
      </c>
      <c r="L262" s="25">
        <f t="shared" si="12"/>
        <v>0</v>
      </c>
      <c r="M262" s="26">
        <f t="shared" si="14"/>
        <v>0</v>
      </c>
      <c r="N262" s="1"/>
      <c r="O262" s="54"/>
      <c r="P262" s="52"/>
      <c r="Q262" s="1"/>
      <c r="R262" s="1"/>
      <c r="S262" s="49"/>
      <c r="T262" s="40"/>
      <c r="U262" s="3" t="str">
        <f t="shared" si="13"/>
        <v>No</v>
      </c>
      <c r="V262" s="55"/>
      <c r="W262" s="43"/>
      <c r="X262" s="39"/>
      <c r="AB262" s="55"/>
    </row>
    <row r="263" spans="2:28">
      <c r="B263" s="65">
        <v>52</v>
      </c>
      <c r="C263" s="65" t="s">
        <v>20</v>
      </c>
      <c r="D263" s="55">
        <v>433.6</v>
      </c>
      <c r="E263" s="55">
        <f>I263-D263</f>
        <v>8.9750000000000227</v>
      </c>
      <c r="F263" s="9">
        <v>0</v>
      </c>
      <c r="G263" s="10" t="s">
        <v>346</v>
      </c>
      <c r="H263" s="11">
        <v>173.02500000000001</v>
      </c>
      <c r="I263" s="55">
        <f>H263+(H264-90)+(H265-90)+(H266-90)+(H267-90)</f>
        <v>442.57500000000005</v>
      </c>
      <c r="J263" s="10" t="s">
        <v>14</v>
      </c>
      <c r="K263" s="11" t="s">
        <v>14</v>
      </c>
      <c r="L263" s="11">
        <f t="shared" si="12"/>
        <v>0</v>
      </c>
      <c r="M263" s="12">
        <f t="shared" si="14"/>
        <v>0</v>
      </c>
      <c r="N263" s="1"/>
      <c r="O263" s="54"/>
      <c r="P263" s="52"/>
      <c r="Q263" s="1"/>
      <c r="R263" s="1"/>
      <c r="S263" s="49"/>
      <c r="T263" s="40"/>
      <c r="U263" s="3" t="str">
        <f t="shared" si="13"/>
        <v>No</v>
      </c>
      <c r="V263" s="55">
        <f>X55</f>
        <v>0</v>
      </c>
      <c r="W263" s="43"/>
      <c r="X263" s="39"/>
      <c r="AB263" s="55" t="str">
        <f>IF(V263=D263,"-","No!")</f>
        <v>No!</v>
      </c>
    </row>
    <row r="264" spans="2:28">
      <c r="B264" s="65"/>
      <c r="C264" s="65"/>
      <c r="D264" s="55"/>
      <c r="E264" s="64"/>
      <c r="F264" s="9">
        <v>1</v>
      </c>
      <c r="G264" s="10" t="s">
        <v>76</v>
      </c>
      <c r="H264" s="11">
        <v>145.6</v>
      </c>
      <c r="I264" s="65"/>
      <c r="J264" s="10" t="s">
        <v>14</v>
      </c>
      <c r="K264" s="11" t="s">
        <v>14</v>
      </c>
      <c r="L264" s="11">
        <f t="shared" si="12"/>
        <v>0</v>
      </c>
      <c r="M264" s="12">
        <f t="shared" si="14"/>
        <v>0</v>
      </c>
      <c r="N264" s="1"/>
      <c r="O264" s="54"/>
      <c r="P264" s="52"/>
      <c r="Q264" s="1"/>
      <c r="R264" s="1"/>
      <c r="S264" s="49"/>
      <c r="T264" s="40"/>
      <c r="U264" s="3" t="str">
        <f t="shared" si="13"/>
        <v>No</v>
      </c>
      <c r="V264" s="55"/>
      <c r="W264" s="43"/>
      <c r="X264" s="39"/>
      <c r="AB264" s="55"/>
    </row>
    <row r="265" spans="2:28">
      <c r="B265" s="65"/>
      <c r="C265" s="65"/>
      <c r="D265" s="55"/>
      <c r="E265" s="64"/>
      <c r="F265" s="9">
        <v>2</v>
      </c>
      <c r="G265" s="10" t="s">
        <v>346</v>
      </c>
      <c r="H265" s="11">
        <v>136.6</v>
      </c>
      <c r="I265" s="65"/>
      <c r="J265" s="10" t="s">
        <v>14</v>
      </c>
      <c r="K265" s="11" t="s">
        <v>14</v>
      </c>
      <c r="L265" s="11">
        <f t="shared" si="12"/>
        <v>0</v>
      </c>
      <c r="M265" s="12">
        <f t="shared" si="14"/>
        <v>0</v>
      </c>
      <c r="N265" s="1"/>
      <c r="O265" s="54"/>
      <c r="P265" s="52"/>
      <c r="Q265" s="1"/>
      <c r="R265" s="1"/>
      <c r="S265" s="49"/>
      <c r="T265" s="40"/>
      <c r="U265" s="3" t="str">
        <f t="shared" si="13"/>
        <v>No</v>
      </c>
      <c r="V265" s="55"/>
      <c r="W265" s="43"/>
      <c r="X265" s="39"/>
      <c r="AB265" s="55"/>
    </row>
    <row r="266" spans="2:28">
      <c r="B266" s="65"/>
      <c r="C266" s="65"/>
      <c r="D266" s="55"/>
      <c r="E266" s="64"/>
      <c r="F266" s="9">
        <v>3</v>
      </c>
      <c r="G266" s="10" t="s">
        <v>42</v>
      </c>
      <c r="H266" s="11">
        <v>213.07499999999999</v>
      </c>
      <c r="I266" s="65"/>
      <c r="J266" s="10" t="s">
        <v>14</v>
      </c>
      <c r="K266" s="11" t="s">
        <v>14</v>
      </c>
      <c r="L266" s="11">
        <f t="shared" si="12"/>
        <v>0</v>
      </c>
      <c r="M266" s="12">
        <f t="shared" si="14"/>
        <v>0</v>
      </c>
      <c r="N266" s="1"/>
      <c r="O266" s="54"/>
      <c r="P266" s="52"/>
      <c r="Q266" s="1"/>
      <c r="R266" s="1"/>
      <c r="S266" s="49"/>
      <c r="T266" s="40"/>
      <c r="U266" s="3" t="str">
        <f t="shared" si="13"/>
        <v>No</v>
      </c>
      <c r="V266" s="55"/>
      <c r="W266" s="43"/>
      <c r="X266" s="39"/>
      <c r="AB266" s="55"/>
    </row>
    <row r="267" spans="2:28">
      <c r="B267" s="65"/>
      <c r="C267" s="65"/>
      <c r="D267" s="55"/>
      <c r="E267" s="64"/>
      <c r="F267" s="9">
        <v>4</v>
      </c>
      <c r="G267" s="10" t="s">
        <v>42</v>
      </c>
      <c r="H267" s="11">
        <v>134.27500000000001</v>
      </c>
      <c r="I267" s="65"/>
      <c r="J267" s="10" t="s">
        <v>14</v>
      </c>
      <c r="K267" s="11" t="s">
        <v>14</v>
      </c>
      <c r="L267" s="11">
        <f t="shared" si="12"/>
        <v>0</v>
      </c>
      <c r="M267" s="12">
        <f t="shared" si="14"/>
        <v>0</v>
      </c>
      <c r="N267" s="1"/>
      <c r="O267" s="54"/>
      <c r="P267" s="52"/>
      <c r="Q267" s="1"/>
      <c r="R267" s="1"/>
      <c r="S267" s="49"/>
      <c r="T267" s="40"/>
      <c r="U267" s="3" t="str">
        <f t="shared" si="13"/>
        <v>No</v>
      </c>
      <c r="V267" s="55"/>
      <c r="W267" s="43"/>
      <c r="X267" s="39"/>
      <c r="AB267" s="55"/>
    </row>
    <row r="268" spans="2:28">
      <c r="B268" s="62">
        <v>53</v>
      </c>
      <c r="C268" s="62" t="s">
        <v>20</v>
      </c>
      <c r="D268" s="63">
        <v>274.75</v>
      </c>
      <c r="E268" s="63">
        <f>I268-D268</f>
        <v>12.050000000000011</v>
      </c>
      <c r="F268" s="23">
        <v>0</v>
      </c>
      <c r="G268" s="24" t="s">
        <v>346</v>
      </c>
      <c r="H268" s="25">
        <v>115.22499999999999</v>
      </c>
      <c r="I268" s="63">
        <f>H268+(H269-90)+(H270-90)+(H271-90)+(H272-90)</f>
        <v>286.8</v>
      </c>
      <c r="J268" s="24" t="s">
        <v>11</v>
      </c>
      <c r="K268" s="25">
        <v>117.875</v>
      </c>
      <c r="L268" s="25">
        <f t="shared" si="12"/>
        <v>2.6500000000000057</v>
      </c>
      <c r="M268" s="26">
        <f t="shared" si="14"/>
        <v>106.00000000000023</v>
      </c>
      <c r="N268" s="1"/>
      <c r="O268" s="54"/>
      <c r="P268" s="52"/>
      <c r="Q268" s="1"/>
      <c r="R268" s="1"/>
      <c r="S268" s="49"/>
      <c r="T268" s="40"/>
      <c r="U268" s="3" t="str">
        <f t="shared" si="13"/>
        <v>No</v>
      </c>
      <c r="V268" s="55">
        <f>X56</f>
        <v>0</v>
      </c>
      <c r="W268" s="43"/>
      <c r="X268" s="39"/>
      <c r="AB268" s="55" t="str">
        <f>IF(V268=D268,"-","No!")</f>
        <v>No!</v>
      </c>
    </row>
    <row r="269" spans="2:28">
      <c r="B269" s="62"/>
      <c r="C269" s="62"/>
      <c r="D269" s="63"/>
      <c r="E269" s="64"/>
      <c r="F269" s="23">
        <v>1</v>
      </c>
      <c r="G269" s="24" t="s">
        <v>346</v>
      </c>
      <c r="H269" s="25">
        <v>125.7</v>
      </c>
      <c r="I269" s="62"/>
      <c r="J269" s="24" t="s">
        <v>14</v>
      </c>
      <c r="K269" s="25" t="s">
        <v>14</v>
      </c>
      <c r="L269" s="25">
        <f t="shared" si="12"/>
        <v>0</v>
      </c>
      <c r="M269" s="26">
        <f t="shared" si="14"/>
        <v>0</v>
      </c>
      <c r="N269" s="1"/>
      <c r="O269" s="54"/>
      <c r="P269" s="52"/>
      <c r="Q269" s="1"/>
      <c r="R269" s="1"/>
      <c r="S269" s="49"/>
      <c r="T269" s="40"/>
      <c r="U269" s="3" t="str">
        <f t="shared" si="13"/>
        <v>No</v>
      </c>
      <c r="V269" s="55"/>
      <c r="W269" s="43"/>
      <c r="X269" s="39"/>
      <c r="AB269" s="55"/>
    </row>
    <row r="270" spans="2:28">
      <c r="B270" s="62"/>
      <c r="C270" s="62"/>
      <c r="D270" s="63"/>
      <c r="E270" s="64"/>
      <c r="F270" s="23">
        <v>2</v>
      </c>
      <c r="G270" s="24" t="s">
        <v>346</v>
      </c>
      <c r="H270" s="25">
        <v>146.15</v>
      </c>
      <c r="I270" s="62"/>
      <c r="J270" s="24" t="s">
        <v>14</v>
      </c>
      <c r="K270" s="25" t="s">
        <v>14</v>
      </c>
      <c r="L270" s="25">
        <f t="shared" si="12"/>
        <v>0</v>
      </c>
      <c r="M270" s="26">
        <f t="shared" si="14"/>
        <v>0</v>
      </c>
      <c r="N270" s="1"/>
      <c r="O270" s="54"/>
      <c r="P270" s="52"/>
      <c r="Q270" s="1"/>
      <c r="R270" s="1"/>
      <c r="S270" s="49"/>
      <c r="T270" s="40"/>
      <c r="U270" s="3" t="str">
        <f t="shared" si="13"/>
        <v>No</v>
      </c>
      <c r="V270" s="55"/>
      <c r="W270" s="43"/>
      <c r="X270" s="39"/>
      <c r="AB270" s="55"/>
    </row>
    <row r="271" spans="2:28">
      <c r="B271" s="62"/>
      <c r="C271" s="62"/>
      <c r="D271" s="63"/>
      <c r="E271" s="64"/>
      <c r="F271" s="23">
        <v>3</v>
      </c>
      <c r="G271" s="24" t="s">
        <v>346</v>
      </c>
      <c r="H271" s="25">
        <v>136.32499999999999</v>
      </c>
      <c r="I271" s="62"/>
      <c r="J271" s="24" t="s">
        <v>14</v>
      </c>
      <c r="K271" s="25" t="s">
        <v>14</v>
      </c>
      <c r="L271" s="25">
        <f t="shared" si="12"/>
        <v>0</v>
      </c>
      <c r="M271" s="26">
        <f t="shared" si="14"/>
        <v>0</v>
      </c>
      <c r="N271" s="1"/>
      <c r="O271" s="54"/>
      <c r="P271" s="52"/>
      <c r="Q271" s="1"/>
      <c r="R271" s="1"/>
      <c r="S271" s="49"/>
      <c r="T271" s="40"/>
      <c r="U271" s="3" t="str">
        <f t="shared" si="13"/>
        <v>No</v>
      </c>
      <c r="V271" s="55"/>
      <c r="W271" s="43"/>
      <c r="X271" s="39"/>
      <c r="AB271" s="55"/>
    </row>
    <row r="272" spans="2:28">
      <c r="B272" s="62"/>
      <c r="C272" s="62"/>
      <c r="D272" s="63"/>
      <c r="E272" s="64"/>
      <c r="F272" s="23">
        <v>4</v>
      </c>
      <c r="G272" s="24" t="s">
        <v>346</v>
      </c>
      <c r="H272" s="25">
        <v>123.4</v>
      </c>
      <c r="I272" s="62"/>
      <c r="J272" s="24" t="s">
        <v>14</v>
      </c>
      <c r="K272" s="25" t="s">
        <v>14</v>
      </c>
      <c r="L272" s="25">
        <f t="shared" si="12"/>
        <v>0</v>
      </c>
      <c r="M272" s="26">
        <f t="shared" si="14"/>
        <v>0</v>
      </c>
      <c r="N272" s="1"/>
      <c r="O272" s="54"/>
      <c r="P272" s="52"/>
      <c r="Q272" s="1"/>
      <c r="R272" s="1"/>
      <c r="S272" s="49"/>
      <c r="T272" s="40"/>
      <c r="U272" s="3" t="str">
        <f t="shared" si="13"/>
        <v>No</v>
      </c>
      <c r="V272" s="55"/>
      <c r="W272" s="43"/>
      <c r="X272" s="39"/>
      <c r="AB272" s="55"/>
    </row>
    <row r="273" spans="2:28">
      <c r="B273" s="65">
        <v>54</v>
      </c>
      <c r="C273" s="65" t="s">
        <v>20</v>
      </c>
      <c r="D273" s="55">
        <v>298.77499999999998</v>
      </c>
      <c r="E273" s="55">
        <f>I273-D273</f>
        <v>10.274999999999977</v>
      </c>
      <c r="F273" s="9">
        <v>0</v>
      </c>
      <c r="G273" s="10" t="s">
        <v>6</v>
      </c>
      <c r="H273" s="11">
        <v>157.9</v>
      </c>
      <c r="I273" s="55">
        <f>H273+(H274-90)+(H275-90)+(H276-90)+(H277-90)</f>
        <v>309.04999999999995</v>
      </c>
      <c r="J273" s="10" t="s">
        <v>14</v>
      </c>
      <c r="K273" s="11" t="s">
        <v>14</v>
      </c>
      <c r="L273" s="11">
        <f t="shared" si="12"/>
        <v>0</v>
      </c>
      <c r="M273" s="12">
        <f t="shared" si="14"/>
        <v>0</v>
      </c>
      <c r="N273" s="1"/>
      <c r="O273" s="54"/>
      <c r="P273" s="52"/>
      <c r="Q273" s="1"/>
      <c r="R273" s="1"/>
      <c r="S273" s="49"/>
      <c r="T273" s="40"/>
      <c r="U273" s="3" t="str">
        <f t="shared" si="13"/>
        <v>No</v>
      </c>
      <c r="V273" s="55">
        <f>X57</f>
        <v>0</v>
      </c>
      <c r="W273" s="43"/>
      <c r="X273" s="39"/>
      <c r="AB273" s="55" t="str">
        <f>IF(V273=D273,"-","No!")</f>
        <v>No!</v>
      </c>
    </row>
    <row r="274" spans="2:28">
      <c r="B274" s="65"/>
      <c r="C274" s="65"/>
      <c r="D274" s="55"/>
      <c r="E274" s="64"/>
      <c r="F274" s="9">
        <v>1</v>
      </c>
      <c r="G274" s="10" t="s">
        <v>42</v>
      </c>
      <c r="H274" s="11">
        <v>140.32499999999999</v>
      </c>
      <c r="I274" s="65"/>
      <c r="J274" s="10" t="s">
        <v>14</v>
      </c>
      <c r="K274" s="11" t="s">
        <v>14</v>
      </c>
      <c r="L274" s="11">
        <f t="shared" si="12"/>
        <v>0</v>
      </c>
      <c r="M274" s="12">
        <f t="shared" si="14"/>
        <v>0</v>
      </c>
      <c r="N274" s="1"/>
      <c r="O274" s="54"/>
      <c r="P274" s="52"/>
      <c r="Q274" s="1"/>
      <c r="R274" s="1"/>
      <c r="S274" s="49"/>
      <c r="T274" s="40"/>
      <c r="U274" s="3" t="str">
        <f t="shared" si="13"/>
        <v>No</v>
      </c>
      <c r="V274" s="55"/>
      <c r="W274" s="43"/>
      <c r="X274" s="39"/>
      <c r="AB274" s="55"/>
    </row>
    <row r="275" spans="2:28">
      <c r="B275" s="65"/>
      <c r="C275" s="65"/>
      <c r="D275" s="55"/>
      <c r="E275" s="64"/>
      <c r="F275" s="9">
        <v>2</v>
      </c>
      <c r="G275" s="10" t="s">
        <v>42</v>
      </c>
      <c r="H275" s="11">
        <v>128.65</v>
      </c>
      <c r="I275" s="65"/>
      <c r="J275" s="10" t="s">
        <v>14</v>
      </c>
      <c r="K275" s="11" t="s">
        <v>14</v>
      </c>
      <c r="L275" s="11">
        <f t="shared" si="12"/>
        <v>0</v>
      </c>
      <c r="M275" s="12">
        <f t="shared" si="14"/>
        <v>0</v>
      </c>
      <c r="N275" s="1"/>
      <c r="O275" s="54"/>
      <c r="P275" s="52"/>
      <c r="Q275" s="1"/>
      <c r="R275" s="1"/>
      <c r="S275" s="49"/>
      <c r="T275" s="40"/>
      <c r="U275" s="3" t="str">
        <f t="shared" si="13"/>
        <v>No</v>
      </c>
      <c r="V275" s="55"/>
      <c r="W275" s="43"/>
      <c r="X275" s="39"/>
      <c r="AB275" s="55"/>
    </row>
    <row r="276" spans="2:28">
      <c r="B276" s="65"/>
      <c r="C276" s="65"/>
      <c r="D276" s="55"/>
      <c r="E276" s="64"/>
      <c r="F276" s="9">
        <v>3</v>
      </c>
      <c r="G276" s="10" t="s">
        <v>346</v>
      </c>
      <c r="H276" s="11">
        <v>122.52500000000001</v>
      </c>
      <c r="I276" s="65"/>
      <c r="J276" s="10" t="s">
        <v>14</v>
      </c>
      <c r="K276" s="11" t="s">
        <v>14</v>
      </c>
      <c r="L276" s="11">
        <f t="shared" si="12"/>
        <v>0</v>
      </c>
      <c r="M276" s="12">
        <f t="shared" si="14"/>
        <v>0</v>
      </c>
      <c r="N276" s="1"/>
      <c r="O276" s="54"/>
      <c r="P276" s="52"/>
      <c r="Q276" s="1"/>
      <c r="R276" s="1"/>
      <c r="S276" s="49"/>
      <c r="T276" s="40"/>
      <c r="U276" s="3" t="str">
        <f t="shared" si="13"/>
        <v>No</v>
      </c>
      <c r="V276" s="55"/>
      <c r="W276" s="43"/>
      <c r="X276" s="39"/>
      <c r="AB276" s="55"/>
    </row>
    <row r="277" spans="2:28">
      <c r="B277" s="65"/>
      <c r="C277" s="65"/>
      <c r="D277" s="55"/>
      <c r="E277" s="64"/>
      <c r="F277" s="9">
        <v>4</v>
      </c>
      <c r="G277" s="10" t="s">
        <v>16</v>
      </c>
      <c r="H277" s="11">
        <v>119.65</v>
      </c>
      <c r="I277" s="65"/>
      <c r="J277" s="10" t="s">
        <v>14</v>
      </c>
      <c r="K277" s="11" t="s">
        <v>14</v>
      </c>
      <c r="L277" s="11">
        <f t="shared" si="12"/>
        <v>0</v>
      </c>
      <c r="M277" s="12">
        <f t="shared" si="14"/>
        <v>0</v>
      </c>
      <c r="N277" s="1"/>
      <c r="O277" s="54"/>
      <c r="P277" s="52"/>
      <c r="Q277" s="1"/>
      <c r="R277" s="1"/>
      <c r="S277" s="49"/>
      <c r="T277" s="40"/>
      <c r="U277" s="3" t="str">
        <f t="shared" si="13"/>
        <v>No</v>
      </c>
      <c r="V277" s="55"/>
      <c r="W277" s="43"/>
      <c r="X277" s="39"/>
      <c r="AB277" s="55"/>
    </row>
    <row r="278" spans="2:28">
      <c r="B278" s="62">
        <v>55</v>
      </c>
      <c r="C278" s="62" t="s">
        <v>16</v>
      </c>
      <c r="D278" s="63">
        <v>295.64999999999998</v>
      </c>
      <c r="E278" s="63">
        <f>I278-D278</f>
        <v>7.375</v>
      </c>
      <c r="F278" s="23">
        <v>0</v>
      </c>
      <c r="G278" s="24" t="s">
        <v>356</v>
      </c>
      <c r="H278" s="25">
        <v>113.22499999999999</v>
      </c>
      <c r="I278" s="63">
        <f>H278+(H279-90)+(H280-90)+(H281-90)+(H282-90)</f>
        <v>303.02499999999998</v>
      </c>
      <c r="J278" s="24" t="s">
        <v>11</v>
      </c>
      <c r="K278" s="25">
        <v>120.575</v>
      </c>
      <c r="L278" s="25">
        <f t="shared" si="12"/>
        <v>7.3500000000000085</v>
      </c>
      <c r="M278" s="26">
        <f t="shared" si="14"/>
        <v>294.00000000000034</v>
      </c>
      <c r="N278" s="1"/>
      <c r="O278" s="54"/>
      <c r="P278" s="52"/>
      <c r="Q278" s="1"/>
      <c r="R278" s="1"/>
      <c r="S278" s="49"/>
      <c r="T278" s="40"/>
      <c r="U278" s="3" t="str">
        <f t="shared" si="13"/>
        <v>No</v>
      </c>
      <c r="V278" s="55">
        <f>X58</f>
        <v>0</v>
      </c>
      <c r="W278" s="43"/>
      <c r="X278" s="39"/>
      <c r="AB278" s="55" t="str">
        <f>IF(V278=D278,"-","No!")</f>
        <v>No!</v>
      </c>
    </row>
    <row r="279" spans="2:28">
      <c r="B279" s="62"/>
      <c r="C279" s="62"/>
      <c r="D279" s="63"/>
      <c r="E279" s="64"/>
      <c r="F279" s="23">
        <v>1</v>
      </c>
      <c r="G279" s="24" t="s">
        <v>64</v>
      </c>
      <c r="H279" s="25">
        <v>134.875</v>
      </c>
      <c r="I279" s="62"/>
      <c r="J279" s="24" t="s">
        <v>14</v>
      </c>
      <c r="K279" s="25" t="s">
        <v>14</v>
      </c>
      <c r="L279" s="25">
        <f t="shared" si="12"/>
        <v>0</v>
      </c>
      <c r="M279" s="26">
        <f t="shared" si="14"/>
        <v>0</v>
      </c>
      <c r="N279" s="1"/>
      <c r="O279" s="54"/>
      <c r="P279" s="52"/>
      <c r="Q279" s="1"/>
      <c r="R279" s="1"/>
      <c r="S279" s="49"/>
      <c r="T279" s="40"/>
      <c r="U279" s="3" t="str">
        <f t="shared" si="13"/>
        <v>No</v>
      </c>
      <c r="V279" s="55"/>
      <c r="W279" s="43"/>
      <c r="X279" s="39"/>
      <c r="AB279" s="55"/>
    </row>
    <row r="280" spans="2:28">
      <c r="B280" s="62"/>
      <c r="C280" s="62"/>
      <c r="D280" s="63"/>
      <c r="E280" s="64"/>
      <c r="F280" s="23">
        <v>2</v>
      </c>
      <c r="G280" s="24" t="s">
        <v>346</v>
      </c>
      <c r="H280" s="25">
        <v>154.97499999999999</v>
      </c>
      <c r="I280" s="62"/>
      <c r="J280" s="24" t="s">
        <v>14</v>
      </c>
      <c r="K280" s="25" t="s">
        <v>14</v>
      </c>
      <c r="L280" s="25">
        <f t="shared" si="12"/>
        <v>0</v>
      </c>
      <c r="M280" s="26">
        <f t="shared" si="14"/>
        <v>0</v>
      </c>
      <c r="N280" s="1"/>
      <c r="O280" s="54"/>
      <c r="P280" s="52"/>
      <c r="Q280" s="1"/>
      <c r="R280" s="1"/>
      <c r="S280" s="49"/>
      <c r="T280" s="40"/>
      <c r="U280" s="3" t="str">
        <f t="shared" si="13"/>
        <v>No</v>
      </c>
      <c r="V280" s="55"/>
      <c r="W280" s="43"/>
      <c r="X280" s="39"/>
      <c r="AB280" s="55"/>
    </row>
    <row r="281" spans="2:28">
      <c r="B281" s="62"/>
      <c r="C281" s="62"/>
      <c r="D281" s="63"/>
      <c r="E281" s="64"/>
      <c r="F281" s="23">
        <v>3</v>
      </c>
      <c r="G281" s="24" t="s">
        <v>16</v>
      </c>
      <c r="H281" s="25">
        <v>149.17500000000001</v>
      </c>
      <c r="I281" s="62"/>
      <c r="J281" s="24" t="s">
        <v>14</v>
      </c>
      <c r="K281" s="25" t="s">
        <v>14</v>
      </c>
      <c r="L281" s="25">
        <f t="shared" si="12"/>
        <v>0</v>
      </c>
      <c r="M281" s="26">
        <f t="shared" si="14"/>
        <v>0</v>
      </c>
      <c r="N281" s="1"/>
      <c r="O281" s="54"/>
      <c r="P281" s="52"/>
      <c r="Q281" s="1"/>
      <c r="R281" s="1"/>
      <c r="S281" s="49"/>
      <c r="T281" s="40"/>
      <c r="U281" s="3" t="str">
        <f t="shared" si="13"/>
        <v>No</v>
      </c>
      <c r="V281" s="55"/>
      <c r="W281" s="43"/>
      <c r="X281" s="39"/>
      <c r="AB281" s="55"/>
    </row>
    <row r="282" spans="2:28">
      <c r="B282" s="62"/>
      <c r="C282" s="62"/>
      <c r="D282" s="63"/>
      <c r="E282" s="64"/>
      <c r="F282" s="23">
        <v>4</v>
      </c>
      <c r="G282" s="24" t="s">
        <v>346</v>
      </c>
      <c r="H282" s="25">
        <v>110.77500000000001</v>
      </c>
      <c r="I282" s="62"/>
      <c r="J282" s="24" t="s">
        <v>14</v>
      </c>
      <c r="K282" s="25" t="s">
        <v>14</v>
      </c>
      <c r="L282" s="25">
        <f t="shared" si="12"/>
        <v>0</v>
      </c>
      <c r="M282" s="26">
        <f t="shared" si="14"/>
        <v>0</v>
      </c>
      <c r="N282" s="1"/>
      <c r="O282" s="54"/>
      <c r="P282" s="52"/>
      <c r="Q282" s="1"/>
      <c r="R282" s="1"/>
      <c r="S282" s="49"/>
      <c r="T282" s="40"/>
      <c r="U282" s="3" t="str">
        <f t="shared" si="13"/>
        <v>No</v>
      </c>
      <c r="V282" s="55"/>
      <c r="W282" s="43"/>
      <c r="X282" s="39"/>
      <c r="AB282" s="55"/>
    </row>
    <row r="283" spans="2:28">
      <c r="B283" s="65">
        <v>56</v>
      </c>
      <c r="C283" s="65" t="s">
        <v>20</v>
      </c>
      <c r="D283" s="55">
        <v>236.6</v>
      </c>
      <c r="E283" s="55">
        <f>I283-D283</f>
        <v>10.775000000000006</v>
      </c>
      <c r="F283" s="9">
        <v>0</v>
      </c>
      <c r="G283" s="10" t="s">
        <v>6</v>
      </c>
      <c r="H283" s="11">
        <v>96.474999999999994</v>
      </c>
      <c r="I283" s="55">
        <f>H283+(H284-90)+(H285-90)+(H286-90)+(H287-90)</f>
        <v>247.375</v>
      </c>
      <c r="J283" s="10" t="s">
        <v>14</v>
      </c>
      <c r="K283" s="11" t="s">
        <v>14</v>
      </c>
      <c r="L283" s="11">
        <f t="shared" si="12"/>
        <v>0</v>
      </c>
      <c r="M283" s="12">
        <f t="shared" si="14"/>
        <v>0</v>
      </c>
      <c r="N283" s="1"/>
      <c r="O283" s="54"/>
      <c r="P283" s="52"/>
      <c r="Q283" s="1"/>
      <c r="R283" s="1"/>
      <c r="S283" s="49"/>
      <c r="T283" s="40"/>
      <c r="U283" s="3" t="str">
        <f t="shared" si="13"/>
        <v>No</v>
      </c>
      <c r="V283" s="55">
        <f>X59</f>
        <v>0</v>
      </c>
      <c r="W283" s="43"/>
      <c r="X283" s="39"/>
      <c r="AB283" s="55" t="str">
        <f>IF(V283=D283,"-","No!")</f>
        <v>No!</v>
      </c>
    </row>
    <row r="284" spans="2:28">
      <c r="B284" s="65"/>
      <c r="C284" s="65"/>
      <c r="D284" s="55"/>
      <c r="E284" s="64"/>
      <c r="F284" s="9">
        <v>1</v>
      </c>
      <c r="G284" s="10" t="s">
        <v>42</v>
      </c>
      <c r="H284" s="11">
        <v>122.575</v>
      </c>
      <c r="I284" s="65"/>
      <c r="J284" s="10" t="s">
        <v>14</v>
      </c>
      <c r="K284" s="11" t="s">
        <v>14</v>
      </c>
      <c r="L284" s="11">
        <f t="shared" si="12"/>
        <v>0</v>
      </c>
      <c r="M284" s="12">
        <f t="shared" si="14"/>
        <v>0</v>
      </c>
      <c r="N284" s="1"/>
      <c r="O284" s="54"/>
      <c r="P284" s="52"/>
      <c r="Q284" s="1"/>
      <c r="R284" s="1"/>
      <c r="S284" s="49"/>
      <c r="T284" s="40"/>
      <c r="U284" s="3" t="str">
        <f t="shared" si="13"/>
        <v>No</v>
      </c>
      <c r="V284" s="55"/>
      <c r="W284" s="43"/>
      <c r="X284" s="39"/>
      <c r="AB284" s="55"/>
    </row>
    <row r="285" spans="2:28">
      <c r="B285" s="65"/>
      <c r="C285" s="65"/>
      <c r="D285" s="55"/>
      <c r="E285" s="64"/>
      <c r="F285" s="9">
        <v>2</v>
      </c>
      <c r="G285" s="10" t="s">
        <v>346</v>
      </c>
      <c r="H285" s="11">
        <v>143.875</v>
      </c>
      <c r="I285" s="65"/>
      <c r="J285" s="10" t="s">
        <v>11</v>
      </c>
      <c r="K285" s="11">
        <v>145.72499999999999</v>
      </c>
      <c r="L285" s="11">
        <f t="shared" si="12"/>
        <v>1.8499999999999943</v>
      </c>
      <c r="M285" s="12">
        <f t="shared" si="14"/>
        <v>73.999999999999773</v>
      </c>
      <c r="N285" s="1"/>
      <c r="O285" s="54"/>
      <c r="P285" s="52"/>
      <c r="Q285" s="1"/>
      <c r="R285" s="1"/>
      <c r="S285" s="49"/>
      <c r="T285" s="40"/>
      <c r="U285" s="3" t="str">
        <f t="shared" si="13"/>
        <v>No</v>
      </c>
      <c r="V285" s="55"/>
      <c r="W285" s="43"/>
      <c r="X285" s="39"/>
      <c r="AB285" s="55"/>
    </row>
    <row r="286" spans="2:28">
      <c r="B286" s="65"/>
      <c r="C286" s="65"/>
      <c r="D286" s="55"/>
      <c r="E286" s="64"/>
      <c r="F286" s="9">
        <v>3</v>
      </c>
      <c r="G286" s="10" t="s">
        <v>346</v>
      </c>
      <c r="H286" s="11">
        <v>139.25</v>
      </c>
      <c r="I286" s="65"/>
      <c r="J286" s="10" t="s">
        <v>14</v>
      </c>
      <c r="K286" s="11" t="s">
        <v>14</v>
      </c>
      <c r="L286" s="11">
        <f t="shared" si="12"/>
        <v>0</v>
      </c>
      <c r="M286" s="12">
        <f t="shared" si="14"/>
        <v>0</v>
      </c>
      <c r="N286" s="1"/>
      <c r="O286" s="54"/>
      <c r="P286" s="52"/>
      <c r="Q286" s="1"/>
      <c r="R286" s="1"/>
      <c r="S286" s="49"/>
      <c r="T286" s="40"/>
      <c r="U286" s="3" t="str">
        <f t="shared" si="13"/>
        <v>No</v>
      </c>
      <c r="V286" s="55"/>
      <c r="W286" s="43"/>
      <c r="X286" s="39"/>
      <c r="AB286" s="55"/>
    </row>
    <row r="287" spans="2:28">
      <c r="B287" s="65"/>
      <c r="C287" s="65"/>
      <c r="D287" s="55"/>
      <c r="E287" s="64"/>
      <c r="F287" s="9">
        <v>4</v>
      </c>
      <c r="G287" s="10" t="s">
        <v>346</v>
      </c>
      <c r="H287" s="11">
        <v>105.2</v>
      </c>
      <c r="I287" s="65"/>
      <c r="J287" s="10" t="s">
        <v>14</v>
      </c>
      <c r="K287" s="11" t="s">
        <v>14</v>
      </c>
      <c r="L287" s="11">
        <f t="shared" si="12"/>
        <v>0</v>
      </c>
      <c r="M287" s="12">
        <f t="shared" si="14"/>
        <v>0</v>
      </c>
      <c r="N287" s="1"/>
      <c r="O287" s="54"/>
      <c r="P287" s="52"/>
      <c r="Q287" s="1"/>
      <c r="R287" s="1"/>
      <c r="S287" s="49"/>
      <c r="T287" s="40"/>
      <c r="U287" s="3" t="str">
        <f t="shared" si="13"/>
        <v>No</v>
      </c>
      <c r="V287" s="55"/>
      <c r="W287" s="43"/>
      <c r="X287" s="39"/>
      <c r="AB287" s="55"/>
    </row>
    <row r="288" spans="2:28">
      <c r="B288" s="62">
        <v>57</v>
      </c>
      <c r="C288" s="62" t="s">
        <v>42</v>
      </c>
      <c r="D288" s="63">
        <v>358.27499999999998</v>
      </c>
      <c r="E288" s="63">
        <f>I288-D288</f>
        <v>3.6500000000000341</v>
      </c>
      <c r="F288" s="23">
        <v>0</v>
      </c>
      <c r="G288" s="24" t="s">
        <v>42</v>
      </c>
      <c r="H288" s="25">
        <v>144.69999999999999</v>
      </c>
      <c r="I288" s="63">
        <f>H288+(H289-90)+(H290-90)+(H291-90)+(H292-90)</f>
        <v>361.92500000000001</v>
      </c>
      <c r="J288" s="24" t="s">
        <v>14</v>
      </c>
      <c r="K288" s="25" t="s">
        <v>14</v>
      </c>
      <c r="L288" s="25">
        <f t="shared" si="12"/>
        <v>0</v>
      </c>
      <c r="M288" s="26">
        <f t="shared" si="14"/>
        <v>0</v>
      </c>
      <c r="N288" s="1"/>
      <c r="O288" s="54"/>
      <c r="P288" s="52"/>
      <c r="Q288" s="1"/>
      <c r="R288" s="1"/>
      <c r="S288" s="49"/>
      <c r="T288" s="40"/>
      <c r="U288" s="3" t="str">
        <f t="shared" si="13"/>
        <v>No</v>
      </c>
      <c r="V288" s="55">
        <f>X60</f>
        <v>0</v>
      </c>
      <c r="W288" s="43"/>
      <c r="X288" s="39"/>
      <c r="AB288" s="55" t="str">
        <f>IF(V288=D288,"-","No!")</f>
        <v>No!</v>
      </c>
    </row>
    <row r="289" spans="2:28">
      <c r="B289" s="62"/>
      <c r="C289" s="62"/>
      <c r="D289" s="63"/>
      <c r="E289" s="64"/>
      <c r="F289" s="23">
        <v>1</v>
      </c>
      <c r="G289" s="24" t="s">
        <v>42</v>
      </c>
      <c r="H289" s="25">
        <v>185.97499999999999</v>
      </c>
      <c r="I289" s="62"/>
      <c r="J289" s="24" t="s">
        <v>14</v>
      </c>
      <c r="K289" s="25" t="s">
        <v>14</v>
      </c>
      <c r="L289" s="25">
        <f t="shared" si="12"/>
        <v>0</v>
      </c>
      <c r="M289" s="26">
        <f t="shared" si="14"/>
        <v>0</v>
      </c>
      <c r="N289" s="1"/>
      <c r="O289" s="54"/>
      <c r="P289" s="52"/>
      <c r="Q289" s="1"/>
      <c r="R289" s="1"/>
      <c r="S289" s="49"/>
      <c r="T289" s="40"/>
      <c r="U289" s="3" t="str">
        <f t="shared" si="13"/>
        <v>No</v>
      </c>
      <c r="V289" s="55"/>
      <c r="W289" s="43"/>
      <c r="X289" s="39"/>
      <c r="AB289" s="55"/>
    </row>
    <row r="290" spans="2:28">
      <c r="B290" s="62"/>
      <c r="C290" s="62"/>
      <c r="D290" s="63"/>
      <c r="E290" s="64"/>
      <c r="F290" s="23">
        <v>2</v>
      </c>
      <c r="G290" s="24" t="s">
        <v>42</v>
      </c>
      <c r="H290" s="25">
        <v>101.02500000000001</v>
      </c>
      <c r="I290" s="62"/>
      <c r="J290" s="24" t="s">
        <v>14</v>
      </c>
      <c r="K290" s="25" t="s">
        <v>14</v>
      </c>
      <c r="L290" s="25">
        <f t="shared" si="12"/>
        <v>0</v>
      </c>
      <c r="M290" s="26">
        <f t="shared" si="14"/>
        <v>0</v>
      </c>
      <c r="N290" s="1"/>
      <c r="O290" s="54"/>
      <c r="P290" s="52"/>
      <c r="Q290" s="1"/>
      <c r="R290" s="1"/>
      <c r="S290" s="49"/>
      <c r="T290" s="40"/>
      <c r="U290" s="3" t="str">
        <f t="shared" si="13"/>
        <v>No</v>
      </c>
      <c r="V290" s="55"/>
      <c r="W290" s="43"/>
      <c r="X290" s="39"/>
      <c r="AB290" s="55"/>
    </row>
    <row r="291" spans="2:28">
      <c r="B291" s="62"/>
      <c r="C291" s="62"/>
      <c r="D291" s="63"/>
      <c r="E291" s="64"/>
      <c r="F291" s="23">
        <v>3</v>
      </c>
      <c r="G291" s="24" t="s">
        <v>42</v>
      </c>
      <c r="H291" s="25">
        <v>130.42500000000001</v>
      </c>
      <c r="I291" s="62"/>
      <c r="J291" s="24" t="s">
        <v>14</v>
      </c>
      <c r="K291" s="25" t="s">
        <v>14</v>
      </c>
      <c r="L291" s="25">
        <f t="shared" si="12"/>
        <v>0</v>
      </c>
      <c r="M291" s="26">
        <f t="shared" si="14"/>
        <v>0</v>
      </c>
      <c r="N291" s="1"/>
      <c r="O291" s="54"/>
      <c r="P291" s="52"/>
      <c r="Q291" s="1"/>
      <c r="R291" s="1"/>
      <c r="S291" s="49"/>
      <c r="T291" s="40"/>
      <c r="U291" s="3" t="str">
        <f t="shared" si="13"/>
        <v>No</v>
      </c>
      <c r="V291" s="55"/>
      <c r="W291" s="43"/>
      <c r="X291" s="39"/>
      <c r="AB291" s="55"/>
    </row>
    <row r="292" spans="2:28">
      <c r="B292" s="62"/>
      <c r="C292" s="62"/>
      <c r="D292" s="63"/>
      <c r="E292" s="64"/>
      <c r="F292" s="23">
        <v>4</v>
      </c>
      <c r="G292" s="24" t="s">
        <v>42</v>
      </c>
      <c r="H292" s="25">
        <v>159.80000000000001</v>
      </c>
      <c r="I292" s="62"/>
      <c r="J292" s="24" t="s">
        <v>14</v>
      </c>
      <c r="K292" s="25" t="s">
        <v>14</v>
      </c>
      <c r="L292" s="25">
        <f t="shared" si="12"/>
        <v>0</v>
      </c>
      <c r="M292" s="26">
        <f t="shared" si="14"/>
        <v>0</v>
      </c>
      <c r="N292" s="1"/>
      <c r="O292" s="54"/>
      <c r="P292" s="52"/>
      <c r="Q292" s="1"/>
      <c r="R292" s="1"/>
      <c r="S292" s="49"/>
      <c r="T292" s="40"/>
      <c r="U292" s="3" t="str">
        <f t="shared" si="13"/>
        <v>No</v>
      </c>
      <c r="V292" s="55"/>
      <c r="W292" s="43"/>
      <c r="X292" s="39"/>
      <c r="AB292" s="55"/>
    </row>
    <row r="293" spans="2:28">
      <c r="B293" s="65">
        <v>58</v>
      </c>
      <c r="C293" s="65" t="s">
        <v>42</v>
      </c>
      <c r="D293" s="55">
        <v>269.52499999999998</v>
      </c>
      <c r="E293" s="55">
        <f>I293-D293</f>
        <v>2.7750000000000341</v>
      </c>
      <c r="F293" s="9">
        <v>0</v>
      </c>
      <c r="G293" s="10" t="s">
        <v>346</v>
      </c>
      <c r="H293" s="11">
        <v>111.55</v>
      </c>
      <c r="I293" s="55">
        <f>H293+(H294-90)+(H295-90)+(H296-90)+(H297-90)</f>
        <v>272.3</v>
      </c>
      <c r="J293" s="10" t="s">
        <v>14</v>
      </c>
      <c r="K293" s="11" t="s">
        <v>14</v>
      </c>
      <c r="L293" s="11">
        <f t="shared" si="12"/>
        <v>0</v>
      </c>
      <c r="M293" s="12">
        <f t="shared" si="14"/>
        <v>0</v>
      </c>
      <c r="N293" s="1"/>
      <c r="O293" s="54"/>
      <c r="P293" s="52"/>
      <c r="Q293" s="1"/>
      <c r="R293" s="1"/>
      <c r="S293" s="49"/>
      <c r="T293" s="40"/>
      <c r="U293" s="3" t="str">
        <f t="shared" si="13"/>
        <v>No</v>
      </c>
      <c r="V293" s="55">
        <f>X61</f>
        <v>0</v>
      </c>
      <c r="W293" s="43"/>
      <c r="X293" s="39"/>
      <c r="AB293" s="55" t="str">
        <f>IF(V293=D293,"-","No!")</f>
        <v>No!</v>
      </c>
    </row>
    <row r="294" spans="2:28">
      <c r="B294" s="65"/>
      <c r="C294" s="65"/>
      <c r="D294" s="55"/>
      <c r="E294" s="64"/>
      <c r="F294" s="9">
        <v>1</v>
      </c>
      <c r="G294" s="10" t="s">
        <v>42</v>
      </c>
      <c r="H294" s="11">
        <v>208.625</v>
      </c>
      <c r="I294" s="65"/>
      <c r="J294" s="10" t="s">
        <v>14</v>
      </c>
      <c r="K294" s="11" t="s">
        <v>14</v>
      </c>
      <c r="L294" s="11">
        <f t="shared" si="12"/>
        <v>0</v>
      </c>
      <c r="M294" s="12">
        <f t="shared" si="14"/>
        <v>0</v>
      </c>
      <c r="N294" s="1"/>
      <c r="O294" s="54"/>
      <c r="P294" s="52"/>
      <c r="Q294" s="1"/>
      <c r="R294" s="1"/>
      <c r="S294" s="49"/>
      <c r="T294" s="40"/>
      <c r="U294" s="3" t="str">
        <f t="shared" si="13"/>
        <v>No</v>
      </c>
      <c r="V294" s="55"/>
      <c r="W294" s="43"/>
      <c r="X294" s="39"/>
      <c r="AB294" s="55"/>
    </row>
    <row r="295" spans="2:28">
      <c r="B295" s="65"/>
      <c r="C295" s="65"/>
      <c r="D295" s="55"/>
      <c r="E295" s="64"/>
      <c r="F295" s="9">
        <v>2</v>
      </c>
      <c r="G295" s="10" t="s">
        <v>346</v>
      </c>
      <c r="H295" s="11">
        <v>116.675</v>
      </c>
      <c r="I295" s="65"/>
      <c r="J295" s="10" t="s">
        <v>14</v>
      </c>
      <c r="K295" s="11" t="s">
        <v>14</v>
      </c>
      <c r="L295" s="11">
        <f t="shared" si="12"/>
        <v>0</v>
      </c>
      <c r="M295" s="12">
        <f t="shared" si="14"/>
        <v>0</v>
      </c>
      <c r="N295" s="1"/>
      <c r="O295" s="54"/>
      <c r="P295" s="52"/>
      <c r="Q295" s="1"/>
      <c r="R295" s="1"/>
      <c r="S295" s="49"/>
      <c r="T295" s="40"/>
      <c r="U295" s="3" t="str">
        <f t="shared" si="13"/>
        <v>No</v>
      </c>
      <c r="V295" s="55"/>
      <c r="W295" s="43"/>
      <c r="X295" s="39"/>
      <c r="AB295" s="55"/>
    </row>
    <row r="296" spans="2:28">
      <c r="B296" s="65"/>
      <c r="C296" s="65"/>
      <c r="D296" s="55"/>
      <c r="E296" s="64"/>
      <c r="F296" s="9">
        <v>3</v>
      </c>
      <c r="G296" s="10" t="s">
        <v>346</v>
      </c>
      <c r="H296" s="11">
        <v>135.9</v>
      </c>
      <c r="I296" s="65"/>
      <c r="J296" s="10" t="s">
        <v>14</v>
      </c>
      <c r="K296" s="11" t="s">
        <v>14</v>
      </c>
      <c r="L296" s="11">
        <f t="shared" si="12"/>
        <v>0</v>
      </c>
      <c r="M296" s="12">
        <f t="shared" si="14"/>
        <v>0</v>
      </c>
      <c r="N296" s="1"/>
      <c r="O296" s="54"/>
      <c r="P296" s="52"/>
      <c r="Q296" s="1"/>
      <c r="R296" s="1"/>
      <c r="S296" s="49"/>
      <c r="T296" s="40"/>
      <c r="U296" s="3" t="str">
        <f t="shared" si="13"/>
        <v>No</v>
      </c>
      <c r="V296" s="55"/>
      <c r="W296" s="43"/>
      <c r="X296" s="39"/>
      <c r="AB296" s="55"/>
    </row>
    <row r="297" spans="2:28">
      <c r="B297" s="65"/>
      <c r="C297" s="65"/>
      <c r="D297" s="55"/>
      <c r="E297" s="64"/>
      <c r="F297" s="9">
        <v>4</v>
      </c>
      <c r="G297" s="10" t="s">
        <v>356</v>
      </c>
      <c r="H297" s="11">
        <v>59.55</v>
      </c>
      <c r="I297" s="65"/>
      <c r="J297" s="10" t="s">
        <v>14</v>
      </c>
      <c r="K297" s="11" t="s">
        <v>14</v>
      </c>
      <c r="L297" s="11">
        <f t="shared" si="12"/>
        <v>0</v>
      </c>
      <c r="M297" s="12">
        <f t="shared" si="14"/>
        <v>0</v>
      </c>
      <c r="N297" s="1"/>
      <c r="O297" s="54"/>
      <c r="P297" s="52"/>
      <c r="Q297" s="1"/>
      <c r="R297" s="1"/>
      <c r="S297" s="49"/>
      <c r="T297" s="40"/>
      <c r="U297" s="3" t="str">
        <f t="shared" si="13"/>
        <v>No</v>
      </c>
      <c r="V297" s="55"/>
      <c r="W297" s="43"/>
      <c r="X297" s="39"/>
      <c r="AB297" s="55"/>
    </row>
    <row r="298" spans="2:28">
      <c r="B298" s="62">
        <v>59</v>
      </c>
      <c r="C298" s="62" t="s">
        <v>20</v>
      </c>
      <c r="D298" s="63">
        <v>169.57499999999999</v>
      </c>
      <c r="E298" s="63">
        <f>I298-D298</f>
        <v>9.6750000000000114</v>
      </c>
      <c r="F298" s="23">
        <v>0</v>
      </c>
      <c r="G298" s="24" t="s">
        <v>40</v>
      </c>
      <c r="H298" s="25">
        <v>84.7</v>
      </c>
      <c r="I298" s="63">
        <f>H298+(H299-90)+(H300-90)+(H301-90)+(H302-90)</f>
        <v>179.25</v>
      </c>
      <c r="J298" s="24" t="s">
        <v>14</v>
      </c>
      <c r="K298" s="25" t="s">
        <v>14</v>
      </c>
      <c r="L298" s="25">
        <f t="shared" si="12"/>
        <v>0</v>
      </c>
      <c r="M298" s="26">
        <f t="shared" si="14"/>
        <v>0</v>
      </c>
      <c r="N298" s="1"/>
      <c r="O298" s="54"/>
      <c r="P298" s="52"/>
      <c r="Q298" s="1"/>
      <c r="R298" s="1"/>
      <c r="S298" s="49"/>
      <c r="T298" s="40"/>
      <c r="U298" s="3" t="str">
        <f t="shared" si="13"/>
        <v>No</v>
      </c>
      <c r="V298" s="55">
        <f>X62</f>
        <v>0</v>
      </c>
      <c r="W298" s="43"/>
      <c r="X298" s="39"/>
      <c r="AB298" s="55" t="str">
        <f>IF(V298=D298,"-","No!")</f>
        <v>No!</v>
      </c>
    </row>
    <row r="299" spans="2:28">
      <c r="B299" s="62"/>
      <c r="C299" s="62"/>
      <c r="D299" s="63"/>
      <c r="E299" s="64"/>
      <c r="F299" s="23">
        <v>1</v>
      </c>
      <c r="G299" s="24" t="s">
        <v>25</v>
      </c>
      <c r="H299" s="25">
        <v>80.25</v>
      </c>
      <c r="I299" s="62"/>
      <c r="J299" s="24" t="s">
        <v>11</v>
      </c>
      <c r="K299" s="25">
        <v>80.674999999999997</v>
      </c>
      <c r="L299" s="25">
        <f t="shared" si="12"/>
        <v>0.42499999999999716</v>
      </c>
      <c r="M299" s="26">
        <f t="shared" si="14"/>
        <v>16.999999999999886</v>
      </c>
      <c r="N299" s="1"/>
      <c r="O299" s="54"/>
      <c r="P299" s="52"/>
      <c r="Q299" s="1"/>
      <c r="R299" s="1"/>
      <c r="S299" s="49"/>
      <c r="T299" s="40"/>
      <c r="U299" s="3" t="str">
        <f t="shared" si="13"/>
        <v>No</v>
      </c>
      <c r="V299" s="55"/>
      <c r="W299" s="43"/>
      <c r="X299" s="39"/>
      <c r="AB299" s="55"/>
    </row>
    <row r="300" spans="2:28">
      <c r="B300" s="62"/>
      <c r="C300" s="62"/>
      <c r="D300" s="63"/>
      <c r="E300" s="64"/>
      <c r="F300" s="23">
        <v>2</v>
      </c>
      <c r="G300" s="24" t="s">
        <v>16</v>
      </c>
      <c r="H300" s="25">
        <v>117.6</v>
      </c>
      <c r="I300" s="62"/>
      <c r="J300" s="24" t="s">
        <v>14</v>
      </c>
      <c r="K300" s="25" t="s">
        <v>14</v>
      </c>
      <c r="L300" s="25">
        <f t="shared" si="12"/>
        <v>0</v>
      </c>
      <c r="M300" s="26">
        <f t="shared" si="14"/>
        <v>0</v>
      </c>
      <c r="N300" s="1"/>
      <c r="O300" s="54"/>
      <c r="P300" s="52"/>
      <c r="Q300" s="1"/>
      <c r="R300" s="1"/>
      <c r="S300" s="49"/>
      <c r="T300" s="40"/>
      <c r="U300" s="3" t="str">
        <f t="shared" si="13"/>
        <v>No</v>
      </c>
      <c r="V300" s="55"/>
      <c r="W300" s="43"/>
      <c r="X300" s="39"/>
      <c r="AB300" s="55"/>
    </row>
    <row r="301" spans="2:28">
      <c r="B301" s="62"/>
      <c r="C301" s="62"/>
      <c r="D301" s="63"/>
      <c r="E301" s="64"/>
      <c r="F301" s="23">
        <v>3</v>
      </c>
      <c r="G301" s="24" t="s">
        <v>42</v>
      </c>
      <c r="H301" s="25">
        <v>102.575</v>
      </c>
      <c r="I301" s="62"/>
      <c r="J301" s="24" t="s">
        <v>11</v>
      </c>
      <c r="K301" s="25">
        <v>108.875</v>
      </c>
      <c r="L301" s="25">
        <f t="shared" si="12"/>
        <v>6.2999999999999972</v>
      </c>
      <c r="M301" s="26">
        <f t="shared" si="14"/>
        <v>251.99999999999989</v>
      </c>
      <c r="N301" s="1"/>
      <c r="O301" s="54"/>
      <c r="P301" s="52"/>
      <c r="Q301" s="1"/>
      <c r="R301" s="1"/>
      <c r="S301" s="49"/>
      <c r="T301" s="40"/>
      <c r="U301" s="3" t="str">
        <f t="shared" si="13"/>
        <v>No</v>
      </c>
      <c r="V301" s="55"/>
      <c r="W301" s="43"/>
      <c r="X301" s="39"/>
      <c r="AB301" s="55"/>
    </row>
    <row r="302" spans="2:28">
      <c r="B302" s="62"/>
      <c r="C302" s="62"/>
      <c r="D302" s="63"/>
      <c r="E302" s="64"/>
      <c r="F302" s="23">
        <v>4</v>
      </c>
      <c r="G302" s="24" t="s">
        <v>16</v>
      </c>
      <c r="H302" s="25">
        <v>154.125</v>
      </c>
      <c r="I302" s="62"/>
      <c r="J302" s="24" t="s">
        <v>14</v>
      </c>
      <c r="K302" s="25" t="s">
        <v>14</v>
      </c>
      <c r="L302" s="25">
        <f t="shared" si="12"/>
        <v>0</v>
      </c>
      <c r="M302" s="26">
        <f t="shared" si="14"/>
        <v>0</v>
      </c>
      <c r="N302" s="1"/>
      <c r="O302" s="54"/>
      <c r="P302" s="52"/>
      <c r="Q302" s="1"/>
      <c r="R302" s="1"/>
      <c r="S302" s="49"/>
      <c r="T302" s="40"/>
      <c r="U302" s="3" t="str">
        <f t="shared" si="13"/>
        <v>No</v>
      </c>
      <c r="V302" s="55"/>
      <c r="W302" s="43"/>
      <c r="X302" s="39"/>
      <c r="AB302" s="55"/>
    </row>
    <row r="303" spans="2:28">
      <c r="B303" s="65">
        <v>60</v>
      </c>
      <c r="C303" s="65" t="s">
        <v>346</v>
      </c>
      <c r="D303" s="55">
        <v>272.22500000000002</v>
      </c>
      <c r="E303" s="55">
        <f>I303-D303</f>
        <v>1.25</v>
      </c>
      <c r="F303" s="9">
        <v>0</v>
      </c>
      <c r="G303" s="10" t="s">
        <v>346</v>
      </c>
      <c r="H303" s="11">
        <v>131.375</v>
      </c>
      <c r="I303" s="55">
        <f>H303+(H304-90)+(H305-90)+(H306-90)+(H307-90)</f>
        <v>273.47500000000002</v>
      </c>
      <c r="J303" s="10" t="s">
        <v>14</v>
      </c>
      <c r="K303" s="11" t="s">
        <v>14</v>
      </c>
      <c r="L303" s="11">
        <f t="shared" si="12"/>
        <v>0</v>
      </c>
      <c r="M303" s="12">
        <f t="shared" si="14"/>
        <v>0</v>
      </c>
      <c r="N303" s="1"/>
      <c r="O303" s="54"/>
      <c r="P303" s="52"/>
      <c r="Q303" s="1"/>
      <c r="R303" s="1"/>
      <c r="S303" s="49"/>
      <c r="T303" s="40"/>
      <c r="U303" s="3" t="str">
        <f t="shared" si="13"/>
        <v>No</v>
      </c>
      <c r="V303" s="55">
        <f>X63</f>
        <v>0</v>
      </c>
      <c r="W303" s="43"/>
      <c r="X303" s="39"/>
      <c r="AB303" s="55" t="str">
        <f>IF(V303=D303,"-","No!")</f>
        <v>No!</v>
      </c>
    </row>
    <row r="304" spans="2:28">
      <c r="B304" s="65"/>
      <c r="C304" s="65"/>
      <c r="D304" s="55"/>
      <c r="E304" s="64"/>
      <c r="F304" s="9">
        <v>1</v>
      </c>
      <c r="G304" s="10" t="s">
        <v>42</v>
      </c>
      <c r="H304" s="11">
        <v>125.45</v>
      </c>
      <c r="I304" s="65"/>
      <c r="J304" s="10" t="s">
        <v>14</v>
      </c>
      <c r="K304" s="11" t="s">
        <v>14</v>
      </c>
      <c r="L304" s="11">
        <f t="shared" si="12"/>
        <v>0</v>
      </c>
      <c r="M304" s="12">
        <f t="shared" si="14"/>
        <v>0</v>
      </c>
      <c r="N304" s="1"/>
      <c r="O304" s="54"/>
      <c r="P304" s="52"/>
      <c r="Q304" s="1"/>
      <c r="R304" s="1"/>
      <c r="S304" s="49"/>
      <c r="T304" s="40"/>
      <c r="U304" s="3" t="str">
        <f t="shared" si="13"/>
        <v>No</v>
      </c>
      <c r="V304" s="55"/>
      <c r="W304" s="43"/>
      <c r="X304" s="39"/>
      <c r="AB304" s="55"/>
    </row>
    <row r="305" spans="2:28">
      <c r="B305" s="65"/>
      <c r="C305" s="65"/>
      <c r="D305" s="55"/>
      <c r="E305" s="64"/>
      <c r="F305" s="9">
        <v>2</v>
      </c>
      <c r="G305" s="10" t="s">
        <v>32</v>
      </c>
      <c r="H305" s="11">
        <v>96.775000000000006</v>
      </c>
      <c r="I305" s="65"/>
      <c r="J305" s="10" t="s">
        <v>11</v>
      </c>
      <c r="K305" s="11">
        <v>97.8</v>
      </c>
      <c r="L305" s="11">
        <f t="shared" si="12"/>
        <v>1.0249999999999915</v>
      </c>
      <c r="M305" s="12">
        <f t="shared" si="14"/>
        <v>40.999999999999659</v>
      </c>
      <c r="N305" s="1"/>
      <c r="O305" s="54"/>
      <c r="P305" s="52"/>
      <c r="Q305" s="1"/>
      <c r="R305" s="1"/>
      <c r="S305" s="49"/>
      <c r="T305" s="40"/>
      <c r="U305" s="3" t="str">
        <f t="shared" si="13"/>
        <v>No</v>
      </c>
      <c r="V305" s="55"/>
      <c r="W305" s="43"/>
      <c r="X305" s="39"/>
      <c r="AB305" s="55"/>
    </row>
    <row r="306" spans="2:28">
      <c r="B306" s="65"/>
      <c r="C306" s="65"/>
      <c r="D306" s="55"/>
      <c r="E306" s="64"/>
      <c r="F306" s="9">
        <v>3</v>
      </c>
      <c r="G306" s="10" t="s">
        <v>356</v>
      </c>
      <c r="H306" s="11">
        <v>153.5</v>
      </c>
      <c r="I306" s="65"/>
      <c r="J306" s="10" t="s">
        <v>14</v>
      </c>
      <c r="K306" s="11" t="s">
        <v>14</v>
      </c>
      <c r="L306" s="11">
        <f t="shared" si="12"/>
        <v>0</v>
      </c>
      <c r="M306" s="12">
        <f t="shared" si="14"/>
        <v>0</v>
      </c>
      <c r="N306" s="1"/>
      <c r="O306" s="54"/>
      <c r="P306" s="52"/>
      <c r="Q306" s="1"/>
      <c r="R306" s="1"/>
      <c r="S306" s="49"/>
      <c r="T306" s="40"/>
      <c r="U306" s="3" t="str">
        <f t="shared" si="13"/>
        <v>No</v>
      </c>
      <c r="V306" s="55"/>
      <c r="W306" s="43"/>
      <c r="X306" s="39"/>
      <c r="AB306" s="55"/>
    </row>
    <row r="307" spans="2:28">
      <c r="B307" s="65"/>
      <c r="C307" s="65"/>
      <c r="D307" s="55"/>
      <c r="E307" s="64"/>
      <c r="F307" s="9">
        <v>4</v>
      </c>
      <c r="G307" s="10" t="s">
        <v>346</v>
      </c>
      <c r="H307" s="11">
        <v>126.375</v>
      </c>
      <c r="I307" s="65"/>
      <c r="J307" s="10" t="s">
        <v>14</v>
      </c>
      <c r="K307" s="11" t="s">
        <v>14</v>
      </c>
      <c r="L307" s="11">
        <f t="shared" si="12"/>
        <v>0</v>
      </c>
      <c r="M307" s="12">
        <f t="shared" si="14"/>
        <v>0</v>
      </c>
      <c r="N307" s="1"/>
      <c r="O307" s="54"/>
      <c r="P307" s="52"/>
      <c r="Q307" s="1"/>
      <c r="R307" s="1"/>
      <c r="S307" s="49"/>
      <c r="T307" s="40"/>
      <c r="U307" s="3" t="str">
        <f t="shared" si="13"/>
        <v>No</v>
      </c>
      <c r="V307" s="55"/>
      <c r="W307" s="43"/>
      <c r="X307" s="39"/>
      <c r="AB307" s="55"/>
    </row>
    <row r="308" spans="2:28">
      <c r="B308" s="62">
        <v>61</v>
      </c>
      <c r="C308" s="62" t="s">
        <v>23</v>
      </c>
      <c r="D308" s="63">
        <v>514.875</v>
      </c>
      <c r="E308" s="63">
        <f>I308-D308</f>
        <v>3.125</v>
      </c>
      <c r="F308" s="23">
        <v>0</v>
      </c>
      <c r="G308" s="24" t="s">
        <v>346</v>
      </c>
      <c r="H308" s="25">
        <v>112.175</v>
      </c>
      <c r="I308" s="63">
        <f>H308+(H309-90)+(H310-90)+(H311-90)+(H312-90)</f>
        <v>518</v>
      </c>
      <c r="J308" s="24" t="s">
        <v>14</v>
      </c>
      <c r="K308" s="25" t="s">
        <v>14</v>
      </c>
      <c r="L308" s="25">
        <f t="shared" si="12"/>
        <v>0</v>
      </c>
      <c r="M308" s="26">
        <f t="shared" si="14"/>
        <v>0</v>
      </c>
      <c r="N308" s="1"/>
      <c r="O308" s="54"/>
      <c r="P308" s="52"/>
      <c r="Q308" s="1"/>
      <c r="R308" s="1"/>
      <c r="S308" s="49"/>
      <c r="T308" s="40"/>
      <c r="U308" s="3" t="str">
        <f t="shared" si="13"/>
        <v>No</v>
      </c>
      <c r="V308" s="55">
        <f>X64</f>
        <v>0</v>
      </c>
      <c r="W308" s="43"/>
      <c r="X308" s="39"/>
      <c r="AB308" s="55" t="str">
        <f>IF(V308=D308,"-","No!")</f>
        <v>No!</v>
      </c>
    </row>
    <row r="309" spans="2:28">
      <c r="B309" s="62"/>
      <c r="C309" s="62"/>
      <c r="D309" s="63"/>
      <c r="E309" s="64"/>
      <c r="F309" s="23">
        <v>1</v>
      </c>
      <c r="G309" s="24" t="s">
        <v>6</v>
      </c>
      <c r="H309" s="25">
        <v>255.97499999999999</v>
      </c>
      <c r="I309" s="62"/>
      <c r="J309" s="24" t="s">
        <v>11</v>
      </c>
      <c r="K309" s="25">
        <v>258.67500000000001</v>
      </c>
      <c r="L309" s="25">
        <f t="shared" si="12"/>
        <v>2.7000000000000171</v>
      </c>
      <c r="M309" s="26">
        <f t="shared" si="14"/>
        <v>108.00000000000068</v>
      </c>
      <c r="N309" s="1"/>
      <c r="O309" s="54"/>
      <c r="P309" s="52"/>
      <c r="Q309" s="1"/>
      <c r="R309" s="1"/>
      <c r="S309" s="49"/>
      <c r="T309" s="40"/>
      <c r="U309" s="3" t="str">
        <f t="shared" si="13"/>
        <v>No</v>
      </c>
      <c r="V309" s="55"/>
      <c r="W309" s="43"/>
      <c r="X309" s="39"/>
      <c r="AB309" s="55"/>
    </row>
    <row r="310" spans="2:28">
      <c r="B310" s="62"/>
      <c r="C310" s="62"/>
      <c r="D310" s="63"/>
      <c r="E310" s="64"/>
      <c r="F310" s="23">
        <v>2</v>
      </c>
      <c r="G310" s="24" t="s">
        <v>346</v>
      </c>
      <c r="H310" s="25">
        <v>181.75</v>
      </c>
      <c r="I310" s="62"/>
      <c r="J310" s="24" t="s">
        <v>14</v>
      </c>
      <c r="K310" s="25" t="s">
        <v>14</v>
      </c>
      <c r="L310" s="25">
        <f t="shared" si="12"/>
        <v>0</v>
      </c>
      <c r="M310" s="26">
        <f t="shared" si="14"/>
        <v>0</v>
      </c>
      <c r="N310" s="1"/>
      <c r="O310" s="54"/>
      <c r="P310" s="52"/>
      <c r="Q310" s="1"/>
      <c r="R310" s="1"/>
      <c r="S310" s="49"/>
      <c r="T310" s="40"/>
      <c r="U310" s="3" t="str">
        <f t="shared" si="13"/>
        <v>No</v>
      </c>
      <c r="V310" s="55"/>
      <c r="W310" s="43"/>
      <c r="X310" s="39"/>
      <c r="AB310" s="55"/>
    </row>
    <row r="311" spans="2:28">
      <c r="B311" s="62"/>
      <c r="C311" s="62"/>
      <c r="D311" s="63"/>
      <c r="E311" s="64"/>
      <c r="F311" s="23">
        <v>3</v>
      </c>
      <c r="G311" s="24" t="s">
        <v>346</v>
      </c>
      <c r="H311" s="25">
        <v>168.67500000000001</v>
      </c>
      <c r="I311" s="62"/>
      <c r="J311" s="24" t="s">
        <v>11</v>
      </c>
      <c r="K311" s="25">
        <v>168.85</v>
      </c>
      <c r="L311" s="25">
        <f t="shared" si="12"/>
        <v>0.17499999999998295</v>
      </c>
      <c r="M311" s="26">
        <f t="shared" si="14"/>
        <v>6.9999999999993179</v>
      </c>
      <c r="N311" s="1"/>
      <c r="O311" s="54"/>
      <c r="P311" s="52"/>
      <c r="Q311" s="1"/>
      <c r="R311" s="1"/>
      <c r="S311" s="49"/>
      <c r="T311" s="40"/>
      <c r="U311" s="3" t="str">
        <f t="shared" si="13"/>
        <v>No</v>
      </c>
      <c r="V311" s="55"/>
      <c r="W311" s="43"/>
      <c r="X311" s="39"/>
      <c r="AB311" s="55"/>
    </row>
    <row r="312" spans="2:28">
      <c r="B312" s="62"/>
      <c r="C312" s="62"/>
      <c r="D312" s="63"/>
      <c r="E312" s="64"/>
      <c r="F312" s="23">
        <v>4</v>
      </c>
      <c r="G312" s="24" t="s">
        <v>42</v>
      </c>
      <c r="H312" s="25">
        <v>159.42500000000001</v>
      </c>
      <c r="I312" s="62"/>
      <c r="J312" s="24" t="s">
        <v>14</v>
      </c>
      <c r="K312" s="25" t="s">
        <v>14</v>
      </c>
      <c r="L312" s="25">
        <f t="shared" si="12"/>
        <v>0</v>
      </c>
      <c r="M312" s="26">
        <f t="shared" si="14"/>
        <v>0</v>
      </c>
      <c r="N312" s="1"/>
      <c r="O312" s="54"/>
      <c r="P312" s="52"/>
      <c r="Q312" s="1"/>
      <c r="R312" s="1"/>
      <c r="S312" s="49"/>
      <c r="T312" s="40"/>
      <c r="U312" s="3" t="str">
        <f t="shared" si="13"/>
        <v>No</v>
      </c>
      <c r="V312" s="55"/>
      <c r="W312" s="43"/>
      <c r="X312" s="39"/>
      <c r="AB312" s="55"/>
    </row>
    <row r="313" spans="2:28">
      <c r="B313" s="65">
        <v>62</v>
      </c>
      <c r="C313" s="65" t="s">
        <v>346</v>
      </c>
      <c r="D313" s="55">
        <v>369.02499999999998</v>
      </c>
      <c r="E313" s="55">
        <f>I313-D313</f>
        <v>1.5500000000000114</v>
      </c>
      <c r="F313" s="9">
        <v>0</v>
      </c>
      <c r="G313" s="10" t="s">
        <v>346</v>
      </c>
      <c r="H313" s="11">
        <v>165.875</v>
      </c>
      <c r="I313" s="55">
        <f>H313+(H314-90)+(H315-90)+(H316-90)+(H317-90)</f>
        <v>370.57499999999999</v>
      </c>
      <c r="J313" s="10" t="s">
        <v>14</v>
      </c>
      <c r="K313" s="11" t="s">
        <v>14</v>
      </c>
      <c r="L313" s="11">
        <f t="shared" si="12"/>
        <v>0</v>
      </c>
      <c r="M313" s="12">
        <f t="shared" si="14"/>
        <v>0</v>
      </c>
      <c r="N313" s="1"/>
      <c r="O313" s="54"/>
      <c r="P313" s="52"/>
      <c r="Q313" s="1"/>
      <c r="R313" s="1"/>
      <c r="S313" s="49"/>
      <c r="T313" s="40"/>
      <c r="U313" s="3" t="str">
        <f t="shared" si="13"/>
        <v>No</v>
      </c>
      <c r="V313" s="55">
        <f>X65</f>
        <v>0</v>
      </c>
      <c r="W313" s="43"/>
      <c r="X313" s="39"/>
      <c r="AB313" s="55" t="str">
        <f>IF(V313=D313,"-","No!")</f>
        <v>No!</v>
      </c>
    </row>
    <row r="314" spans="2:28">
      <c r="B314" s="65"/>
      <c r="C314" s="65"/>
      <c r="D314" s="55"/>
      <c r="E314" s="64"/>
      <c r="F314" s="9">
        <v>1</v>
      </c>
      <c r="G314" s="10" t="s">
        <v>346</v>
      </c>
      <c r="H314" s="11">
        <v>152.75</v>
      </c>
      <c r="I314" s="65"/>
      <c r="J314" s="10" t="s">
        <v>14</v>
      </c>
      <c r="K314" s="11" t="s">
        <v>14</v>
      </c>
      <c r="L314" s="11">
        <f t="shared" si="12"/>
        <v>0</v>
      </c>
      <c r="M314" s="12">
        <f t="shared" si="14"/>
        <v>0</v>
      </c>
      <c r="N314" s="1"/>
      <c r="O314" s="54"/>
      <c r="P314" s="52"/>
      <c r="Q314" s="1"/>
      <c r="R314" s="1"/>
      <c r="S314" s="49"/>
      <c r="T314" s="40"/>
      <c r="U314" s="3" t="str">
        <f t="shared" si="13"/>
        <v>No</v>
      </c>
      <c r="V314" s="55"/>
      <c r="W314" s="43"/>
      <c r="X314" s="39"/>
      <c r="AB314" s="55"/>
    </row>
    <row r="315" spans="2:28">
      <c r="B315" s="65"/>
      <c r="C315" s="65"/>
      <c r="D315" s="55"/>
      <c r="E315" s="64"/>
      <c r="F315" s="9">
        <v>2</v>
      </c>
      <c r="G315" s="10" t="s">
        <v>346</v>
      </c>
      <c r="H315" s="11">
        <v>159.30000000000001</v>
      </c>
      <c r="I315" s="65"/>
      <c r="J315" s="10" t="s">
        <v>14</v>
      </c>
      <c r="K315" s="11" t="s">
        <v>14</v>
      </c>
      <c r="L315" s="11">
        <f t="shared" si="12"/>
        <v>0</v>
      </c>
      <c r="M315" s="12">
        <f t="shared" si="14"/>
        <v>0</v>
      </c>
      <c r="N315" s="1"/>
      <c r="O315" s="54"/>
      <c r="P315" s="52"/>
      <c r="Q315" s="1"/>
      <c r="R315" s="1"/>
      <c r="S315" s="49"/>
      <c r="T315" s="40"/>
      <c r="U315" s="3" t="str">
        <f t="shared" si="13"/>
        <v>No</v>
      </c>
      <c r="V315" s="55"/>
      <c r="W315" s="43"/>
      <c r="X315" s="39"/>
      <c r="AB315" s="55"/>
    </row>
    <row r="316" spans="2:28">
      <c r="B316" s="65"/>
      <c r="C316" s="65"/>
      <c r="D316" s="55"/>
      <c r="E316" s="64"/>
      <c r="F316" s="9">
        <v>3</v>
      </c>
      <c r="G316" s="10" t="s">
        <v>346</v>
      </c>
      <c r="H316" s="11">
        <v>129.69999999999999</v>
      </c>
      <c r="I316" s="65"/>
      <c r="J316" s="10" t="s">
        <v>14</v>
      </c>
      <c r="K316" s="11" t="s">
        <v>14</v>
      </c>
      <c r="L316" s="11">
        <f t="shared" si="12"/>
        <v>0</v>
      </c>
      <c r="M316" s="12">
        <f t="shared" si="14"/>
        <v>0</v>
      </c>
      <c r="N316" s="1"/>
      <c r="O316" s="54"/>
      <c r="P316" s="52"/>
      <c r="Q316" s="1"/>
      <c r="R316" s="1"/>
      <c r="S316" s="49"/>
      <c r="T316" s="40"/>
      <c r="U316" s="3" t="str">
        <f t="shared" si="13"/>
        <v>No</v>
      </c>
      <c r="V316" s="55"/>
      <c r="W316" s="43"/>
      <c r="X316" s="39"/>
      <c r="AB316" s="55"/>
    </row>
    <row r="317" spans="2:28">
      <c r="B317" s="65"/>
      <c r="C317" s="65"/>
      <c r="D317" s="55"/>
      <c r="E317" s="64"/>
      <c r="F317" s="9">
        <v>4</v>
      </c>
      <c r="G317" s="10" t="s">
        <v>346</v>
      </c>
      <c r="H317" s="11">
        <v>122.95</v>
      </c>
      <c r="I317" s="65"/>
      <c r="J317" s="10" t="s">
        <v>14</v>
      </c>
      <c r="K317" s="11" t="s">
        <v>14</v>
      </c>
      <c r="L317" s="11">
        <f t="shared" si="12"/>
        <v>0</v>
      </c>
      <c r="M317" s="12">
        <f t="shared" si="14"/>
        <v>0</v>
      </c>
      <c r="N317" s="1"/>
      <c r="O317" s="54"/>
      <c r="P317" s="52"/>
      <c r="Q317" s="1"/>
      <c r="R317" s="1"/>
      <c r="S317" s="49"/>
      <c r="T317" s="40"/>
      <c r="U317" s="3" t="str">
        <f t="shared" si="13"/>
        <v>No</v>
      </c>
      <c r="V317" s="55"/>
      <c r="W317" s="43"/>
      <c r="X317" s="39"/>
      <c r="AB317" s="55"/>
    </row>
    <row r="318" spans="2:28">
      <c r="B318" s="62">
        <v>63</v>
      </c>
      <c r="C318" s="62" t="s">
        <v>20</v>
      </c>
      <c r="D318" s="63">
        <v>403.52499999999998</v>
      </c>
      <c r="E318" s="63">
        <f>I318-D318</f>
        <v>4.75</v>
      </c>
      <c r="F318" s="23">
        <v>0</v>
      </c>
      <c r="G318" s="24" t="s">
        <v>20</v>
      </c>
      <c r="H318" s="25">
        <v>126.325</v>
      </c>
      <c r="I318" s="63">
        <f>H318+(H319-90)+(H320-90)+(H321-90)+(H322-90)</f>
        <v>408.27499999999998</v>
      </c>
      <c r="J318" s="24" t="s">
        <v>14</v>
      </c>
      <c r="K318" s="25" t="s">
        <v>14</v>
      </c>
      <c r="L318" s="25">
        <f t="shared" si="12"/>
        <v>0</v>
      </c>
      <c r="M318" s="26">
        <f t="shared" si="14"/>
        <v>0</v>
      </c>
      <c r="N318" s="1"/>
      <c r="O318" s="54"/>
      <c r="P318" s="52"/>
      <c r="Q318" s="1"/>
      <c r="R318" s="1"/>
      <c r="S318" s="49"/>
      <c r="T318" s="40"/>
      <c r="U318" s="3" t="str">
        <f t="shared" si="13"/>
        <v>No</v>
      </c>
      <c r="V318" s="55">
        <f>X66</f>
        <v>0</v>
      </c>
      <c r="W318" s="43"/>
      <c r="X318" s="39"/>
      <c r="AB318" s="55" t="str">
        <f>IF(V318=D318,"-","No!")</f>
        <v>No!</v>
      </c>
    </row>
    <row r="319" spans="2:28">
      <c r="B319" s="62"/>
      <c r="C319" s="62"/>
      <c r="D319" s="63"/>
      <c r="E319" s="64"/>
      <c r="F319" s="23">
        <v>1</v>
      </c>
      <c r="G319" s="24" t="s">
        <v>346</v>
      </c>
      <c r="H319" s="25">
        <v>221.625</v>
      </c>
      <c r="I319" s="62"/>
      <c r="J319" s="24" t="s">
        <v>14</v>
      </c>
      <c r="K319" s="25" t="s">
        <v>14</v>
      </c>
      <c r="L319" s="25">
        <f t="shared" si="12"/>
        <v>0</v>
      </c>
      <c r="M319" s="26">
        <f t="shared" si="14"/>
        <v>0</v>
      </c>
      <c r="N319" s="1"/>
      <c r="O319" s="54"/>
      <c r="P319" s="52"/>
      <c r="Q319" s="1"/>
      <c r="R319" s="1"/>
      <c r="S319" s="49"/>
      <c r="T319" s="40"/>
      <c r="U319" s="3" t="str">
        <f t="shared" si="13"/>
        <v>No</v>
      </c>
      <c r="V319" s="55"/>
      <c r="W319" s="43"/>
      <c r="X319" s="39"/>
      <c r="AB319" s="55"/>
    </row>
    <row r="320" spans="2:28">
      <c r="B320" s="62"/>
      <c r="C320" s="62"/>
      <c r="D320" s="63"/>
      <c r="E320" s="64"/>
      <c r="F320" s="23">
        <v>2</v>
      </c>
      <c r="G320" s="24" t="s">
        <v>356</v>
      </c>
      <c r="H320" s="25">
        <v>203.7</v>
      </c>
      <c r="I320" s="62"/>
      <c r="J320" s="24" t="s">
        <v>11</v>
      </c>
      <c r="K320" s="25">
        <v>206.25</v>
      </c>
      <c r="L320" s="25">
        <f t="shared" si="12"/>
        <v>2.5500000000000114</v>
      </c>
      <c r="M320" s="26">
        <f t="shared" si="14"/>
        <v>102.00000000000045</v>
      </c>
      <c r="N320" s="1"/>
      <c r="O320" s="54"/>
      <c r="P320" s="52"/>
      <c r="Q320" s="1"/>
      <c r="R320" s="1"/>
      <c r="S320" s="49"/>
      <c r="T320" s="40"/>
      <c r="U320" s="3" t="str">
        <f t="shared" si="13"/>
        <v>No</v>
      </c>
      <c r="V320" s="55"/>
      <c r="W320" s="43"/>
      <c r="X320" s="39"/>
      <c r="AB320" s="55"/>
    </row>
    <row r="321" spans="2:28">
      <c r="B321" s="62"/>
      <c r="C321" s="62"/>
      <c r="D321" s="63"/>
      <c r="E321" s="64"/>
      <c r="F321" s="23">
        <v>3</v>
      </c>
      <c r="G321" s="24" t="s">
        <v>18</v>
      </c>
      <c r="H321" s="25">
        <v>105.45</v>
      </c>
      <c r="I321" s="62"/>
      <c r="J321" s="24" t="s">
        <v>14</v>
      </c>
      <c r="K321" s="25" t="s">
        <v>14</v>
      </c>
      <c r="L321" s="25">
        <f t="shared" si="12"/>
        <v>0</v>
      </c>
      <c r="M321" s="26">
        <f t="shared" si="14"/>
        <v>0</v>
      </c>
      <c r="N321" s="1"/>
      <c r="O321" s="54"/>
      <c r="P321" s="52"/>
      <c r="Q321" s="1"/>
      <c r="R321" s="1"/>
      <c r="S321" s="49"/>
      <c r="T321" s="40"/>
      <c r="U321" s="3" t="str">
        <f t="shared" si="13"/>
        <v>No</v>
      </c>
      <c r="V321" s="55"/>
      <c r="W321" s="43"/>
      <c r="X321" s="39"/>
      <c r="AB321" s="55"/>
    </row>
    <row r="322" spans="2:28">
      <c r="B322" s="62"/>
      <c r="C322" s="62"/>
      <c r="D322" s="63"/>
      <c r="E322" s="64"/>
      <c r="F322" s="23">
        <v>4</v>
      </c>
      <c r="G322" s="24" t="s">
        <v>355</v>
      </c>
      <c r="H322" s="25">
        <v>111.175</v>
      </c>
      <c r="I322" s="62"/>
      <c r="J322" s="24" t="s">
        <v>11</v>
      </c>
      <c r="K322" s="25">
        <v>111.2</v>
      </c>
      <c r="L322" s="25">
        <f t="shared" si="12"/>
        <v>2.5000000000005684E-2</v>
      </c>
      <c r="M322" s="26">
        <f t="shared" si="14"/>
        <v>1.0000000000002274</v>
      </c>
      <c r="N322" s="1"/>
      <c r="O322" s="54"/>
      <c r="P322" s="52"/>
      <c r="Q322" s="1"/>
      <c r="R322" s="1"/>
      <c r="S322" s="49"/>
      <c r="T322" s="40"/>
      <c r="U322" s="3" t="str">
        <f t="shared" si="13"/>
        <v>No</v>
      </c>
      <c r="V322" s="55"/>
      <c r="W322" s="43"/>
      <c r="X322" s="39"/>
      <c r="AB322" s="55"/>
    </row>
    <row r="323" spans="2:28">
      <c r="B323" s="65">
        <v>64</v>
      </c>
      <c r="C323" s="65" t="s">
        <v>16</v>
      </c>
      <c r="D323" s="55">
        <v>480.17500000000001</v>
      </c>
      <c r="E323" s="55">
        <f>I323-D323</f>
        <v>7.4499999999999886</v>
      </c>
      <c r="F323" s="9">
        <v>0</v>
      </c>
      <c r="G323" s="10" t="s">
        <v>346</v>
      </c>
      <c r="H323" s="11">
        <v>140.80000000000001</v>
      </c>
      <c r="I323" s="55">
        <f>H323+(H324-90)+(H325-90)+(H326-90)+(H327-90)</f>
        <v>487.625</v>
      </c>
      <c r="J323" s="10" t="s">
        <v>14</v>
      </c>
      <c r="K323" s="11" t="s">
        <v>14</v>
      </c>
      <c r="L323" s="11">
        <f t="shared" ref="L323:L386" si="15">IF(K323="N/A",0,K323-H323)</f>
        <v>0</v>
      </c>
      <c r="M323" s="12">
        <f t="shared" si="14"/>
        <v>0</v>
      </c>
      <c r="N323" s="1"/>
      <c r="O323" s="54"/>
      <c r="P323" s="52"/>
      <c r="Q323" s="1"/>
      <c r="R323" s="1"/>
      <c r="S323" s="49"/>
      <c r="T323" s="40"/>
      <c r="U323" s="3" t="str">
        <f t="shared" ref="U323:U386" si="16">IF(T323=H323,"-","No")</f>
        <v>No</v>
      </c>
      <c r="V323" s="55">
        <f>X67</f>
        <v>0</v>
      </c>
      <c r="W323" s="43"/>
      <c r="X323" s="39"/>
      <c r="AB323" s="55" t="str">
        <f>IF(V323=D323,"-","No!")</f>
        <v>No!</v>
      </c>
    </row>
    <row r="324" spans="2:28">
      <c r="B324" s="65"/>
      <c r="C324" s="65"/>
      <c r="D324" s="55"/>
      <c r="E324" s="64"/>
      <c r="F324" s="9">
        <v>1</v>
      </c>
      <c r="G324" s="10" t="s">
        <v>16</v>
      </c>
      <c r="H324" s="11">
        <v>153</v>
      </c>
      <c r="I324" s="65"/>
      <c r="J324" s="10" t="s">
        <v>14</v>
      </c>
      <c r="K324" s="11" t="s">
        <v>14</v>
      </c>
      <c r="L324" s="11">
        <f t="shared" si="15"/>
        <v>0</v>
      </c>
      <c r="M324" s="12">
        <f t="shared" ref="M324:M387" si="17">L324/0.025</f>
        <v>0</v>
      </c>
      <c r="N324" s="1"/>
      <c r="O324" s="54"/>
      <c r="P324" s="52"/>
      <c r="Q324" s="1"/>
      <c r="R324" s="1"/>
      <c r="S324" s="49"/>
      <c r="T324" s="40"/>
      <c r="U324" s="3" t="str">
        <f t="shared" si="16"/>
        <v>No</v>
      </c>
      <c r="V324" s="55"/>
      <c r="W324" s="43"/>
      <c r="X324" s="39"/>
      <c r="AB324" s="55"/>
    </row>
    <row r="325" spans="2:28">
      <c r="B325" s="65"/>
      <c r="C325" s="65"/>
      <c r="D325" s="55"/>
      <c r="E325" s="64"/>
      <c r="F325" s="9">
        <v>2</v>
      </c>
      <c r="G325" s="10" t="s">
        <v>23</v>
      </c>
      <c r="H325" s="11">
        <v>93.45</v>
      </c>
      <c r="I325" s="65"/>
      <c r="J325" s="10" t="s">
        <v>14</v>
      </c>
      <c r="K325" s="11" t="s">
        <v>14</v>
      </c>
      <c r="L325" s="11">
        <f t="shared" si="15"/>
        <v>0</v>
      </c>
      <c r="M325" s="12">
        <f t="shared" si="17"/>
        <v>0</v>
      </c>
      <c r="N325" s="1"/>
      <c r="O325" s="54"/>
      <c r="P325" s="52"/>
      <c r="Q325" s="1"/>
      <c r="R325" s="1"/>
      <c r="S325" s="49"/>
      <c r="T325" s="40"/>
      <c r="U325" s="3" t="str">
        <f t="shared" si="16"/>
        <v>No</v>
      </c>
      <c r="V325" s="55"/>
      <c r="W325" s="43"/>
      <c r="X325" s="39"/>
      <c r="AB325" s="55"/>
    </row>
    <row r="326" spans="2:28">
      <c r="B326" s="65"/>
      <c r="C326" s="65"/>
      <c r="D326" s="55"/>
      <c r="E326" s="64"/>
      <c r="F326" s="9">
        <v>3</v>
      </c>
      <c r="G326" s="10" t="s">
        <v>42</v>
      </c>
      <c r="H326" s="11">
        <v>108.125</v>
      </c>
      <c r="I326" s="65"/>
      <c r="J326" s="10" t="s">
        <v>26</v>
      </c>
      <c r="K326" s="11">
        <v>107.375</v>
      </c>
      <c r="L326" s="11">
        <f t="shared" si="15"/>
        <v>-0.75</v>
      </c>
      <c r="M326" s="12">
        <f t="shared" si="17"/>
        <v>-30</v>
      </c>
      <c r="N326" s="1"/>
      <c r="O326" s="54"/>
      <c r="P326" s="52"/>
      <c r="Q326" s="1"/>
      <c r="R326" s="1"/>
      <c r="S326" s="49"/>
      <c r="T326" s="40"/>
      <c r="U326" s="3" t="str">
        <f t="shared" si="16"/>
        <v>No</v>
      </c>
      <c r="V326" s="55"/>
      <c r="W326" s="43"/>
      <c r="X326" s="39"/>
      <c r="AB326" s="55"/>
    </row>
    <row r="327" spans="2:28">
      <c r="B327" s="65"/>
      <c r="C327" s="65"/>
      <c r="D327" s="55"/>
      <c r="E327" s="64"/>
      <c r="F327" s="9">
        <v>4</v>
      </c>
      <c r="G327" s="10" t="s">
        <v>42</v>
      </c>
      <c r="H327" s="11">
        <v>352.25</v>
      </c>
      <c r="I327" s="65"/>
      <c r="J327" s="10" t="s">
        <v>14</v>
      </c>
      <c r="K327" s="11" t="s">
        <v>14</v>
      </c>
      <c r="L327" s="11">
        <f t="shared" si="15"/>
        <v>0</v>
      </c>
      <c r="M327" s="12">
        <f t="shared" si="17"/>
        <v>0</v>
      </c>
      <c r="N327" s="1"/>
      <c r="O327" s="54"/>
      <c r="P327" s="52"/>
      <c r="Q327" s="1"/>
      <c r="R327" s="1"/>
      <c r="S327" s="49"/>
      <c r="T327" s="40"/>
      <c r="U327" s="3" t="str">
        <f t="shared" si="16"/>
        <v>No</v>
      </c>
      <c r="V327" s="55"/>
      <c r="W327" s="43"/>
      <c r="X327" s="39"/>
      <c r="AB327" s="55"/>
    </row>
    <row r="328" spans="2:28">
      <c r="B328" s="62">
        <v>65</v>
      </c>
      <c r="C328" s="62" t="s">
        <v>16</v>
      </c>
      <c r="D328" s="63">
        <v>260.95</v>
      </c>
      <c r="E328" s="63">
        <f>I328-D328</f>
        <v>3.4250000000000114</v>
      </c>
      <c r="F328" s="23">
        <v>0</v>
      </c>
      <c r="G328" s="24" t="s">
        <v>346</v>
      </c>
      <c r="H328" s="25">
        <v>121.075</v>
      </c>
      <c r="I328" s="63">
        <f>H328+(H329-90)+(H330-90)+(H331-90)+(H332-90)</f>
        <v>264.375</v>
      </c>
      <c r="J328" s="24" t="s">
        <v>11</v>
      </c>
      <c r="K328" s="25">
        <v>121.3</v>
      </c>
      <c r="L328" s="25">
        <f t="shared" si="15"/>
        <v>0.22499999999999432</v>
      </c>
      <c r="M328" s="26">
        <f t="shared" si="17"/>
        <v>8.9999999999997726</v>
      </c>
      <c r="N328" s="1"/>
      <c r="O328" s="54"/>
      <c r="P328" s="52"/>
      <c r="Q328" s="1"/>
      <c r="R328" s="1"/>
      <c r="S328" s="49"/>
      <c r="T328" s="40"/>
      <c r="U328" s="3" t="str">
        <f t="shared" si="16"/>
        <v>No</v>
      </c>
      <c r="V328" s="55">
        <f>X68</f>
        <v>0</v>
      </c>
      <c r="W328" s="43"/>
      <c r="X328" s="39"/>
      <c r="AB328" s="55" t="str">
        <f>IF(V328=D328,"-","No!")</f>
        <v>No!</v>
      </c>
    </row>
    <row r="329" spans="2:28">
      <c r="B329" s="62"/>
      <c r="C329" s="62"/>
      <c r="D329" s="63"/>
      <c r="E329" s="64"/>
      <c r="F329" s="23">
        <v>1</v>
      </c>
      <c r="G329" s="24" t="s">
        <v>346</v>
      </c>
      <c r="H329" s="25">
        <v>141.1</v>
      </c>
      <c r="I329" s="62"/>
      <c r="J329" s="24" t="s">
        <v>14</v>
      </c>
      <c r="K329" s="25" t="s">
        <v>14</v>
      </c>
      <c r="L329" s="25">
        <f t="shared" si="15"/>
        <v>0</v>
      </c>
      <c r="M329" s="26">
        <f t="shared" si="17"/>
        <v>0</v>
      </c>
      <c r="N329" s="1"/>
      <c r="O329" s="54"/>
      <c r="P329" s="52"/>
      <c r="Q329" s="1"/>
      <c r="R329" s="1"/>
      <c r="S329" s="49"/>
      <c r="T329" s="40"/>
      <c r="U329" s="3" t="str">
        <f t="shared" si="16"/>
        <v>No</v>
      </c>
      <c r="V329" s="55"/>
      <c r="W329" s="43"/>
      <c r="X329" s="39"/>
      <c r="AB329" s="55"/>
    </row>
    <row r="330" spans="2:28">
      <c r="B330" s="62"/>
      <c r="C330" s="62"/>
      <c r="D330" s="63"/>
      <c r="E330" s="64"/>
      <c r="F330" s="23">
        <v>2</v>
      </c>
      <c r="G330" s="24" t="s">
        <v>346</v>
      </c>
      <c r="H330" s="25">
        <v>130.75</v>
      </c>
      <c r="I330" s="62"/>
      <c r="J330" s="24" t="s">
        <v>14</v>
      </c>
      <c r="K330" s="25" t="s">
        <v>14</v>
      </c>
      <c r="L330" s="25">
        <f t="shared" si="15"/>
        <v>0</v>
      </c>
      <c r="M330" s="26">
        <f t="shared" si="17"/>
        <v>0</v>
      </c>
      <c r="N330" s="1"/>
      <c r="O330" s="54"/>
      <c r="P330" s="52"/>
      <c r="Q330" s="1"/>
      <c r="R330" s="1"/>
      <c r="S330" s="49"/>
      <c r="T330" s="40"/>
      <c r="U330" s="3" t="str">
        <f t="shared" si="16"/>
        <v>No</v>
      </c>
      <c r="V330" s="55"/>
      <c r="W330" s="43"/>
      <c r="X330" s="39"/>
      <c r="AB330" s="55"/>
    </row>
    <row r="331" spans="2:28">
      <c r="B331" s="62"/>
      <c r="C331" s="62"/>
      <c r="D331" s="63"/>
      <c r="E331" s="64"/>
      <c r="F331" s="23">
        <v>3</v>
      </c>
      <c r="G331" s="24" t="s">
        <v>346</v>
      </c>
      <c r="H331" s="25">
        <v>114.85</v>
      </c>
      <c r="I331" s="62"/>
      <c r="J331" s="24" t="s">
        <v>14</v>
      </c>
      <c r="K331" s="25" t="s">
        <v>14</v>
      </c>
      <c r="L331" s="25">
        <f t="shared" si="15"/>
        <v>0</v>
      </c>
      <c r="M331" s="26">
        <f t="shared" si="17"/>
        <v>0</v>
      </c>
      <c r="N331" s="1"/>
      <c r="O331" s="54"/>
      <c r="P331" s="52"/>
      <c r="Q331" s="1"/>
      <c r="R331" s="1"/>
      <c r="S331" s="49"/>
      <c r="T331" s="40"/>
      <c r="U331" s="3" t="str">
        <f t="shared" si="16"/>
        <v>No</v>
      </c>
      <c r="V331" s="55"/>
      <c r="W331" s="43"/>
      <c r="X331" s="39"/>
      <c r="AB331" s="55"/>
    </row>
    <row r="332" spans="2:28">
      <c r="B332" s="62"/>
      <c r="C332" s="62"/>
      <c r="D332" s="63"/>
      <c r="E332" s="64"/>
      <c r="F332" s="23">
        <v>4</v>
      </c>
      <c r="G332" s="24" t="s">
        <v>42</v>
      </c>
      <c r="H332" s="25">
        <v>116.6</v>
      </c>
      <c r="I332" s="62"/>
      <c r="J332" s="24" t="s">
        <v>14</v>
      </c>
      <c r="K332" s="25" t="s">
        <v>14</v>
      </c>
      <c r="L332" s="25">
        <f t="shared" si="15"/>
        <v>0</v>
      </c>
      <c r="M332" s="26">
        <f t="shared" si="17"/>
        <v>0</v>
      </c>
      <c r="N332" s="1"/>
      <c r="O332" s="54"/>
      <c r="P332" s="52"/>
      <c r="Q332" s="1"/>
      <c r="R332" s="1"/>
      <c r="S332" s="49"/>
      <c r="T332" s="40"/>
      <c r="U332" s="3" t="str">
        <f t="shared" si="16"/>
        <v>No</v>
      </c>
      <c r="V332" s="55"/>
      <c r="W332" s="43"/>
      <c r="X332" s="39"/>
      <c r="AB332" s="55"/>
    </row>
    <row r="333" spans="2:28">
      <c r="B333" s="65">
        <v>66</v>
      </c>
      <c r="C333" s="65" t="s">
        <v>32</v>
      </c>
      <c r="D333" s="55">
        <v>451.35</v>
      </c>
      <c r="E333" s="55">
        <f>I333-D333</f>
        <v>9.3000000000000114</v>
      </c>
      <c r="F333" s="9">
        <v>0</v>
      </c>
      <c r="G333" s="10" t="s">
        <v>346</v>
      </c>
      <c r="H333" s="11">
        <v>168.67500000000001</v>
      </c>
      <c r="I333" s="55">
        <f>H333+(H334-90)+(H335-90)+(H336-90)+(H337-90)</f>
        <v>460.65000000000003</v>
      </c>
      <c r="J333" s="10" t="s">
        <v>14</v>
      </c>
      <c r="K333" s="11" t="s">
        <v>14</v>
      </c>
      <c r="L333" s="11">
        <f t="shared" si="15"/>
        <v>0</v>
      </c>
      <c r="M333" s="12">
        <f t="shared" si="17"/>
        <v>0</v>
      </c>
      <c r="N333" s="1"/>
      <c r="O333" s="54"/>
      <c r="P333" s="52"/>
      <c r="Q333" s="1"/>
      <c r="R333" s="1"/>
      <c r="S333" s="49"/>
      <c r="T333" s="40"/>
      <c r="U333" s="3" t="str">
        <f t="shared" si="16"/>
        <v>No</v>
      </c>
      <c r="V333" s="55">
        <f>X69</f>
        <v>0</v>
      </c>
      <c r="W333" s="43"/>
      <c r="X333" s="39"/>
      <c r="AB333" s="55" t="str">
        <f>IF(V333=D333,"-","No!")</f>
        <v>No!</v>
      </c>
    </row>
    <row r="334" spans="2:28">
      <c r="B334" s="65"/>
      <c r="C334" s="65"/>
      <c r="D334" s="55"/>
      <c r="E334" s="64"/>
      <c r="F334" s="9">
        <v>1</v>
      </c>
      <c r="G334" s="10" t="s">
        <v>6</v>
      </c>
      <c r="H334" s="11">
        <v>147.875</v>
      </c>
      <c r="I334" s="65"/>
      <c r="J334" s="10" t="s">
        <v>11</v>
      </c>
      <c r="K334" s="11">
        <v>149.32499999999999</v>
      </c>
      <c r="L334" s="11">
        <f t="shared" si="15"/>
        <v>1.4499999999999886</v>
      </c>
      <c r="M334" s="12">
        <f t="shared" si="17"/>
        <v>57.999999999999545</v>
      </c>
      <c r="N334" s="1"/>
      <c r="O334" s="54"/>
      <c r="P334" s="52"/>
      <c r="Q334" s="1"/>
      <c r="R334" s="1"/>
      <c r="S334" s="49"/>
      <c r="T334" s="40"/>
      <c r="U334" s="3" t="str">
        <f t="shared" si="16"/>
        <v>No</v>
      </c>
      <c r="V334" s="55"/>
      <c r="W334" s="43"/>
      <c r="X334" s="39"/>
      <c r="AB334" s="55"/>
    </row>
    <row r="335" spans="2:28">
      <c r="B335" s="65"/>
      <c r="C335" s="65"/>
      <c r="D335" s="55"/>
      <c r="E335" s="64"/>
      <c r="F335" s="9">
        <v>2</v>
      </c>
      <c r="G335" s="10" t="s">
        <v>346</v>
      </c>
      <c r="H335" s="11">
        <v>167</v>
      </c>
      <c r="I335" s="65"/>
      <c r="J335" s="10" t="s">
        <v>14</v>
      </c>
      <c r="K335" s="11" t="s">
        <v>14</v>
      </c>
      <c r="L335" s="11">
        <f t="shared" si="15"/>
        <v>0</v>
      </c>
      <c r="M335" s="12">
        <f t="shared" si="17"/>
        <v>0</v>
      </c>
      <c r="N335" s="1"/>
      <c r="O335" s="54"/>
      <c r="P335" s="52"/>
      <c r="Q335" s="1"/>
      <c r="R335" s="1"/>
      <c r="S335" s="49"/>
      <c r="T335" s="40"/>
      <c r="U335" s="3" t="str">
        <f t="shared" si="16"/>
        <v>No</v>
      </c>
      <c r="V335" s="55"/>
      <c r="W335" s="43"/>
      <c r="X335" s="39"/>
      <c r="AB335" s="55"/>
    </row>
    <row r="336" spans="2:28">
      <c r="B336" s="65"/>
      <c r="C336" s="65"/>
      <c r="D336" s="55"/>
      <c r="E336" s="64"/>
      <c r="F336" s="9">
        <v>3</v>
      </c>
      <c r="G336" s="10" t="s">
        <v>346</v>
      </c>
      <c r="H336" s="11">
        <v>175.42500000000001</v>
      </c>
      <c r="I336" s="65"/>
      <c r="J336" s="10" t="s">
        <v>14</v>
      </c>
      <c r="K336" s="11" t="s">
        <v>14</v>
      </c>
      <c r="L336" s="11">
        <f t="shared" si="15"/>
        <v>0</v>
      </c>
      <c r="M336" s="12">
        <f t="shared" si="17"/>
        <v>0</v>
      </c>
      <c r="N336" s="1"/>
      <c r="O336" s="54"/>
      <c r="P336" s="52"/>
      <c r="Q336" s="1"/>
      <c r="R336" s="1"/>
      <c r="S336" s="49"/>
      <c r="T336" s="40"/>
      <c r="U336" s="3" t="str">
        <f t="shared" si="16"/>
        <v>No</v>
      </c>
      <c r="V336" s="55"/>
      <c r="W336" s="43"/>
      <c r="X336" s="39"/>
      <c r="AB336" s="55"/>
    </row>
    <row r="337" spans="2:28">
      <c r="B337" s="65"/>
      <c r="C337" s="65"/>
      <c r="D337" s="55"/>
      <c r="E337" s="64"/>
      <c r="F337" s="9">
        <v>4</v>
      </c>
      <c r="G337" s="10" t="s">
        <v>346</v>
      </c>
      <c r="H337" s="11">
        <v>161.67500000000001</v>
      </c>
      <c r="I337" s="65"/>
      <c r="J337" s="10" t="s">
        <v>14</v>
      </c>
      <c r="K337" s="11" t="s">
        <v>14</v>
      </c>
      <c r="L337" s="11">
        <f t="shared" si="15"/>
        <v>0</v>
      </c>
      <c r="M337" s="12">
        <f t="shared" si="17"/>
        <v>0</v>
      </c>
      <c r="N337" s="1"/>
      <c r="O337" s="54"/>
      <c r="P337" s="52"/>
      <c r="Q337" s="1"/>
      <c r="R337" s="1"/>
      <c r="S337" s="49"/>
      <c r="T337" s="40"/>
      <c r="U337" s="3" t="str">
        <f t="shared" si="16"/>
        <v>No</v>
      </c>
      <c r="V337" s="55"/>
      <c r="W337" s="43"/>
      <c r="X337" s="39"/>
      <c r="AB337" s="55"/>
    </row>
    <row r="338" spans="2:28">
      <c r="B338" s="62">
        <v>67</v>
      </c>
      <c r="C338" s="62" t="s">
        <v>42</v>
      </c>
      <c r="D338" s="63">
        <v>505.375</v>
      </c>
      <c r="E338" s="63">
        <f>I338-D338</f>
        <v>4.25</v>
      </c>
      <c r="F338" s="23">
        <v>0</v>
      </c>
      <c r="G338" s="24" t="s">
        <v>23</v>
      </c>
      <c r="H338" s="25">
        <v>137.02500000000001</v>
      </c>
      <c r="I338" s="63">
        <f>H338+(H339-90)+(H340-90)+(H341-90)+(H342-90)</f>
        <v>509.625</v>
      </c>
      <c r="J338" s="24" t="s">
        <v>23</v>
      </c>
      <c r="K338" s="25">
        <v>137.25</v>
      </c>
      <c r="L338" s="25">
        <f t="shared" si="15"/>
        <v>0.22499999999999432</v>
      </c>
      <c r="M338" s="26">
        <f t="shared" si="17"/>
        <v>8.9999999999997726</v>
      </c>
      <c r="N338" s="1"/>
      <c r="O338" s="54"/>
      <c r="P338" s="52"/>
      <c r="Q338" s="1"/>
      <c r="R338" s="1"/>
      <c r="S338" s="49"/>
      <c r="T338" s="40"/>
      <c r="U338" s="3" t="str">
        <f t="shared" si="16"/>
        <v>No</v>
      </c>
      <c r="V338" s="55">
        <f>X70</f>
        <v>0</v>
      </c>
      <c r="W338" s="43"/>
      <c r="X338" s="39"/>
      <c r="AB338" s="55" t="str">
        <f>IF(V338=D338,"-","No!")</f>
        <v>No!</v>
      </c>
    </row>
    <row r="339" spans="2:28">
      <c r="B339" s="62"/>
      <c r="C339" s="62"/>
      <c r="D339" s="63"/>
      <c r="E339" s="64"/>
      <c r="F339" s="23">
        <v>1</v>
      </c>
      <c r="G339" s="24" t="s">
        <v>76</v>
      </c>
      <c r="H339" s="25">
        <v>190.97499999999999</v>
      </c>
      <c r="I339" s="62"/>
      <c r="J339" s="24" t="s">
        <v>11</v>
      </c>
      <c r="K339" s="25">
        <v>191.05</v>
      </c>
      <c r="L339" s="25">
        <f t="shared" si="15"/>
        <v>7.5000000000017053E-2</v>
      </c>
      <c r="M339" s="26">
        <f t="shared" si="17"/>
        <v>3.0000000000006821</v>
      </c>
      <c r="N339" s="1"/>
      <c r="O339" s="54"/>
      <c r="P339" s="52"/>
      <c r="Q339" s="1"/>
      <c r="R339" s="1"/>
      <c r="S339" s="49"/>
      <c r="T339" s="40"/>
      <c r="U339" s="3" t="str">
        <f t="shared" si="16"/>
        <v>No</v>
      </c>
      <c r="V339" s="55"/>
      <c r="W339" s="43"/>
      <c r="X339" s="39"/>
      <c r="AB339" s="55"/>
    </row>
    <row r="340" spans="2:28">
      <c r="B340" s="62"/>
      <c r="C340" s="62"/>
      <c r="D340" s="63"/>
      <c r="E340" s="64"/>
      <c r="F340" s="23">
        <v>2</v>
      </c>
      <c r="G340" s="24" t="s">
        <v>41</v>
      </c>
      <c r="H340" s="25">
        <v>215.375</v>
      </c>
      <c r="I340" s="62"/>
      <c r="J340" s="24" t="s">
        <v>14</v>
      </c>
      <c r="K340" s="25" t="s">
        <v>14</v>
      </c>
      <c r="L340" s="25">
        <f t="shared" si="15"/>
        <v>0</v>
      </c>
      <c r="M340" s="26">
        <f t="shared" si="17"/>
        <v>0</v>
      </c>
      <c r="N340" s="1"/>
      <c r="O340" s="54"/>
      <c r="P340" s="52"/>
      <c r="Q340" s="1"/>
      <c r="R340" s="1"/>
      <c r="S340" s="49"/>
      <c r="T340" s="40"/>
      <c r="U340" s="3" t="str">
        <f t="shared" si="16"/>
        <v>No</v>
      </c>
      <c r="V340" s="55"/>
      <c r="W340" s="43"/>
      <c r="X340" s="39"/>
      <c r="AB340" s="55"/>
    </row>
    <row r="341" spans="2:28">
      <c r="B341" s="62"/>
      <c r="C341" s="62"/>
      <c r="D341" s="63"/>
      <c r="E341" s="64"/>
      <c r="F341" s="23">
        <v>3</v>
      </c>
      <c r="G341" s="24" t="s">
        <v>6</v>
      </c>
      <c r="H341" s="25">
        <v>167.7</v>
      </c>
      <c r="I341" s="62"/>
      <c r="J341" s="24" t="s">
        <v>14</v>
      </c>
      <c r="K341" s="25" t="s">
        <v>14</v>
      </c>
      <c r="L341" s="25">
        <f t="shared" si="15"/>
        <v>0</v>
      </c>
      <c r="M341" s="26">
        <f t="shared" si="17"/>
        <v>0</v>
      </c>
      <c r="N341" s="1"/>
      <c r="O341" s="54"/>
      <c r="P341" s="52"/>
      <c r="Q341" s="1"/>
      <c r="R341" s="1"/>
      <c r="S341" s="49"/>
      <c r="T341" s="40"/>
      <c r="U341" s="3" t="str">
        <f t="shared" si="16"/>
        <v>No</v>
      </c>
      <c r="V341" s="55"/>
      <c r="W341" s="43"/>
      <c r="X341" s="39"/>
      <c r="AB341" s="55"/>
    </row>
    <row r="342" spans="2:28">
      <c r="B342" s="62"/>
      <c r="C342" s="62"/>
      <c r="D342" s="63"/>
      <c r="E342" s="64"/>
      <c r="F342" s="23">
        <v>4</v>
      </c>
      <c r="G342" s="24" t="s">
        <v>346</v>
      </c>
      <c r="H342" s="25">
        <v>158.55000000000001</v>
      </c>
      <c r="I342" s="62"/>
      <c r="J342" s="24" t="s">
        <v>14</v>
      </c>
      <c r="K342" s="25" t="s">
        <v>14</v>
      </c>
      <c r="L342" s="25">
        <f t="shared" si="15"/>
        <v>0</v>
      </c>
      <c r="M342" s="26">
        <f t="shared" si="17"/>
        <v>0</v>
      </c>
      <c r="N342" s="1"/>
      <c r="O342" s="54"/>
      <c r="P342" s="52"/>
      <c r="Q342" s="1"/>
      <c r="R342" s="1"/>
      <c r="S342" s="49"/>
      <c r="T342" s="40"/>
      <c r="U342" s="3" t="str">
        <f t="shared" si="16"/>
        <v>No</v>
      </c>
      <c r="V342" s="55"/>
      <c r="W342" s="43"/>
      <c r="X342" s="39"/>
      <c r="AB342" s="55"/>
    </row>
    <row r="343" spans="2:28">
      <c r="B343" s="65">
        <v>68</v>
      </c>
      <c r="C343" s="65" t="s">
        <v>20</v>
      </c>
      <c r="D343" s="55">
        <v>350.92500000000001</v>
      </c>
      <c r="E343" s="55">
        <f>I343-D343</f>
        <v>5.5750000000000455</v>
      </c>
      <c r="F343" s="9">
        <v>0</v>
      </c>
      <c r="G343" s="10" t="s">
        <v>64</v>
      </c>
      <c r="H343" s="11">
        <v>141.15</v>
      </c>
      <c r="I343" s="55">
        <f>H343+(H344-90)+(H345-90)+(H346-90)+(H347-90)</f>
        <v>356.50000000000006</v>
      </c>
      <c r="J343" s="10" t="s">
        <v>14</v>
      </c>
      <c r="K343" s="11" t="s">
        <v>14</v>
      </c>
      <c r="L343" s="11">
        <f t="shared" si="15"/>
        <v>0</v>
      </c>
      <c r="M343" s="12">
        <f t="shared" si="17"/>
        <v>0</v>
      </c>
      <c r="N343" s="1"/>
      <c r="O343" s="54"/>
      <c r="P343" s="52"/>
      <c r="Q343" s="1"/>
      <c r="R343" s="1"/>
      <c r="S343" s="49"/>
      <c r="T343" s="40"/>
      <c r="U343" s="3" t="str">
        <f t="shared" si="16"/>
        <v>No</v>
      </c>
      <c r="V343" s="55">
        <f>X71</f>
        <v>0</v>
      </c>
      <c r="W343" s="43"/>
      <c r="X343" s="39"/>
      <c r="AB343" s="55" t="str">
        <f>IF(V343=D343,"-","No!")</f>
        <v>No!</v>
      </c>
    </row>
    <row r="344" spans="2:28">
      <c r="B344" s="65"/>
      <c r="C344" s="65"/>
      <c r="D344" s="55"/>
      <c r="E344" s="64"/>
      <c r="F344" s="9">
        <v>1</v>
      </c>
      <c r="G344" s="10" t="s">
        <v>42</v>
      </c>
      <c r="H344" s="11">
        <v>161.77500000000001</v>
      </c>
      <c r="I344" s="65"/>
      <c r="J344" s="10" t="s">
        <v>14</v>
      </c>
      <c r="K344" s="11" t="s">
        <v>14</v>
      </c>
      <c r="L344" s="11">
        <f t="shared" si="15"/>
        <v>0</v>
      </c>
      <c r="M344" s="12">
        <f t="shared" si="17"/>
        <v>0</v>
      </c>
      <c r="N344" s="1"/>
      <c r="O344" s="54"/>
      <c r="P344" s="52"/>
      <c r="Q344" s="1"/>
      <c r="R344" s="1"/>
      <c r="S344" s="49"/>
      <c r="T344" s="40"/>
      <c r="U344" s="3" t="str">
        <f t="shared" si="16"/>
        <v>No</v>
      </c>
      <c r="V344" s="55"/>
      <c r="W344" s="43"/>
      <c r="X344" s="39"/>
      <c r="AB344" s="55"/>
    </row>
    <row r="345" spans="2:28">
      <c r="B345" s="65"/>
      <c r="C345" s="65"/>
      <c r="D345" s="55"/>
      <c r="E345" s="64"/>
      <c r="F345" s="9">
        <v>2</v>
      </c>
      <c r="G345" s="10" t="s">
        <v>42</v>
      </c>
      <c r="H345" s="11">
        <v>112.675</v>
      </c>
      <c r="I345" s="65"/>
      <c r="J345" s="10" t="s">
        <v>14</v>
      </c>
      <c r="K345" s="11" t="s">
        <v>14</v>
      </c>
      <c r="L345" s="11">
        <f t="shared" si="15"/>
        <v>0</v>
      </c>
      <c r="M345" s="12">
        <f t="shared" si="17"/>
        <v>0</v>
      </c>
      <c r="N345" s="1"/>
      <c r="O345" s="54"/>
      <c r="P345" s="52"/>
      <c r="Q345" s="1"/>
      <c r="R345" s="1"/>
      <c r="S345" s="49"/>
      <c r="T345" s="40"/>
      <c r="U345" s="3" t="str">
        <f t="shared" si="16"/>
        <v>No</v>
      </c>
      <c r="V345" s="55"/>
      <c r="W345" s="43"/>
      <c r="X345" s="39"/>
      <c r="AB345" s="55"/>
    </row>
    <row r="346" spans="2:28">
      <c r="B346" s="65"/>
      <c r="C346" s="65"/>
      <c r="D346" s="55"/>
      <c r="E346" s="64"/>
      <c r="F346" s="9">
        <v>3</v>
      </c>
      <c r="G346" s="10" t="s">
        <v>346</v>
      </c>
      <c r="H346" s="11">
        <v>142.1</v>
      </c>
      <c r="I346" s="65"/>
      <c r="J346" s="10" t="s">
        <v>14</v>
      </c>
      <c r="K346" s="11" t="s">
        <v>14</v>
      </c>
      <c r="L346" s="11">
        <f t="shared" si="15"/>
        <v>0</v>
      </c>
      <c r="M346" s="12">
        <f t="shared" si="17"/>
        <v>0</v>
      </c>
      <c r="N346" s="1"/>
      <c r="O346" s="54"/>
      <c r="P346" s="52"/>
      <c r="Q346" s="1"/>
      <c r="R346" s="1"/>
      <c r="S346" s="49"/>
      <c r="T346" s="40"/>
      <c r="U346" s="3" t="str">
        <f t="shared" si="16"/>
        <v>No</v>
      </c>
      <c r="V346" s="55"/>
      <c r="W346" s="43"/>
      <c r="X346" s="39"/>
      <c r="AB346" s="55"/>
    </row>
    <row r="347" spans="2:28">
      <c r="B347" s="65"/>
      <c r="C347" s="65"/>
      <c r="D347" s="55"/>
      <c r="E347" s="64"/>
      <c r="F347" s="9">
        <v>4</v>
      </c>
      <c r="G347" s="10" t="s">
        <v>42</v>
      </c>
      <c r="H347" s="11">
        <v>158.80000000000001</v>
      </c>
      <c r="I347" s="65"/>
      <c r="J347" s="10" t="s">
        <v>14</v>
      </c>
      <c r="K347" s="11" t="s">
        <v>14</v>
      </c>
      <c r="L347" s="11">
        <f t="shared" si="15"/>
        <v>0</v>
      </c>
      <c r="M347" s="12">
        <f t="shared" si="17"/>
        <v>0</v>
      </c>
      <c r="N347" s="1"/>
      <c r="O347" s="54"/>
      <c r="P347" s="52"/>
      <c r="Q347" s="1"/>
      <c r="R347" s="1"/>
      <c r="S347" s="49"/>
      <c r="T347" s="40"/>
      <c r="U347" s="3" t="str">
        <f t="shared" si="16"/>
        <v>No</v>
      </c>
      <c r="V347" s="55"/>
      <c r="W347" s="43"/>
      <c r="X347" s="39"/>
      <c r="AB347" s="55"/>
    </row>
    <row r="348" spans="2:28">
      <c r="B348" s="62">
        <v>69</v>
      </c>
      <c r="C348" s="62" t="s">
        <v>42</v>
      </c>
      <c r="D348" s="63">
        <v>474.65</v>
      </c>
      <c r="E348" s="63">
        <f>I348-D348</f>
        <v>11.800000000000011</v>
      </c>
      <c r="F348" s="23">
        <v>0</v>
      </c>
      <c r="G348" s="24" t="s">
        <v>42</v>
      </c>
      <c r="H348" s="25">
        <v>208.35</v>
      </c>
      <c r="I348" s="63">
        <f>H348+(H349-90)+(H350-90)+(H351-90)+(H352-90)</f>
        <v>486.45</v>
      </c>
      <c r="J348" s="24" t="s">
        <v>14</v>
      </c>
      <c r="K348" s="25" t="s">
        <v>14</v>
      </c>
      <c r="L348" s="25">
        <f t="shared" si="15"/>
        <v>0</v>
      </c>
      <c r="M348" s="26">
        <f t="shared" si="17"/>
        <v>0</v>
      </c>
      <c r="N348" s="1"/>
      <c r="O348" s="54"/>
      <c r="P348" s="52"/>
      <c r="Q348" s="1"/>
      <c r="R348" s="1"/>
      <c r="S348" s="49"/>
      <c r="T348" s="40"/>
      <c r="U348" s="3" t="str">
        <f t="shared" si="16"/>
        <v>No</v>
      </c>
      <c r="V348" s="55">
        <f>X72</f>
        <v>0</v>
      </c>
      <c r="W348" s="43"/>
      <c r="X348" s="39"/>
      <c r="AB348" s="55" t="str">
        <f>IF(V348=D348,"-","No!")</f>
        <v>No!</v>
      </c>
    </row>
    <row r="349" spans="2:28">
      <c r="B349" s="62"/>
      <c r="C349" s="62"/>
      <c r="D349" s="63"/>
      <c r="E349" s="64"/>
      <c r="F349" s="23">
        <v>1</v>
      </c>
      <c r="G349" s="24" t="s">
        <v>346</v>
      </c>
      <c r="H349" s="25">
        <v>129.4</v>
      </c>
      <c r="I349" s="62"/>
      <c r="J349" s="24" t="s">
        <v>14</v>
      </c>
      <c r="K349" s="25" t="s">
        <v>14</v>
      </c>
      <c r="L349" s="25">
        <f t="shared" si="15"/>
        <v>0</v>
      </c>
      <c r="M349" s="26">
        <f t="shared" si="17"/>
        <v>0</v>
      </c>
      <c r="N349" s="1"/>
      <c r="O349" s="54"/>
      <c r="P349" s="52"/>
      <c r="Q349" s="1"/>
      <c r="R349" s="1"/>
      <c r="S349" s="49"/>
      <c r="T349" s="40"/>
      <c r="U349" s="3" t="str">
        <f t="shared" si="16"/>
        <v>No</v>
      </c>
      <c r="V349" s="55"/>
      <c r="W349" s="43"/>
      <c r="X349" s="39"/>
      <c r="AB349" s="55"/>
    </row>
    <row r="350" spans="2:28">
      <c r="B350" s="62"/>
      <c r="C350" s="62"/>
      <c r="D350" s="63"/>
      <c r="E350" s="64"/>
      <c r="F350" s="23">
        <v>2</v>
      </c>
      <c r="G350" s="24" t="s">
        <v>42</v>
      </c>
      <c r="H350" s="25">
        <v>146.82499999999999</v>
      </c>
      <c r="I350" s="62"/>
      <c r="J350" s="24" t="s">
        <v>14</v>
      </c>
      <c r="K350" s="25" t="s">
        <v>14</v>
      </c>
      <c r="L350" s="25">
        <f t="shared" si="15"/>
        <v>0</v>
      </c>
      <c r="M350" s="26">
        <f t="shared" si="17"/>
        <v>0</v>
      </c>
      <c r="N350" s="1"/>
      <c r="O350" s="54"/>
      <c r="P350" s="52"/>
      <c r="Q350" s="1"/>
      <c r="R350" s="1"/>
      <c r="S350" s="49"/>
      <c r="T350" s="40"/>
      <c r="U350" s="3" t="str">
        <f t="shared" si="16"/>
        <v>No</v>
      </c>
      <c r="V350" s="55"/>
      <c r="W350" s="43"/>
      <c r="X350" s="39"/>
      <c r="AB350" s="55"/>
    </row>
    <row r="351" spans="2:28">
      <c r="B351" s="62"/>
      <c r="C351" s="62"/>
      <c r="D351" s="63"/>
      <c r="E351" s="64"/>
      <c r="F351" s="23">
        <v>3</v>
      </c>
      <c r="G351" s="24" t="s">
        <v>42</v>
      </c>
      <c r="H351" s="25">
        <v>111.675</v>
      </c>
      <c r="I351" s="62"/>
      <c r="J351" s="24" t="s">
        <v>14</v>
      </c>
      <c r="K351" s="25" t="s">
        <v>14</v>
      </c>
      <c r="L351" s="25">
        <f t="shared" si="15"/>
        <v>0</v>
      </c>
      <c r="M351" s="26">
        <f t="shared" si="17"/>
        <v>0</v>
      </c>
      <c r="N351" s="1"/>
      <c r="O351" s="54"/>
      <c r="P351" s="52"/>
      <c r="Q351" s="1"/>
      <c r="R351" s="1"/>
      <c r="S351" s="49"/>
      <c r="T351" s="40"/>
      <c r="U351" s="3" t="str">
        <f t="shared" si="16"/>
        <v>No</v>
      </c>
      <c r="V351" s="55"/>
      <c r="W351" s="43"/>
      <c r="X351" s="39"/>
      <c r="AB351" s="55"/>
    </row>
    <row r="352" spans="2:28">
      <c r="B352" s="62"/>
      <c r="C352" s="62"/>
      <c r="D352" s="63"/>
      <c r="E352" s="64"/>
      <c r="F352" s="23">
        <v>4</v>
      </c>
      <c r="G352" s="24" t="s">
        <v>346</v>
      </c>
      <c r="H352" s="25">
        <v>250.2</v>
      </c>
      <c r="I352" s="62"/>
      <c r="J352" s="24" t="s">
        <v>11</v>
      </c>
      <c r="K352" s="25">
        <v>252.67500000000001</v>
      </c>
      <c r="L352" s="25">
        <f t="shared" si="15"/>
        <v>2.4750000000000227</v>
      </c>
      <c r="M352" s="26">
        <f t="shared" si="17"/>
        <v>99.000000000000909</v>
      </c>
      <c r="N352" s="1"/>
      <c r="O352" s="54"/>
      <c r="P352" s="52"/>
      <c r="Q352" s="1"/>
      <c r="R352" s="1"/>
      <c r="S352" s="49"/>
      <c r="T352" s="40"/>
      <c r="U352" s="3" t="str">
        <f t="shared" si="16"/>
        <v>No</v>
      </c>
      <c r="V352" s="55"/>
      <c r="W352" s="43"/>
      <c r="X352" s="39"/>
      <c r="AB352" s="55"/>
    </row>
    <row r="353" spans="2:28">
      <c r="B353" s="65">
        <v>70</v>
      </c>
      <c r="C353" s="65" t="s">
        <v>346</v>
      </c>
      <c r="D353" s="55">
        <v>337.72500000000002</v>
      </c>
      <c r="E353" s="55">
        <f>I353-D353</f>
        <v>1.7249999999999659</v>
      </c>
      <c r="F353" s="9">
        <v>0</v>
      </c>
      <c r="G353" s="10" t="s">
        <v>42</v>
      </c>
      <c r="H353" s="11">
        <v>119.075</v>
      </c>
      <c r="I353" s="55">
        <f>H353+(H354-90)+(H355-90)+(H356-90)+(H357-90)</f>
        <v>339.45</v>
      </c>
      <c r="J353" s="10" t="s">
        <v>14</v>
      </c>
      <c r="K353" s="11" t="s">
        <v>14</v>
      </c>
      <c r="L353" s="11">
        <f t="shared" si="15"/>
        <v>0</v>
      </c>
      <c r="M353" s="12">
        <f t="shared" si="17"/>
        <v>0</v>
      </c>
      <c r="N353" s="1"/>
      <c r="O353" s="54"/>
      <c r="P353" s="52"/>
      <c r="Q353" s="1"/>
      <c r="R353" s="1"/>
      <c r="S353" s="49"/>
      <c r="T353" s="40"/>
      <c r="U353" s="3" t="str">
        <f t="shared" si="16"/>
        <v>No</v>
      </c>
      <c r="V353" s="55">
        <f>X73</f>
        <v>0</v>
      </c>
      <c r="W353" s="43"/>
      <c r="X353" s="39"/>
      <c r="AB353" s="55" t="str">
        <f>IF(V353=D353,"-","No!")</f>
        <v>No!</v>
      </c>
    </row>
    <row r="354" spans="2:28">
      <c r="B354" s="65"/>
      <c r="C354" s="65"/>
      <c r="D354" s="55"/>
      <c r="E354" s="64"/>
      <c r="F354" s="9">
        <v>1</v>
      </c>
      <c r="G354" s="10" t="s">
        <v>346</v>
      </c>
      <c r="H354" s="11">
        <v>90.875</v>
      </c>
      <c r="I354" s="65"/>
      <c r="J354" s="10" t="s">
        <v>11</v>
      </c>
      <c r="K354" s="11">
        <v>91.474999999999994</v>
      </c>
      <c r="L354" s="11">
        <f t="shared" si="15"/>
        <v>0.59999999999999432</v>
      </c>
      <c r="M354" s="12">
        <f t="shared" si="17"/>
        <v>23.999999999999773</v>
      </c>
      <c r="N354" s="1"/>
      <c r="O354" s="54"/>
      <c r="P354" s="52"/>
      <c r="Q354" s="1"/>
      <c r="R354" s="1"/>
      <c r="S354" s="49"/>
      <c r="T354" s="40"/>
      <c r="U354" s="3" t="str">
        <f t="shared" si="16"/>
        <v>No</v>
      </c>
      <c r="V354" s="55"/>
      <c r="W354" s="43"/>
      <c r="X354" s="39"/>
      <c r="AB354" s="55"/>
    </row>
    <row r="355" spans="2:28">
      <c r="B355" s="65"/>
      <c r="C355" s="65"/>
      <c r="D355" s="55"/>
      <c r="E355" s="64"/>
      <c r="F355" s="9">
        <v>2</v>
      </c>
      <c r="G355" s="10" t="s">
        <v>346</v>
      </c>
      <c r="H355" s="11">
        <v>181.45</v>
      </c>
      <c r="I355" s="65"/>
      <c r="J355" s="10" t="s">
        <v>14</v>
      </c>
      <c r="K355" s="11" t="s">
        <v>14</v>
      </c>
      <c r="L355" s="11">
        <f t="shared" si="15"/>
        <v>0</v>
      </c>
      <c r="M355" s="12">
        <f t="shared" si="17"/>
        <v>0</v>
      </c>
      <c r="N355" s="1"/>
      <c r="O355" s="54"/>
      <c r="P355" s="52"/>
      <c r="Q355" s="1"/>
      <c r="R355" s="1"/>
      <c r="S355" s="49"/>
      <c r="T355" s="40"/>
      <c r="U355" s="3" t="str">
        <f t="shared" si="16"/>
        <v>No</v>
      </c>
      <c r="V355" s="55"/>
      <c r="W355" s="43"/>
      <c r="X355" s="39"/>
      <c r="AB355" s="55"/>
    </row>
    <row r="356" spans="2:28">
      <c r="B356" s="65"/>
      <c r="C356" s="65"/>
      <c r="D356" s="55"/>
      <c r="E356" s="64"/>
      <c r="F356" s="9">
        <v>3</v>
      </c>
      <c r="G356" s="10" t="s">
        <v>346</v>
      </c>
      <c r="H356" s="11">
        <v>187.6</v>
      </c>
      <c r="I356" s="65"/>
      <c r="J356" s="10" t="s">
        <v>14</v>
      </c>
      <c r="K356" s="11" t="s">
        <v>14</v>
      </c>
      <c r="L356" s="11">
        <f t="shared" si="15"/>
        <v>0</v>
      </c>
      <c r="M356" s="12">
        <f t="shared" si="17"/>
        <v>0</v>
      </c>
      <c r="N356" s="1"/>
      <c r="O356" s="54"/>
      <c r="P356" s="52"/>
      <c r="Q356" s="1"/>
      <c r="R356" s="1"/>
      <c r="S356" s="49"/>
      <c r="T356" s="40"/>
      <c r="U356" s="3" t="str">
        <f t="shared" si="16"/>
        <v>No</v>
      </c>
      <c r="V356" s="55"/>
      <c r="W356" s="43"/>
      <c r="X356" s="39"/>
      <c r="AB356" s="55"/>
    </row>
    <row r="357" spans="2:28">
      <c r="B357" s="65"/>
      <c r="C357" s="65"/>
      <c r="D357" s="55"/>
      <c r="E357" s="64"/>
      <c r="F357" s="9">
        <v>4</v>
      </c>
      <c r="G357" s="10" t="s">
        <v>346</v>
      </c>
      <c r="H357" s="11">
        <v>120.45</v>
      </c>
      <c r="I357" s="65"/>
      <c r="J357" s="10" t="s">
        <v>14</v>
      </c>
      <c r="K357" s="11" t="s">
        <v>14</v>
      </c>
      <c r="L357" s="11">
        <f t="shared" si="15"/>
        <v>0</v>
      </c>
      <c r="M357" s="12">
        <f t="shared" si="17"/>
        <v>0</v>
      </c>
      <c r="N357" s="1"/>
      <c r="O357" s="54"/>
      <c r="P357" s="52"/>
      <c r="Q357" s="1"/>
      <c r="R357" s="1"/>
      <c r="S357" s="49"/>
      <c r="T357" s="40"/>
      <c r="U357" s="3" t="str">
        <f t="shared" si="16"/>
        <v>No</v>
      </c>
      <c r="V357" s="55"/>
      <c r="W357" s="43"/>
      <c r="X357" s="39"/>
      <c r="AB357" s="55"/>
    </row>
    <row r="358" spans="2:28">
      <c r="B358" s="62">
        <v>71</v>
      </c>
      <c r="C358" s="62" t="s">
        <v>6</v>
      </c>
      <c r="D358" s="63">
        <v>483.65</v>
      </c>
      <c r="E358" s="63">
        <f>I358-D358</f>
        <v>2.1750000000000114</v>
      </c>
      <c r="F358" s="23">
        <v>0</v>
      </c>
      <c r="G358" s="24" t="s">
        <v>346</v>
      </c>
      <c r="H358" s="25">
        <v>182.65</v>
      </c>
      <c r="I358" s="63">
        <f>H358+(H359-90)+(H360-90)+(H361-90)+(H362-90)</f>
        <v>485.82499999999999</v>
      </c>
      <c r="J358" s="24" t="s">
        <v>14</v>
      </c>
      <c r="K358" s="25" t="s">
        <v>14</v>
      </c>
      <c r="L358" s="25">
        <f t="shared" si="15"/>
        <v>0</v>
      </c>
      <c r="M358" s="26">
        <f t="shared" si="17"/>
        <v>0</v>
      </c>
      <c r="N358" s="1"/>
      <c r="O358" s="54"/>
      <c r="P358" s="52"/>
      <c r="Q358" s="1"/>
      <c r="R358" s="1"/>
      <c r="S358" s="49"/>
      <c r="T358" s="40"/>
      <c r="U358" s="3" t="str">
        <f t="shared" si="16"/>
        <v>No</v>
      </c>
      <c r="V358" s="55">
        <f>X74</f>
        <v>0</v>
      </c>
      <c r="W358" s="43"/>
      <c r="X358" s="39"/>
      <c r="AB358" s="55" t="str">
        <f>IF(V358=D358,"-","No!")</f>
        <v>No!</v>
      </c>
    </row>
    <row r="359" spans="2:28">
      <c r="B359" s="62"/>
      <c r="C359" s="62"/>
      <c r="D359" s="63"/>
      <c r="E359" s="64"/>
      <c r="F359" s="23">
        <v>1</v>
      </c>
      <c r="G359" s="24" t="s">
        <v>346</v>
      </c>
      <c r="H359" s="25">
        <v>205.17500000000001</v>
      </c>
      <c r="I359" s="62"/>
      <c r="J359" s="24" t="s">
        <v>14</v>
      </c>
      <c r="K359" s="25" t="s">
        <v>14</v>
      </c>
      <c r="L359" s="25">
        <f t="shared" si="15"/>
        <v>0</v>
      </c>
      <c r="M359" s="26">
        <f t="shared" si="17"/>
        <v>0</v>
      </c>
      <c r="N359" s="1"/>
      <c r="O359" s="54"/>
      <c r="P359" s="52"/>
      <c r="Q359" s="1"/>
      <c r="R359" s="1"/>
      <c r="S359" s="49"/>
      <c r="T359" s="40"/>
      <c r="U359" s="3" t="str">
        <f t="shared" si="16"/>
        <v>No</v>
      </c>
      <c r="V359" s="55"/>
      <c r="W359" s="43"/>
      <c r="X359" s="39"/>
      <c r="AB359" s="55"/>
    </row>
    <row r="360" spans="2:28">
      <c r="B360" s="62"/>
      <c r="C360" s="62"/>
      <c r="D360" s="63"/>
      <c r="E360" s="64"/>
      <c r="F360" s="23">
        <v>2</v>
      </c>
      <c r="G360" s="24" t="s">
        <v>346</v>
      </c>
      <c r="H360" s="25">
        <v>202.02500000000001</v>
      </c>
      <c r="I360" s="62"/>
      <c r="J360" s="24" t="s">
        <v>14</v>
      </c>
      <c r="K360" s="25" t="s">
        <v>14</v>
      </c>
      <c r="L360" s="25">
        <f t="shared" si="15"/>
        <v>0</v>
      </c>
      <c r="M360" s="26">
        <f t="shared" si="17"/>
        <v>0</v>
      </c>
      <c r="N360" s="1"/>
      <c r="O360" s="54"/>
      <c r="P360" s="52"/>
      <c r="Q360" s="1"/>
      <c r="R360" s="1"/>
      <c r="S360" s="49"/>
      <c r="T360" s="40"/>
      <c r="U360" s="3" t="str">
        <f t="shared" si="16"/>
        <v>No</v>
      </c>
      <c r="V360" s="55"/>
      <c r="W360" s="43"/>
      <c r="X360" s="39"/>
      <c r="AB360" s="55"/>
    </row>
    <row r="361" spans="2:28">
      <c r="B361" s="62"/>
      <c r="C361" s="62"/>
      <c r="D361" s="63"/>
      <c r="E361" s="64"/>
      <c r="F361" s="23">
        <v>3</v>
      </c>
      <c r="G361" s="24" t="s">
        <v>346</v>
      </c>
      <c r="H361" s="25">
        <v>106.15</v>
      </c>
      <c r="I361" s="62"/>
      <c r="J361" s="24" t="s">
        <v>14</v>
      </c>
      <c r="K361" s="25" t="s">
        <v>14</v>
      </c>
      <c r="L361" s="25">
        <f t="shared" si="15"/>
        <v>0</v>
      </c>
      <c r="M361" s="26">
        <f t="shared" si="17"/>
        <v>0</v>
      </c>
      <c r="N361" s="1"/>
      <c r="O361" s="54"/>
      <c r="P361" s="52"/>
      <c r="Q361" s="1"/>
      <c r="R361" s="1"/>
      <c r="S361" s="49"/>
      <c r="T361" s="40"/>
      <c r="U361" s="3" t="str">
        <f t="shared" si="16"/>
        <v>No</v>
      </c>
      <c r="V361" s="55"/>
      <c r="W361" s="43"/>
      <c r="X361" s="39"/>
      <c r="AB361" s="55"/>
    </row>
    <row r="362" spans="2:28">
      <c r="B362" s="62"/>
      <c r="C362" s="62"/>
      <c r="D362" s="63"/>
      <c r="E362" s="64"/>
      <c r="F362" s="23">
        <v>4</v>
      </c>
      <c r="G362" s="24" t="s">
        <v>346</v>
      </c>
      <c r="H362" s="25">
        <v>149.82499999999999</v>
      </c>
      <c r="I362" s="62"/>
      <c r="J362" s="24" t="s">
        <v>11</v>
      </c>
      <c r="K362" s="25">
        <v>151.02500000000001</v>
      </c>
      <c r="L362" s="25">
        <f t="shared" si="15"/>
        <v>1.2000000000000171</v>
      </c>
      <c r="M362" s="26">
        <f t="shared" si="17"/>
        <v>48.000000000000682</v>
      </c>
      <c r="N362" s="1"/>
      <c r="O362" s="54"/>
      <c r="P362" s="52"/>
      <c r="Q362" s="1"/>
      <c r="R362" s="1"/>
      <c r="S362" s="49"/>
      <c r="T362" s="40"/>
      <c r="U362" s="3" t="str">
        <f t="shared" si="16"/>
        <v>No</v>
      </c>
      <c r="V362" s="55"/>
      <c r="W362" s="43"/>
      <c r="X362" s="39"/>
      <c r="AB362" s="55"/>
    </row>
    <row r="363" spans="2:28">
      <c r="B363" s="65">
        <v>72</v>
      </c>
      <c r="C363" s="65" t="s">
        <v>346</v>
      </c>
      <c r="D363" s="55">
        <v>530.42499999999995</v>
      </c>
      <c r="E363" s="55">
        <f>I363-D363</f>
        <v>5.0500000000000682</v>
      </c>
      <c r="F363" s="9">
        <v>0</v>
      </c>
      <c r="G363" s="10" t="s">
        <v>42</v>
      </c>
      <c r="H363" s="11">
        <v>372.6</v>
      </c>
      <c r="I363" s="55">
        <f>H363+(H364-90)+(H365-90)+(H366-90)+(H367-90)</f>
        <v>535.47500000000002</v>
      </c>
      <c r="J363" s="10" t="s">
        <v>14</v>
      </c>
      <c r="K363" s="11" t="s">
        <v>14</v>
      </c>
      <c r="L363" s="11">
        <f t="shared" si="15"/>
        <v>0</v>
      </c>
      <c r="M363" s="12">
        <f t="shared" si="17"/>
        <v>0</v>
      </c>
      <c r="N363" s="1"/>
      <c r="O363" s="54"/>
      <c r="P363" s="52"/>
      <c r="Q363" s="1"/>
      <c r="R363" s="1"/>
      <c r="S363" s="49"/>
      <c r="T363" s="40"/>
      <c r="U363" s="3" t="str">
        <f t="shared" si="16"/>
        <v>No</v>
      </c>
      <c r="V363" s="55">
        <f>X75</f>
        <v>0</v>
      </c>
      <c r="W363" s="43"/>
      <c r="X363" s="39"/>
      <c r="AB363" s="55" t="str">
        <f>IF(V363=D363,"-","No!")</f>
        <v>No!</v>
      </c>
    </row>
    <row r="364" spans="2:28">
      <c r="B364" s="65"/>
      <c r="C364" s="65"/>
      <c r="D364" s="55"/>
      <c r="E364" s="64"/>
      <c r="F364" s="9">
        <v>1</v>
      </c>
      <c r="G364" s="10" t="s">
        <v>346</v>
      </c>
      <c r="H364" s="11">
        <v>123</v>
      </c>
      <c r="I364" s="65"/>
      <c r="J364" s="10" t="s">
        <v>14</v>
      </c>
      <c r="K364" s="11" t="s">
        <v>14</v>
      </c>
      <c r="L364" s="11">
        <f t="shared" si="15"/>
        <v>0</v>
      </c>
      <c r="M364" s="12">
        <f t="shared" si="17"/>
        <v>0</v>
      </c>
      <c r="N364" s="1"/>
      <c r="O364" s="54"/>
      <c r="P364" s="52"/>
      <c r="Q364" s="1"/>
      <c r="R364" s="1"/>
      <c r="S364" s="49"/>
      <c r="T364" s="40"/>
      <c r="U364" s="3" t="str">
        <f t="shared" si="16"/>
        <v>No</v>
      </c>
      <c r="V364" s="55"/>
      <c r="W364" s="43"/>
      <c r="X364" s="39"/>
      <c r="AB364" s="55"/>
    </row>
    <row r="365" spans="2:28">
      <c r="B365" s="65"/>
      <c r="C365" s="65"/>
      <c r="D365" s="55"/>
      <c r="E365" s="64"/>
      <c r="F365" s="9">
        <v>2</v>
      </c>
      <c r="G365" s="10" t="s">
        <v>346</v>
      </c>
      <c r="H365" s="11">
        <v>123.15</v>
      </c>
      <c r="I365" s="65"/>
      <c r="J365" s="10" t="s">
        <v>11</v>
      </c>
      <c r="K365" s="11">
        <v>125.05</v>
      </c>
      <c r="L365" s="11">
        <f t="shared" si="15"/>
        <v>1.8999999999999915</v>
      </c>
      <c r="M365" s="12">
        <f t="shared" si="17"/>
        <v>75.999999999999659</v>
      </c>
      <c r="N365" s="1"/>
      <c r="O365" s="54"/>
      <c r="P365" s="52"/>
      <c r="Q365" s="1"/>
      <c r="R365" s="1"/>
      <c r="S365" s="49"/>
      <c r="T365" s="40"/>
      <c r="U365" s="3" t="str">
        <f t="shared" si="16"/>
        <v>No</v>
      </c>
      <c r="V365" s="55"/>
      <c r="W365" s="43"/>
      <c r="X365" s="39"/>
      <c r="AB365" s="55"/>
    </row>
    <row r="366" spans="2:28">
      <c r="B366" s="65"/>
      <c r="C366" s="65"/>
      <c r="D366" s="55"/>
      <c r="E366" s="64"/>
      <c r="F366" s="9">
        <v>3</v>
      </c>
      <c r="G366" s="10" t="s">
        <v>346</v>
      </c>
      <c r="H366" s="11">
        <v>166.02500000000001</v>
      </c>
      <c r="I366" s="65"/>
      <c r="J366" s="10" t="s">
        <v>14</v>
      </c>
      <c r="K366" s="11" t="s">
        <v>14</v>
      </c>
      <c r="L366" s="11">
        <f t="shared" si="15"/>
        <v>0</v>
      </c>
      <c r="M366" s="12">
        <f t="shared" si="17"/>
        <v>0</v>
      </c>
      <c r="N366" s="1"/>
      <c r="O366" s="54"/>
      <c r="P366" s="52"/>
      <c r="Q366" s="1"/>
      <c r="R366" s="1"/>
      <c r="S366" s="49"/>
      <c r="T366" s="40"/>
      <c r="U366" s="3" t="str">
        <f t="shared" si="16"/>
        <v>No</v>
      </c>
      <c r="V366" s="55"/>
      <c r="W366" s="43"/>
      <c r="X366" s="39"/>
      <c r="AB366" s="55"/>
    </row>
    <row r="367" spans="2:28">
      <c r="B367" s="65"/>
      <c r="C367" s="65"/>
      <c r="D367" s="55"/>
      <c r="E367" s="64"/>
      <c r="F367" s="9">
        <v>4</v>
      </c>
      <c r="G367" s="10" t="s">
        <v>42</v>
      </c>
      <c r="H367" s="11">
        <v>110.7</v>
      </c>
      <c r="I367" s="65"/>
      <c r="J367" s="10" t="s">
        <v>14</v>
      </c>
      <c r="K367" s="11" t="s">
        <v>14</v>
      </c>
      <c r="L367" s="11">
        <f t="shared" si="15"/>
        <v>0</v>
      </c>
      <c r="M367" s="12">
        <f t="shared" si="17"/>
        <v>0</v>
      </c>
      <c r="N367" s="1"/>
      <c r="O367" s="54"/>
      <c r="P367" s="52"/>
      <c r="Q367" s="1"/>
      <c r="R367" s="1"/>
      <c r="S367" s="49"/>
      <c r="T367" s="40"/>
      <c r="U367" s="3" t="str">
        <f t="shared" si="16"/>
        <v>No</v>
      </c>
      <c r="V367" s="55"/>
      <c r="W367" s="43"/>
      <c r="X367" s="39"/>
      <c r="AB367" s="55"/>
    </row>
    <row r="368" spans="2:28">
      <c r="B368" s="62">
        <v>73</v>
      </c>
      <c r="C368" s="62" t="s">
        <v>42</v>
      </c>
      <c r="D368" s="63">
        <v>508.35</v>
      </c>
      <c r="E368" s="63">
        <f>I368-D368</f>
        <v>4.5249999999999773</v>
      </c>
      <c r="F368" s="23">
        <v>0</v>
      </c>
      <c r="G368" s="24" t="s">
        <v>346</v>
      </c>
      <c r="H368" s="25">
        <v>334.45</v>
      </c>
      <c r="I368" s="63">
        <f>H368+(H369-90)+(H370-90)+(H371-90)+(H372-90)</f>
        <v>512.875</v>
      </c>
      <c r="J368" s="24" t="s">
        <v>14</v>
      </c>
      <c r="K368" s="25" t="s">
        <v>14</v>
      </c>
      <c r="L368" s="25">
        <f t="shared" si="15"/>
        <v>0</v>
      </c>
      <c r="M368" s="26">
        <f t="shared" si="17"/>
        <v>0</v>
      </c>
      <c r="N368" s="1"/>
      <c r="O368" s="54"/>
      <c r="P368" s="52"/>
      <c r="Q368" s="1"/>
      <c r="R368" s="1"/>
      <c r="S368" s="49"/>
      <c r="T368" s="40"/>
      <c r="U368" s="3" t="str">
        <f t="shared" si="16"/>
        <v>No</v>
      </c>
      <c r="V368" s="55">
        <f>X76</f>
        <v>0</v>
      </c>
      <c r="W368" s="43"/>
      <c r="X368" s="39"/>
      <c r="AB368" s="55" t="str">
        <f>IF(V368=D368,"-","No!")</f>
        <v>No!</v>
      </c>
    </row>
    <row r="369" spans="2:28">
      <c r="B369" s="62"/>
      <c r="C369" s="62"/>
      <c r="D369" s="63"/>
      <c r="E369" s="64"/>
      <c r="F369" s="23">
        <v>1</v>
      </c>
      <c r="G369" s="24" t="s">
        <v>6</v>
      </c>
      <c r="H369" s="25">
        <v>173.375</v>
      </c>
      <c r="I369" s="62"/>
      <c r="J369" s="24" t="s">
        <v>14</v>
      </c>
      <c r="K369" s="25" t="s">
        <v>14</v>
      </c>
      <c r="L369" s="25">
        <f t="shared" si="15"/>
        <v>0</v>
      </c>
      <c r="M369" s="26">
        <f t="shared" si="17"/>
        <v>0</v>
      </c>
      <c r="N369" s="1"/>
      <c r="O369" s="54"/>
      <c r="P369" s="52"/>
      <c r="Q369" s="1"/>
      <c r="R369" s="1"/>
      <c r="S369" s="49"/>
      <c r="T369" s="40"/>
      <c r="U369" s="3" t="str">
        <f t="shared" si="16"/>
        <v>No</v>
      </c>
      <c r="V369" s="55"/>
      <c r="W369" s="43"/>
      <c r="X369" s="39"/>
      <c r="AB369" s="55"/>
    </row>
    <row r="370" spans="2:28">
      <c r="B370" s="62"/>
      <c r="C370" s="62"/>
      <c r="D370" s="63"/>
      <c r="E370" s="64"/>
      <c r="F370" s="23">
        <v>2</v>
      </c>
      <c r="G370" s="24" t="s">
        <v>42</v>
      </c>
      <c r="H370" s="25">
        <v>149.42500000000001</v>
      </c>
      <c r="I370" s="62"/>
      <c r="J370" s="24" t="s">
        <v>14</v>
      </c>
      <c r="K370" s="25" t="s">
        <v>14</v>
      </c>
      <c r="L370" s="25">
        <f t="shared" si="15"/>
        <v>0</v>
      </c>
      <c r="M370" s="26">
        <f t="shared" si="17"/>
        <v>0</v>
      </c>
      <c r="N370" s="1"/>
      <c r="O370" s="54"/>
      <c r="P370" s="52"/>
      <c r="Q370" s="1"/>
      <c r="R370" s="1"/>
      <c r="S370" s="49"/>
      <c r="T370" s="40"/>
      <c r="U370" s="3" t="str">
        <f t="shared" si="16"/>
        <v>No</v>
      </c>
      <c r="V370" s="55"/>
      <c r="W370" s="43"/>
      <c r="X370" s="39"/>
      <c r="AB370" s="55"/>
    </row>
    <row r="371" spans="2:28">
      <c r="B371" s="62"/>
      <c r="C371" s="62"/>
      <c r="D371" s="63"/>
      <c r="E371" s="64"/>
      <c r="F371" s="23">
        <v>3</v>
      </c>
      <c r="G371" s="24" t="s">
        <v>42</v>
      </c>
      <c r="H371" s="25">
        <v>110.6</v>
      </c>
      <c r="I371" s="62"/>
      <c r="J371" s="24" t="s">
        <v>349</v>
      </c>
      <c r="K371" s="25">
        <v>110.85</v>
      </c>
      <c r="L371" s="25">
        <f t="shared" si="15"/>
        <v>0.25</v>
      </c>
      <c r="M371" s="26">
        <f t="shared" si="17"/>
        <v>10</v>
      </c>
      <c r="N371" s="1"/>
      <c r="O371" s="54"/>
      <c r="P371" s="52"/>
      <c r="Q371" s="1"/>
      <c r="R371" s="1"/>
      <c r="S371" s="49"/>
      <c r="T371" s="40"/>
      <c r="U371" s="3" t="str">
        <f t="shared" si="16"/>
        <v>No</v>
      </c>
      <c r="V371" s="55"/>
      <c r="W371" s="43"/>
      <c r="X371" s="39"/>
      <c r="AB371" s="55"/>
    </row>
    <row r="372" spans="2:28">
      <c r="B372" s="62"/>
      <c r="C372" s="62"/>
      <c r="D372" s="63"/>
      <c r="E372" s="64"/>
      <c r="F372" s="23">
        <v>4</v>
      </c>
      <c r="G372" s="24" t="s">
        <v>76</v>
      </c>
      <c r="H372" s="25">
        <v>105.02500000000001</v>
      </c>
      <c r="I372" s="62"/>
      <c r="J372" s="24" t="s">
        <v>14</v>
      </c>
      <c r="K372" s="25" t="s">
        <v>14</v>
      </c>
      <c r="L372" s="25">
        <f t="shared" si="15"/>
        <v>0</v>
      </c>
      <c r="M372" s="26">
        <f t="shared" si="17"/>
        <v>0</v>
      </c>
      <c r="N372" s="1"/>
      <c r="O372" s="54"/>
      <c r="P372" s="52"/>
      <c r="Q372" s="1"/>
      <c r="R372" s="1"/>
      <c r="S372" s="49"/>
      <c r="T372" s="40"/>
      <c r="U372" s="3" t="str">
        <f t="shared" si="16"/>
        <v>No</v>
      </c>
      <c r="V372" s="55"/>
      <c r="W372" s="43"/>
      <c r="X372" s="39"/>
      <c r="AB372" s="55"/>
    </row>
    <row r="373" spans="2:28">
      <c r="B373" s="65">
        <v>74</v>
      </c>
      <c r="C373" s="65" t="s">
        <v>42</v>
      </c>
      <c r="D373" s="55">
        <v>471.75</v>
      </c>
      <c r="E373" s="55">
        <f>I373-D373</f>
        <v>7.1000000000000227</v>
      </c>
      <c r="F373" s="9">
        <v>0</v>
      </c>
      <c r="G373" s="10" t="s">
        <v>16</v>
      </c>
      <c r="H373" s="11">
        <v>184.8</v>
      </c>
      <c r="I373" s="55">
        <f>H373+(H374-90)+(H375-90)+(H376-90)+(H377-90)</f>
        <v>478.85</v>
      </c>
      <c r="J373" s="10" t="s">
        <v>14</v>
      </c>
      <c r="K373" s="11" t="s">
        <v>14</v>
      </c>
      <c r="L373" s="11">
        <f t="shared" si="15"/>
        <v>0</v>
      </c>
      <c r="M373" s="12">
        <f t="shared" si="17"/>
        <v>0</v>
      </c>
      <c r="N373" s="1"/>
      <c r="O373" s="54"/>
      <c r="P373" s="52"/>
      <c r="Q373" s="1"/>
      <c r="R373" s="1"/>
      <c r="S373" s="49"/>
      <c r="T373" s="40"/>
      <c r="U373" s="3" t="str">
        <f t="shared" si="16"/>
        <v>No</v>
      </c>
      <c r="V373" s="55">
        <f>X77</f>
        <v>0</v>
      </c>
      <c r="W373" s="43"/>
      <c r="X373" s="39"/>
      <c r="AB373" s="55" t="str">
        <f>IF(V373=D373,"-","No!")</f>
        <v>No!</v>
      </c>
    </row>
    <row r="374" spans="2:28">
      <c r="B374" s="65"/>
      <c r="C374" s="65"/>
      <c r="D374" s="55"/>
      <c r="E374" s="64"/>
      <c r="F374" s="9">
        <v>1</v>
      </c>
      <c r="G374" s="10" t="s">
        <v>346</v>
      </c>
      <c r="H374" s="11">
        <v>155.42500000000001</v>
      </c>
      <c r="I374" s="65"/>
      <c r="J374" s="10" t="s">
        <v>14</v>
      </c>
      <c r="K374" s="11" t="s">
        <v>14</v>
      </c>
      <c r="L374" s="11">
        <f t="shared" si="15"/>
        <v>0</v>
      </c>
      <c r="M374" s="12">
        <f t="shared" si="17"/>
        <v>0</v>
      </c>
      <c r="N374" s="1"/>
      <c r="O374" s="54"/>
      <c r="P374" s="52"/>
      <c r="Q374" s="1"/>
      <c r="R374" s="1"/>
      <c r="S374" s="49"/>
      <c r="T374" s="40"/>
      <c r="U374" s="3" t="str">
        <f t="shared" si="16"/>
        <v>No</v>
      </c>
      <c r="V374" s="55"/>
      <c r="W374" s="43"/>
      <c r="X374" s="39"/>
      <c r="AB374" s="55"/>
    </row>
    <row r="375" spans="2:28">
      <c r="B375" s="65"/>
      <c r="C375" s="65"/>
      <c r="D375" s="55"/>
      <c r="E375" s="64"/>
      <c r="F375" s="9">
        <v>2</v>
      </c>
      <c r="G375" s="10" t="s">
        <v>42</v>
      </c>
      <c r="H375" s="11">
        <v>240.625</v>
      </c>
      <c r="I375" s="65"/>
      <c r="J375" s="10" t="s">
        <v>14</v>
      </c>
      <c r="K375" s="11" t="s">
        <v>14</v>
      </c>
      <c r="L375" s="11">
        <f t="shared" si="15"/>
        <v>0</v>
      </c>
      <c r="M375" s="12">
        <f t="shared" si="17"/>
        <v>0</v>
      </c>
      <c r="N375" s="1"/>
      <c r="O375" s="54"/>
      <c r="P375" s="52"/>
      <c r="Q375" s="1"/>
      <c r="R375" s="1"/>
      <c r="S375" s="49"/>
      <c r="T375" s="40"/>
      <c r="U375" s="3" t="str">
        <f t="shared" si="16"/>
        <v>No</v>
      </c>
      <c r="V375" s="55"/>
      <c r="W375" s="43"/>
      <c r="X375" s="39"/>
      <c r="AB375" s="55"/>
    </row>
    <row r="376" spans="2:28">
      <c r="B376" s="65"/>
      <c r="C376" s="65"/>
      <c r="D376" s="55"/>
      <c r="E376" s="64"/>
      <c r="F376" s="9">
        <v>3</v>
      </c>
      <c r="G376" s="10" t="s">
        <v>42</v>
      </c>
      <c r="H376" s="11">
        <v>164.05</v>
      </c>
      <c r="I376" s="65"/>
      <c r="J376" s="10" t="s">
        <v>14</v>
      </c>
      <c r="K376" s="11" t="s">
        <v>14</v>
      </c>
      <c r="L376" s="11">
        <f t="shared" si="15"/>
        <v>0</v>
      </c>
      <c r="M376" s="12">
        <f t="shared" si="17"/>
        <v>0</v>
      </c>
      <c r="N376" s="1"/>
      <c r="O376" s="54"/>
      <c r="P376" s="52"/>
      <c r="Q376" s="1"/>
      <c r="R376" s="1"/>
      <c r="S376" s="49"/>
      <c r="T376" s="40"/>
      <c r="U376" s="3" t="str">
        <f t="shared" si="16"/>
        <v>No</v>
      </c>
      <c r="V376" s="55"/>
      <c r="W376" s="43"/>
      <c r="X376" s="39"/>
      <c r="AB376" s="55"/>
    </row>
    <row r="377" spans="2:28">
      <c r="B377" s="65"/>
      <c r="C377" s="65"/>
      <c r="D377" s="55"/>
      <c r="E377" s="64"/>
      <c r="F377" s="9">
        <v>4</v>
      </c>
      <c r="G377" s="10" t="s">
        <v>346</v>
      </c>
      <c r="H377" s="11">
        <v>93.95</v>
      </c>
      <c r="I377" s="65"/>
      <c r="J377" s="10" t="s">
        <v>14</v>
      </c>
      <c r="K377" s="11" t="s">
        <v>14</v>
      </c>
      <c r="L377" s="11">
        <f t="shared" si="15"/>
        <v>0</v>
      </c>
      <c r="M377" s="12">
        <f t="shared" si="17"/>
        <v>0</v>
      </c>
      <c r="N377" s="1"/>
      <c r="O377" s="54"/>
      <c r="P377" s="52"/>
      <c r="Q377" s="1"/>
      <c r="R377" s="1"/>
      <c r="S377" s="49"/>
      <c r="T377" s="40"/>
      <c r="U377" s="3" t="str">
        <f t="shared" si="16"/>
        <v>No</v>
      </c>
      <c r="V377" s="55"/>
      <c r="W377" s="43"/>
      <c r="X377" s="39"/>
      <c r="AB377" s="55"/>
    </row>
    <row r="378" spans="2:28">
      <c r="B378" s="62">
        <v>75</v>
      </c>
      <c r="C378" s="62" t="s">
        <v>34</v>
      </c>
      <c r="D378" s="63">
        <v>286.92500000000001</v>
      </c>
      <c r="E378" s="63">
        <f>I378-D378</f>
        <v>6.3249999999999886</v>
      </c>
      <c r="F378" s="23">
        <v>0</v>
      </c>
      <c r="G378" s="24" t="s">
        <v>348</v>
      </c>
      <c r="H378" s="25">
        <v>168.5</v>
      </c>
      <c r="I378" s="63">
        <f>H378+(H379-90)+(H380-90)+(H381-90)+(H382-90)</f>
        <v>293.25</v>
      </c>
      <c r="J378" s="24" t="s">
        <v>14</v>
      </c>
      <c r="K378" s="25" t="s">
        <v>14</v>
      </c>
      <c r="L378" s="25">
        <f t="shared" si="15"/>
        <v>0</v>
      </c>
      <c r="M378" s="26">
        <f t="shared" si="17"/>
        <v>0</v>
      </c>
      <c r="N378" s="1"/>
      <c r="O378" s="54"/>
      <c r="P378" s="52"/>
      <c r="Q378" s="1"/>
      <c r="R378" s="1"/>
      <c r="S378" s="49"/>
      <c r="T378" s="40"/>
      <c r="U378" s="3" t="str">
        <f t="shared" si="16"/>
        <v>No</v>
      </c>
      <c r="V378" s="55">
        <f>X78</f>
        <v>0</v>
      </c>
      <c r="W378" s="43"/>
      <c r="X378" s="39"/>
      <c r="AB378" s="55" t="str">
        <f>IF(V378=D378,"-","No!")</f>
        <v>No!</v>
      </c>
    </row>
    <row r="379" spans="2:28">
      <c r="B379" s="62"/>
      <c r="C379" s="62"/>
      <c r="D379" s="63"/>
      <c r="E379" s="64"/>
      <c r="F379" s="23">
        <v>1</v>
      </c>
      <c r="G379" s="24" t="s">
        <v>346</v>
      </c>
      <c r="H379" s="25">
        <v>144.22499999999999</v>
      </c>
      <c r="I379" s="62"/>
      <c r="J379" s="24" t="s">
        <v>14</v>
      </c>
      <c r="K379" s="25" t="s">
        <v>14</v>
      </c>
      <c r="L379" s="25">
        <f t="shared" si="15"/>
        <v>0</v>
      </c>
      <c r="M379" s="26">
        <f t="shared" si="17"/>
        <v>0</v>
      </c>
      <c r="N379" s="1"/>
      <c r="O379" s="54"/>
      <c r="P379" s="52"/>
      <c r="Q379" s="1"/>
      <c r="R379" s="1"/>
      <c r="S379" s="49"/>
      <c r="T379" s="40"/>
      <c r="U379" s="3" t="str">
        <f t="shared" si="16"/>
        <v>No</v>
      </c>
      <c r="V379" s="55"/>
      <c r="W379" s="43"/>
      <c r="X379" s="39"/>
      <c r="AB379" s="55"/>
    </row>
    <row r="380" spans="2:28">
      <c r="B380" s="62"/>
      <c r="C380" s="62"/>
      <c r="D380" s="63"/>
      <c r="E380" s="64"/>
      <c r="F380" s="23">
        <v>2</v>
      </c>
      <c r="G380" s="24" t="s">
        <v>346</v>
      </c>
      <c r="H380" s="25">
        <v>128.05000000000001</v>
      </c>
      <c r="I380" s="62"/>
      <c r="J380" s="24" t="s">
        <v>346</v>
      </c>
      <c r="K380" s="25">
        <v>133.875</v>
      </c>
      <c r="L380" s="25">
        <f t="shared" si="15"/>
        <v>5.8249999999999886</v>
      </c>
      <c r="M380" s="26">
        <f t="shared" si="17"/>
        <v>232.99999999999955</v>
      </c>
      <c r="N380" s="1"/>
      <c r="O380" s="54"/>
      <c r="P380" s="52"/>
      <c r="Q380" s="1"/>
      <c r="R380" s="1"/>
      <c r="S380" s="49"/>
      <c r="T380" s="40"/>
      <c r="U380" s="3" t="str">
        <f t="shared" si="16"/>
        <v>No</v>
      </c>
      <c r="V380" s="55"/>
      <c r="W380" s="43"/>
      <c r="X380" s="39"/>
      <c r="AB380" s="55"/>
    </row>
    <row r="381" spans="2:28">
      <c r="B381" s="62"/>
      <c r="C381" s="62"/>
      <c r="D381" s="63"/>
      <c r="E381" s="64"/>
      <c r="F381" s="23">
        <v>3</v>
      </c>
      <c r="G381" s="24" t="s">
        <v>346</v>
      </c>
      <c r="H381" s="25">
        <v>105.075</v>
      </c>
      <c r="I381" s="62"/>
      <c r="J381" s="24" t="s">
        <v>14</v>
      </c>
      <c r="K381" s="25" t="s">
        <v>14</v>
      </c>
      <c r="L381" s="25">
        <f t="shared" si="15"/>
        <v>0</v>
      </c>
      <c r="M381" s="26">
        <f t="shared" si="17"/>
        <v>0</v>
      </c>
      <c r="N381" s="1"/>
      <c r="O381" s="54"/>
      <c r="P381" s="52"/>
      <c r="Q381" s="1"/>
      <c r="R381" s="1"/>
      <c r="S381" s="49"/>
      <c r="T381" s="40"/>
      <c r="U381" s="3" t="str">
        <f t="shared" si="16"/>
        <v>No</v>
      </c>
      <c r="V381" s="55"/>
      <c r="W381" s="43"/>
      <c r="X381" s="39"/>
      <c r="AB381" s="55"/>
    </row>
    <row r="382" spans="2:28">
      <c r="B382" s="62"/>
      <c r="C382" s="62"/>
      <c r="D382" s="63"/>
      <c r="E382" s="64"/>
      <c r="F382" s="23">
        <v>4</v>
      </c>
      <c r="G382" s="24" t="s">
        <v>346</v>
      </c>
      <c r="H382" s="25">
        <v>107.4</v>
      </c>
      <c r="I382" s="62"/>
      <c r="J382" s="24" t="s">
        <v>14</v>
      </c>
      <c r="K382" s="25" t="s">
        <v>14</v>
      </c>
      <c r="L382" s="25">
        <f t="shared" si="15"/>
        <v>0</v>
      </c>
      <c r="M382" s="26">
        <f t="shared" si="17"/>
        <v>0</v>
      </c>
      <c r="N382" s="1"/>
      <c r="O382" s="54"/>
      <c r="P382" s="52"/>
      <c r="Q382" s="1"/>
      <c r="R382" s="1"/>
      <c r="S382" s="49"/>
      <c r="T382" s="40"/>
      <c r="U382" s="3" t="str">
        <f t="shared" si="16"/>
        <v>No</v>
      </c>
      <c r="V382" s="55"/>
      <c r="W382" s="43"/>
      <c r="X382" s="39"/>
      <c r="AB382" s="55"/>
    </row>
    <row r="383" spans="2:28">
      <c r="B383" s="65">
        <v>76</v>
      </c>
      <c r="C383" s="65" t="s">
        <v>6</v>
      </c>
      <c r="D383" s="55">
        <v>457.67500000000001</v>
      </c>
      <c r="E383" s="55">
        <f>I383-D383</f>
        <v>2.4249999999999545</v>
      </c>
      <c r="F383" s="9">
        <v>0</v>
      </c>
      <c r="G383" s="10" t="s">
        <v>346</v>
      </c>
      <c r="H383" s="11">
        <v>137.6</v>
      </c>
      <c r="I383" s="55">
        <f>H383+(H384-90)+(H385-90)+(H386-90)+(H387-90)</f>
        <v>460.09999999999997</v>
      </c>
      <c r="J383" s="10" t="s">
        <v>11</v>
      </c>
      <c r="K383" s="11">
        <v>138.4</v>
      </c>
      <c r="L383" s="11">
        <f t="shared" si="15"/>
        <v>0.80000000000001137</v>
      </c>
      <c r="M383" s="12">
        <f t="shared" si="17"/>
        <v>32.000000000000455</v>
      </c>
      <c r="N383" s="1"/>
      <c r="O383" s="54"/>
      <c r="P383" s="52"/>
      <c r="Q383" s="1"/>
      <c r="R383" s="1"/>
      <c r="S383" s="49"/>
      <c r="T383" s="40"/>
      <c r="U383" s="3" t="str">
        <f t="shared" si="16"/>
        <v>No</v>
      </c>
      <c r="V383" s="55">
        <f>X79</f>
        <v>0</v>
      </c>
      <c r="W383" s="43"/>
      <c r="X383" s="39"/>
      <c r="AB383" s="55" t="str">
        <f>IF(V383=D383,"-","No!")</f>
        <v>No!</v>
      </c>
    </row>
    <row r="384" spans="2:28">
      <c r="B384" s="65"/>
      <c r="C384" s="65"/>
      <c r="D384" s="55"/>
      <c r="E384" s="64"/>
      <c r="F384" s="9">
        <v>1</v>
      </c>
      <c r="G384" s="10" t="s">
        <v>346</v>
      </c>
      <c r="H384" s="11">
        <v>204.77500000000001</v>
      </c>
      <c r="I384" s="65"/>
      <c r="J384" s="10" t="s">
        <v>14</v>
      </c>
      <c r="K384" s="11" t="s">
        <v>14</v>
      </c>
      <c r="L384" s="11">
        <f t="shared" si="15"/>
        <v>0</v>
      </c>
      <c r="M384" s="12">
        <f t="shared" si="17"/>
        <v>0</v>
      </c>
      <c r="N384" s="1"/>
      <c r="O384" s="54"/>
      <c r="P384" s="52"/>
      <c r="Q384" s="1"/>
      <c r="R384" s="1"/>
      <c r="S384" s="49"/>
      <c r="T384" s="40"/>
      <c r="U384" s="3" t="str">
        <f t="shared" si="16"/>
        <v>No</v>
      </c>
      <c r="V384" s="55"/>
      <c r="W384" s="43"/>
      <c r="X384" s="39"/>
      <c r="AB384" s="55"/>
    </row>
    <row r="385" spans="2:28">
      <c r="B385" s="65"/>
      <c r="C385" s="65"/>
      <c r="D385" s="55"/>
      <c r="E385" s="64"/>
      <c r="F385" s="9">
        <v>2</v>
      </c>
      <c r="G385" s="10" t="s">
        <v>346</v>
      </c>
      <c r="H385" s="11">
        <v>173.32499999999999</v>
      </c>
      <c r="I385" s="65"/>
      <c r="J385" s="10" t="s">
        <v>11</v>
      </c>
      <c r="K385" s="11">
        <v>174.35</v>
      </c>
      <c r="L385" s="11">
        <f t="shared" si="15"/>
        <v>1.0250000000000057</v>
      </c>
      <c r="M385" s="12">
        <f t="shared" si="17"/>
        <v>41.000000000000227</v>
      </c>
      <c r="N385" s="1"/>
      <c r="O385" s="54"/>
      <c r="P385" s="52"/>
      <c r="Q385" s="1"/>
      <c r="R385" s="1"/>
      <c r="S385" s="49"/>
      <c r="T385" s="40"/>
      <c r="U385" s="3" t="str">
        <f t="shared" si="16"/>
        <v>No</v>
      </c>
      <c r="V385" s="55"/>
      <c r="W385" s="43"/>
      <c r="X385" s="39"/>
      <c r="AB385" s="55"/>
    </row>
    <row r="386" spans="2:28">
      <c r="B386" s="65"/>
      <c r="C386" s="65"/>
      <c r="D386" s="55"/>
      <c r="E386" s="64"/>
      <c r="F386" s="9">
        <v>3</v>
      </c>
      <c r="G386" s="10" t="s">
        <v>6</v>
      </c>
      <c r="H386" s="11">
        <v>175.47499999999999</v>
      </c>
      <c r="I386" s="65"/>
      <c r="J386" s="10" t="s">
        <v>14</v>
      </c>
      <c r="K386" s="11" t="s">
        <v>14</v>
      </c>
      <c r="L386" s="11">
        <f t="shared" si="15"/>
        <v>0</v>
      </c>
      <c r="M386" s="12">
        <f t="shared" si="17"/>
        <v>0</v>
      </c>
      <c r="N386" s="1"/>
      <c r="O386" s="54"/>
      <c r="P386" s="52"/>
      <c r="Q386" s="1"/>
      <c r="R386" s="1"/>
      <c r="S386" s="49"/>
      <c r="T386" s="40"/>
      <c r="U386" s="3" t="str">
        <f t="shared" si="16"/>
        <v>No</v>
      </c>
      <c r="V386" s="55"/>
      <c r="W386" s="43"/>
      <c r="X386" s="39"/>
      <c r="AB386" s="55"/>
    </row>
    <row r="387" spans="2:28">
      <c r="B387" s="65"/>
      <c r="C387" s="65"/>
      <c r="D387" s="55"/>
      <c r="E387" s="64"/>
      <c r="F387" s="9">
        <v>4</v>
      </c>
      <c r="G387" s="10" t="s">
        <v>42</v>
      </c>
      <c r="H387" s="11">
        <v>128.92500000000001</v>
      </c>
      <c r="I387" s="65"/>
      <c r="J387" s="10" t="s">
        <v>11</v>
      </c>
      <c r="K387" s="11">
        <v>129.17500000000001</v>
      </c>
      <c r="L387" s="11">
        <f t="shared" ref="L387:L450" si="18">IF(K387="N/A",0,K387-H387)</f>
        <v>0.25</v>
      </c>
      <c r="M387" s="12">
        <f t="shared" si="17"/>
        <v>10</v>
      </c>
      <c r="N387" s="1"/>
      <c r="O387" s="54"/>
      <c r="P387" s="52"/>
      <c r="Q387" s="1"/>
      <c r="R387" s="1"/>
      <c r="S387" s="49"/>
      <c r="T387" s="40"/>
      <c r="U387" s="3" t="str">
        <f t="shared" ref="U387:U450" si="19">IF(T387=H387,"-","No")</f>
        <v>No</v>
      </c>
      <c r="V387" s="55"/>
      <c r="W387" s="43"/>
      <c r="X387" s="39"/>
      <c r="AB387" s="55"/>
    </row>
    <row r="388" spans="2:28">
      <c r="B388" s="62">
        <v>77</v>
      </c>
      <c r="C388" s="62" t="s">
        <v>346</v>
      </c>
      <c r="D388" s="63">
        <v>233.05</v>
      </c>
      <c r="E388" s="63">
        <f>I388-D388</f>
        <v>2.6499999999999773</v>
      </c>
      <c r="F388" s="23">
        <v>0</v>
      </c>
      <c r="G388" s="24" t="s">
        <v>42</v>
      </c>
      <c r="H388" s="25">
        <v>110.77500000000001</v>
      </c>
      <c r="I388" s="63">
        <f>H388+(H389-90)+(H390-90)+(H391-90)+(H392-90)</f>
        <v>235.7</v>
      </c>
      <c r="J388" s="24" t="s">
        <v>14</v>
      </c>
      <c r="K388" s="25" t="s">
        <v>14</v>
      </c>
      <c r="L388" s="25">
        <f t="shared" si="18"/>
        <v>0</v>
      </c>
      <c r="M388" s="26">
        <f t="shared" ref="M388:M451" si="20">L388/0.025</f>
        <v>0</v>
      </c>
      <c r="N388" s="1"/>
      <c r="O388" s="54"/>
      <c r="P388" s="52"/>
      <c r="Q388" s="1"/>
      <c r="R388" s="1"/>
      <c r="S388" s="49"/>
      <c r="T388" s="40"/>
      <c r="U388" s="3" t="str">
        <f t="shared" si="19"/>
        <v>No</v>
      </c>
      <c r="V388" s="55">
        <f>X80</f>
        <v>0</v>
      </c>
      <c r="W388" s="43"/>
      <c r="X388" s="39"/>
      <c r="AB388" s="55" t="str">
        <f>IF(V388=D388,"-","No!")</f>
        <v>No!</v>
      </c>
    </row>
    <row r="389" spans="2:28">
      <c r="B389" s="62"/>
      <c r="C389" s="62"/>
      <c r="D389" s="63"/>
      <c r="E389" s="64"/>
      <c r="F389" s="23">
        <v>1</v>
      </c>
      <c r="G389" s="24" t="s">
        <v>28</v>
      </c>
      <c r="H389" s="25">
        <v>138.4</v>
      </c>
      <c r="I389" s="62"/>
      <c r="J389" s="24" t="s">
        <v>14</v>
      </c>
      <c r="K389" s="25" t="s">
        <v>14</v>
      </c>
      <c r="L389" s="25">
        <f t="shared" si="18"/>
        <v>0</v>
      </c>
      <c r="M389" s="26">
        <f t="shared" si="20"/>
        <v>0</v>
      </c>
      <c r="N389" s="1"/>
      <c r="O389" s="54"/>
      <c r="P389" s="52"/>
      <c r="Q389" s="1"/>
      <c r="R389" s="1"/>
      <c r="S389" s="49"/>
      <c r="T389" s="40"/>
      <c r="U389" s="3" t="str">
        <f t="shared" si="19"/>
        <v>No</v>
      </c>
      <c r="V389" s="55"/>
      <c r="W389" s="43"/>
      <c r="X389" s="39"/>
      <c r="AB389" s="55"/>
    </row>
    <row r="390" spans="2:28">
      <c r="B390" s="62"/>
      <c r="C390" s="62"/>
      <c r="D390" s="63"/>
      <c r="E390" s="64"/>
      <c r="F390" s="23">
        <v>2</v>
      </c>
      <c r="G390" s="24" t="s">
        <v>346</v>
      </c>
      <c r="H390" s="25">
        <v>133.19999999999999</v>
      </c>
      <c r="I390" s="62"/>
      <c r="J390" s="24" t="s">
        <v>14</v>
      </c>
      <c r="K390" s="25" t="s">
        <v>14</v>
      </c>
      <c r="L390" s="25">
        <f t="shared" si="18"/>
        <v>0</v>
      </c>
      <c r="M390" s="26">
        <f t="shared" si="20"/>
        <v>0</v>
      </c>
      <c r="N390" s="1"/>
      <c r="O390" s="54"/>
      <c r="P390" s="52"/>
      <c r="Q390" s="1"/>
      <c r="R390" s="1"/>
      <c r="S390" s="49"/>
      <c r="T390" s="40"/>
      <c r="U390" s="3" t="str">
        <f t="shared" si="19"/>
        <v>No</v>
      </c>
      <c r="V390" s="55"/>
      <c r="W390" s="43"/>
      <c r="X390" s="39"/>
      <c r="AB390" s="55"/>
    </row>
    <row r="391" spans="2:28">
      <c r="B391" s="62"/>
      <c r="C391" s="62"/>
      <c r="D391" s="63"/>
      <c r="E391" s="64"/>
      <c r="F391" s="23">
        <v>3</v>
      </c>
      <c r="G391" s="24" t="s">
        <v>346</v>
      </c>
      <c r="H391" s="25">
        <v>128.07499999999999</v>
      </c>
      <c r="I391" s="62"/>
      <c r="J391" s="24" t="s">
        <v>14</v>
      </c>
      <c r="K391" s="25" t="s">
        <v>14</v>
      </c>
      <c r="L391" s="25">
        <f t="shared" si="18"/>
        <v>0</v>
      </c>
      <c r="M391" s="26">
        <f t="shared" si="20"/>
        <v>0</v>
      </c>
      <c r="N391" s="1"/>
      <c r="O391" s="54"/>
      <c r="P391" s="52"/>
      <c r="Q391" s="1"/>
      <c r="R391" s="1"/>
      <c r="S391" s="49"/>
      <c r="T391" s="40"/>
      <c r="U391" s="3" t="str">
        <f t="shared" si="19"/>
        <v>No</v>
      </c>
      <c r="V391" s="55"/>
      <c r="W391" s="43"/>
      <c r="X391" s="39"/>
      <c r="AB391" s="55"/>
    </row>
    <row r="392" spans="2:28">
      <c r="B392" s="62"/>
      <c r="C392" s="62"/>
      <c r="D392" s="63"/>
      <c r="E392" s="64"/>
      <c r="F392" s="23">
        <v>4</v>
      </c>
      <c r="G392" s="24" t="s">
        <v>21</v>
      </c>
      <c r="H392" s="25">
        <v>85.25</v>
      </c>
      <c r="I392" s="62"/>
      <c r="J392" s="24" t="s">
        <v>11</v>
      </c>
      <c r="K392" s="25">
        <v>85.35</v>
      </c>
      <c r="L392" s="25">
        <f t="shared" si="18"/>
        <v>9.9999999999994316E-2</v>
      </c>
      <c r="M392" s="26">
        <f t="shared" si="20"/>
        <v>3.9999999999997726</v>
      </c>
      <c r="N392" s="1"/>
      <c r="O392" s="54"/>
      <c r="P392" s="52"/>
      <c r="Q392" s="1"/>
      <c r="R392" s="1"/>
      <c r="S392" s="49"/>
      <c r="T392" s="40"/>
      <c r="U392" s="3" t="str">
        <f t="shared" si="19"/>
        <v>No</v>
      </c>
      <c r="V392" s="55"/>
      <c r="W392" s="43"/>
      <c r="X392" s="39"/>
      <c r="AB392" s="55"/>
    </row>
    <row r="393" spans="2:28">
      <c r="B393" s="65">
        <v>78</v>
      </c>
      <c r="C393" s="65" t="s">
        <v>20</v>
      </c>
      <c r="D393" s="55">
        <v>456.52499999999998</v>
      </c>
      <c r="E393" s="55">
        <f>I393-D393</f>
        <v>13.650000000000034</v>
      </c>
      <c r="F393" s="9">
        <v>0</v>
      </c>
      <c r="G393" s="10" t="s">
        <v>6</v>
      </c>
      <c r="H393" s="11">
        <v>169.8</v>
      </c>
      <c r="I393" s="55">
        <f>H393+(H394-90)+(H395-90)+(H396-90)+(H397-90)</f>
        <v>470.17500000000001</v>
      </c>
      <c r="J393" s="10" t="s">
        <v>14</v>
      </c>
      <c r="K393" s="11" t="s">
        <v>14</v>
      </c>
      <c r="L393" s="11">
        <f t="shared" si="18"/>
        <v>0</v>
      </c>
      <c r="M393" s="12">
        <f t="shared" si="20"/>
        <v>0</v>
      </c>
      <c r="N393" s="1"/>
      <c r="O393" s="54"/>
      <c r="P393" s="52"/>
      <c r="Q393" s="1"/>
      <c r="R393" s="1"/>
      <c r="S393" s="49"/>
      <c r="T393" s="40"/>
      <c r="U393" s="3" t="str">
        <f t="shared" si="19"/>
        <v>No</v>
      </c>
      <c r="V393" s="55">
        <f>X81</f>
        <v>0</v>
      </c>
      <c r="W393" s="43"/>
      <c r="X393" s="39"/>
      <c r="AB393" s="55" t="str">
        <f>IF(V393=D393,"-","No!")</f>
        <v>No!</v>
      </c>
    </row>
    <row r="394" spans="2:28">
      <c r="B394" s="65"/>
      <c r="C394" s="65"/>
      <c r="D394" s="55"/>
      <c r="E394" s="64"/>
      <c r="F394" s="9">
        <v>1</v>
      </c>
      <c r="G394" s="10" t="s">
        <v>42</v>
      </c>
      <c r="H394" s="11">
        <v>168.8</v>
      </c>
      <c r="I394" s="65"/>
      <c r="J394" s="10" t="s">
        <v>14</v>
      </c>
      <c r="K394" s="11" t="s">
        <v>14</v>
      </c>
      <c r="L394" s="11">
        <f t="shared" si="18"/>
        <v>0</v>
      </c>
      <c r="M394" s="12">
        <f t="shared" si="20"/>
        <v>0</v>
      </c>
      <c r="N394" s="1"/>
      <c r="O394" s="54"/>
      <c r="P394" s="52"/>
      <c r="Q394" s="1"/>
      <c r="R394" s="1"/>
      <c r="S394" s="49"/>
      <c r="T394" s="40"/>
      <c r="U394" s="3" t="str">
        <f t="shared" si="19"/>
        <v>No</v>
      </c>
      <c r="V394" s="55"/>
      <c r="W394" s="43"/>
      <c r="X394" s="39"/>
      <c r="AB394" s="55"/>
    </row>
    <row r="395" spans="2:28">
      <c r="B395" s="65"/>
      <c r="C395" s="65"/>
      <c r="D395" s="55"/>
      <c r="E395" s="64"/>
      <c r="F395" s="9">
        <v>2</v>
      </c>
      <c r="G395" s="10" t="s">
        <v>356</v>
      </c>
      <c r="H395" s="11">
        <v>153.5</v>
      </c>
      <c r="I395" s="65"/>
      <c r="J395" s="10" t="s">
        <v>14</v>
      </c>
      <c r="K395" s="11" t="s">
        <v>14</v>
      </c>
      <c r="L395" s="11">
        <f t="shared" si="18"/>
        <v>0</v>
      </c>
      <c r="M395" s="12">
        <f t="shared" si="20"/>
        <v>0</v>
      </c>
      <c r="N395" s="1"/>
      <c r="O395" s="54"/>
      <c r="P395" s="52"/>
      <c r="Q395" s="1"/>
      <c r="R395" s="1"/>
      <c r="S395" s="49"/>
      <c r="T395" s="40"/>
      <c r="U395" s="3" t="str">
        <f t="shared" si="19"/>
        <v>No</v>
      </c>
      <c r="V395" s="55"/>
      <c r="W395" s="43"/>
      <c r="X395" s="39"/>
      <c r="AB395" s="55"/>
    </row>
    <row r="396" spans="2:28">
      <c r="B396" s="65"/>
      <c r="C396" s="65"/>
      <c r="D396" s="55"/>
      <c r="E396" s="64"/>
      <c r="F396" s="9">
        <v>3</v>
      </c>
      <c r="G396" s="10" t="s">
        <v>42</v>
      </c>
      <c r="H396" s="11">
        <v>246.02500000000001</v>
      </c>
      <c r="I396" s="65"/>
      <c r="J396" s="10" t="s">
        <v>14</v>
      </c>
      <c r="K396" s="11" t="s">
        <v>14</v>
      </c>
      <c r="L396" s="11">
        <f t="shared" si="18"/>
        <v>0</v>
      </c>
      <c r="M396" s="12">
        <f t="shared" si="20"/>
        <v>0</v>
      </c>
      <c r="N396" s="1"/>
      <c r="O396" s="54"/>
      <c r="P396" s="52"/>
      <c r="Q396" s="1"/>
      <c r="R396" s="1"/>
      <c r="S396" s="49"/>
      <c r="T396" s="40"/>
      <c r="U396" s="3" t="str">
        <f t="shared" si="19"/>
        <v>No</v>
      </c>
      <c r="V396" s="55"/>
      <c r="W396" s="43"/>
      <c r="X396" s="39"/>
      <c r="AB396" s="55"/>
    </row>
    <row r="397" spans="2:28">
      <c r="B397" s="65"/>
      <c r="C397" s="65"/>
      <c r="D397" s="55"/>
      <c r="E397" s="64"/>
      <c r="F397" s="9">
        <v>4</v>
      </c>
      <c r="G397" s="10" t="s">
        <v>346</v>
      </c>
      <c r="H397" s="11">
        <v>92.05</v>
      </c>
      <c r="I397" s="65"/>
      <c r="J397" s="10" t="s">
        <v>14</v>
      </c>
      <c r="K397" s="11" t="s">
        <v>14</v>
      </c>
      <c r="L397" s="11">
        <f t="shared" si="18"/>
        <v>0</v>
      </c>
      <c r="M397" s="12">
        <f t="shared" si="20"/>
        <v>0</v>
      </c>
      <c r="N397" s="1"/>
      <c r="O397" s="54"/>
      <c r="P397" s="52"/>
      <c r="Q397" s="1"/>
      <c r="R397" s="1"/>
      <c r="S397" s="49"/>
      <c r="T397" s="40"/>
      <c r="U397" s="3" t="str">
        <f t="shared" si="19"/>
        <v>No</v>
      </c>
      <c r="V397" s="55"/>
      <c r="W397" s="43"/>
      <c r="X397" s="39"/>
      <c r="AB397" s="55"/>
    </row>
    <row r="398" spans="2:28">
      <c r="B398" s="62">
        <v>79</v>
      </c>
      <c r="C398" s="62" t="s">
        <v>346</v>
      </c>
      <c r="D398" s="63">
        <v>413.3</v>
      </c>
      <c r="E398" s="63">
        <f>I398-D398</f>
        <v>10.199999999999989</v>
      </c>
      <c r="F398" s="23">
        <v>0</v>
      </c>
      <c r="G398" s="24" t="s">
        <v>42</v>
      </c>
      <c r="H398" s="25">
        <v>226.25</v>
      </c>
      <c r="I398" s="63">
        <f>H398+(H399-90)+(H400-90)+(H401-90)+(H402-90)</f>
        <v>423.5</v>
      </c>
      <c r="J398" s="24" t="s">
        <v>14</v>
      </c>
      <c r="K398" s="25" t="s">
        <v>14</v>
      </c>
      <c r="L398" s="25">
        <f t="shared" si="18"/>
        <v>0</v>
      </c>
      <c r="M398" s="26">
        <f t="shared" si="20"/>
        <v>0</v>
      </c>
      <c r="N398" s="1"/>
      <c r="O398" s="54"/>
      <c r="P398" s="52"/>
      <c r="Q398" s="1"/>
      <c r="R398" s="1"/>
      <c r="S398" s="49"/>
      <c r="T398" s="40"/>
      <c r="U398" s="3" t="str">
        <f t="shared" si="19"/>
        <v>No</v>
      </c>
      <c r="V398" s="55">
        <f>X82</f>
        <v>0</v>
      </c>
      <c r="W398" s="43"/>
      <c r="X398" s="39"/>
      <c r="AB398" s="55" t="str">
        <f>IF(V398=D398,"-","No!")</f>
        <v>No!</v>
      </c>
    </row>
    <row r="399" spans="2:28">
      <c r="B399" s="62"/>
      <c r="C399" s="62"/>
      <c r="D399" s="63"/>
      <c r="E399" s="64"/>
      <c r="F399" s="23">
        <v>1</v>
      </c>
      <c r="G399" s="24" t="s">
        <v>346</v>
      </c>
      <c r="H399" s="25">
        <v>121.6</v>
      </c>
      <c r="I399" s="62"/>
      <c r="J399" s="24" t="s">
        <v>14</v>
      </c>
      <c r="K399" s="25" t="s">
        <v>14</v>
      </c>
      <c r="L399" s="25">
        <f t="shared" si="18"/>
        <v>0</v>
      </c>
      <c r="M399" s="26">
        <f t="shared" si="20"/>
        <v>0</v>
      </c>
      <c r="N399" s="1"/>
      <c r="O399" s="54"/>
      <c r="P399" s="52"/>
      <c r="Q399" s="1"/>
      <c r="R399" s="1"/>
      <c r="S399" s="49"/>
      <c r="T399" s="40"/>
      <c r="U399" s="3" t="str">
        <f t="shared" si="19"/>
        <v>No</v>
      </c>
      <c r="V399" s="55"/>
      <c r="W399" s="43"/>
      <c r="X399" s="39"/>
      <c r="AB399" s="55"/>
    </row>
    <row r="400" spans="2:28">
      <c r="B400" s="62"/>
      <c r="C400" s="62"/>
      <c r="D400" s="63"/>
      <c r="E400" s="64"/>
      <c r="F400" s="23">
        <v>2</v>
      </c>
      <c r="G400" s="24" t="s">
        <v>42</v>
      </c>
      <c r="H400" s="25">
        <v>137.67500000000001</v>
      </c>
      <c r="I400" s="62"/>
      <c r="J400" s="24" t="s">
        <v>11</v>
      </c>
      <c r="K400" s="25">
        <v>140.57499999999999</v>
      </c>
      <c r="L400" s="25">
        <f t="shared" si="18"/>
        <v>2.8999999999999773</v>
      </c>
      <c r="M400" s="26">
        <f t="shared" si="20"/>
        <v>115.99999999999909</v>
      </c>
      <c r="N400" s="1"/>
      <c r="O400" s="54"/>
      <c r="P400" s="52"/>
      <c r="Q400" s="1"/>
      <c r="R400" s="1"/>
      <c r="S400" s="49"/>
      <c r="T400" s="40"/>
      <c r="U400" s="3" t="str">
        <f t="shared" si="19"/>
        <v>No</v>
      </c>
      <c r="V400" s="55"/>
      <c r="W400" s="43"/>
      <c r="X400" s="39"/>
      <c r="AB400" s="55"/>
    </row>
    <row r="401" spans="2:28">
      <c r="B401" s="62"/>
      <c r="C401" s="62"/>
      <c r="D401" s="63"/>
      <c r="E401" s="64"/>
      <c r="F401" s="23">
        <v>3</v>
      </c>
      <c r="G401" s="24" t="s">
        <v>42</v>
      </c>
      <c r="H401" s="25">
        <v>192.85</v>
      </c>
      <c r="I401" s="62"/>
      <c r="J401" s="24" t="s">
        <v>14</v>
      </c>
      <c r="K401" s="25" t="s">
        <v>14</v>
      </c>
      <c r="L401" s="25">
        <f t="shared" si="18"/>
        <v>0</v>
      </c>
      <c r="M401" s="26">
        <f t="shared" si="20"/>
        <v>0</v>
      </c>
      <c r="N401" s="1"/>
      <c r="O401" s="54"/>
      <c r="P401" s="52"/>
      <c r="Q401" s="1"/>
      <c r="R401" s="1"/>
      <c r="S401" s="49"/>
      <c r="T401" s="40"/>
      <c r="U401" s="3" t="str">
        <f t="shared" si="19"/>
        <v>No</v>
      </c>
      <c r="V401" s="55"/>
      <c r="W401" s="43"/>
      <c r="X401" s="39"/>
      <c r="AB401" s="55"/>
    </row>
    <row r="402" spans="2:28">
      <c r="B402" s="62"/>
      <c r="C402" s="62"/>
      <c r="D402" s="63"/>
      <c r="E402" s="64"/>
      <c r="F402" s="23">
        <v>4</v>
      </c>
      <c r="G402" s="24" t="s">
        <v>16</v>
      </c>
      <c r="H402" s="25">
        <v>105.125</v>
      </c>
      <c r="I402" s="62"/>
      <c r="J402" s="24" t="s">
        <v>11</v>
      </c>
      <c r="K402" s="25">
        <v>108.2</v>
      </c>
      <c r="L402" s="25">
        <f t="shared" si="18"/>
        <v>3.0750000000000028</v>
      </c>
      <c r="M402" s="26">
        <f t="shared" si="20"/>
        <v>123.00000000000011</v>
      </c>
      <c r="N402" s="1"/>
      <c r="O402" s="54"/>
      <c r="P402" s="52"/>
      <c r="Q402" s="1"/>
      <c r="R402" s="1"/>
      <c r="S402" s="49"/>
      <c r="T402" s="40"/>
      <c r="U402" s="3" t="str">
        <f t="shared" si="19"/>
        <v>No</v>
      </c>
      <c r="V402" s="55"/>
      <c r="W402" s="43"/>
      <c r="X402" s="39"/>
      <c r="AB402" s="55"/>
    </row>
    <row r="403" spans="2:28">
      <c r="B403" s="65">
        <v>80</v>
      </c>
      <c r="C403" s="65" t="s">
        <v>346</v>
      </c>
      <c r="D403" s="55">
        <v>359.47500000000002</v>
      </c>
      <c r="E403" s="55">
        <f>I403-D403</f>
        <v>6.9750000000000227</v>
      </c>
      <c r="F403" s="9">
        <v>0</v>
      </c>
      <c r="G403" s="10" t="s">
        <v>42</v>
      </c>
      <c r="H403" s="11">
        <v>101.875</v>
      </c>
      <c r="I403" s="55">
        <f>H403+(H404-90)+(H405-90)+(H406-90)+(H407-90)</f>
        <v>366.45000000000005</v>
      </c>
      <c r="J403" s="10" t="s">
        <v>11</v>
      </c>
      <c r="K403" s="11">
        <v>101.825</v>
      </c>
      <c r="L403" s="11">
        <f t="shared" si="18"/>
        <v>-4.9999999999997158E-2</v>
      </c>
      <c r="M403" s="12">
        <f t="shared" si="20"/>
        <v>-1.9999999999998863</v>
      </c>
      <c r="N403" s="1"/>
      <c r="O403" s="54"/>
      <c r="P403" s="52"/>
      <c r="Q403" s="1"/>
      <c r="R403" s="1"/>
      <c r="S403" s="49"/>
      <c r="T403" s="40"/>
      <c r="U403" s="3" t="str">
        <f t="shared" si="19"/>
        <v>No</v>
      </c>
      <c r="V403" s="55">
        <f>X83</f>
        <v>0</v>
      </c>
      <c r="W403" s="43"/>
      <c r="X403" s="39"/>
      <c r="AB403" s="55" t="str">
        <f>IF(V403=D403,"-","No!")</f>
        <v>No!</v>
      </c>
    </row>
    <row r="404" spans="2:28">
      <c r="B404" s="65"/>
      <c r="C404" s="65"/>
      <c r="D404" s="55"/>
      <c r="E404" s="64"/>
      <c r="F404" s="9">
        <v>1</v>
      </c>
      <c r="G404" s="10" t="s">
        <v>346</v>
      </c>
      <c r="H404" s="11">
        <v>142.07499999999999</v>
      </c>
      <c r="I404" s="65"/>
      <c r="J404" s="10" t="s">
        <v>11</v>
      </c>
      <c r="K404" s="11">
        <v>142.69999999999999</v>
      </c>
      <c r="L404" s="11">
        <f t="shared" si="18"/>
        <v>0.625</v>
      </c>
      <c r="M404" s="12">
        <f t="shared" si="20"/>
        <v>25</v>
      </c>
      <c r="N404" s="1"/>
      <c r="O404" s="54"/>
      <c r="P404" s="52"/>
      <c r="Q404" s="1"/>
      <c r="R404" s="1"/>
      <c r="S404" s="49"/>
      <c r="T404" s="40"/>
      <c r="U404" s="3" t="str">
        <f t="shared" si="19"/>
        <v>No</v>
      </c>
      <c r="V404" s="55"/>
      <c r="W404" s="43"/>
      <c r="X404" s="39"/>
      <c r="AB404" s="55"/>
    </row>
    <row r="405" spans="2:28">
      <c r="B405" s="65"/>
      <c r="C405" s="65"/>
      <c r="D405" s="55"/>
      <c r="E405" s="64"/>
      <c r="F405" s="9">
        <v>2</v>
      </c>
      <c r="G405" s="10" t="s">
        <v>16</v>
      </c>
      <c r="H405" s="11">
        <v>163.67500000000001</v>
      </c>
      <c r="I405" s="65"/>
      <c r="J405" s="10" t="s">
        <v>14</v>
      </c>
      <c r="K405" s="11" t="s">
        <v>14</v>
      </c>
      <c r="L405" s="11">
        <f t="shared" si="18"/>
        <v>0</v>
      </c>
      <c r="M405" s="12">
        <f t="shared" si="20"/>
        <v>0</v>
      </c>
      <c r="N405" s="1"/>
      <c r="O405" s="54"/>
      <c r="P405" s="52"/>
      <c r="Q405" s="1"/>
      <c r="R405" s="1"/>
      <c r="S405" s="49"/>
      <c r="T405" s="40"/>
      <c r="U405" s="3" t="str">
        <f t="shared" si="19"/>
        <v>No</v>
      </c>
      <c r="V405" s="55"/>
      <c r="W405" s="43"/>
      <c r="X405" s="39"/>
      <c r="AB405" s="55"/>
    </row>
    <row r="406" spans="2:28">
      <c r="B406" s="65"/>
      <c r="C406" s="65"/>
      <c r="D406" s="55"/>
      <c r="E406" s="64"/>
      <c r="F406" s="9">
        <v>3</v>
      </c>
      <c r="G406" s="10" t="s">
        <v>355</v>
      </c>
      <c r="H406" s="11">
        <v>127.55</v>
      </c>
      <c r="I406" s="65"/>
      <c r="J406" s="10" t="s">
        <v>11</v>
      </c>
      <c r="K406" s="11">
        <v>127.7</v>
      </c>
      <c r="L406" s="11">
        <f t="shared" si="18"/>
        <v>0.15000000000000568</v>
      </c>
      <c r="M406" s="12">
        <f t="shared" si="20"/>
        <v>6.0000000000002274</v>
      </c>
      <c r="N406" s="1"/>
      <c r="O406" s="54"/>
      <c r="P406" s="52"/>
      <c r="Q406" s="1"/>
      <c r="R406" s="1"/>
      <c r="S406" s="49"/>
      <c r="T406" s="40"/>
      <c r="U406" s="3" t="str">
        <f t="shared" si="19"/>
        <v>No</v>
      </c>
      <c r="V406" s="55"/>
      <c r="W406" s="43"/>
      <c r="X406" s="39"/>
      <c r="AB406" s="55"/>
    </row>
    <row r="407" spans="2:28">
      <c r="B407" s="65"/>
      <c r="C407" s="65"/>
      <c r="D407" s="55"/>
      <c r="E407" s="64"/>
      <c r="F407" s="9">
        <v>4</v>
      </c>
      <c r="G407" s="10" t="s">
        <v>42</v>
      </c>
      <c r="H407" s="11">
        <v>191.27500000000001</v>
      </c>
      <c r="I407" s="65"/>
      <c r="J407" s="10" t="s">
        <v>14</v>
      </c>
      <c r="K407" s="11" t="s">
        <v>14</v>
      </c>
      <c r="L407" s="11">
        <f t="shared" si="18"/>
        <v>0</v>
      </c>
      <c r="M407" s="12">
        <f t="shared" si="20"/>
        <v>0</v>
      </c>
      <c r="N407" s="1"/>
      <c r="O407" s="54"/>
      <c r="P407" s="52"/>
      <c r="Q407" s="1"/>
      <c r="R407" s="1"/>
      <c r="S407" s="49"/>
      <c r="T407" s="40"/>
      <c r="U407" s="3" t="str">
        <f t="shared" si="19"/>
        <v>No</v>
      </c>
      <c r="V407" s="55"/>
      <c r="W407" s="43"/>
      <c r="X407" s="39"/>
      <c r="AB407" s="55"/>
    </row>
    <row r="408" spans="2:28">
      <c r="B408" s="62">
        <v>81</v>
      </c>
      <c r="C408" s="62" t="s">
        <v>16</v>
      </c>
      <c r="D408" s="63">
        <v>270.95</v>
      </c>
      <c r="E408" s="63">
        <f>I408-D408</f>
        <v>3.7750000000000341</v>
      </c>
      <c r="F408" s="23">
        <v>0</v>
      </c>
      <c r="G408" s="24" t="s">
        <v>16</v>
      </c>
      <c r="H408" s="25">
        <v>146.80000000000001</v>
      </c>
      <c r="I408" s="63">
        <f>H408+(H409-90)+(H410-90)+(H411-90)+(H412-90)</f>
        <v>274.72500000000002</v>
      </c>
      <c r="J408" s="24" t="s">
        <v>14</v>
      </c>
      <c r="K408" s="25" t="s">
        <v>14</v>
      </c>
      <c r="L408" s="25">
        <f t="shared" si="18"/>
        <v>0</v>
      </c>
      <c r="M408" s="26">
        <f t="shared" si="20"/>
        <v>0</v>
      </c>
      <c r="N408" s="1"/>
      <c r="O408" s="54"/>
      <c r="P408" s="52"/>
      <c r="Q408" s="1"/>
      <c r="R408" s="1"/>
      <c r="S408" s="49"/>
      <c r="T408" s="40"/>
      <c r="U408" s="3" t="str">
        <f t="shared" si="19"/>
        <v>No</v>
      </c>
      <c r="V408" s="55">
        <f>X84</f>
        <v>0</v>
      </c>
      <c r="W408" s="43"/>
      <c r="X408" s="39"/>
      <c r="AB408" s="55" t="str">
        <f>IF(V408=D408,"-","No!")</f>
        <v>No!</v>
      </c>
    </row>
    <row r="409" spans="2:28">
      <c r="B409" s="62"/>
      <c r="C409" s="62"/>
      <c r="D409" s="63"/>
      <c r="E409" s="64"/>
      <c r="F409" s="23">
        <v>1</v>
      </c>
      <c r="G409" s="24" t="s">
        <v>346</v>
      </c>
      <c r="H409" s="25">
        <v>101</v>
      </c>
      <c r="I409" s="62"/>
      <c r="J409" s="24" t="s">
        <v>11</v>
      </c>
      <c r="K409" s="25">
        <v>113.3</v>
      </c>
      <c r="L409" s="25">
        <f t="shared" si="18"/>
        <v>12.299999999999997</v>
      </c>
      <c r="M409" s="26">
        <f t="shared" si="20"/>
        <v>491.99999999999989</v>
      </c>
      <c r="N409" s="1"/>
      <c r="O409" s="54"/>
      <c r="P409" s="52"/>
      <c r="Q409" s="1"/>
      <c r="R409" s="1"/>
      <c r="S409" s="49"/>
      <c r="T409" s="40"/>
      <c r="U409" s="3" t="str">
        <f t="shared" si="19"/>
        <v>No</v>
      </c>
      <c r="V409" s="55"/>
      <c r="W409" s="43"/>
      <c r="X409" s="39"/>
      <c r="AB409" s="55"/>
    </row>
    <row r="410" spans="2:28">
      <c r="B410" s="62"/>
      <c r="C410" s="62"/>
      <c r="D410" s="63"/>
      <c r="E410" s="64"/>
      <c r="F410" s="23">
        <v>2</v>
      </c>
      <c r="G410" s="24" t="s">
        <v>76</v>
      </c>
      <c r="H410" s="25">
        <v>132.15</v>
      </c>
      <c r="I410" s="62"/>
      <c r="J410" s="24" t="s">
        <v>11</v>
      </c>
      <c r="K410" s="25">
        <v>132.25</v>
      </c>
      <c r="L410" s="25">
        <f t="shared" si="18"/>
        <v>9.9999999999994316E-2</v>
      </c>
      <c r="M410" s="26">
        <f t="shared" si="20"/>
        <v>3.9999999999997726</v>
      </c>
      <c r="N410" s="1"/>
      <c r="O410" s="54"/>
      <c r="P410" s="52"/>
      <c r="Q410" s="1"/>
      <c r="R410" s="1"/>
      <c r="S410" s="49"/>
      <c r="T410" s="40"/>
      <c r="U410" s="3" t="str">
        <f t="shared" si="19"/>
        <v>No</v>
      </c>
      <c r="V410" s="55"/>
      <c r="W410" s="43"/>
      <c r="X410" s="39"/>
      <c r="AB410" s="55"/>
    </row>
    <row r="411" spans="2:28">
      <c r="B411" s="62"/>
      <c r="C411" s="62"/>
      <c r="D411" s="63"/>
      <c r="E411" s="64"/>
      <c r="F411" s="23">
        <v>3</v>
      </c>
      <c r="G411" s="24" t="s">
        <v>16</v>
      </c>
      <c r="H411" s="25">
        <v>116.825</v>
      </c>
      <c r="I411" s="62"/>
      <c r="J411" s="24" t="s">
        <v>17</v>
      </c>
      <c r="K411" s="25">
        <v>117.825</v>
      </c>
      <c r="L411" s="25">
        <f t="shared" si="18"/>
        <v>1</v>
      </c>
      <c r="M411" s="26">
        <f t="shared" si="20"/>
        <v>40</v>
      </c>
      <c r="N411" s="1"/>
      <c r="O411" s="54"/>
      <c r="P411" s="52"/>
      <c r="Q411" s="1"/>
      <c r="R411" s="1"/>
      <c r="S411" s="49"/>
      <c r="T411" s="40"/>
      <c r="U411" s="3" t="str">
        <f t="shared" si="19"/>
        <v>No</v>
      </c>
      <c r="V411" s="55"/>
      <c r="W411" s="43"/>
      <c r="X411" s="39"/>
      <c r="AB411" s="55"/>
    </row>
    <row r="412" spans="2:28">
      <c r="B412" s="62"/>
      <c r="C412" s="62"/>
      <c r="D412" s="63"/>
      <c r="E412" s="64"/>
      <c r="F412" s="23">
        <v>4</v>
      </c>
      <c r="G412" s="24" t="s">
        <v>42</v>
      </c>
      <c r="H412" s="25">
        <v>137.94999999999999</v>
      </c>
      <c r="I412" s="62"/>
      <c r="J412" s="24" t="s">
        <v>14</v>
      </c>
      <c r="K412" s="25" t="s">
        <v>14</v>
      </c>
      <c r="L412" s="25">
        <f t="shared" si="18"/>
        <v>0</v>
      </c>
      <c r="M412" s="26">
        <f t="shared" si="20"/>
        <v>0</v>
      </c>
      <c r="N412" s="1"/>
      <c r="O412" s="54"/>
      <c r="P412" s="52"/>
      <c r="Q412" s="1"/>
      <c r="R412" s="1"/>
      <c r="S412" s="49"/>
      <c r="T412" s="40"/>
      <c r="U412" s="3" t="str">
        <f t="shared" si="19"/>
        <v>No</v>
      </c>
      <c r="V412" s="55"/>
      <c r="W412" s="43"/>
      <c r="X412" s="39"/>
      <c r="AB412" s="55"/>
    </row>
    <row r="413" spans="2:28">
      <c r="B413" s="65">
        <v>82</v>
      </c>
      <c r="C413" s="65" t="s">
        <v>42</v>
      </c>
      <c r="D413" s="55">
        <v>367.02499999999998</v>
      </c>
      <c r="E413" s="55">
        <f>I413-D413</f>
        <v>6.6499999999999773</v>
      </c>
      <c r="F413" s="9">
        <v>0</v>
      </c>
      <c r="G413" s="10" t="s">
        <v>76</v>
      </c>
      <c r="H413" s="11">
        <v>138.6</v>
      </c>
      <c r="I413" s="55">
        <f>H413+(H414-90)+(H415-90)+(H416-90)+(H417-90)</f>
        <v>373.67499999999995</v>
      </c>
      <c r="J413" s="10" t="s">
        <v>11</v>
      </c>
      <c r="K413" s="11">
        <v>138.625</v>
      </c>
      <c r="L413" s="11">
        <f t="shared" si="18"/>
        <v>2.5000000000005684E-2</v>
      </c>
      <c r="M413" s="12">
        <f t="shared" si="20"/>
        <v>1.0000000000002274</v>
      </c>
      <c r="N413" s="1"/>
      <c r="O413" s="54"/>
      <c r="P413" s="52"/>
      <c r="Q413" s="1"/>
      <c r="R413" s="1"/>
      <c r="S413" s="49"/>
      <c r="T413" s="40"/>
      <c r="U413" s="3" t="str">
        <f t="shared" si="19"/>
        <v>No</v>
      </c>
      <c r="V413" s="55">
        <f>X85</f>
        <v>0</v>
      </c>
      <c r="W413" s="43"/>
      <c r="X413" s="39"/>
      <c r="AB413" s="55" t="str">
        <f>IF(V413=D413,"-","No!")</f>
        <v>No!</v>
      </c>
    </row>
    <row r="414" spans="2:28">
      <c r="B414" s="65"/>
      <c r="C414" s="65"/>
      <c r="D414" s="55"/>
      <c r="E414" s="64"/>
      <c r="F414" s="9">
        <v>1</v>
      </c>
      <c r="G414" s="10" t="s">
        <v>42</v>
      </c>
      <c r="H414" s="11">
        <v>163.27500000000001</v>
      </c>
      <c r="I414" s="65"/>
      <c r="J414" s="10" t="s">
        <v>14</v>
      </c>
      <c r="K414" s="11" t="s">
        <v>14</v>
      </c>
      <c r="L414" s="11">
        <f t="shared" si="18"/>
        <v>0</v>
      </c>
      <c r="M414" s="12">
        <f t="shared" si="20"/>
        <v>0</v>
      </c>
      <c r="N414" s="1"/>
      <c r="O414" s="54"/>
      <c r="P414" s="52"/>
      <c r="Q414" s="1"/>
      <c r="R414" s="1"/>
      <c r="S414" s="49"/>
      <c r="T414" s="40"/>
      <c r="U414" s="3" t="str">
        <f t="shared" si="19"/>
        <v>No</v>
      </c>
      <c r="V414" s="55"/>
      <c r="W414" s="43"/>
      <c r="X414" s="39"/>
      <c r="AB414" s="55"/>
    </row>
    <row r="415" spans="2:28">
      <c r="B415" s="65"/>
      <c r="C415" s="65"/>
      <c r="D415" s="55"/>
      <c r="E415" s="64"/>
      <c r="F415" s="9">
        <v>2</v>
      </c>
      <c r="G415" s="10" t="s">
        <v>16</v>
      </c>
      <c r="H415" s="11">
        <v>142.15</v>
      </c>
      <c r="I415" s="65"/>
      <c r="J415" s="10" t="s">
        <v>14</v>
      </c>
      <c r="K415" s="11" t="s">
        <v>14</v>
      </c>
      <c r="L415" s="11">
        <f t="shared" si="18"/>
        <v>0</v>
      </c>
      <c r="M415" s="12">
        <f t="shared" si="20"/>
        <v>0</v>
      </c>
      <c r="N415" s="1"/>
      <c r="O415" s="54"/>
      <c r="P415" s="52"/>
      <c r="Q415" s="1"/>
      <c r="R415" s="1"/>
      <c r="S415" s="49"/>
      <c r="T415" s="40"/>
      <c r="U415" s="3" t="str">
        <f t="shared" si="19"/>
        <v>No</v>
      </c>
      <c r="V415" s="55"/>
      <c r="W415" s="43"/>
      <c r="X415" s="39"/>
      <c r="AB415" s="55"/>
    </row>
    <row r="416" spans="2:28">
      <c r="B416" s="65"/>
      <c r="C416" s="65"/>
      <c r="D416" s="55"/>
      <c r="E416" s="64"/>
      <c r="F416" s="9">
        <v>3</v>
      </c>
      <c r="G416" s="10" t="s">
        <v>356</v>
      </c>
      <c r="H416" s="11">
        <v>156</v>
      </c>
      <c r="I416" s="65"/>
      <c r="J416" s="10" t="s">
        <v>14</v>
      </c>
      <c r="K416" s="11" t="s">
        <v>14</v>
      </c>
      <c r="L416" s="11">
        <f t="shared" si="18"/>
        <v>0</v>
      </c>
      <c r="M416" s="12">
        <f t="shared" si="20"/>
        <v>0</v>
      </c>
      <c r="N416" s="1"/>
      <c r="O416" s="54"/>
      <c r="P416" s="52"/>
      <c r="Q416" s="1"/>
      <c r="R416" s="1"/>
      <c r="S416" s="49"/>
      <c r="T416" s="40"/>
      <c r="U416" s="3" t="str">
        <f t="shared" si="19"/>
        <v>No</v>
      </c>
      <c r="V416" s="55"/>
      <c r="W416" s="43"/>
      <c r="X416" s="39"/>
      <c r="AB416" s="55"/>
    </row>
    <row r="417" spans="2:28">
      <c r="B417" s="65"/>
      <c r="C417" s="65"/>
      <c r="D417" s="55"/>
      <c r="E417" s="64"/>
      <c r="F417" s="9">
        <v>4</v>
      </c>
      <c r="G417" s="10" t="s">
        <v>6</v>
      </c>
      <c r="H417" s="11">
        <v>133.65</v>
      </c>
      <c r="I417" s="65"/>
      <c r="J417" s="10" t="s">
        <v>14</v>
      </c>
      <c r="K417" s="11" t="s">
        <v>14</v>
      </c>
      <c r="L417" s="11">
        <f t="shared" si="18"/>
        <v>0</v>
      </c>
      <c r="M417" s="12">
        <f t="shared" si="20"/>
        <v>0</v>
      </c>
      <c r="N417" s="1"/>
      <c r="O417" s="54"/>
      <c r="P417" s="52"/>
      <c r="Q417" s="1"/>
      <c r="R417" s="1"/>
      <c r="S417" s="49"/>
      <c r="T417" s="40"/>
      <c r="U417" s="3" t="str">
        <f t="shared" si="19"/>
        <v>No</v>
      </c>
      <c r="V417" s="55"/>
      <c r="W417" s="43"/>
      <c r="X417" s="39"/>
      <c r="AB417" s="55"/>
    </row>
    <row r="418" spans="2:28">
      <c r="B418" s="62">
        <v>83</v>
      </c>
      <c r="C418" s="62" t="s">
        <v>20</v>
      </c>
      <c r="D418" s="63">
        <v>373.625</v>
      </c>
      <c r="E418" s="63">
        <f>I418-D418</f>
        <v>11.725000000000023</v>
      </c>
      <c r="F418" s="23">
        <v>0</v>
      </c>
      <c r="G418" s="24" t="s">
        <v>42</v>
      </c>
      <c r="H418" s="25">
        <v>274.625</v>
      </c>
      <c r="I418" s="63">
        <f>H418+(H419-90)+(H420-90)+(H421-90)+(H422-90)</f>
        <v>385.35</v>
      </c>
      <c r="J418" s="24" t="s">
        <v>14</v>
      </c>
      <c r="K418" s="25" t="s">
        <v>14</v>
      </c>
      <c r="L418" s="25">
        <f t="shared" si="18"/>
        <v>0</v>
      </c>
      <c r="M418" s="26">
        <f t="shared" si="20"/>
        <v>0</v>
      </c>
      <c r="N418" s="1"/>
      <c r="O418" s="54"/>
      <c r="P418" s="52"/>
      <c r="Q418" s="1"/>
      <c r="R418" s="1"/>
      <c r="S418" s="49"/>
      <c r="T418" s="40"/>
      <c r="U418" s="3" t="str">
        <f t="shared" si="19"/>
        <v>No</v>
      </c>
      <c r="V418" s="55">
        <f>X86</f>
        <v>0</v>
      </c>
      <c r="W418" s="43"/>
      <c r="X418" s="39"/>
      <c r="AB418" s="55" t="str">
        <f>IF(V418=D418,"-","No!")</f>
        <v>No!</v>
      </c>
    </row>
    <row r="419" spans="2:28">
      <c r="B419" s="62"/>
      <c r="C419" s="62"/>
      <c r="D419" s="63"/>
      <c r="E419" s="64"/>
      <c r="F419" s="23">
        <v>1</v>
      </c>
      <c r="G419" s="24" t="s">
        <v>346</v>
      </c>
      <c r="H419" s="25">
        <v>122</v>
      </c>
      <c r="I419" s="62"/>
      <c r="J419" s="24" t="s">
        <v>14</v>
      </c>
      <c r="K419" s="25" t="s">
        <v>14</v>
      </c>
      <c r="L419" s="25">
        <f t="shared" si="18"/>
        <v>0</v>
      </c>
      <c r="M419" s="26">
        <f t="shared" si="20"/>
        <v>0</v>
      </c>
      <c r="N419" s="1"/>
      <c r="O419" s="54"/>
      <c r="P419" s="52"/>
      <c r="Q419" s="1"/>
      <c r="R419" s="1"/>
      <c r="S419" s="49"/>
      <c r="T419" s="40"/>
      <c r="U419" s="3" t="str">
        <f t="shared" si="19"/>
        <v>No</v>
      </c>
      <c r="V419" s="55"/>
      <c r="W419" s="43"/>
      <c r="X419" s="39"/>
      <c r="AB419" s="55"/>
    </row>
    <row r="420" spans="2:28">
      <c r="B420" s="62"/>
      <c r="C420" s="62"/>
      <c r="D420" s="63"/>
      <c r="E420" s="64"/>
      <c r="F420" s="23">
        <v>2</v>
      </c>
      <c r="G420" s="24" t="s">
        <v>6</v>
      </c>
      <c r="H420" s="25">
        <v>149.125</v>
      </c>
      <c r="I420" s="62"/>
      <c r="J420" s="24" t="s">
        <v>14</v>
      </c>
      <c r="K420" s="25" t="s">
        <v>14</v>
      </c>
      <c r="L420" s="25">
        <f t="shared" si="18"/>
        <v>0</v>
      </c>
      <c r="M420" s="26">
        <f t="shared" si="20"/>
        <v>0</v>
      </c>
      <c r="N420" s="1"/>
      <c r="O420" s="54"/>
      <c r="P420" s="52"/>
      <c r="Q420" s="1"/>
      <c r="R420" s="1"/>
      <c r="S420" s="49"/>
      <c r="T420" s="40"/>
      <c r="U420" s="3" t="str">
        <f t="shared" si="19"/>
        <v>No</v>
      </c>
      <c r="V420" s="55"/>
      <c r="W420" s="43"/>
      <c r="X420" s="39"/>
      <c r="AB420" s="55"/>
    </row>
    <row r="421" spans="2:28">
      <c r="B421" s="62"/>
      <c r="C421" s="62"/>
      <c r="D421" s="63"/>
      <c r="E421" s="64"/>
      <c r="F421" s="23">
        <v>3</v>
      </c>
      <c r="G421" s="24" t="s">
        <v>346</v>
      </c>
      <c r="H421" s="25">
        <v>77.3</v>
      </c>
      <c r="I421" s="62"/>
      <c r="J421" s="24" t="s">
        <v>14</v>
      </c>
      <c r="K421" s="25" t="s">
        <v>14</v>
      </c>
      <c r="L421" s="25">
        <f t="shared" si="18"/>
        <v>0</v>
      </c>
      <c r="M421" s="26">
        <f t="shared" si="20"/>
        <v>0</v>
      </c>
      <c r="N421" s="1"/>
      <c r="O421" s="54"/>
      <c r="P421" s="52"/>
      <c r="Q421" s="1"/>
      <c r="R421" s="1"/>
      <c r="S421" s="49"/>
      <c r="T421" s="40"/>
      <c r="U421" s="3" t="str">
        <f t="shared" si="19"/>
        <v>No</v>
      </c>
      <c r="V421" s="55"/>
      <c r="W421" s="43"/>
      <c r="X421" s="39"/>
      <c r="AB421" s="55"/>
    </row>
    <row r="422" spans="2:28">
      <c r="B422" s="62"/>
      <c r="C422" s="62"/>
      <c r="D422" s="63"/>
      <c r="E422" s="64"/>
      <c r="F422" s="23">
        <v>4</v>
      </c>
      <c r="G422" s="24" t="s">
        <v>346</v>
      </c>
      <c r="H422" s="25">
        <v>122.3</v>
      </c>
      <c r="I422" s="62"/>
      <c r="J422" s="24" t="s">
        <v>14</v>
      </c>
      <c r="K422" s="25" t="s">
        <v>14</v>
      </c>
      <c r="L422" s="25">
        <f t="shared" si="18"/>
        <v>0</v>
      </c>
      <c r="M422" s="26">
        <f t="shared" si="20"/>
        <v>0</v>
      </c>
      <c r="N422" s="1"/>
      <c r="O422" s="54"/>
      <c r="P422" s="52"/>
      <c r="Q422" s="1"/>
      <c r="R422" s="1"/>
      <c r="S422" s="49"/>
      <c r="T422" s="40"/>
      <c r="U422" s="3" t="str">
        <f t="shared" si="19"/>
        <v>No</v>
      </c>
      <c r="V422" s="55"/>
      <c r="W422" s="43"/>
      <c r="X422" s="39"/>
      <c r="AB422" s="55"/>
    </row>
    <row r="423" spans="2:28">
      <c r="B423" s="65">
        <v>84</v>
      </c>
      <c r="C423" s="65" t="s">
        <v>16</v>
      </c>
      <c r="D423" s="55">
        <v>374</v>
      </c>
      <c r="E423" s="55">
        <f>I423-D423</f>
        <v>3.1499999999999773</v>
      </c>
      <c r="F423" s="9">
        <v>0</v>
      </c>
      <c r="G423" s="10" t="s">
        <v>42</v>
      </c>
      <c r="H423" s="11">
        <v>143.67500000000001</v>
      </c>
      <c r="I423" s="55">
        <f>H423+(H424-90)+(H425-90)+(H426-90)+(H427-90)</f>
        <v>377.15</v>
      </c>
      <c r="J423" s="10" t="s">
        <v>14</v>
      </c>
      <c r="K423" s="11" t="s">
        <v>14</v>
      </c>
      <c r="L423" s="11">
        <f t="shared" si="18"/>
        <v>0</v>
      </c>
      <c r="M423" s="12">
        <f t="shared" si="20"/>
        <v>0</v>
      </c>
      <c r="N423" s="1"/>
      <c r="O423" s="54"/>
      <c r="P423" s="52"/>
      <c r="Q423" s="1"/>
      <c r="R423" s="1"/>
      <c r="S423" s="49"/>
      <c r="T423" s="40"/>
      <c r="U423" s="3" t="str">
        <f t="shared" si="19"/>
        <v>No</v>
      </c>
      <c r="V423" s="55">
        <f>X87</f>
        <v>0</v>
      </c>
      <c r="W423" s="43"/>
      <c r="X423" s="39"/>
      <c r="AB423" s="55" t="str">
        <f>IF(V423=D423,"-","No!")</f>
        <v>No!</v>
      </c>
    </row>
    <row r="424" spans="2:28">
      <c r="B424" s="65"/>
      <c r="C424" s="65"/>
      <c r="D424" s="55"/>
      <c r="E424" s="64"/>
      <c r="F424" s="9">
        <v>1</v>
      </c>
      <c r="G424" s="10" t="s">
        <v>346</v>
      </c>
      <c r="H424" s="11">
        <v>182.82499999999999</v>
      </c>
      <c r="I424" s="65"/>
      <c r="J424" s="10" t="s">
        <v>11</v>
      </c>
      <c r="K424" s="11">
        <v>186.77500000000001</v>
      </c>
      <c r="L424" s="11">
        <f t="shared" si="18"/>
        <v>3.9500000000000171</v>
      </c>
      <c r="M424" s="12">
        <f t="shared" si="20"/>
        <v>158.00000000000068</v>
      </c>
      <c r="N424" s="1"/>
      <c r="O424" s="54"/>
      <c r="P424" s="52"/>
      <c r="Q424" s="1"/>
      <c r="R424" s="1"/>
      <c r="S424" s="49"/>
      <c r="T424" s="40"/>
      <c r="U424" s="3" t="str">
        <f t="shared" si="19"/>
        <v>No</v>
      </c>
      <c r="V424" s="55"/>
      <c r="W424" s="43"/>
      <c r="X424" s="39"/>
      <c r="AB424" s="55"/>
    </row>
    <row r="425" spans="2:28">
      <c r="B425" s="65"/>
      <c r="C425" s="65"/>
      <c r="D425" s="55"/>
      <c r="E425" s="64"/>
      <c r="F425" s="9">
        <v>2</v>
      </c>
      <c r="G425" s="10" t="s">
        <v>16</v>
      </c>
      <c r="H425" s="11">
        <v>103.075</v>
      </c>
      <c r="I425" s="65"/>
      <c r="J425" s="10" t="s">
        <v>11</v>
      </c>
      <c r="K425" s="11">
        <v>104.45</v>
      </c>
      <c r="L425" s="11">
        <f t="shared" si="18"/>
        <v>1.375</v>
      </c>
      <c r="M425" s="12">
        <f t="shared" si="20"/>
        <v>55</v>
      </c>
      <c r="N425" s="1"/>
      <c r="O425" s="54"/>
      <c r="P425" s="52"/>
      <c r="Q425" s="1"/>
      <c r="R425" s="1"/>
      <c r="S425" s="49"/>
      <c r="T425" s="40"/>
      <c r="U425" s="3" t="str">
        <f t="shared" si="19"/>
        <v>No</v>
      </c>
      <c r="V425" s="55"/>
      <c r="W425" s="43"/>
      <c r="X425" s="39"/>
      <c r="AB425" s="55"/>
    </row>
    <row r="426" spans="2:28">
      <c r="B426" s="65"/>
      <c r="C426" s="65"/>
      <c r="D426" s="55"/>
      <c r="E426" s="64"/>
      <c r="F426" s="9">
        <v>3</v>
      </c>
      <c r="G426" s="10" t="s">
        <v>16</v>
      </c>
      <c r="H426" s="11">
        <v>144.72499999999999</v>
      </c>
      <c r="I426" s="65"/>
      <c r="J426" s="10" t="s">
        <v>14</v>
      </c>
      <c r="K426" s="11" t="s">
        <v>14</v>
      </c>
      <c r="L426" s="11">
        <f t="shared" si="18"/>
        <v>0</v>
      </c>
      <c r="M426" s="12">
        <f t="shared" si="20"/>
        <v>0</v>
      </c>
      <c r="N426" s="1"/>
      <c r="O426" s="54"/>
      <c r="P426" s="52"/>
      <c r="Q426" s="1"/>
      <c r="R426" s="1"/>
      <c r="S426" s="49"/>
      <c r="T426" s="40"/>
      <c r="U426" s="3" t="str">
        <f t="shared" si="19"/>
        <v>No</v>
      </c>
      <c r="V426" s="55"/>
      <c r="W426" s="43"/>
      <c r="X426" s="39"/>
      <c r="AB426" s="55"/>
    </row>
    <row r="427" spans="2:28">
      <c r="B427" s="65"/>
      <c r="C427" s="65"/>
      <c r="D427" s="55"/>
      <c r="E427" s="64"/>
      <c r="F427" s="9">
        <v>4</v>
      </c>
      <c r="G427" s="10" t="s">
        <v>6</v>
      </c>
      <c r="H427" s="11">
        <v>162.85</v>
      </c>
      <c r="I427" s="65"/>
      <c r="J427" s="10" t="s">
        <v>14</v>
      </c>
      <c r="K427" s="11" t="s">
        <v>14</v>
      </c>
      <c r="L427" s="11">
        <f t="shared" si="18"/>
        <v>0</v>
      </c>
      <c r="M427" s="12">
        <f t="shared" si="20"/>
        <v>0</v>
      </c>
      <c r="N427" s="1"/>
      <c r="O427" s="54"/>
      <c r="P427" s="52"/>
      <c r="Q427" s="1"/>
      <c r="R427" s="1"/>
      <c r="S427" s="49"/>
      <c r="T427" s="40"/>
      <c r="U427" s="3" t="str">
        <f t="shared" si="19"/>
        <v>No</v>
      </c>
      <c r="V427" s="55"/>
      <c r="W427" s="43"/>
      <c r="X427" s="39"/>
      <c r="AB427" s="55"/>
    </row>
    <row r="428" spans="2:28">
      <c r="B428" s="62">
        <v>85</v>
      </c>
      <c r="C428" s="62" t="s">
        <v>42</v>
      </c>
      <c r="D428" s="63">
        <v>356.7</v>
      </c>
      <c r="E428" s="63">
        <f>I428-D428</f>
        <v>13.025000000000034</v>
      </c>
      <c r="F428" s="23">
        <v>0</v>
      </c>
      <c r="G428" s="24" t="s">
        <v>16</v>
      </c>
      <c r="H428" s="25">
        <v>134.625</v>
      </c>
      <c r="I428" s="63">
        <f>H428+(H429-90)+(H430-90)+(H431-90)+(H432-90)</f>
        <v>369.72500000000002</v>
      </c>
      <c r="J428" s="24" t="s">
        <v>14</v>
      </c>
      <c r="K428" s="25" t="s">
        <v>14</v>
      </c>
      <c r="L428" s="25">
        <f t="shared" si="18"/>
        <v>0</v>
      </c>
      <c r="M428" s="26">
        <f t="shared" si="20"/>
        <v>0</v>
      </c>
      <c r="N428" s="1"/>
      <c r="O428" s="54"/>
      <c r="P428" s="52"/>
      <c r="Q428" s="1"/>
      <c r="R428" s="1"/>
      <c r="S428" s="49"/>
      <c r="T428" s="40"/>
      <c r="U428" s="3" t="str">
        <f t="shared" si="19"/>
        <v>No</v>
      </c>
      <c r="V428" s="55">
        <f>X88</f>
        <v>0</v>
      </c>
      <c r="W428" s="43"/>
      <c r="X428" s="39"/>
      <c r="AB428" s="55" t="str">
        <f>IF(V428=D428,"-","No!")</f>
        <v>No!</v>
      </c>
    </row>
    <row r="429" spans="2:28">
      <c r="B429" s="62"/>
      <c r="C429" s="62"/>
      <c r="D429" s="63"/>
      <c r="E429" s="64"/>
      <c r="F429" s="23">
        <v>1</v>
      </c>
      <c r="G429" s="24" t="s">
        <v>6</v>
      </c>
      <c r="H429" s="25">
        <v>183.57499999999999</v>
      </c>
      <c r="I429" s="62"/>
      <c r="J429" s="24" t="s">
        <v>11</v>
      </c>
      <c r="K429" s="25">
        <v>193.57499999999999</v>
      </c>
      <c r="L429" s="25">
        <f t="shared" si="18"/>
        <v>10</v>
      </c>
      <c r="M429" s="26">
        <f t="shared" si="20"/>
        <v>400</v>
      </c>
      <c r="N429" s="1"/>
      <c r="O429" s="54"/>
      <c r="P429" s="52"/>
      <c r="Q429" s="1"/>
      <c r="R429" s="1"/>
      <c r="S429" s="49"/>
      <c r="T429" s="40"/>
      <c r="U429" s="3" t="str">
        <f t="shared" si="19"/>
        <v>No</v>
      </c>
      <c r="V429" s="55"/>
      <c r="W429" s="43"/>
      <c r="X429" s="39"/>
      <c r="AB429" s="55"/>
    </row>
    <row r="430" spans="2:28">
      <c r="B430" s="62"/>
      <c r="C430" s="62"/>
      <c r="D430" s="63"/>
      <c r="E430" s="64"/>
      <c r="F430" s="23">
        <v>2</v>
      </c>
      <c r="G430" s="24" t="s">
        <v>76</v>
      </c>
      <c r="H430" s="25">
        <v>102.575</v>
      </c>
      <c r="I430" s="62"/>
      <c r="J430" s="24" t="s">
        <v>11</v>
      </c>
      <c r="K430" s="25">
        <v>103.325</v>
      </c>
      <c r="L430" s="25">
        <f t="shared" si="18"/>
        <v>0.75</v>
      </c>
      <c r="M430" s="26">
        <f t="shared" si="20"/>
        <v>30</v>
      </c>
      <c r="N430" s="1"/>
      <c r="O430" s="54"/>
      <c r="P430" s="52"/>
      <c r="Q430" s="1"/>
      <c r="R430" s="1"/>
      <c r="S430" s="49"/>
      <c r="T430" s="40"/>
      <c r="U430" s="3" t="str">
        <f t="shared" si="19"/>
        <v>No</v>
      </c>
      <c r="V430" s="55"/>
      <c r="W430" s="43"/>
      <c r="X430" s="39"/>
      <c r="AB430" s="55"/>
    </row>
    <row r="431" spans="2:28">
      <c r="B431" s="62"/>
      <c r="C431" s="62"/>
      <c r="D431" s="63"/>
      <c r="E431" s="64"/>
      <c r="F431" s="23">
        <v>3</v>
      </c>
      <c r="G431" s="24" t="s">
        <v>42</v>
      </c>
      <c r="H431" s="25">
        <v>180.6</v>
      </c>
      <c r="I431" s="62"/>
      <c r="J431" s="24" t="s">
        <v>14</v>
      </c>
      <c r="K431" s="25" t="s">
        <v>14</v>
      </c>
      <c r="L431" s="25">
        <f t="shared" si="18"/>
        <v>0</v>
      </c>
      <c r="M431" s="26">
        <f t="shared" si="20"/>
        <v>0</v>
      </c>
      <c r="N431" s="1"/>
      <c r="O431" s="54"/>
      <c r="P431" s="52"/>
      <c r="Q431" s="1"/>
      <c r="R431" s="1"/>
      <c r="S431" s="49"/>
      <c r="T431" s="40"/>
      <c r="U431" s="3" t="str">
        <f t="shared" si="19"/>
        <v>No</v>
      </c>
      <c r="V431" s="55"/>
      <c r="W431" s="43"/>
      <c r="X431" s="39"/>
      <c r="AB431" s="55"/>
    </row>
    <row r="432" spans="2:28">
      <c r="B432" s="62"/>
      <c r="C432" s="62"/>
      <c r="D432" s="63"/>
      <c r="E432" s="64"/>
      <c r="F432" s="23">
        <v>4</v>
      </c>
      <c r="G432" s="24" t="s">
        <v>42</v>
      </c>
      <c r="H432" s="25">
        <v>128.35</v>
      </c>
      <c r="I432" s="62"/>
      <c r="J432" s="24" t="s">
        <v>14</v>
      </c>
      <c r="K432" s="25" t="s">
        <v>14</v>
      </c>
      <c r="L432" s="25">
        <f t="shared" si="18"/>
        <v>0</v>
      </c>
      <c r="M432" s="26">
        <f t="shared" si="20"/>
        <v>0</v>
      </c>
      <c r="N432" s="1"/>
      <c r="O432" s="54"/>
      <c r="P432" s="52"/>
      <c r="Q432" s="1"/>
      <c r="R432" s="1"/>
      <c r="S432" s="49"/>
      <c r="T432" s="40"/>
      <c r="U432" s="3" t="str">
        <f t="shared" si="19"/>
        <v>No</v>
      </c>
      <c r="V432" s="55"/>
      <c r="W432" s="43"/>
      <c r="X432" s="39"/>
      <c r="AB432" s="55"/>
    </row>
    <row r="433" spans="2:28">
      <c r="B433" s="65">
        <v>86</v>
      </c>
      <c r="C433" s="65" t="s">
        <v>350</v>
      </c>
      <c r="D433" s="55">
        <v>331.125</v>
      </c>
      <c r="E433" s="55">
        <f>I433-D433</f>
        <v>12.475000000000023</v>
      </c>
      <c r="F433" s="9">
        <v>0</v>
      </c>
      <c r="G433" s="10" t="s">
        <v>16</v>
      </c>
      <c r="H433" s="11">
        <v>115.22499999999999</v>
      </c>
      <c r="I433" s="55">
        <f>H433+(H434-90)+(H435-90)+(H436-90)+(H437-90)</f>
        <v>343.6</v>
      </c>
      <c r="J433" s="10" t="s">
        <v>14</v>
      </c>
      <c r="K433" s="11" t="s">
        <v>14</v>
      </c>
      <c r="L433" s="11">
        <f t="shared" si="18"/>
        <v>0</v>
      </c>
      <c r="M433" s="12">
        <f t="shared" si="20"/>
        <v>0</v>
      </c>
      <c r="N433" s="1"/>
      <c r="O433" s="54"/>
      <c r="P433" s="52"/>
      <c r="Q433" s="1"/>
      <c r="R433" s="1"/>
      <c r="S433" s="49"/>
      <c r="T433" s="40"/>
      <c r="U433" s="3" t="str">
        <f t="shared" si="19"/>
        <v>No</v>
      </c>
      <c r="V433" s="55">
        <f>X89</f>
        <v>0</v>
      </c>
      <c r="W433" s="43"/>
      <c r="X433" s="39"/>
      <c r="AB433" s="55" t="str">
        <f>IF(V433=D433,"-","No!")</f>
        <v>No!</v>
      </c>
    </row>
    <row r="434" spans="2:28">
      <c r="B434" s="65"/>
      <c r="C434" s="65"/>
      <c r="D434" s="55"/>
      <c r="E434" s="64"/>
      <c r="F434" s="9">
        <v>1</v>
      </c>
      <c r="G434" s="10" t="s">
        <v>346</v>
      </c>
      <c r="H434" s="11">
        <v>199.25</v>
      </c>
      <c r="I434" s="65"/>
      <c r="J434" s="10" t="s">
        <v>14</v>
      </c>
      <c r="K434" s="11" t="s">
        <v>14</v>
      </c>
      <c r="L434" s="11">
        <f t="shared" si="18"/>
        <v>0</v>
      </c>
      <c r="M434" s="12">
        <f t="shared" si="20"/>
        <v>0</v>
      </c>
      <c r="N434" s="1"/>
      <c r="O434" s="54"/>
      <c r="P434" s="52"/>
      <c r="Q434" s="1"/>
      <c r="R434" s="1"/>
      <c r="S434" s="49"/>
      <c r="T434" s="40"/>
      <c r="U434" s="3" t="str">
        <f t="shared" si="19"/>
        <v>No</v>
      </c>
      <c r="V434" s="55"/>
      <c r="W434" s="43"/>
      <c r="X434" s="39"/>
      <c r="AB434" s="55"/>
    </row>
    <row r="435" spans="2:28">
      <c r="B435" s="65"/>
      <c r="C435" s="65"/>
      <c r="D435" s="55"/>
      <c r="E435" s="64"/>
      <c r="F435" s="9">
        <v>2</v>
      </c>
      <c r="G435" s="10" t="s">
        <v>346</v>
      </c>
      <c r="H435" s="11">
        <v>137.05000000000001</v>
      </c>
      <c r="I435" s="65"/>
      <c r="J435" s="10" t="s">
        <v>11</v>
      </c>
      <c r="K435" s="11">
        <v>138.27500000000001</v>
      </c>
      <c r="L435" s="11">
        <f t="shared" si="18"/>
        <v>1.2249999999999943</v>
      </c>
      <c r="M435" s="12">
        <f t="shared" si="20"/>
        <v>48.999999999999773</v>
      </c>
      <c r="N435" s="1"/>
      <c r="O435" s="54"/>
      <c r="P435" s="52"/>
      <c r="Q435" s="1"/>
      <c r="R435" s="1"/>
      <c r="S435" s="49"/>
      <c r="T435" s="40"/>
      <c r="U435" s="3" t="str">
        <f t="shared" si="19"/>
        <v>No</v>
      </c>
      <c r="V435" s="55"/>
      <c r="W435" s="43"/>
      <c r="X435" s="39"/>
      <c r="AB435" s="55"/>
    </row>
    <row r="436" spans="2:28">
      <c r="B436" s="65"/>
      <c r="C436" s="65"/>
      <c r="D436" s="55"/>
      <c r="E436" s="64"/>
      <c r="F436" s="9">
        <v>3</v>
      </c>
      <c r="G436" s="10" t="s">
        <v>23</v>
      </c>
      <c r="H436" s="11">
        <v>103.72499999999999</v>
      </c>
      <c r="I436" s="65"/>
      <c r="J436" s="10" t="s">
        <v>14</v>
      </c>
      <c r="K436" s="11" t="s">
        <v>14</v>
      </c>
      <c r="L436" s="11">
        <f t="shared" si="18"/>
        <v>0</v>
      </c>
      <c r="M436" s="12">
        <f t="shared" si="20"/>
        <v>0</v>
      </c>
      <c r="N436" s="1"/>
      <c r="O436" s="54"/>
      <c r="P436" s="52"/>
      <c r="Q436" s="1"/>
      <c r="R436" s="1"/>
      <c r="S436" s="49"/>
      <c r="T436" s="40"/>
      <c r="U436" s="3" t="str">
        <f t="shared" si="19"/>
        <v>No</v>
      </c>
      <c r="V436" s="55"/>
      <c r="W436" s="43"/>
      <c r="X436" s="39"/>
      <c r="AB436" s="55"/>
    </row>
    <row r="437" spans="2:28">
      <c r="B437" s="65"/>
      <c r="C437" s="65"/>
      <c r="D437" s="55"/>
      <c r="E437" s="64"/>
      <c r="F437" s="9">
        <v>4</v>
      </c>
      <c r="G437" s="10" t="s">
        <v>42</v>
      </c>
      <c r="H437" s="11">
        <v>148.35</v>
      </c>
      <c r="I437" s="65"/>
      <c r="J437" s="10" t="s">
        <v>14</v>
      </c>
      <c r="K437" s="11" t="s">
        <v>14</v>
      </c>
      <c r="L437" s="11">
        <f t="shared" si="18"/>
        <v>0</v>
      </c>
      <c r="M437" s="12">
        <f t="shared" si="20"/>
        <v>0</v>
      </c>
      <c r="N437" s="1"/>
      <c r="O437" s="54"/>
      <c r="P437" s="52"/>
      <c r="Q437" s="1"/>
      <c r="R437" s="1"/>
      <c r="S437" s="49"/>
      <c r="T437" s="40"/>
      <c r="U437" s="3" t="str">
        <f t="shared" si="19"/>
        <v>No</v>
      </c>
      <c r="V437" s="55"/>
      <c r="W437" s="43"/>
      <c r="X437" s="39"/>
      <c r="AB437" s="55"/>
    </row>
    <row r="438" spans="2:28">
      <c r="B438" s="62">
        <v>87</v>
      </c>
      <c r="C438" s="62" t="s">
        <v>16</v>
      </c>
      <c r="D438" s="63">
        <v>422.6</v>
      </c>
      <c r="E438" s="63">
        <f>I438-D438</f>
        <v>8.6999999999999318</v>
      </c>
      <c r="F438" s="23">
        <v>0</v>
      </c>
      <c r="G438" s="24" t="s">
        <v>6</v>
      </c>
      <c r="H438" s="25">
        <v>118.22499999999999</v>
      </c>
      <c r="I438" s="63">
        <f>H438+(H439-90)+(H440-90)+(H441-90)+(H442-90)</f>
        <v>431.29999999999995</v>
      </c>
      <c r="J438" s="24" t="s">
        <v>11</v>
      </c>
      <c r="K438" s="25">
        <v>118.77500000000001</v>
      </c>
      <c r="L438" s="25">
        <f t="shared" si="18"/>
        <v>0.55000000000001137</v>
      </c>
      <c r="M438" s="26">
        <f t="shared" si="20"/>
        <v>22.000000000000455</v>
      </c>
      <c r="N438" s="1"/>
      <c r="O438" s="54"/>
      <c r="P438" s="52"/>
      <c r="Q438" s="1"/>
      <c r="R438" s="1"/>
      <c r="S438" s="49"/>
      <c r="T438" s="40"/>
      <c r="U438" s="3" t="str">
        <f t="shared" si="19"/>
        <v>No</v>
      </c>
      <c r="V438" s="55">
        <f>X90</f>
        <v>0</v>
      </c>
      <c r="W438" s="43"/>
      <c r="X438" s="39"/>
      <c r="AB438" s="55" t="str">
        <f>IF(V438=D438,"-","No!")</f>
        <v>No!</v>
      </c>
    </row>
    <row r="439" spans="2:28">
      <c r="B439" s="62"/>
      <c r="C439" s="62"/>
      <c r="D439" s="63"/>
      <c r="E439" s="64"/>
      <c r="F439" s="23">
        <v>1</v>
      </c>
      <c r="G439" s="24" t="s">
        <v>346</v>
      </c>
      <c r="H439" s="25">
        <v>232</v>
      </c>
      <c r="I439" s="62"/>
      <c r="J439" s="24" t="s">
        <v>14</v>
      </c>
      <c r="K439" s="25" t="s">
        <v>14</v>
      </c>
      <c r="L439" s="25">
        <f t="shared" si="18"/>
        <v>0</v>
      </c>
      <c r="M439" s="26">
        <f t="shared" si="20"/>
        <v>0</v>
      </c>
      <c r="N439" s="1"/>
      <c r="O439" s="54"/>
      <c r="P439" s="52"/>
      <c r="Q439" s="1"/>
      <c r="R439" s="1"/>
      <c r="S439" s="49"/>
      <c r="T439" s="40"/>
      <c r="U439" s="3" t="str">
        <f t="shared" si="19"/>
        <v>No</v>
      </c>
      <c r="V439" s="55"/>
      <c r="W439" s="43"/>
      <c r="X439" s="39"/>
      <c r="AB439" s="55"/>
    </row>
    <row r="440" spans="2:28">
      <c r="B440" s="62"/>
      <c r="C440" s="62"/>
      <c r="D440" s="63"/>
      <c r="E440" s="64"/>
      <c r="F440" s="23">
        <v>2</v>
      </c>
      <c r="G440" s="24" t="s">
        <v>346</v>
      </c>
      <c r="H440" s="25">
        <v>147.15</v>
      </c>
      <c r="I440" s="62"/>
      <c r="J440" s="24" t="s">
        <v>14</v>
      </c>
      <c r="K440" s="25" t="s">
        <v>14</v>
      </c>
      <c r="L440" s="25">
        <f t="shared" si="18"/>
        <v>0</v>
      </c>
      <c r="M440" s="26">
        <f t="shared" si="20"/>
        <v>0</v>
      </c>
      <c r="N440" s="1"/>
      <c r="O440" s="54"/>
      <c r="P440" s="52"/>
      <c r="Q440" s="1"/>
      <c r="R440" s="1"/>
      <c r="S440" s="49"/>
      <c r="T440" s="40"/>
      <c r="U440" s="3" t="str">
        <f t="shared" si="19"/>
        <v>No</v>
      </c>
      <c r="V440" s="55"/>
      <c r="W440" s="43"/>
      <c r="X440" s="39"/>
      <c r="AB440" s="55"/>
    </row>
    <row r="441" spans="2:28">
      <c r="B441" s="62"/>
      <c r="C441" s="62"/>
      <c r="D441" s="63"/>
      <c r="E441" s="64"/>
      <c r="F441" s="23">
        <v>3</v>
      </c>
      <c r="G441" s="24" t="s">
        <v>16</v>
      </c>
      <c r="H441" s="25">
        <v>150.69999999999999</v>
      </c>
      <c r="I441" s="62"/>
      <c r="J441" s="24" t="s">
        <v>14</v>
      </c>
      <c r="K441" s="25" t="s">
        <v>14</v>
      </c>
      <c r="L441" s="25">
        <f t="shared" si="18"/>
        <v>0</v>
      </c>
      <c r="M441" s="26">
        <f t="shared" si="20"/>
        <v>0</v>
      </c>
      <c r="N441" s="1"/>
      <c r="O441" s="54"/>
      <c r="P441" s="52"/>
      <c r="Q441" s="1"/>
      <c r="R441" s="1"/>
      <c r="S441" s="49"/>
      <c r="T441" s="40"/>
      <c r="U441" s="3" t="str">
        <f t="shared" si="19"/>
        <v>No</v>
      </c>
      <c r="V441" s="55"/>
      <c r="W441" s="43"/>
      <c r="X441" s="39"/>
      <c r="AB441" s="55"/>
    </row>
    <row r="442" spans="2:28">
      <c r="B442" s="62"/>
      <c r="C442" s="62"/>
      <c r="D442" s="63"/>
      <c r="E442" s="64"/>
      <c r="F442" s="23">
        <v>4</v>
      </c>
      <c r="G442" s="24" t="s">
        <v>346</v>
      </c>
      <c r="H442" s="25">
        <v>143.22499999999999</v>
      </c>
      <c r="I442" s="62"/>
      <c r="J442" s="24" t="s">
        <v>14</v>
      </c>
      <c r="K442" s="25" t="s">
        <v>14</v>
      </c>
      <c r="L442" s="25">
        <f t="shared" si="18"/>
        <v>0</v>
      </c>
      <c r="M442" s="26">
        <f t="shared" si="20"/>
        <v>0</v>
      </c>
      <c r="N442" s="1"/>
      <c r="O442" s="54"/>
      <c r="P442" s="52"/>
      <c r="Q442" s="1"/>
      <c r="R442" s="1"/>
      <c r="S442" s="49"/>
      <c r="T442" s="40"/>
      <c r="U442" s="3" t="str">
        <f t="shared" si="19"/>
        <v>No</v>
      </c>
      <c r="V442" s="55"/>
      <c r="W442" s="43"/>
      <c r="X442" s="39"/>
      <c r="AB442" s="55"/>
    </row>
    <row r="443" spans="2:28">
      <c r="B443" s="65">
        <v>88</v>
      </c>
      <c r="C443" s="65" t="s">
        <v>20</v>
      </c>
      <c r="D443" s="55">
        <v>402.5</v>
      </c>
      <c r="E443" s="55">
        <f>I443-D443</f>
        <v>14.125</v>
      </c>
      <c r="F443" s="9">
        <v>0</v>
      </c>
      <c r="G443" s="10" t="s">
        <v>346</v>
      </c>
      <c r="H443" s="11">
        <v>152.35</v>
      </c>
      <c r="I443" s="55">
        <f>H443+(H444-90)+(H445-90)+(H446-90)+(H447-90)</f>
        <v>416.625</v>
      </c>
      <c r="J443" s="10" t="s">
        <v>14</v>
      </c>
      <c r="K443" s="11" t="s">
        <v>14</v>
      </c>
      <c r="L443" s="11">
        <f t="shared" si="18"/>
        <v>0</v>
      </c>
      <c r="M443" s="12">
        <f t="shared" si="20"/>
        <v>0</v>
      </c>
      <c r="N443" s="1"/>
      <c r="O443" s="54"/>
      <c r="P443" s="52"/>
      <c r="Q443" s="1"/>
      <c r="R443" s="1"/>
      <c r="S443" s="49"/>
      <c r="T443" s="40"/>
      <c r="U443" s="3" t="str">
        <f t="shared" si="19"/>
        <v>No</v>
      </c>
      <c r="V443" s="55">
        <f>X91</f>
        <v>0</v>
      </c>
      <c r="W443" s="43"/>
      <c r="X443" s="39"/>
      <c r="AB443" s="55" t="str">
        <f>IF(V443=D443,"-","No!")</f>
        <v>No!</v>
      </c>
    </row>
    <row r="444" spans="2:28">
      <c r="B444" s="65"/>
      <c r="C444" s="65"/>
      <c r="D444" s="55"/>
      <c r="E444" s="64"/>
      <c r="F444" s="9">
        <v>1</v>
      </c>
      <c r="G444" s="10" t="s">
        <v>6</v>
      </c>
      <c r="H444" s="11">
        <v>156.125</v>
      </c>
      <c r="I444" s="65"/>
      <c r="J444" s="10" t="s">
        <v>11</v>
      </c>
      <c r="K444" s="11">
        <v>158.44999999999999</v>
      </c>
      <c r="L444" s="11">
        <f t="shared" si="18"/>
        <v>2.3249999999999886</v>
      </c>
      <c r="M444" s="12">
        <f t="shared" si="20"/>
        <v>92.999999999999545</v>
      </c>
      <c r="N444" s="1"/>
      <c r="O444" s="54"/>
      <c r="P444" s="52"/>
      <c r="Q444" s="1"/>
      <c r="R444" s="1"/>
      <c r="S444" s="49"/>
      <c r="T444" s="40"/>
      <c r="U444" s="3" t="str">
        <f t="shared" si="19"/>
        <v>No</v>
      </c>
      <c r="V444" s="55"/>
      <c r="W444" s="43"/>
      <c r="X444" s="39"/>
      <c r="AB444" s="55"/>
    </row>
    <row r="445" spans="2:28">
      <c r="B445" s="65"/>
      <c r="C445" s="65"/>
      <c r="D445" s="55"/>
      <c r="E445" s="64"/>
      <c r="F445" s="9">
        <v>2</v>
      </c>
      <c r="G445" s="10" t="s">
        <v>346</v>
      </c>
      <c r="H445" s="11">
        <v>97.7</v>
      </c>
      <c r="I445" s="65"/>
      <c r="J445" s="10" t="s">
        <v>14</v>
      </c>
      <c r="K445" s="11" t="s">
        <v>14</v>
      </c>
      <c r="L445" s="11">
        <f t="shared" si="18"/>
        <v>0</v>
      </c>
      <c r="M445" s="12">
        <f t="shared" si="20"/>
        <v>0</v>
      </c>
      <c r="N445" s="1"/>
      <c r="O445" s="54"/>
      <c r="P445" s="52"/>
      <c r="Q445" s="1"/>
      <c r="R445" s="1"/>
      <c r="S445" s="49"/>
      <c r="T445" s="40"/>
      <c r="U445" s="3" t="str">
        <f t="shared" si="19"/>
        <v>No</v>
      </c>
      <c r="V445" s="55"/>
      <c r="W445" s="43"/>
      <c r="X445" s="39"/>
      <c r="AB445" s="55"/>
    </row>
    <row r="446" spans="2:28">
      <c r="B446" s="65"/>
      <c r="C446" s="65"/>
      <c r="D446" s="55"/>
      <c r="E446" s="64"/>
      <c r="F446" s="9">
        <v>3</v>
      </c>
      <c r="G446" s="10" t="s">
        <v>42</v>
      </c>
      <c r="H446" s="11">
        <v>210.7</v>
      </c>
      <c r="I446" s="65"/>
      <c r="J446" s="10" t="s">
        <v>11</v>
      </c>
      <c r="K446" s="11">
        <v>213.35</v>
      </c>
      <c r="L446" s="11">
        <f t="shared" si="18"/>
        <v>2.6500000000000057</v>
      </c>
      <c r="M446" s="12">
        <f t="shared" si="20"/>
        <v>106.00000000000023</v>
      </c>
      <c r="N446" s="1"/>
      <c r="O446" s="54"/>
      <c r="P446" s="52"/>
      <c r="Q446" s="1"/>
      <c r="R446" s="1"/>
      <c r="S446" s="49"/>
      <c r="T446" s="40"/>
      <c r="U446" s="3" t="str">
        <f t="shared" si="19"/>
        <v>No</v>
      </c>
      <c r="V446" s="55"/>
      <c r="W446" s="43"/>
      <c r="X446" s="39"/>
      <c r="AB446" s="55"/>
    </row>
    <row r="447" spans="2:28">
      <c r="B447" s="65"/>
      <c r="C447" s="65"/>
      <c r="D447" s="55"/>
      <c r="E447" s="64"/>
      <c r="F447" s="9">
        <v>4</v>
      </c>
      <c r="G447" s="10" t="s">
        <v>346</v>
      </c>
      <c r="H447" s="11">
        <v>159.75</v>
      </c>
      <c r="I447" s="65"/>
      <c r="J447" s="10" t="s">
        <v>11</v>
      </c>
      <c r="K447" s="11">
        <v>167.52500000000001</v>
      </c>
      <c r="L447" s="11">
        <f t="shared" si="18"/>
        <v>7.7750000000000057</v>
      </c>
      <c r="M447" s="12">
        <f t="shared" si="20"/>
        <v>311.00000000000023</v>
      </c>
      <c r="N447" s="1"/>
      <c r="O447" s="54"/>
      <c r="P447" s="52"/>
      <c r="Q447" s="1"/>
      <c r="R447" s="1"/>
      <c r="S447" s="49"/>
      <c r="T447" s="40"/>
      <c r="U447" s="3" t="str">
        <f t="shared" si="19"/>
        <v>No</v>
      </c>
      <c r="V447" s="55"/>
      <c r="W447" s="43"/>
      <c r="X447" s="39"/>
      <c r="AB447" s="55"/>
    </row>
    <row r="448" spans="2:28">
      <c r="B448" s="62">
        <v>89</v>
      </c>
      <c r="C448" s="62" t="s">
        <v>16</v>
      </c>
      <c r="D448" s="63">
        <v>297.82499999999999</v>
      </c>
      <c r="E448" s="63">
        <f>I448-D448</f>
        <v>5.6500000000000341</v>
      </c>
      <c r="F448" s="23">
        <v>0</v>
      </c>
      <c r="G448" s="24" t="s">
        <v>76</v>
      </c>
      <c r="H448" s="25">
        <v>107.375</v>
      </c>
      <c r="I448" s="63">
        <f>H448+(H449-90)+(H450-90)+(H451-90)+(H452-90)</f>
        <v>303.47500000000002</v>
      </c>
      <c r="J448" s="24" t="s">
        <v>11</v>
      </c>
      <c r="K448" s="25">
        <v>107.65</v>
      </c>
      <c r="L448" s="25">
        <f t="shared" si="18"/>
        <v>0.27500000000000568</v>
      </c>
      <c r="M448" s="26">
        <f t="shared" si="20"/>
        <v>11.000000000000227</v>
      </c>
      <c r="N448" s="1"/>
      <c r="O448" s="54"/>
      <c r="P448" s="52"/>
      <c r="Q448" s="1"/>
      <c r="R448" s="1"/>
      <c r="S448" s="49"/>
      <c r="T448" s="40"/>
      <c r="U448" s="3" t="str">
        <f t="shared" si="19"/>
        <v>No</v>
      </c>
      <c r="V448" s="55">
        <f>X92</f>
        <v>0</v>
      </c>
      <c r="W448" s="43"/>
      <c r="X448" s="39"/>
      <c r="AB448" s="55" t="str">
        <f>IF(V448=D448,"-","No!")</f>
        <v>No!</v>
      </c>
    </row>
    <row r="449" spans="2:28">
      <c r="B449" s="62"/>
      <c r="C449" s="62"/>
      <c r="D449" s="63"/>
      <c r="E449" s="64"/>
      <c r="F449" s="23">
        <v>1</v>
      </c>
      <c r="G449" s="24" t="s">
        <v>346</v>
      </c>
      <c r="H449" s="25">
        <v>146.6</v>
      </c>
      <c r="I449" s="62"/>
      <c r="J449" s="24" t="s">
        <v>11</v>
      </c>
      <c r="K449" s="25">
        <v>147.4</v>
      </c>
      <c r="L449" s="25">
        <f t="shared" si="18"/>
        <v>0.80000000000001137</v>
      </c>
      <c r="M449" s="26">
        <f t="shared" si="20"/>
        <v>32.000000000000455</v>
      </c>
      <c r="N449" s="1"/>
      <c r="O449" s="54"/>
      <c r="P449" s="52"/>
      <c r="Q449" s="1"/>
      <c r="R449" s="1"/>
      <c r="S449" s="49"/>
      <c r="T449" s="40"/>
      <c r="U449" s="3" t="str">
        <f t="shared" si="19"/>
        <v>No</v>
      </c>
      <c r="V449" s="55"/>
      <c r="W449" s="43"/>
      <c r="X449" s="39"/>
      <c r="AB449" s="55"/>
    </row>
    <row r="450" spans="2:28">
      <c r="B450" s="62"/>
      <c r="C450" s="62"/>
      <c r="D450" s="63"/>
      <c r="E450" s="64"/>
      <c r="F450" s="23">
        <v>2</v>
      </c>
      <c r="G450" s="24" t="s">
        <v>346</v>
      </c>
      <c r="H450" s="25">
        <v>179.625</v>
      </c>
      <c r="I450" s="62"/>
      <c r="J450" s="24" t="s">
        <v>14</v>
      </c>
      <c r="K450" s="25" t="s">
        <v>14</v>
      </c>
      <c r="L450" s="25">
        <f t="shared" si="18"/>
        <v>0</v>
      </c>
      <c r="M450" s="26">
        <f t="shared" si="20"/>
        <v>0</v>
      </c>
      <c r="N450" s="1"/>
      <c r="O450" s="54"/>
      <c r="P450" s="52"/>
      <c r="Q450" s="1"/>
      <c r="R450" s="1"/>
      <c r="S450" s="49"/>
      <c r="T450" s="40"/>
      <c r="U450" s="3" t="str">
        <f t="shared" si="19"/>
        <v>No</v>
      </c>
      <c r="V450" s="55"/>
      <c r="W450" s="43"/>
      <c r="X450" s="39"/>
      <c r="AB450" s="55"/>
    </row>
    <row r="451" spans="2:28">
      <c r="B451" s="62"/>
      <c r="C451" s="62"/>
      <c r="D451" s="63"/>
      <c r="E451" s="64"/>
      <c r="F451" s="23">
        <v>3</v>
      </c>
      <c r="G451" s="24" t="s">
        <v>346</v>
      </c>
      <c r="H451" s="25">
        <v>96.4</v>
      </c>
      <c r="I451" s="62"/>
      <c r="J451" s="24" t="s">
        <v>11</v>
      </c>
      <c r="K451" s="25">
        <v>101.625</v>
      </c>
      <c r="L451" s="25">
        <f t="shared" ref="L451:L452" si="21">IF(K451="N/A",0,K451-H451)</f>
        <v>5.2249999999999943</v>
      </c>
      <c r="M451" s="26">
        <f t="shared" si="20"/>
        <v>208.99999999999977</v>
      </c>
      <c r="N451" s="1"/>
      <c r="O451" s="54"/>
      <c r="P451" s="52"/>
      <c r="Q451" s="1"/>
      <c r="R451" s="1"/>
      <c r="S451" s="49"/>
      <c r="T451" s="40"/>
      <c r="U451" s="3" t="str">
        <f t="shared" ref="U451:U502" si="22">IF(T451=H451,"-","No")</f>
        <v>No</v>
      </c>
      <c r="V451" s="55"/>
      <c r="W451" s="43"/>
      <c r="X451" s="39"/>
      <c r="AB451" s="55"/>
    </row>
    <row r="452" spans="2:28">
      <c r="B452" s="62"/>
      <c r="C452" s="62"/>
      <c r="D452" s="63"/>
      <c r="E452" s="64"/>
      <c r="F452" s="23">
        <v>4</v>
      </c>
      <c r="G452" s="24" t="s">
        <v>16</v>
      </c>
      <c r="H452" s="25">
        <v>133.47499999999999</v>
      </c>
      <c r="I452" s="62"/>
      <c r="J452" s="24" t="s">
        <v>11</v>
      </c>
      <c r="K452" s="25">
        <v>136.67500000000001</v>
      </c>
      <c r="L452" s="25">
        <f t="shared" si="21"/>
        <v>3.2000000000000171</v>
      </c>
      <c r="M452" s="26">
        <f t="shared" ref="M452:M502" si="23">L452/0.025</f>
        <v>128.00000000000068</v>
      </c>
      <c r="N452" s="1"/>
      <c r="O452" s="54"/>
      <c r="P452" s="52"/>
      <c r="Q452" s="1"/>
      <c r="R452" s="1"/>
      <c r="S452" s="49"/>
      <c r="T452" s="40"/>
      <c r="U452" s="3" t="str">
        <f t="shared" si="22"/>
        <v>No</v>
      </c>
      <c r="V452" s="55"/>
      <c r="W452" s="43"/>
      <c r="X452" s="39"/>
      <c r="AB452" s="55"/>
    </row>
    <row r="453" spans="2:28">
      <c r="B453" s="65">
        <v>90</v>
      </c>
      <c r="C453" s="65" t="s">
        <v>346</v>
      </c>
      <c r="D453" s="55">
        <v>355.9</v>
      </c>
      <c r="E453" s="55">
        <f>I453-D453</f>
        <v>1.0249999999999773</v>
      </c>
      <c r="F453" s="9">
        <v>0</v>
      </c>
      <c r="G453" s="10" t="s">
        <v>76</v>
      </c>
      <c r="H453" s="11">
        <v>122.22499999999999</v>
      </c>
      <c r="I453" s="55">
        <f>H453+(H454-90)+(H455-90)+(H456-90)+(H457-90)</f>
        <v>356.92499999999995</v>
      </c>
      <c r="J453" s="10" t="s">
        <v>11</v>
      </c>
      <c r="K453" s="11">
        <v>122.6</v>
      </c>
      <c r="L453" s="11">
        <f t="shared" ref="L453:L456" si="24">IF(K453="N/A",0,K453-H453)</f>
        <v>0.375</v>
      </c>
      <c r="M453" s="12">
        <f t="shared" si="23"/>
        <v>15</v>
      </c>
      <c r="N453" s="1"/>
      <c r="O453" s="54"/>
      <c r="P453" s="52"/>
      <c r="Q453" s="1"/>
      <c r="R453" s="1"/>
      <c r="S453" s="49"/>
      <c r="T453" s="40"/>
      <c r="U453" s="3" t="str">
        <f t="shared" si="22"/>
        <v>No</v>
      </c>
      <c r="V453" s="55">
        <f>X93</f>
        <v>0</v>
      </c>
      <c r="W453" s="43"/>
      <c r="X453" s="39"/>
      <c r="AB453" s="55" t="str">
        <f>IF(V453=D453,"-","No!")</f>
        <v>No!</v>
      </c>
    </row>
    <row r="454" spans="2:28">
      <c r="B454" s="65"/>
      <c r="C454" s="65"/>
      <c r="D454" s="55"/>
      <c r="E454" s="64"/>
      <c r="F454" s="9">
        <v>1</v>
      </c>
      <c r="G454" s="10" t="s">
        <v>346</v>
      </c>
      <c r="H454" s="11">
        <v>105.5</v>
      </c>
      <c r="I454" s="65"/>
      <c r="J454" s="10" t="s">
        <v>11</v>
      </c>
      <c r="K454" s="11">
        <v>105.8</v>
      </c>
      <c r="L454" s="11">
        <f t="shared" si="24"/>
        <v>0.29999999999999716</v>
      </c>
      <c r="M454" s="12">
        <f t="shared" si="23"/>
        <v>11.999999999999886</v>
      </c>
      <c r="N454" s="1"/>
      <c r="O454" s="54"/>
      <c r="P454" s="52"/>
      <c r="Q454" s="1"/>
      <c r="R454" s="1"/>
      <c r="S454" s="49"/>
      <c r="T454" s="40"/>
      <c r="U454" s="3" t="str">
        <f t="shared" si="22"/>
        <v>No</v>
      </c>
      <c r="V454" s="55"/>
      <c r="W454" s="43"/>
      <c r="X454" s="39"/>
      <c r="AB454" s="55"/>
    </row>
    <row r="455" spans="2:28">
      <c r="B455" s="65"/>
      <c r="C455" s="65"/>
      <c r="D455" s="55"/>
      <c r="E455" s="64"/>
      <c r="F455" s="9">
        <v>2</v>
      </c>
      <c r="G455" s="10" t="s">
        <v>346</v>
      </c>
      <c r="H455" s="11">
        <v>184.82499999999999</v>
      </c>
      <c r="I455" s="65"/>
      <c r="J455" s="10" t="s">
        <v>14</v>
      </c>
      <c r="K455" s="11" t="s">
        <v>14</v>
      </c>
      <c r="L455" s="11">
        <f t="shared" si="24"/>
        <v>0</v>
      </c>
      <c r="M455" s="12">
        <f t="shared" si="23"/>
        <v>0</v>
      </c>
      <c r="N455" s="1"/>
      <c r="O455" s="54"/>
      <c r="P455" s="52"/>
      <c r="Q455" s="1"/>
      <c r="R455" s="1"/>
      <c r="S455" s="49"/>
      <c r="T455" s="40"/>
      <c r="U455" s="3" t="str">
        <f t="shared" si="22"/>
        <v>No</v>
      </c>
      <c r="V455" s="55"/>
      <c r="W455" s="43"/>
      <c r="X455" s="39"/>
      <c r="AB455" s="55"/>
    </row>
    <row r="456" spans="2:28">
      <c r="B456" s="65"/>
      <c r="C456" s="65"/>
      <c r="D456" s="55"/>
      <c r="E456" s="64"/>
      <c r="F456" s="9">
        <v>3</v>
      </c>
      <c r="G456" s="10" t="s">
        <v>346</v>
      </c>
      <c r="H456" s="11">
        <v>149.72499999999999</v>
      </c>
      <c r="I456" s="65"/>
      <c r="J456" s="10" t="s">
        <v>11</v>
      </c>
      <c r="K456" s="11">
        <v>150.69999999999999</v>
      </c>
      <c r="L456" s="11">
        <f t="shared" si="24"/>
        <v>0.97499999999999432</v>
      </c>
      <c r="M456" s="12">
        <f t="shared" si="23"/>
        <v>38.999999999999773</v>
      </c>
      <c r="N456" s="1"/>
      <c r="O456" s="54"/>
      <c r="P456" s="52"/>
      <c r="Q456" s="1"/>
      <c r="R456" s="1"/>
      <c r="S456" s="49"/>
      <c r="T456" s="40"/>
      <c r="U456" s="3" t="str">
        <f t="shared" si="22"/>
        <v>No</v>
      </c>
      <c r="V456" s="55"/>
      <c r="W456" s="43"/>
      <c r="X456" s="39"/>
      <c r="AB456" s="55"/>
    </row>
    <row r="457" spans="2:28">
      <c r="B457" s="65"/>
      <c r="C457" s="65"/>
      <c r="D457" s="55"/>
      <c r="E457" s="64"/>
      <c r="F457" s="9">
        <v>4</v>
      </c>
      <c r="G457" s="10" t="s">
        <v>42</v>
      </c>
      <c r="H457" s="11">
        <v>154.65</v>
      </c>
      <c r="I457" s="65"/>
      <c r="J457" s="10" t="s">
        <v>14</v>
      </c>
      <c r="K457" s="11" t="s">
        <v>14</v>
      </c>
      <c r="L457" s="11">
        <f>IF(K457="N/A",0,K457-H457)</f>
        <v>0</v>
      </c>
      <c r="M457" s="12">
        <f t="shared" si="23"/>
        <v>0</v>
      </c>
      <c r="N457" s="1"/>
      <c r="O457" s="54"/>
      <c r="P457" s="52"/>
      <c r="Q457" s="1"/>
      <c r="R457" s="1"/>
      <c r="S457" s="49"/>
      <c r="T457" s="40"/>
      <c r="U457" s="3" t="str">
        <f t="shared" si="22"/>
        <v>No</v>
      </c>
      <c r="V457" s="55"/>
      <c r="W457" s="43"/>
      <c r="X457" s="39"/>
      <c r="AB457" s="55"/>
    </row>
    <row r="458" spans="2:28">
      <c r="B458" s="62">
        <v>91</v>
      </c>
      <c r="C458" s="62" t="s">
        <v>42</v>
      </c>
      <c r="D458" s="63">
        <v>570.22500000000002</v>
      </c>
      <c r="E458" s="63">
        <f>I458-D458</f>
        <v>12.175000000000068</v>
      </c>
      <c r="F458" s="23">
        <v>0</v>
      </c>
      <c r="G458" s="24" t="s">
        <v>355</v>
      </c>
      <c r="H458" s="25">
        <v>113.85</v>
      </c>
      <c r="I458" s="63">
        <f>H458+(H459-90)+(H460-90)+(H461-90)+(H462-90)</f>
        <v>582.40000000000009</v>
      </c>
      <c r="J458" s="24" t="s">
        <v>11</v>
      </c>
      <c r="K458" s="25">
        <v>114.05</v>
      </c>
      <c r="L458" s="25">
        <f t="shared" ref="L458:L461" si="25">IF(K458="N/A",0,K458-H458)</f>
        <v>0.20000000000000284</v>
      </c>
      <c r="M458" s="26">
        <f t="shared" si="23"/>
        <v>8.0000000000001137</v>
      </c>
      <c r="N458" s="1"/>
      <c r="O458" s="54"/>
      <c r="P458" s="52"/>
      <c r="Q458" s="1"/>
      <c r="R458" s="1"/>
      <c r="S458" s="49"/>
      <c r="T458" s="40"/>
      <c r="U458" s="3" t="str">
        <f t="shared" si="22"/>
        <v>No</v>
      </c>
      <c r="V458" s="55">
        <f>X94</f>
        <v>0</v>
      </c>
      <c r="W458" s="43"/>
      <c r="X458" s="39"/>
      <c r="AB458" s="55" t="str">
        <f>IF(V458=D458,"-","No!")</f>
        <v>No!</v>
      </c>
    </row>
    <row r="459" spans="2:28">
      <c r="B459" s="62"/>
      <c r="C459" s="62"/>
      <c r="D459" s="63"/>
      <c r="E459" s="64"/>
      <c r="F459" s="23">
        <v>1</v>
      </c>
      <c r="G459" s="24" t="s">
        <v>346</v>
      </c>
      <c r="H459" s="25">
        <v>187.02500000000001</v>
      </c>
      <c r="I459" s="62"/>
      <c r="J459" s="24" t="s">
        <v>14</v>
      </c>
      <c r="K459" s="25" t="s">
        <v>14</v>
      </c>
      <c r="L459" s="25">
        <f t="shared" si="25"/>
        <v>0</v>
      </c>
      <c r="M459" s="26">
        <f t="shared" si="23"/>
        <v>0</v>
      </c>
      <c r="N459" s="1"/>
      <c r="O459" s="54"/>
      <c r="P459" s="52"/>
      <c r="Q459" s="1"/>
      <c r="R459" s="1"/>
      <c r="S459" s="49"/>
      <c r="T459" s="40"/>
      <c r="U459" s="3" t="str">
        <f t="shared" si="22"/>
        <v>No</v>
      </c>
      <c r="V459" s="55"/>
      <c r="W459" s="43"/>
      <c r="X459" s="39"/>
      <c r="AB459" s="55"/>
    </row>
    <row r="460" spans="2:28">
      <c r="B460" s="62"/>
      <c r="C460" s="62"/>
      <c r="D460" s="63"/>
      <c r="E460" s="64"/>
      <c r="F460" s="23">
        <v>2</v>
      </c>
      <c r="G460" s="24" t="s">
        <v>346</v>
      </c>
      <c r="H460" s="25">
        <v>148.32499999999999</v>
      </c>
      <c r="I460" s="62"/>
      <c r="J460" s="24" t="s">
        <v>11</v>
      </c>
      <c r="K460" s="25">
        <v>151.1</v>
      </c>
      <c r="L460" s="25">
        <f t="shared" si="25"/>
        <v>2.7750000000000057</v>
      </c>
      <c r="M460" s="26">
        <f t="shared" si="23"/>
        <v>111.00000000000023</v>
      </c>
      <c r="N460" s="1"/>
      <c r="O460" s="54"/>
      <c r="P460" s="52"/>
      <c r="Q460" s="1"/>
      <c r="R460" s="1"/>
      <c r="S460" s="49"/>
      <c r="T460" s="40"/>
      <c r="U460" s="3" t="str">
        <f t="shared" si="22"/>
        <v>No</v>
      </c>
      <c r="V460" s="55"/>
      <c r="W460" s="43"/>
      <c r="X460" s="39"/>
      <c r="AB460" s="55"/>
    </row>
    <row r="461" spans="2:28">
      <c r="B461" s="62"/>
      <c r="C461" s="62"/>
      <c r="D461" s="63"/>
      <c r="E461" s="64"/>
      <c r="F461" s="23">
        <v>3</v>
      </c>
      <c r="G461" s="24" t="s">
        <v>346</v>
      </c>
      <c r="H461" s="25">
        <v>220.65</v>
      </c>
      <c r="I461" s="62"/>
      <c r="J461" s="24" t="s">
        <v>11</v>
      </c>
      <c r="K461" s="25">
        <v>227.52500000000001</v>
      </c>
      <c r="L461" s="25">
        <f t="shared" si="25"/>
        <v>6.875</v>
      </c>
      <c r="M461" s="26">
        <f t="shared" si="23"/>
        <v>275</v>
      </c>
      <c r="N461" s="1"/>
      <c r="O461" s="54"/>
      <c r="P461" s="52"/>
      <c r="Q461" s="1"/>
      <c r="R461" s="1"/>
      <c r="S461" s="49"/>
      <c r="T461" s="40"/>
      <c r="U461" s="3" t="str">
        <f t="shared" si="22"/>
        <v>No</v>
      </c>
      <c r="V461" s="55"/>
      <c r="W461" s="43"/>
      <c r="X461" s="39"/>
      <c r="AB461" s="55"/>
    </row>
    <row r="462" spans="2:28">
      <c r="B462" s="62"/>
      <c r="C462" s="62"/>
      <c r="D462" s="63"/>
      <c r="E462" s="64"/>
      <c r="F462" s="23">
        <v>4</v>
      </c>
      <c r="G462" s="24" t="s">
        <v>356</v>
      </c>
      <c r="H462" s="25">
        <v>272.55</v>
      </c>
      <c r="I462" s="62"/>
      <c r="J462" s="24" t="s">
        <v>14</v>
      </c>
      <c r="K462" s="25" t="s">
        <v>14</v>
      </c>
      <c r="L462" s="25">
        <f>IF(K462="N/A",0,K462-H462)</f>
        <v>0</v>
      </c>
      <c r="M462" s="26">
        <f t="shared" si="23"/>
        <v>0</v>
      </c>
      <c r="N462" s="1"/>
      <c r="O462" s="54"/>
      <c r="P462" s="52"/>
      <c r="Q462" s="1"/>
      <c r="R462" s="1"/>
      <c r="S462" s="49"/>
      <c r="T462" s="40"/>
      <c r="U462" s="3" t="str">
        <f t="shared" si="22"/>
        <v>No</v>
      </c>
      <c r="V462" s="55"/>
      <c r="W462" s="43"/>
      <c r="X462" s="39"/>
      <c r="AB462" s="55"/>
    </row>
    <row r="463" spans="2:28">
      <c r="B463" s="65">
        <v>92</v>
      </c>
      <c r="C463" s="65" t="s">
        <v>346</v>
      </c>
      <c r="D463" s="55">
        <v>348.35</v>
      </c>
      <c r="E463" s="55">
        <f>I463-D463</f>
        <v>2.7749999999999773</v>
      </c>
      <c r="F463" s="9">
        <v>0</v>
      </c>
      <c r="G463" s="10" t="s">
        <v>42</v>
      </c>
      <c r="H463" s="11">
        <v>132.19999999999999</v>
      </c>
      <c r="I463" s="55">
        <f>H463+(H464-90)+(H465-90)+(H466-90)+(H467-90)</f>
        <v>351.125</v>
      </c>
      <c r="J463" s="10" t="s">
        <v>14</v>
      </c>
      <c r="K463" s="11" t="s">
        <v>14</v>
      </c>
      <c r="L463" s="11">
        <f t="shared" ref="L463:L466" si="26">IF(K463="N/A",0,K463-H463)</f>
        <v>0</v>
      </c>
      <c r="M463" s="12">
        <f t="shared" si="23"/>
        <v>0</v>
      </c>
      <c r="N463" s="1"/>
      <c r="O463" s="54"/>
      <c r="P463" s="52"/>
      <c r="Q463" s="1"/>
      <c r="R463" s="1"/>
      <c r="S463" s="49"/>
      <c r="T463" s="40"/>
      <c r="U463" s="3" t="str">
        <f t="shared" si="22"/>
        <v>No</v>
      </c>
      <c r="V463" s="55">
        <f>X95</f>
        <v>0</v>
      </c>
      <c r="W463" s="43"/>
      <c r="X463" s="39"/>
      <c r="AB463" s="55" t="str">
        <f>IF(V463=D463,"-","No!")</f>
        <v>No!</v>
      </c>
    </row>
    <row r="464" spans="2:28">
      <c r="B464" s="65"/>
      <c r="C464" s="65"/>
      <c r="D464" s="55"/>
      <c r="E464" s="64"/>
      <c r="F464" s="9">
        <v>1</v>
      </c>
      <c r="G464" s="10" t="s">
        <v>42</v>
      </c>
      <c r="H464" s="11">
        <v>159.25</v>
      </c>
      <c r="I464" s="65"/>
      <c r="J464" s="10" t="s">
        <v>14</v>
      </c>
      <c r="K464" s="11" t="s">
        <v>14</v>
      </c>
      <c r="L464" s="11">
        <f t="shared" si="26"/>
        <v>0</v>
      </c>
      <c r="M464" s="12">
        <f t="shared" si="23"/>
        <v>0</v>
      </c>
      <c r="N464" s="1"/>
      <c r="O464" s="54"/>
      <c r="P464" s="52"/>
      <c r="Q464" s="1"/>
      <c r="R464" s="1"/>
      <c r="S464" s="49"/>
      <c r="T464" s="40"/>
      <c r="U464" s="3" t="str">
        <f t="shared" si="22"/>
        <v>No</v>
      </c>
      <c r="V464" s="55"/>
      <c r="W464" s="43"/>
      <c r="X464" s="39"/>
      <c r="AB464" s="55"/>
    </row>
    <row r="465" spans="2:28">
      <c r="B465" s="65"/>
      <c r="C465" s="65"/>
      <c r="D465" s="55"/>
      <c r="E465" s="64"/>
      <c r="F465" s="9">
        <v>2</v>
      </c>
      <c r="G465" s="10" t="s">
        <v>355</v>
      </c>
      <c r="H465" s="11">
        <v>118.02500000000001</v>
      </c>
      <c r="I465" s="65"/>
      <c r="J465" s="10" t="s">
        <v>14</v>
      </c>
      <c r="K465" s="11" t="s">
        <v>14</v>
      </c>
      <c r="L465" s="11">
        <f t="shared" si="26"/>
        <v>0</v>
      </c>
      <c r="M465" s="12">
        <f t="shared" si="23"/>
        <v>0</v>
      </c>
      <c r="N465" s="1"/>
      <c r="O465" s="54"/>
      <c r="P465" s="52"/>
      <c r="Q465" s="1"/>
      <c r="R465" s="1"/>
      <c r="S465" s="49"/>
      <c r="T465" s="40"/>
      <c r="U465" s="3" t="str">
        <f t="shared" si="22"/>
        <v>No</v>
      </c>
      <c r="V465" s="55"/>
      <c r="W465" s="43"/>
      <c r="X465" s="39"/>
      <c r="AB465" s="55"/>
    </row>
    <row r="466" spans="2:28">
      <c r="B466" s="65"/>
      <c r="C466" s="65"/>
      <c r="D466" s="55"/>
      <c r="E466" s="64"/>
      <c r="F466" s="9">
        <v>3</v>
      </c>
      <c r="G466" s="10" t="s">
        <v>42</v>
      </c>
      <c r="H466" s="11">
        <v>192.02500000000001</v>
      </c>
      <c r="I466" s="65"/>
      <c r="J466" s="10" t="s">
        <v>14</v>
      </c>
      <c r="K466" s="11" t="s">
        <v>14</v>
      </c>
      <c r="L466" s="11">
        <f t="shared" si="26"/>
        <v>0</v>
      </c>
      <c r="M466" s="12">
        <f t="shared" si="23"/>
        <v>0</v>
      </c>
      <c r="N466" s="1"/>
      <c r="O466" s="54"/>
      <c r="P466" s="52"/>
      <c r="Q466" s="1"/>
      <c r="R466" s="1"/>
      <c r="S466" s="49"/>
      <c r="T466" s="40"/>
      <c r="U466" s="3" t="str">
        <f t="shared" si="22"/>
        <v>No</v>
      </c>
      <c r="V466" s="55"/>
      <c r="W466" s="43"/>
      <c r="X466" s="39"/>
      <c r="AB466" s="55"/>
    </row>
    <row r="467" spans="2:28">
      <c r="B467" s="65"/>
      <c r="C467" s="65"/>
      <c r="D467" s="55"/>
      <c r="E467" s="64"/>
      <c r="F467" s="9">
        <v>4</v>
      </c>
      <c r="G467" s="10" t="s">
        <v>352</v>
      </c>
      <c r="H467" s="11">
        <v>109.625</v>
      </c>
      <c r="I467" s="65"/>
      <c r="J467" s="10" t="s">
        <v>14</v>
      </c>
      <c r="K467" s="11" t="s">
        <v>14</v>
      </c>
      <c r="L467" s="11">
        <f>IF(K467="N/A",0,K467-H467)</f>
        <v>0</v>
      </c>
      <c r="M467" s="12">
        <f t="shared" si="23"/>
        <v>0</v>
      </c>
      <c r="N467" s="1"/>
      <c r="O467" s="54"/>
      <c r="P467" s="52"/>
      <c r="Q467" s="1"/>
      <c r="R467" s="1"/>
      <c r="S467" s="49"/>
      <c r="T467" s="40"/>
      <c r="U467" s="3" t="str">
        <f t="shared" si="22"/>
        <v>No</v>
      </c>
      <c r="V467" s="55"/>
      <c r="W467" s="43"/>
      <c r="X467" s="39"/>
      <c r="AB467" s="55"/>
    </row>
    <row r="468" spans="2:28">
      <c r="B468" s="62">
        <v>93</v>
      </c>
      <c r="C468" s="62" t="s">
        <v>16</v>
      </c>
      <c r="D468" s="63">
        <v>331.7</v>
      </c>
      <c r="E468" s="63">
        <f>I468-D468</f>
        <v>10.025000000000034</v>
      </c>
      <c r="F468" s="23">
        <v>0</v>
      </c>
      <c r="G468" s="24" t="s">
        <v>346</v>
      </c>
      <c r="H468" s="25">
        <v>165.5</v>
      </c>
      <c r="I468" s="63">
        <f>H468+(H469-90)+(H470-90)+(H471-90)+(H472-90)</f>
        <v>341.72500000000002</v>
      </c>
      <c r="J468" s="24" t="s">
        <v>11</v>
      </c>
      <c r="K468" s="25">
        <v>171.2</v>
      </c>
      <c r="L468" s="25">
        <f t="shared" ref="L468:L471" si="27">IF(K468="N/A",0,K468-H468)</f>
        <v>5.6999999999999886</v>
      </c>
      <c r="M468" s="26">
        <f t="shared" si="23"/>
        <v>227.99999999999955</v>
      </c>
      <c r="N468" s="1"/>
      <c r="O468" s="54"/>
      <c r="P468" s="52"/>
      <c r="Q468" s="1"/>
      <c r="R468" s="1"/>
      <c r="S468" s="49"/>
      <c r="T468" s="40"/>
      <c r="U468" s="3" t="str">
        <f t="shared" si="22"/>
        <v>No</v>
      </c>
      <c r="V468" s="55">
        <f>X96</f>
        <v>0</v>
      </c>
      <c r="W468" s="43"/>
      <c r="X468" s="39"/>
      <c r="AB468" s="55" t="str">
        <f>IF(V468=D468,"-","No!")</f>
        <v>No!</v>
      </c>
    </row>
    <row r="469" spans="2:28">
      <c r="B469" s="62"/>
      <c r="C469" s="62"/>
      <c r="D469" s="63"/>
      <c r="E469" s="64"/>
      <c r="F469" s="23">
        <v>1</v>
      </c>
      <c r="G469" s="24" t="s">
        <v>42</v>
      </c>
      <c r="H469" s="25">
        <v>163.07499999999999</v>
      </c>
      <c r="I469" s="62"/>
      <c r="J469" s="24" t="s">
        <v>14</v>
      </c>
      <c r="K469" s="25" t="s">
        <v>14</v>
      </c>
      <c r="L469" s="25">
        <f t="shared" si="27"/>
        <v>0</v>
      </c>
      <c r="M469" s="26">
        <f t="shared" si="23"/>
        <v>0</v>
      </c>
      <c r="N469" s="1"/>
      <c r="O469" s="54"/>
      <c r="P469" s="52"/>
      <c r="Q469" s="1"/>
      <c r="R469" s="1"/>
      <c r="S469" s="49"/>
      <c r="T469" s="40"/>
      <c r="U469" s="3" t="str">
        <f t="shared" si="22"/>
        <v>No</v>
      </c>
      <c r="V469" s="55"/>
      <c r="W469" s="43"/>
      <c r="X469" s="39"/>
      <c r="AB469" s="55"/>
    </row>
    <row r="470" spans="2:28">
      <c r="B470" s="62"/>
      <c r="C470" s="62"/>
      <c r="D470" s="63"/>
      <c r="E470" s="64"/>
      <c r="F470" s="23">
        <v>2</v>
      </c>
      <c r="G470" s="24" t="s">
        <v>6</v>
      </c>
      <c r="H470" s="25">
        <v>116.375</v>
      </c>
      <c r="I470" s="62"/>
      <c r="J470" s="24" t="s">
        <v>14</v>
      </c>
      <c r="K470" s="25" t="s">
        <v>14</v>
      </c>
      <c r="L470" s="25">
        <f t="shared" si="27"/>
        <v>0</v>
      </c>
      <c r="M470" s="26">
        <f t="shared" si="23"/>
        <v>0</v>
      </c>
      <c r="N470" s="1"/>
      <c r="O470" s="54"/>
      <c r="P470" s="52"/>
      <c r="Q470" s="1"/>
      <c r="R470" s="1"/>
      <c r="S470" s="49"/>
      <c r="T470" s="40"/>
      <c r="U470" s="3" t="str">
        <f t="shared" si="22"/>
        <v>No</v>
      </c>
      <c r="V470" s="55"/>
      <c r="W470" s="43"/>
      <c r="X470" s="39"/>
      <c r="AB470" s="55"/>
    </row>
    <row r="471" spans="2:28">
      <c r="B471" s="62"/>
      <c r="C471" s="62"/>
      <c r="D471" s="63"/>
      <c r="E471" s="64"/>
      <c r="F471" s="23">
        <v>3</v>
      </c>
      <c r="G471" s="24" t="s">
        <v>42</v>
      </c>
      <c r="H471" s="25">
        <v>120.05</v>
      </c>
      <c r="I471" s="62"/>
      <c r="J471" s="24" t="s">
        <v>14</v>
      </c>
      <c r="K471" s="25" t="s">
        <v>14</v>
      </c>
      <c r="L471" s="25">
        <f t="shared" si="27"/>
        <v>0</v>
      </c>
      <c r="M471" s="26">
        <f t="shared" si="23"/>
        <v>0</v>
      </c>
      <c r="N471" s="1"/>
      <c r="O471" s="54"/>
      <c r="P471" s="52"/>
      <c r="Q471" s="1"/>
      <c r="R471" s="1"/>
      <c r="S471" s="49"/>
      <c r="T471" s="40"/>
      <c r="U471" s="3" t="str">
        <f t="shared" si="22"/>
        <v>No</v>
      </c>
      <c r="V471" s="55"/>
      <c r="W471" s="43"/>
      <c r="X471" s="39"/>
      <c r="AB471" s="55"/>
    </row>
    <row r="472" spans="2:28">
      <c r="B472" s="62"/>
      <c r="C472" s="62"/>
      <c r="D472" s="63"/>
      <c r="E472" s="64"/>
      <c r="F472" s="23">
        <v>4</v>
      </c>
      <c r="G472" s="24" t="s">
        <v>346</v>
      </c>
      <c r="H472" s="25">
        <v>136.72499999999999</v>
      </c>
      <c r="I472" s="62"/>
      <c r="J472" s="24" t="s">
        <v>14</v>
      </c>
      <c r="K472" s="25" t="s">
        <v>14</v>
      </c>
      <c r="L472" s="25">
        <f>IF(K472="N/A",0,K472-H472)</f>
        <v>0</v>
      </c>
      <c r="M472" s="26">
        <f t="shared" si="23"/>
        <v>0</v>
      </c>
      <c r="N472" s="1"/>
      <c r="O472" s="54"/>
      <c r="P472" s="52"/>
      <c r="Q472" s="1"/>
      <c r="R472" s="1"/>
      <c r="S472" s="49"/>
      <c r="T472" s="40"/>
      <c r="U472" s="3" t="str">
        <f t="shared" si="22"/>
        <v>No</v>
      </c>
      <c r="V472" s="55"/>
      <c r="W472" s="43"/>
      <c r="X472" s="39"/>
      <c r="AB472" s="55"/>
    </row>
    <row r="473" spans="2:28">
      <c r="B473" s="65">
        <v>94</v>
      </c>
      <c r="C473" s="65" t="s">
        <v>346</v>
      </c>
      <c r="D473" s="55">
        <v>335.6</v>
      </c>
      <c r="E473" s="55">
        <f>I473-D473</f>
        <v>2.9499999999999886</v>
      </c>
      <c r="F473" s="9">
        <v>0</v>
      </c>
      <c r="G473" s="10" t="s">
        <v>76</v>
      </c>
      <c r="H473" s="11">
        <v>80.8</v>
      </c>
      <c r="I473" s="55">
        <f>H473+(H474-90)+(H475-90)+(H476-90)+(H477-90)</f>
        <v>338.55</v>
      </c>
      <c r="J473" s="10" t="s">
        <v>14</v>
      </c>
      <c r="K473" s="11" t="s">
        <v>14</v>
      </c>
      <c r="L473" s="11">
        <f t="shared" ref="L473:L476" si="28">IF(K473="N/A",0,K473-H473)</f>
        <v>0</v>
      </c>
      <c r="M473" s="12">
        <f t="shared" si="23"/>
        <v>0</v>
      </c>
      <c r="N473" s="1"/>
      <c r="O473" s="54"/>
      <c r="P473" s="52"/>
      <c r="Q473" s="1"/>
      <c r="R473" s="1"/>
      <c r="S473" s="49"/>
      <c r="T473" s="40"/>
      <c r="U473" s="3" t="str">
        <f t="shared" si="22"/>
        <v>No</v>
      </c>
      <c r="V473" s="55">
        <f>X97</f>
        <v>0</v>
      </c>
      <c r="W473" s="43"/>
      <c r="X473" s="39"/>
      <c r="AB473" s="55" t="str">
        <f>IF(V473=D473,"-","No!")</f>
        <v>No!</v>
      </c>
    </row>
    <row r="474" spans="2:28">
      <c r="B474" s="65"/>
      <c r="C474" s="65"/>
      <c r="D474" s="55"/>
      <c r="E474" s="64"/>
      <c r="F474" s="9">
        <v>1</v>
      </c>
      <c r="G474" s="10" t="s">
        <v>346</v>
      </c>
      <c r="H474" s="11">
        <v>156.67500000000001</v>
      </c>
      <c r="I474" s="65"/>
      <c r="J474" s="10" t="s">
        <v>14</v>
      </c>
      <c r="K474" s="11" t="s">
        <v>14</v>
      </c>
      <c r="L474" s="11">
        <f t="shared" si="28"/>
        <v>0</v>
      </c>
      <c r="M474" s="12">
        <f t="shared" si="23"/>
        <v>0</v>
      </c>
      <c r="N474" s="1"/>
      <c r="O474" s="54"/>
      <c r="P474" s="52"/>
      <c r="Q474" s="1"/>
      <c r="R474" s="1"/>
      <c r="S474" s="49"/>
      <c r="T474" s="40"/>
      <c r="U474" s="3" t="str">
        <f t="shared" si="22"/>
        <v>No</v>
      </c>
      <c r="V474" s="55"/>
      <c r="W474" s="43"/>
      <c r="X474" s="39"/>
      <c r="AB474" s="55"/>
    </row>
    <row r="475" spans="2:28">
      <c r="B475" s="65"/>
      <c r="C475" s="65"/>
      <c r="D475" s="55"/>
      <c r="E475" s="64"/>
      <c r="F475" s="9">
        <v>2</v>
      </c>
      <c r="G475" s="10" t="s">
        <v>32</v>
      </c>
      <c r="H475" s="11">
        <v>122.875</v>
      </c>
      <c r="I475" s="65"/>
      <c r="J475" s="10" t="s">
        <v>11</v>
      </c>
      <c r="K475" s="11">
        <v>122.9</v>
      </c>
      <c r="L475" s="11">
        <f t="shared" si="28"/>
        <v>2.5000000000005684E-2</v>
      </c>
      <c r="M475" s="12">
        <f t="shared" si="23"/>
        <v>1.0000000000002274</v>
      </c>
      <c r="N475" s="1"/>
      <c r="O475" s="54"/>
      <c r="P475" s="52"/>
      <c r="Q475" s="1"/>
      <c r="R475" s="1"/>
      <c r="S475" s="49"/>
      <c r="T475" s="40"/>
      <c r="U475" s="3" t="str">
        <f t="shared" si="22"/>
        <v>No</v>
      </c>
      <c r="V475" s="55"/>
      <c r="W475" s="43"/>
      <c r="X475" s="39"/>
      <c r="AB475" s="55"/>
    </row>
    <row r="476" spans="2:28">
      <c r="B476" s="65"/>
      <c r="C476" s="65"/>
      <c r="D476" s="55"/>
      <c r="E476" s="64"/>
      <c r="F476" s="9">
        <v>3</v>
      </c>
      <c r="G476" s="10" t="s">
        <v>346</v>
      </c>
      <c r="H476" s="11">
        <v>210.625</v>
      </c>
      <c r="I476" s="65"/>
      <c r="J476" s="10" t="s">
        <v>14</v>
      </c>
      <c r="K476" s="11" t="s">
        <v>14</v>
      </c>
      <c r="L476" s="11">
        <f t="shared" si="28"/>
        <v>0</v>
      </c>
      <c r="M476" s="12">
        <f t="shared" si="23"/>
        <v>0</v>
      </c>
      <c r="N476" s="1"/>
      <c r="O476" s="54"/>
      <c r="P476" s="52"/>
      <c r="Q476" s="1"/>
      <c r="R476" s="1"/>
      <c r="S476" s="49"/>
      <c r="T476" s="40"/>
      <c r="U476" s="3" t="str">
        <f t="shared" si="22"/>
        <v>No</v>
      </c>
      <c r="V476" s="55"/>
      <c r="W476" s="43"/>
      <c r="X476" s="39"/>
      <c r="AB476" s="55"/>
    </row>
    <row r="477" spans="2:28">
      <c r="B477" s="65"/>
      <c r="C477" s="65"/>
      <c r="D477" s="55"/>
      <c r="E477" s="64"/>
      <c r="F477" s="9">
        <v>4</v>
      </c>
      <c r="G477" s="10" t="s">
        <v>346</v>
      </c>
      <c r="H477" s="11">
        <v>127.575</v>
      </c>
      <c r="I477" s="65"/>
      <c r="J477" s="10" t="s">
        <v>14</v>
      </c>
      <c r="K477" s="11" t="s">
        <v>14</v>
      </c>
      <c r="L477" s="11">
        <f>IF(K477="N/A",0,K477-H477)</f>
        <v>0</v>
      </c>
      <c r="M477" s="12">
        <f t="shared" si="23"/>
        <v>0</v>
      </c>
      <c r="N477" s="1"/>
      <c r="O477" s="54"/>
      <c r="P477" s="52"/>
      <c r="Q477" s="1"/>
      <c r="R477" s="1"/>
      <c r="S477" s="49"/>
      <c r="T477" s="40"/>
      <c r="U477" s="3" t="str">
        <f t="shared" si="22"/>
        <v>No</v>
      </c>
      <c r="V477" s="55"/>
      <c r="W477" s="43"/>
      <c r="X477" s="39"/>
      <c r="AB477" s="55"/>
    </row>
    <row r="478" spans="2:28">
      <c r="B478" s="62">
        <v>95</v>
      </c>
      <c r="C478" s="62" t="s">
        <v>42</v>
      </c>
      <c r="D478" s="63">
        <v>412.27499999999998</v>
      </c>
      <c r="E478" s="63">
        <f>I478-D478</f>
        <v>5.1500000000000341</v>
      </c>
      <c r="F478" s="23">
        <v>0</v>
      </c>
      <c r="G478" s="24" t="s">
        <v>7</v>
      </c>
      <c r="H478" s="25">
        <v>127.22499999999999</v>
      </c>
      <c r="I478" s="63">
        <f>H478+(H479-90)+(H480-90)+(H481-90)+(H482-90)</f>
        <v>417.42500000000001</v>
      </c>
      <c r="J478" s="24" t="s">
        <v>14</v>
      </c>
      <c r="K478" s="25" t="s">
        <v>14</v>
      </c>
      <c r="L478" s="25">
        <f t="shared" ref="L478:L481" si="29">IF(K478="N/A",0,K478-H478)</f>
        <v>0</v>
      </c>
      <c r="M478" s="26">
        <f t="shared" si="23"/>
        <v>0</v>
      </c>
      <c r="N478" s="1"/>
      <c r="O478" s="54"/>
      <c r="P478" s="52"/>
      <c r="Q478" s="1"/>
      <c r="R478" s="1"/>
      <c r="S478" s="49"/>
      <c r="T478" s="40"/>
      <c r="U478" s="3" t="str">
        <f t="shared" si="22"/>
        <v>No</v>
      </c>
      <c r="V478" s="55">
        <f>X98</f>
        <v>0</v>
      </c>
      <c r="W478" s="43"/>
      <c r="X478" s="39"/>
      <c r="AB478" s="55" t="str">
        <f>IF(V478=D478,"-","No!")</f>
        <v>No!</v>
      </c>
    </row>
    <row r="479" spans="2:28">
      <c r="B479" s="62"/>
      <c r="C479" s="62"/>
      <c r="D479" s="63"/>
      <c r="E479" s="64"/>
      <c r="F479" s="23">
        <v>1</v>
      </c>
      <c r="G479" s="24" t="s">
        <v>42</v>
      </c>
      <c r="H479" s="25">
        <v>141.375</v>
      </c>
      <c r="I479" s="62"/>
      <c r="J479" s="24" t="s">
        <v>14</v>
      </c>
      <c r="K479" s="25" t="s">
        <v>14</v>
      </c>
      <c r="L479" s="25">
        <f t="shared" si="29"/>
        <v>0</v>
      </c>
      <c r="M479" s="26">
        <f t="shared" si="23"/>
        <v>0</v>
      </c>
      <c r="N479" s="1"/>
      <c r="O479" s="54"/>
      <c r="P479" s="52"/>
      <c r="Q479" s="1"/>
      <c r="R479" s="1"/>
      <c r="S479" s="49"/>
      <c r="T479" s="40"/>
      <c r="U479" s="3" t="str">
        <f t="shared" si="22"/>
        <v>No</v>
      </c>
      <c r="V479" s="55"/>
      <c r="W479" s="43"/>
      <c r="X479" s="39"/>
      <c r="AB479" s="55"/>
    </row>
    <row r="480" spans="2:28">
      <c r="B480" s="62"/>
      <c r="C480" s="62"/>
      <c r="D480" s="63"/>
      <c r="E480" s="64"/>
      <c r="F480" s="23">
        <v>2</v>
      </c>
      <c r="G480" s="24" t="s">
        <v>32</v>
      </c>
      <c r="H480" s="25">
        <v>182.4</v>
      </c>
      <c r="I480" s="62"/>
      <c r="J480" s="24" t="s">
        <v>14</v>
      </c>
      <c r="K480" s="25" t="s">
        <v>14</v>
      </c>
      <c r="L480" s="25">
        <f t="shared" si="29"/>
        <v>0</v>
      </c>
      <c r="M480" s="26">
        <f t="shared" si="23"/>
        <v>0</v>
      </c>
      <c r="N480" s="1"/>
      <c r="O480" s="54"/>
      <c r="P480" s="52"/>
      <c r="Q480" s="1"/>
      <c r="R480" s="1"/>
      <c r="S480" s="49"/>
      <c r="T480" s="40"/>
      <c r="U480" s="3" t="str">
        <f t="shared" si="22"/>
        <v>No</v>
      </c>
      <c r="V480" s="55"/>
      <c r="W480" s="43"/>
      <c r="X480" s="39"/>
      <c r="AB480" s="55"/>
    </row>
    <row r="481" spans="2:28">
      <c r="B481" s="62"/>
      <c r="C481" s="62"/>
      <c r="D481" s="63"/>
      <c r="E481" s="64"/>
      <c r="F481" s="23">
        <v>3</v>
      </c>
      <c r="G481" s="24" t="s">
        <v>346</v>
      </c>
      <c r="H481" s="25">
        <v>184.17500000000001</v>
      </c>
      <c r="I481" s="62"/>
      <c r="J481" s="24" t="s">
        <v>11</v>
      </c>
      <c r="K481" s="25">
        <v>185.22499999999999</v>
      </c>
      <c r="L481" s="25">
        <f t="shared" si="29"/>
        <v>1.0499999999999829</v>
      </c>
      <c r="M481" s="26">
        <f t="shared" si="23"/>
        <v>41.999999999999318</v>
      </c>
      <c r="N481" s="1"/>
      <c r="O481" s="54"/>
      <c r="P481" s="52"/>
      <c r="Q481" s="1"/>
      <c r="R481" s="1"/>
      <c r="S481" s="49"/>
      <c r="T481" s="40"/>
      <c r="U481" s="3" t="str">
        <f t="shared" si="22"/>
        <v>No</v>
      </c>
      <c r="V481" s="55"/>
      <c r="W481" s="43"/>
      <c r="X481" s="39"/>
      <c r="AB481" s="55"/>
    </row>
    <row r="482" spans="2:28">
      <c r="B482" s="62"/>
      <c r="C482" s="62"/>
      <c r="D482" s="63"/>
      <c r="E482" s="64"/>
      <c r="F482" s="23">
        <v>4</v>
      </c>
      <c r="G482" s="24" t="s">
        <v>16</v>
      </c>
      <c r="H482" s="25">
        <v>142.25</v>
      </c>
      <c r="I482" s="62"/>
      <c r="J482" s="24" t="s">
        <v>14</v>
      </c>
      <c r="K482" s="25" t="s">
        <v>14</v>
      </c>
      <c r="L482" s="25">
        <f>IF(K482="N/A",0,K482-H482)</f>
        <v>0</v>
      </c>
      <c r="M482" s="26">
        <f t="shared" si="23"/>
        <v>0</v>
      </c>
      <c r="N482" s="1"/>
      <c r="O482" s="54"/>
      <c r="P482" s="52"/>
      <c r="Q482" s="1"/>
      <c r="R482" s="1"/>
      <c r="S482" s="49"/>
      <c r="T482" s="40"/>
      <c r="U482" s="3" t="str">
        <f t="shared" si="22"/>
        <v>No</v>
      </c>
      <c r="V482" s="55"/>
      <c r="W482" s="43"/>
      <c r="X482" s="39"/>
      <c r="AB482" s="55"/>
    </row>
    <row r="483" spans="2:28">
      <c r="B483" s="65">
        <v>96</v>
      </c>
      <c r="C483" s="65" t="s">
        <v>42</v>
      </c>
      <c r="D483" s="55">
        <v>286.27499999999998</v>
      </c>
      <c r="E483" s="55">
        <f>I483-D483</f>
        <v>7.0500000000000682</v>
      </c>
      <c r="F483" s="9">
        <v>0</v>
      </c>
      <c r="G483" s="10" t="s">
        <v>346</v>
      </c>
      <c r="H483" s="11">
        <v>139.15</v>
      </c>
      <c r="I483" s="55">
        <f>H483+(H484-90)+(H485-90)+(H486-90)+(H487-90)</f>
        <v>293.32500000000005</v>
      </c>
      <c r="J483" s="10" t="s">
        <v>14</v>
      </c>
      <c r="K483" s="11" t="s">
        <v>14</v>
      </c>
      <c r="L483" s="11">
        <f t="shared" ref="L483:L486" si="30">IF(K483="N/A",0,K483-H483)</f>
        <v>0</v>
      </c>
      <c r="M483" s="12">
        <f t="shared" si="23"/>
        <v>0</v>
      </c>
      <c r="N483" s="1"/>
      <c r="O483" s="54"/>
      <c r="P483" s="52"/>
      <c r="Q483" s="1"/>
      <c r="R483" s="1"/>
      <c r="S483" s="49"/>
      <c r="T483" s="40"/>
      <c r="U483" s="3" t="str">
        <f t="shared" si="22"/>
        <v>No</v>
      </c>
      <c r="V483" s="55">
        <f>X99</f>
        <v>0</v>
      </c>
      <c r="W483" s="43"/>
      <c r="X483" s="39"/>
      <c r="AB483" s="55" t="str">
        <f>IF(V483=D483,"-","No!")</f>
        <v>No!</v>
      </c>
    </row>
    <row r="484" spans="2:28">
      <c r="B484" s="65"/>
      <c r="C484" s="65"/>
      <c r="D484" s="55"/>
      <c r="E484" s="64"/>
      <c r="F484" s="9">
        <v>1</v>
      </c>
      <c r="G484" s="10" t="s">
        <v>346</v>
      </c>
      <c r="H484" s="11">
        <v>109.375</v>
      </c>
      <c r="I484" s="65"/>
      <c r="J484" s="10" t="s">
        <v>14</v>
      </c>
      <c r="K484" s="11" t="s">
        <v>14</v>
      </c>
      <c r="L484" s="11">
        <f t="shared" si="30"/>
        <v>0</v>
      </c>
      <c r="M484" s="12">
        <f t="shared" si="23"/>
        <v>0</v>
      </c>
      <c r="N484" s="1"/>
      <c r="O484" s="54"/>
      <c r="P484" s="52"/>
      <c r="Q484" s="1"/>
      <c r="R484" s="1"/>
      <c r="S484" s="49"/>
      <c r="T484" s="40"/>
      <c r="U484" s="3" t="str">
        <f t="shared" si="22"/>
        <v>No</v>
      </c>
      <c r="V484" s="55"/>
      <c r="W484" s="43"/>
      <c r="X484" s="39"/>
      <c r="AB484" s="55"/>
    </row>
    <row r="485" spans="2:28">
      <c r="B485" s="65"/>
      <c r="C485" s="65"/>
      <c r="D485" s="55"/>
      <c r="E485" s="64"/>
      <c r="F485" s="9">
        <v>2</v>
      </c>
      <c r="G485" s="10" t="s">
        <v>6</v>
      </c>
      <c r="H485" s="11">
        <v>166.52500000000001</v>
      </c>
      <c r="I485" s="65"/>
      <c r="J485" s="10" t="s">
        <v>14</v>
      </c>
      <c r="K485" s="11" t="s">
        <v>14</v>
      </c>
      <c r="L485" s="11">
        <f t="shared" si="30"/>
        <v>0</v>
      </c>
      <c r="M485" s="12">
        <f t="shared" si="23"/>
        <v>0</v>
      </c>
      <c r="N485" s="1"/>
      <c r="O485" s="54"/>
      <c r="P485" s="52"/>
      <c r="Q485" s="1"/>
      <c r="R485" s="1"/>
      <c r="S485" s="49"/>
      <c r="T485" s="40"/>
      <c r="U485" s="3" t="str">
        <f t="shared" si="22"/>
        <v>No</v>
      </c>
      <c r="V485" s="55"/>
      <c r="W485" s="43"/>
      <c r="X485" s="39"/>
      <c r="AB485" s="55"/>
    </row>
    <row r="486" spans="2:28">
      <c r="B486" s="65"/>
      <c r="C486" s="65"/>
      <c r="D486" s="55"/>
      <c r="E486" s="64"/>
      <c r="F486" s="9">
        <v>3</v>
      </c>
      <c r="G486" s="10" t="s">
        <v>346</v>
      </c>
      <c r="H486" s="11">
        <v>104.125</v>
      </c>
      <c r="I486" s="65"/>
      <c r="J486" s="10" t="s">
        <v>14</v>
      </c>
      <c r="K486" s="11" t="s">
        <v>14</v>
      </c>
      <c r="L486" s="11">
        <f t="shared" si="30"/>
        <v>0</v>
      </c>
      <c r="M486" s="12">
        <f t="shared" si="23"/>
        <v>0</v>
      </c>
      <c r="N486" s="1"/>
      <c r="O486" s="54"/>
      <c r="P486" s="52"/>
      <c r="Q486" s="1"/>
      <c r="R486" s="1"/>
      <c r="S486" s="49"/>
      <c r="T486" s="40"/>
      <c r="U486" s="3" t="str">
        <f t="shared" si="22"/>
        <v>No</v>
      </c>
      <c r="V486" s="55"/>
      <c r="W486" s="43"/>
      <c r="X486" s="39"/>
      <c r="AB486" s="55"/>
    </row>
    <row r="487" spans="2:28">
      <c r="B487" s="65"/>
      <c r="C487" s="65"/>
      <c r="D487" s="55"/>
      <c r="E487" s="64"/>
      <c r="F487" s="9">
        <v>4</v>
      </c>
      <c r="G487" s="10" t="s">
        <v>346</v>
      </c>
      <c r="H487" s="11">
        <v>134.15</v>
      </c>
      <c r="I487" s="65"/>
      <c r="J487" s="10" t="s">
        <v>14</v>
      </c>
      <c r="K487" s="11" t="s">
        <v>14</v>
      </c>
      <c r="L487" s="11">
        <f>IF(K487="N/A",0,K487-H487)</f>
        <v>0</v>
      </c>
      <c r="M487" s="12">
        <f t="shared" si="23"/>
        <v>0</v>
      </c>
      <c r="N487" s="1"/>
      <c r="O487" s="54"/>
      <c r="P487" s="52"/>
      <c r="Q487" s="1"/>
      <c r="R487" s="1"/>
      <c r="S487" s="49"/>
      <c r="T487" s="40"/>
      <c r="U487" s="3" t="str">
        <f t="shared" si="22"/>
        <v>No</v>
      </c>
      <c r="V487" s="55"/>
      <c r="W487" s="43"/>
      <c r="X487" s="39"/>
      <c r="AB487" s="55"/>
    </row>
    <row r="488" spans="2:28">
      <c r="B488" s="62">
        <v>97</v>
      </c>
      <c r="C488" s="62" t="s">
        <v>42</v>
      </c>
      <c r="D488" s="63">
        <v>320.57499999999999</v>
      </c>
      <c r="E488" s="63">
        <f>I488-D488</f>
        <v>4.2249999999999659</v>
      </c>
      <c r="F488" s="23">
        <v>0</v>
      </c>
      <c r="G488" s="24" t="s">
        <v>42</v>
      </c>
      <c r="H488" s="25">
        <v>101.72499999999999</v>
      </c>
      <c r="I488" s="63">
        <f>H488+(H489-90)+(H490-90)+(H491-90)+(H492-90)</f>
        <v>324.79999999999995</v>
      </c>
      <c r="J488" s="24" t="s">
        <v>14</v>
      </c>
      <c r="K488" s="25" t="s">
        <v>14</v>
      </c>
      <c r="L488" s="25">
        <f t="shared" ref="L488:L491" si="31">IF(K488="N/A",0,K488-H488)</f>
        <v>0</v>
      </c>
      <c r="M488" s="26">
        <f t="shared" si="23"/>
        <v>0</v>
      </c>
      <c r="N488" s="1"/>
      <c r="O488" s="54"/>
      <c r="P488" s="52"/>
      <c r="Q488" s="1"/>
      <c r="R488" s="1"/>
      <c r="S488" s="49"/>
      <c r="T488" s="40"/>
      <c r="U488" s="3" t="str">
        <f t="shared" si="22"/>
        <v>No</v>
      </c>
      <c r="V488" s="55">
        <f>X100</f>
        <v>0</v>
      </c>
      <c r="W488" s="43"/>
      <c r="X488" s="39"/>
      <c r="AB488" s="55" t="str">
        <f>IF(V488=D488,"-","No!")</f>
        <v>No!</v>
      </c>
    </row>
    <row r="489" spans="2:28">
      <c r="B489" s="62"/>
      <c r="C489" s="62"/>
      <c r="D489" s="63"/>
      <c r="E489" s="64"/>
      <c r="F489" s="23">
        <v>1</v>
      </c>
      <c r="G489" s="24" t="s">
        <v>346</v>
      </c>
      <c r="H489" s="25">
        <v>118.925</v>
      </c>
      <c r="I489" s="62"/>
      <c r="J489" s="24" t="s">
        <v>14</v>
      </c>
      <c r="K489" s="25" t="s">
        <v>14</v>
      </c>
      <c r="L489" s="25">
        <f t="shared" si="31"/>
        <v>0</v>
      </c>
      <c r="M489" s="26">
        <f t="shared" si="23"/>
        <v>0</v>
      </c>
      <c r="N489" s="1"/>
      <c r="O489" s="54"/>
      <c r="P489" s="52"/>
      <c r="Q489" s="1"/>
      <c r="R489" s="1"/>
      <c r="S489" s="49"/>
      <c r="T489" s="40"/>
      <c r="U489" s="3" t="str">
        <f t="shared" si="22"/>
        <v>No</v>
      </c>
      <c r="V489" s="55"/>
      <c r="W489" s="43"/>
      <c r="X489" s="39"/>
      <c r="AB489" s="55"/>
    </row>
    <row r="490" spans="2:28">
      <c r="B490" s="62"/>
      <c r="C490" s="62"/>
      <c r="D490" s="63"/>
      <c r="E490" s="64"/>
      <c r="F490" s="23">
        <v>2</v>
      </c>
      <c r="G490" s="24" t="s">
        <v>346</v>
      </c>
      <c r="H490" s="25">
        <v>152.4</v>
      </c>
      <c r="I490" s="62"/>
      <c r="J490" s="24" t="s">
        <v>14</v>
      </c>
      <c r="K490" s="25" t="s">
        <v>14</v>
      </c>
      <c r="L490" s="25">
        <f t="shared" si="31"/>
        <v>0</v>
      </c>
      <c r="M490" s="26">
        <f t="shared" si="23"/>
        <v>0</v>
      </c>
      <c r="N490" s="1"/>
      <c r="O490" s="54"/>
      <c r="P490" s="52"/>
      <c r="Q490" s="1"/>
      <c r="R490" s="1"/>
      <c r="S490" s="49"/>
      <c r="T490" s="40"/>
      <c r="U490" s="3" t="str">
        <f t="shared" si="22"/>
        <v>No</v>
      </c>
      <c r="V490" s="55"/>
      <c r="W490" s="43"/>
      <c r="X490" s="39"/>
      <c r="AB490" s="55"/>
    </row>
    <row r="491" spans="2:28">
      <c r="B491" s="62"/>
      <c r="C491" s="62"/>
      <c r="D491" s="63"/>
      <c r="E491" s="64"/>
      <c r="F491" s="23">
        <v>3</v>
      </c>
      <c r="G491" s="24" t="s">
        <v>6</v>
      </c>
      <c r="H491" s="25">
        <v>143.80000000000001</v>
      </c>
      <c r="I491" s="62"/>
      <c r="J491" s="24" t="s">
        <v>11</v>
      </c>
      <c r="K491" s="25">
        <v>144.97499999999999</v>
      </c>
      <c r="L491" s="25">
        <f t="shared" si="31"/>
        <v>1.1749999999999829</v>
      </c>
      <c r="M491" s="26">
        <f t="shared" si="23"/>
        <v>46.999999999999318</v>
      </c>
      <c r="N491" s="1"/>
      <c r="O491" s="54"/>
      <c r="P491" s="52"/>
      <c r="Q491" s="1"/>
      <c r="R491" s="1"/>
      <c r="S491" s="49"/>
      <c r="T491" s="40"/>
      <c r="U491" s="3" t="str">
        <f t="shared" si="22"/>
        <v>No</v>
      </c>
      <c r="V491" s="55"/>
      <c r="W491" s="43"/>
      <c r="X491" s="39"/>
      <c r="AB491" s="55"/>
    </row>
    <row r="492" spans="2:28">
      <c r="B492" s="62"/>
      <c r="C492" s="62"/>
      <c r="D492" s="63"/>
      <c r="E492" s="64"/>
      <c r="F492" s="23">
        <v>4</v>
      </c>
      <c r="G492" s="24" t="s">
        <v>346</v>
      </c>
      <c r="H492" s="25">
        <v>167.95</v>
      </c>
      <c r="I492" s="62"/>
      <c r="J492" s="24" t="s">
        <v>14</v>
      </c>
      <c r="K492" s="25" t="s">
        <v>14</v>
      </c>
      <c r="L492" s="25">
        <f>IF(K492="N/A",0,K492-H492)</f>
        <v>0</v>
      </c>
      <c r="M492" s="26">
        <f t="shared" si="23"/>
        <v>0</v>
      </c>
      <c r="N492" s="1"/>
      <c r="O492" s="54"/>
      <c r="P492" s="52"/>
      <c r="Q492" s="1"/>
      <c r="R492" s="1"/>
      <c r="S492" s="49"/>
      <c r="T492" s="40"/>
      <c r="U492" s="3" t="str">
        <f t="shared" si="22"/>
        <v>No</v>
      </c>
      <c r="V492" s="55"/>
      <c r="W492" s="43"/>
      <c r="X492" s="39"/>
      <c r="AB492" s="55"/>
    </row>
    <row r="493" spans="2:28">
      <c r="B493" s="65">
        <v>98</v>
      </c>
      <c r="C493" s="65" t="s">
        <v>346</v>
      </c>
      <c r="D493" s="55">
        <v>376.75</v>
      </c>
      <c r="E493" s="55">
        <f>I493-D493</f>
        <v>2.0999999999999659</v>
      </c>
      <c r="F493" s="9">
        <v>0</v>
      </c>
      <c r="G493" s="10" t="s">
        <v>42</v>
      </c>
      <c r="H493" s="11">
        <v>176.22499999999999</v>
      </c>
      <c r="I493" s="55">
        <f>H493+(H494-90)+(H495-90)+(H496-90)+(H497-90)</f>
        <v>378.84999999999997</v>
      </c>
      <c r="J493" s="10" t="s">
        <v>14</v>
      </c>
      <c r="K493" s="11" t="s">
        <v>14</v>
      </c>
      <c r="L493" s="11">
        <f t="shared" ref="L493:L496" si="32">IF(K493="N/A",0,K493-H493)</f>
        <v>0</v>
      </c>
      <c r="M493" s="12">
        <f t="shared" si="23"/>
        <v>0</v>
      </c>
      <c r="N493" s="1"/>
      <c r="O493" s="54"/>
      <c r="P493" s="52"/>
      <c r="Q493" s="1"/>
      <c r="R493" s="1"/>
      <c r="S493" s="49"/>
      <c r="T493" s="40"/>
      <c r="U493" s="3" t="str">
        <f t="shared" si="22"/>
        <v>No</v>
      </c>
      <c r="V493" s="55">
        <f>X101</f>
        <v>0</v>
      </c>
      <c r="W493" s="43"/>
      <c r="X493" s="39"/>
      <c r="AB493" s="55" t="str">
        <f>IF(V493=D493,"-","No!")</f>
        <v>No!</v>
      </c>
    </row>
    <row r="494" spans="2:28">
      <c r="B494" s="65"/>
      <c r="C494" s="65"/>
      <c r="D494" s="55"/>
      <c r="E494" s="64"/>
      <c r="F494" s="9">
        <v>1</v>
      </c>
      <c r="G494" s="10" t="s">
        <v>346</v>
      </c>
      <c r="H494" s="11">
        <v>127.1</v>
      </c>
      <c r="I494" s="65"/>
      <c r="J494" s="10" t="s">
        <v>14</v>
      </c>
      <c r="K494" s="11" t="s">
        <v>14</v>
      </c>
      <c r="L494" s="11">
        <f t="shared" si="32"/>
        <v>0</v>
      </c>
      <c r="M494" s="12">
        <f t="shared" si="23"/>
        <v>0</v>
      </c>
      <c r="N494" s="1"/>
      <c r="O494" s="54"/>
      <c r="P494" s="52"/>
      <c r="Q494" s="1"/>
      <c r="R494" s="1"/>
      <c r="S494" s="49"/>
      <c r="T494" s="40"/>
      <c r="U494" s="3" t="str">
        <f t="shared" si="22"/>
        <v>No</v>
      </c>
      <c r="V494" s="55"/>
      <c r="W494" s="43"/>
      <c r="X494" s="39"/>
      <c r="AB494" s="55"/>
    </row>
    <row r="495" spans="2:28">
      <c r="B495" s="65"/>
      <c r="C495" s="65"/>
      <c r="D495" s="55"/>
      <c r="E495" s="64"/>
      <c r="F495" s="9">
        <v>2</v>
      </c>
      <c r="G495" s="10" t="s">
        <v>346</v>
      </c>
      <c r="H495" s="11">
        <v>146.625</v>
      </c>
      <c r="I495" s="65"/>
      <c r="J495" s="10" t="s">
        <v>14</v>
      </c>
      <c r="K495" s="11" t="s">
        <v>14</v>
      </c>
      <c r="L495" s="11">
        <f t="shared" si="32"/>
        <v>0</v>
      </c>
      <c r="M495" s="12">
        <f t="shared" si="23"/>
        <v>0</v>
      </c>
      <c r="N495" s="1"/>
      <c r="O495" s="54"/>
      <c r="P495" s="52"/>
      <c r="Q495" s="1"/>
      <c r="R495" s="1"/>
      <c r="S495" s="49"/>
      <c r="T495" s="40"/>
      <c r="U495" s="3" t="str">
        <f t="shared" si="22"/>
        <v>No</v>
      </c>
      <c r="V495" s="55"/>
      <c r="W495" s="43"/>
      <c r="X495" s="39"/>
      <c r="AB495" s="55"/>
    </row>
    <row r="496" spans="2:28">
      <c r="B496" s="65"/>
      <c r="C496" s="65"/>
      <c r="D496" s="55"/>
      <c r="E496" s="64"/>
      <c r="F496" s="9">
        <v>3</v>
      </c>
      <c r="G496" s="10" t="s">
        <v>346</v>
      </c>
      <c r="H496" s="11">
        <v>157.32499999999999</v>
      </c>
      <c r="I496" s="65"/>
      <c r="J496" s="10" t="s">
        <v>14</v>
      </c>
      <c r="K496" s="11" t="s">
        <v>14</v>
      </c>
      <c r="L496" s="11">
        <f t="shared" si="32"/>
        <v>0</v>
      </c>
      <c r="M496" s="12">
        <f t="shared" si="23"/>
        <v>0</v>
      </c>
      <c r="N496" s="1"/>
      <c r="O496" s="54"/>
      <c r="P496" s="52"/>
      <c r="Q496" s="1"/>
      <c r="R496" s="1"/>
      <c r="S496" s="49"/>
      <c r="T496" s="40"/>
      <c r="U496" s="3" t="str">
        <f t="shared" si="22"/>
        <v>No</v>
      </c>
      <c r="V496" s="55"/>
      <c r="W496" s="43"/>
      <c r="X496" s="39"/>
      <c r="AB496" s="55"/>
    </row>
    <row r="497" spans="2:28">
      <c r="B497" s="65"/>
      <c r="C497" s="65"/>
      <c r="D497" s="55"/>
      <c r="E497" s="64"/>
      <c r="F497" s="9">
        <v>4</v>
      </c>
      <c r="G497" s="10" t="s">
        <v>346</v>
      </c>
      <c r="H497" s="11">
        <v>131.57499999999999</v>
      </c>
      <c r="I497" s="65"/>
      <c r="J497" s="10" t="s">
        <v>14</v>
      </c>
      <c r="K497" s="11" t="s">
        <v>14</v>
      </c>
      <c r="L497" s="11">
        <f>IF(K497="N/A",0,K497-H497)</f>
        <v>0</v>
      </c>
      <c r="M497" s="12">
        <f t="shared" si="23"/>
        <v>0</v>
      </c>
      <c r="N497" s="1"/>
      <c r="O497" s="54"/>
      <c r="P497" s="52"/>
      <c r="Q497" s="1"/>
      <c r="R497" s="1"/>
      <c r="S497" s="49"/>
      <c r="T497" s="40"/>
      <c r="U497" s="3" t="str">
        <f t="shared" si="22"/>
        <v>No</v>
      </c>
      <c r="V497" s="55"/>
      <c r="W497" s="43"/>
      <c r="X497" s="39"/>
      <c r="AB497" s="55"/>
    </row>
    <row r="498" spans="2:28">
      <c r="B498" s="62">
        <v>99</v>
      </c>
      <c r="C498" s="62" t="s">
        <v>20</v>
      </c>
      <c r="D498" s="63">
        <v>359.375</v>
      </c>
      <c r="E498" s="63">
        <f>I498-D498</f>
        <v>11.775000000000034</v>
      </c>
      <c r="F498" s="23">
        <v>0</v>
      </c>
      <c r="G498" s="24" t="s">
        <v>346</v>
      </c>
      <c r="H498" s="25">
        <v>113.1</v>
      </c>
      <c r="I498" s="63">
        <f>H498+(H499-90)+(H500-90)+(H501-90)+(H502-90)</f>
        <v>371.15000000000003</v>
      </c>
      <c r="J498" s="24" t="s">
        <v>11</v>
      </c>
      <c r="K498" s="25">
        <v>113.25</v>
      </c>
      <c r="L498" s="25">
        <f t="shared" ref="L498:L501" si="33">IF(K498="N/A",0,K498-H498)</f>
        <v>0.15000000000000568</v>
      </c>
      <c r="M498" s="26">
        <f t="shared" si="23"/>
        <v>6.0000000000002274</v>
      </c>
      <c r="N498" s="1"/>
      <c r="O498" s="54"/>
      <c r="P498" s="52"/>
      <c r="Q498" s="1"/>
      <c r="R498" s="1"/>
      <c r="S498" s="49"/>
      <c r="T498" s="40"/>
      <c r="U498" s="3" t="str">
        <f t="shared" si="22"/>
        <v>No</v>
      </c>
      <c r="V498" s="55">
        <f>X102</f>
        <v>0</v>
      </c>
      <c r="W498" s="43"/>
      <c r="X498" s="39"/>
      <c r="AB498" s="55" t="str">
        <f>IF(V498=D498,"-","No!")</f>
        <v>No!</v>
      </c>
    </row>
    <row r="499" spans="2:28">
      <c r="B499" s="62"/>
      <c r="C499" s="62"/>
      <c r="D499" s="63"/>
      <c r="E499" s="64"/>
      <c r="F499" s="23">
        <v>1</v>
      </c>
      <c r="G499" s="24" t="s">
        <v>346</v>
      </c>
      <c r="H499" s="25">
        <v>194.02500000000001</v>
      </c>
      <c r="I499" s="62"/>
      <c r="J499" s="24" t="s">
        <v>14</v>
      </c>
      <c r="K499" s="25" t="s">
        <v>14</v>
      </c>
      <c r="L499" s="25">
        <f t="shared" si="33"/>
        <v>0</v>
      </c>
      <c r="M499" s="26">
        <f t="shared" si="23"/>
        <v>0</v>
      </c>
      <c r="N499" s="1"/>
      <c r="O499" s="54"/>
      <c r="P499" s="52"/>
      <c r="Q499" s="1"/>
      <c r="R499" s="1"/>
      <c r="S499" s="49"/>
      <c r="T499" s="40"/>
      <c r="U499" s="3" t="str">
        <f t="shared" si="22"/>
        <v>No</v>
      </c>
      <c r="V499" s="55"/>
      <c r="W499" s="43"/>
      <c r="X499" s="39"/>
      <c r="AB499" s="55"/>
    </row>
    <row r="500" spans="2:28">
      <c r="B500" s="62"/>
      <c r="C500" s="62"/>
      <c r="D500" s="63"/>
      <c r="E500" s="64"/>
      <c r="F500" s="23">
        <v>2</v>
      </c>
      <c r="G500" s="24" t="s">
        <v>346</v>
      </c>
      <c r="H500" s="25">
        <v>102.55</v>
      </c>
      <c r="I500" s="62"/>
      <c r="J500" s="24" t="s">
        <v>14</v>
      </c>
      <c r="K500" s="25" t="s">
        <v>14</v>
      </c>
      <c r="L500" s="25">
        <f t="shared" si="33"/>
        <v>0</v>
      </c>
      <c r="M500" s="26">
        <f t="shared" si="23"/>
        <v>0</v>
      </c>
      <c r="N500" s="1"/>
      <c r="O500" s="54"/>
      <c r="P500" s="52"/>
      <c r="Q500" s="1"/>
      <c r="R500" s="1"/>
      <c r="S500" s="49"/>
      <c r="T500" s="40"/>
      <c r="U500" s="3" t="str">
        <f t="shared" si="22"/>
        <v>No</v>
      </c>
      <c r="V500" s="55"/>
      <c r="W500" s="43"/>
      <c r="X500" s="39"/>
      <c r="AB500" s="55"/>
    </row>
    <row r="501" spans="2:28">
      <c r="B501" s="62"/>
      <c r="C501" s="62"/>
      <c r="D501" s="63"/>
      <c r="E501" s="64"/>
      <c r="F501" s="23">
        <v>3</v>
      </c>
      <c r="G501" s="24" t="s">
        <v>16</v>
      </c>
      <c r="H501" s="25">
        <v>166.27500000000001</v>
      </c>
      <c r="I501" s="62"/>
      <c r="J501" s="24" t="s">
        <v>14</v>
      </c>
      <c r="K501" s="25" t="s">
        <v>14</v>
      </c>
      <c r="L501" s="25">
        <f t="shared" si="33"/>
        <v>0</v>
      </c>
      <c r="M501" s="26">
        <f t="shared" si="23"/>
        <v>0</v>
      </c>
      <c r="N501" s="1"/>
      <c r="O501" s="54"/>
      <c r="P501" s="52"/>
      <c r="Q501" s="1"/>
      <c r="R501" s="1"/>
      <c r="S501" s="49"/>
      <c r="T501" s="40"/>
      <c r="U501" s="3" t="str">
        <f t="shared" si="22"/>
        <v>No</v>
      </c>
      <c r="V501" s="55"/>
      <c r="W501" s="43"/>
      <c r="X501" s="39"/>
      <c r="AB501" s="55"/>
    </row>
    <row r="502" spans="2:28">
      <c r="B502" s="62"/>
      <c r="C502" s="62"/>
      <c r="D502" s="63"/>
      <c r="E502" s="64"/>
      <c r="F502" s="23">
        <v>4</v>
      </c>
      <c r="G502" s="24" t="s">
        <v>42</v>
      </c>
      <c r="H502" s="25">
        <v>155.19999999999999</v>
      </c>
      <c r="I502" s="62"/>
      <c r="J502" s="24" t="s">
        <v>14</v>
      </c>
      <c r="K502" s="25" t="s">
        <v>14</v>
      </c>
      <c r="L502" s="25">
        <f>IF(K502="N/A",0,K502-H502)</f>
        <v>0</v>
      </c>
      <c r="M502" s="26">
        <f t="shared" si="23"/>
        <v>0</v>
      </c>
      <c r="N502" s="1"/>
      <c r="O502" s="54"/>
      <c r="P502" s="52"/>
      <c r="Q502" s="1"/>
      <c r="R502" s="1"/>
      <c r="S502" s="49"/>
      <c r="T502" s="40"/>
      <c r="U502" s="3" t="str">
        <f t="shared" si="22"/>
        <v>No</v>
      </c>
      <c r="V502" s="55"/>
      <c r="W502" s="43"/>
      <c r="X502" s="39"/>
      <c r="AB502" s="55"/>
    </row>
    <row r="503" spans="2:28">
      <c r="C503" s="61" t="s">
        <v>50</v>
      </c>
      <c r="D503" s="61"/>
      <c r="E503" s="13" t="s">
        <v>54</v>
      </c>
      <c r="F503" s="10"/>
      <c r="G503" s="56" t="s">
        <v>58</v>
      </c>
      <c r="H503" s="56"/>
      <c r="I503" s="56"/>
      <c r="J503" s="10"/>
      <c r="K503" s="56" t="s">
        <v>45</v>
      </c>
      <c r="L503" s="56"/>
    </row>
    <row r="504" spans="2:28">
      <c r="C504" s="61"/>
      <c r="D504" s="61"/>
      <c r="E504" s="18">
        <f>SUM(E3:E502)</f>
        <v>539.67500000000018</v>
      </c>
      <c r="F504" s="10"/>
      <c r="G504" s="20" t="s">
        <v>340</v>
      </c>
      <c r="H504" s="15"/>
      <c r="I504" s="16">
        <f>SUM(I3:I502)</f>
        <v>36073.300000000003</v>
      </c>
      <c r="J504" s="10"/>
      <c r="K504" s="60">
        <f>COUNTIF(L3:L502,"&gt;0")</f>
        <v>140</v>
      </c>
      <c r="L504" s="60"/>
    </row>
    <row r="505" spans="2:28">
      <c r="C505" s="10" t="s">
        <v>340</v>
      </c>
      <c r="D505" s="16">
        <f>SUM(D3:D502)</f>
        <v>35533.624999999993</v>
      </c>
      <c r="E505" s="13" t="s">
        <v>55</v>
      </c>
      <c r="F505" s="10"/>
      <c r="G505" s="15" t="s">
        <v>341</v>
      </c>
      <c r="H505" s="15"/>
      <c r="I505" s="16">
        <f>I504/60/60</f>
        <v>10.020361111111111</v>
      </c>
      <c r="J505" s="10"/>
      <c r="K505" s="56" t="s">
        <v>46</v>
      </c>
      <c r="L505" s="56"/>
    </row>
    <row r="506" spans="2:28">
      <c r="C506" s="15" t="s">
        <v>341</v>
      </c>
      <c r="D506" s="16">
        <f>D505/60/60</f>
        <v>9.8704513888888865</v>
      </c>
      <c r="E506" s="19">
        <f>E504/0.025</f>
        <v>21587.000000000007</v>
      </c>
      <c r="F506" s="10"/>
      <c r="G506" s="15" t="s">
        <v>342</v>
      </c>
      <c r="H506" s="14"/>
      <c r="I506" s="17">
        <f>I504/0.025</f>
        <v>1442932</v>
      </c>
      <c r="J506" s="10"/>
      <c r="K506" s="59">
        <f>SUM(L3:L502)</f>
        <v>216.29999999999998</v>
      </c>
      <c r="L506" s="60"/>
    </row>
    <row r="507" spans="2:28">
      <c r="C507" s="15" t="s">
        <v>342</v>
      </c>
      <c r="D507" s="17">
        <f>D505/0.025</f>
        <v>1421344.9999999995</v>
      </c>
      <c r="E507" s="10"/>
      <c r="F507" s="10"/>
      <c r="G507" s="56" t="s">
        <v>57</v>
      </c>
      <c r="H507" s="56"/>
      <c r="I507" s="56"/>
      <c r="J507" s="10"/>
      <c r="K507" s="56" t="s">
        <v>48</v>
      </c>
      <c r="L507" s="56"/>
    </row>
    <row r="508" spans="2:28" ht="15" customHeight="1">
      <c r="C508" s="58" t="s">
        <v>52</v>
      </c>
      <c r="D508" s="58"/>
      <c r="E508" s="10"/>
      <c r="F508" s="10"/>
      <c r="G508" s="10" t="s">
        <v>340</v>
      </c>
      <c r="H508" s="43"/>
      <c r="I508" s="16">
        <f>SUM(H3:H502)</f>
        <v>72073.299999999959</v>
      </c>
      <c r="J508" s="10"/>
      <c r="K508" s="59">
        <f>K506/K504</f>
        <v>1.5449999999999999</v>
      </c>
      <c r="L508" s="59"/>
    </row>
    <row r="509" spans="2:28">
      <c r="C509" s="59">
        <f>(60*60*10)-D505</f>
        <v>466.37500000000728</v>
      </c>
      <c r="D509" s="59"/>
      <c r="E509" s="10"/>
      <c r="F509" s="10"/>
      <c r="G509" s="10" t="s">
        <v>341</v>
      </c>
      <c r="H509" s="43"/>
      <c r="I509" s="16">
        <f>I508/60/60</f>
        <v>20.020361111111097</v>
      </c>
      <c r="J509" s="10"/>
      <c r="K509" s="56" t="s">
        <v>47</v>
      </c>
      <c r="L509" s="56"/>
    </row>
    <row r="510" spans="2:28">
      <c r="C510" s="58" t="s">
        <v>53</v>
      </c>
      <c r="D510" s="58"/>
      <c r="E510" s="10"/>
      <c r="F510" s="10"/>
      <c r="G510" s="10" t="s">
        <v>342</v>
      </c>
      <c r="H510" s="15"/>
      <c r="I510" s="17">
        <f>I508/0.025</f>
        <v>2882931.9999999981</v>
      </c>
      <c r="J510" s="10"/>
      <c r="K510" s="60">
        <f>K506/0.025</f>
        <v>8651.9999999999982</v>
      </c>
      <c r="L510" s="60"/>
    </row>
    <row r="511" spans="2:28" ht="15" customHeight="1">
      <c r="C511" s="60">
        <f>C509/0.025</f>
        <v>18655.000000000291</v>
      </c>
      <c r="D511" s="60"/>
      <c r="E511" s="10"/>
      <c r="F511" s="10"/>
      <c r="G511" s="56" t="s">
        <v>59</v>
      </c>
      <c r="H511" s="56"/>
      <c r="I511" s="56"/>
      <c r="J511" s="10"/>
      <c r="K511" s="56" t="s">
        <v>49</v>
      </c>
      <c r="L511" s="56"/>
    </row>
    <row r="512" spans="2:28">
      <c r="C512" s="58" t="s">
        <v>56</v>
      </c>
      <c r="D512" s="58"/>
      <c r="E512" s="10"/>
      <c r="F512" s="10"/>
      <c r="G512" s="10" t="s">
        <v>340</v>
      </c>
      <c r="I512" s="16">
        <f>I508-(90*499)</f>
        <v>27163.299999999959</v>
      </c>
      <c r="J512" s="10"/>
      <c r="K512" s="59">
        <f>K510/K504</f>
        <v>61.79999999999999</v>
      </c>
      <c r="L512" s="59"/>
    </row>
    <row r="513" spans="3:12">
      <c r="C513" s="58"/>
      <c r="D513" s="58"/>
      <c r="E513" s="10"/>
      <c r="F513" s="10"/>
      <c r="G513" s="10" t="s">
        <v>341</v>
      </c>
      <c r="I513" s="16">
        <f>I512/60/60</f>
        <v>7.5453611111111005</v>
      </c>
      <c r="J513" s="10"/>
      <c r="L513" s="30"/>
    </row>
    <row r="514" spans="3:12" ht="15" customHeight="1">
      <c r="C514" s="10" t="s">
        <v>340</v>
      </c>
      <c r="D514" s="16">
        <f>D505-(90*98)</f>
        <v>26713.624999999993</v>
      </c>
      <c r="E514" s="10"/>
      <c r="F514" s="10"/>
      <c r="G514" s="10" t="s">
        <v>342</v>
      </c>
      <c r="I514" s="17">
        <f>I512/0.025</f>
        <v>1086531.9999999984</v>
      </c>
      <c r="J514" s="10"/>
      <c r="K514" s="57" t="s">
        <v>60</v>
      </c>
      <c r="L514" s="57"/>
    </row>
    <row r="515" spans="3:12">
      <c r="C515" s="10" t="s">
        <v>341</v>
      </c>
      <c r="D515" s="16">
        <f>D514/60/60</f>
        <v>7.4204513888888872</v>
      </c>
      <c r="E515" s="10"/>
      <c r="F515" s="10"/>
      <c r="J515" s="10"/>
      <c r="K515" s="57"/>
      <c r="L515" s="57"/>
    </row>
    <row r="516" spans="3:12">
      <c r="C516" s="10" t="s">
        <v>342</v>
      </c>
      <c r="D516" s="17">
        <f>D514/0.025</f>
        <v>1068544.9999999995</v>
      </c>
      <c r="E516" s="10"/>
      <c r="F516" s="10"/>
      <c r="J516" s="10"/>
      <c r="K516" s="56" t="s">
        <v>58</v>
      </c>
      <c r="L516" s="56"/>
    </row>
    <row r="517" spans="3:12">
      <c r="E517" s="10"/>
      <c r="F517" s="10"/>
      <c r="J517" s="10"/>
      <c r="K517" s="10" t="s">
        <v>340</v>
      </c>
      <c r="L517" s="16">
        <f>SUM(I3:I502)+K506</f>
        <v>36289.600000000006</v>
      </c>
    </row>
    <row r="518" spans="3:12">
      <c r="E518" s="10"/>
      <c r="F518" s="10"/>
      <c r="J518" s="10"/>
      <c r="K518" s="15" t="s">
        <v>341</v>
      </c>
      <c r="L518" s="16">
        <f>L517/60/60</f>
        <v>10.080444444444446</v>
      </c>
    </row>
    <row r="519" spans="3:12">
      <c r="C519" s="15"/>
      <c r="D519" s="15"/>
      <c r="E519" s="10"/>
      <c r="F519" s="10"/>
      <c r="J519" s="10"/>
      <c r="K519" s="10" t="s">
        <v>342</v>
      </c>
      <c r="L519" s="17">
        <f>L517/0.025</f>
        <v>1451584.0000000002</v>
      </c>
    </row>
    <row r="520" spans="3:12">
      <c r="D520" s="14"/>
      <c r="E520" s="10"/>
      <c r="F520" s="10"/>
      <c r="J520" s="10"/>
      <c r="K520" s="56" t="s">
        <v>57</v>
      </c>
      <c r="L520" s="56"/>
    </row>
    <row r="521" spans="3:12">
      <c r="C521" s="15"/>
      <c r="D521" s="15"/>
      <c r="E521" s="10"/>
      <c r="F521" s="10"/>
      <c r="J521" s="10"/>
      <c r="K521" s="10" t="s">
        <v>340</v>
      </c>
      <c r="L521" s="16">
        <f>SUM(H3:H502)+K506</f>
        <v>72289.599999999962</v>
      </c>
    </row>
    <row r="522" spans="3:12">
      <c r="D522" s="15"/>
      <c r="E522" s="10"/>
      <c r="F522" s="10"/>
      <c r="J522" s="10"/>
      <c r="K522" s="10" t="s">
        <v>341</v>
      </c>
      <c r="L522" s="16">
        <f>L521/60/60</f>
        <v>20.080444444444435</v>
      </c>
    </row>
    <row r="523" spans="3:12">
      <c r="C523" s="10"/>
      <c r="D523" s="10"/>
      <c r="E523" s="10"/>
      <c r="F523" s="10"/>
      <c r="J523" s="10"/>
      <c r="K523" s="10" t="s">
        <v>342</v>
      </c>
      <c r="L523" s="17">
        <f>L521/0.025</f>
        <v>2891583.9999999981</v>
      </c>
    </row>
    <row r="524" spans="3:12">
      <c r="C524" s="10"/>
      <c r="D524" s="10"/>
      <c r="E524" s="10"/>
      <c r="F524" s="10"/>
      <c r="H524" s="14"/>
      <c r="I524" s="14"/>
      <c r="J524" s="10"/>
      <c r="K524" s="56" t="s">
        <v>61</v>
      </c>
      <c r="L524" s="56"/>
    </row>
    <row r="525" spans="3:12">
      <c r="C525" s="10"/>
      <c r="D525" s="10"/>
      <c r="E525" s="10"/>
      <c r="F525" s="10"/>
      <c r="G525" s="15"/>
      <c r="H525" s="15"/>
      <c r="I525" s="15"/>
      <c r="J525" s="10"/>
      <c r="K525" s="10" t="s">
        <v>340</v>
      </c>
      <c r="L525" s="16">
        <f>I508-(90*499)+K506</f>
        <v>27379.599999999959</v>
      </c>
    </row>
    <row r="526" spans="3:12">
      <c r="C526" s="10"/>
      <c r="D526" s="10"/>
      <c r="E526" s="10"/>
      <c r="F526" s="10"/>
      <c r="H526" s="14"/>
      <c r="I526" s="14"/>
      <c r="J526" s="10"/>
      <c r="K526" s="10" t="s">
        <v>342</v>
      </c>
      <c r="L526" s="16">
        <f>L525/60/60</f>
        <v>7.6054444444444327</v>
      </c>
    </row>
    <row r="527" spans="3:12">
      <c r="C527" s="10"/>
      <c r="D527" s="10"/>
      <c r="E527" s="10"/>
      <c r="F527" s="10"/>
      <c r="G527" s="15"/>
      <c r="H527" s="15"/>
      <c r="I527" s="15"/>
      <c r="J527" s="10"/>
      <c r="K527" s="10" t="s">
        <v>341</v>
      </c>
      <c r="L527" s="17">
        <f>L525/0.025</f>
        <v>1095183.9999999984</v>
      </c>
    </row>
    <row r="528" spans="3:12">
      <c r="C528" s="10"/>
      <c r="D528" s="10"/>
      <c r="E528" s="10"/>
      <c r="F528" s="10"/>
      <c r="H528" s="15"/>
      <c r="I528" s="15"/>
      <c r="J528" s="10"/>
    </row>
    <row r="529" spans="3:12">
      <c r="C529" s="10"/>
      <c r="D529" s="10"/>
      <c r="E529" s="10"/>
      <c r="F529" s="10"/>
      <c r="G529" s="10"/>
      <c r="H529" s="10"/>
      <c r="I529" s="10"/>
      <c r="J529" s="10"/>
    </row>
    <row r="530" spans="3:12">
      <c r="C530" s="10"/>
      <c r="D530" s="10"/>
      <c r="E530" s="10"/>
      <c r="F530" s="10"/>
      <c r="G530" s="10"/>
      <c r="H530" s="10"/>
      <c r="I530" s="10"/>
      <c r="J530" s="10"/>
    </row>
    <row r="531" spans="3:12">
      <c r="C531" s="10"/>
      <c r="D531" s="10"/>
      <c r="E531" s="10"/>
      <c r="F531" s="10"/>
      <c r="G531" s="10"/>
      <c r="H531" s="10"/>
      <c r="I531" s="10"/>
      <c r="J531" s="10"/>
    </row>
    <row r="532" spans="3:12">
      <c r="C532" s="10"/>
      <c r="D532" s="10"/>
      <c r="E532" s="10"/>
      <c r="F532" s="10"/>
      <c r="G532" s="10"/>
      <c r="H532" s="10"/>
      <c r="I532" s="10"/>
      <c r="J532" s="10"/>
    </row>
    <row r="533" spans="3:12">
      <c r="C533" s="10"/>
      <c r="D533" s="10"/>
      <c r="E533" s="10"/>
      <c r="F533" s="10"/>
      <c r="G533" s="10"/>
      <c r="H533" s="10"/>
      <c r="I533" s="10"/>
      <c r="J533" s="10"/>
    </row>
    <row r="534" spans="3:12">
      <c r="C534" s="10"/>
      <c r="D534" s="10"/>
      <c r="E534" s="10"/>
      <c r="F534" s="10"/>
      <c r="G534" s="10"/>
      <c r="H534" s="10"/>
      <c r="I534" s="10"/>
      <c r="J534" s="10"/>
    </row>
    <row r="535" spans="3:12">
      <c r="C535" s="10"/>
      <c r="D535" s="10"/>
      <c r="E535" s="10"/>
      <c r="F535" s="10"/>
      <c r="G535" s="10"/>
      <c r="H535" s="10"/>
      <c r="I535" s="10"/>
      <c r="J535" s="10"/>
    </row>
    <row r="536" spans="3:12">
      <c r="C536" s="10"/>
      <c r="D536" s="10"/>
      <c r="E536" s="10"/>
      <c r="F536" s="10"/>
      <c r="G536" s="10"/>
      <c r="H536" s="10"/>
      <c r="I536" s="10"/>
      <c r="J536" s="10"/>
      <c r="L536" s="14"/>
    </row>
    <row r="537" spans="3:12">
      <c r="C537" s="10"/>
      <c r="D537" s="10"/>
      <c r="E537" s="10"/>
      <c r="F537" s="10"/>
      <c r="G537" s="10"/>
      <c r="H537" s="10"/>
      <c r="I537" s="10"/>
      <c r="J537" s="10"/>
      <c r="K537" s="15"/>
      <c r="L537" s="15"/>
    </row>
    <row r="538" spans="3:12">
      <c r="C538" s="10"/>
      <c r="D538" s="10"/>
      <c r="E538" s="10"/>
      <c r="F538" s="10"/>
      <c r="G538" s="10"/>
      <c r="H538" s="10"/>
      <c r="I538" s="10"/>
      <c r="J538" s="10"/>
      <c r="L538" s="14"/>
    </row>
    <row r="539" spans="3:12">
      <c r="C539" s="10"/>
      <c r="D539" s="10"/>
      <c r="E539" s="10"/>
      <c r="F539" s="10"/>
      <c r="G539" s="10"/>
      <c r="H539" s="10"/>
      <c r="I539" s="10"/>
      <c r="J539" s="10"/>
      <c r="K539" s="15"/>
      <c r="L539" s="15"/>
    </row>
    <row r="540" spans="3:12">
      <c r="C540" s="10"/>
      <c r="D540" s="10"/>
      <c r="E540" s="10"/>
      <c r="F540" s="10"/>
      <c r="G540" s="10"/>
      <c r="H540" s="10"/>
      <c r="I540" s="10"/>
      <c r="J540" s="10"/>
      <c r="L540" s="15"/>
    </row>
  </sheetData>
  <mergeCells count="723">
    <mergeCell ref="B358:B362"/>
    <mergeCell ref="C358:C362"/>
    <mergeCell ref="D358:D362"/>
    <mergeCell ref="E358:E362"/>
    <mergeCell ref="I358:I362"/>
    <mergeCell ref="B353:B357"/>
    <mergeCell ref="C353:C357"/>
    <mergeCell ref="D353:D357"/>
    <mergeCell ref="E353:E357"/>
    <mergeCell ref="I353:I357"/>
    <mergeCell ref="B368:B372"/>
    <mergeCell ref="C368:C372"/>
    <mergeCell ref="D368:D372"/>
    <mergeCell ref="E368:E372"/>
    <mergeCell ref="I368:I372"/>
    <mergeCell ref="B363:B367"/>
    <mergeCell ref="C363:C367"/>
    <mergeCell ref="D363:D367"/>
    <mergeCell ref="E363:E367"/>
    <mergeCell ref="I363:I367"/>
    <mergeCell ref="B348:B352"/>
    <mergeCell ref="C348:C352"/>
    <mergeCell ref="D348:D352"/>
    <mergeCell ref="E348:E352"/>
    <mergeCell ref="I348:I352"/>
    <mergeCell ref="B343:B347"/>
    <mergeCell ref="C343:C347"/>
    <mergeCell ref="D343:D347"/>
    <mergeCell ref="E343:E347"/>
    <mergeCell ref="I343:I347"/>
    <mergeCell ref="B338:B342"/>
    <mergeCell ref="C338:C342"/>
    <mergeCell ref="D338:D342"/>
    <mergeCell ref="E338:E342"/>
    <mergeCell ref="I338:I342"/>
    <mergeCell ref="B333:B337"/>
    <mergeCell ref="C333:C337"/>
    <mergeCell ref="D333:D337"/>
    <mergeCell ref="E333:E337"/>
    <mergeCell ref="I333:I337"/>
    <mergeCell ref="B328:B332"/>
    <mergeCell ref="C328:C332"/>
    <mergeCell ref="D328:D332"/>
    <mergeCell ref="E328:E332"/>
    <mergeCell ref="I328:I332"/>
    <mergeCell ref="B323:B327"/>
    <mergeCell ref="C323:C327"/>
    <mergeCell ref="D323:D327"/>
    <mergeCell ref="E323:E327"/>
    <mergeCell ref="I323:I327"/>
    <mergeCell ref="B318:B322"/>
    <mergeCell ref="C318:C322"/>
    <mergeCell ref="D318:D322"/>
    <mergeCell ref="E318:E322"/>
    <mergeCell ref="I318:I322"/>
    <mergeCell ref="B313:B317"/>
    <mergeCell ref="C313:C317"/>
    <mergeCell ref="D313:D317"/>
    <mergeCell ref="E313:E317"/>
    <mergeCell ref="I313:I317"/>
    <mergeCell ref="B308:B312"/>
    <mergeCell ref="C308:C312"/>
    <mergeCell ref="D308:D312"/>
    <mergeCell ref="E308:E312"/>
    <mergeCell ref="I308:I312"/>
    <mergeCell ref="B303:B307"/>
    <mergeCell ref="C303:C307"/>
    <mergeCell ref="D303:D307"/>
    <mergeCell ref="E303:E307"/>
    <mergeCell ref="I303:I307"/>
    <mergeCell ref="B298:B302"/>
    <mergeCell ref="C298:C302"/>
    <mergeCell ref="D298:D302"/>
    <mergeCell ref="E298:E302"/>
    <mergeCell ref="I298:I302"/>
    <mergeCell ref="B293:B297"/>
    <mergeCell ref="C293:C297"/>
    <mergeCell ref="D293:D297"/>
    <mergeCell ref="E293:E297"/>
    <mergeCell ref="I293:I297"/>
    <mergeCell ref="B288:B292"/>
    <mergeCell ref="C288:C292"/>
    <mergeCell ref="D288:D292"/>
    <mergeCell ref="E288:E292"/>
    <mergeCell ref="I288:I292"/>
    <mergeCell ref="B283:B287"/>
    <mergeCell ref="C283:C287"/>
    <mergeCell ref="D283:D287"/>
    <mergeCell ref="E283:E287"/>
    <mergeCell ref="I283:I287"/>
    <mergeCell ref="B278:B282"/>
    <mergeCell ref="C278:C282"/>
    <mergeCell ref="D278:D282"/>
    <mergeCell ref="E278:E282"/>
    <mergeCell ref="I278:I282"/>
    <mergeCell ref="B273:B277"/>
    <mergeCell ref="C273:C277"/>
    <mergeCell ref="D273:D277"/>
    <mergeCell ref="E273:E277"/>
    <mergeCell ref="I273:I277"/>
    <mergeCell ref="B268:B272"/>
    <mergeCell ref="C268:C272"/>
    <mergeCell ref="D268:D272"/>
    <mergeCell ref="E268:E272"/>
    <mergeCell ref="I268:I272"/>
    <mergeCell ref="B263:B267"/>
    <mergeCell ref="C263:C267"/>
    <mergeCell ref="D263:D267"/>
    <mergeCell ref="E263:E267"/>
    <mergeCell ref="I263:I267"/>
    <mergeCell ref="B258:B262"/>
    <mergeCell ref="C258:C262"/>
    <mergeCell ref="D258:D262"/>
    <mergeCell ref="E258:E262"/>
    <mergeCell ref="I258:I262"/>
    <mergeCell ref="B253:B257"/>
    <mergeCell ref="C253:C257"/>
    <mergeCell ref="D253:D257"/>
    <mergeCell ref="E253:E257"/>
    <mergeCell ref="I253:I257"/>
    <mergeCell ref="B248:B252"/>
    <mergeCell ref="C248:C252"/>
    <mergeCell ref="D248:D252"/>
    <mergeCell ref="E248:E252"/>
    <mergeCell ref="I248:I252"/>
    <mergeCell ref="B243:B247"/>
    <mergeCell ref="C243:C247"/>
    <mergeCell ref="D243:D247"/>
    <mergeCell ref="E243:E247"/>
    <mergeCell ref="I243:I247"/>
    <mergeCell ref="B238:B242"/>
    <mergeCell ref="C238:C242"/>
    <mergeCell ref="D238:D242"/>
    <mergeCell ref="E238:E242"/>
    <mergeCell ref="I238:I242"/>
    <mergeCell ref="B233:B237"/>
    <mergeCell ref="C233:C237"/>
    <mergeCell ref="D233:D237"/>
    <mergeCell ref="E233:E237"/>
    <mergeCell ref="I233:I237"/>
    <mergeCell ref="B228:B232"/>
    <mergeCell ref="C228:C232"/>
    <mergeCell ref="D228:D232"/>
    <mergeCell ref="E228:E232"/>
    <mergeCell ref="I228:I232"/>
    <mergeCell ref="B223:B227"/>
    <mergeCell ref="C223:C227"/>
    <mergeCell ref="D223:D227"/>
    <mergeCell ref="E223:E227"/>
    <mergeCell ref="I223:I227"/>
    <mergeCell ref="B218:B222"/>
    <mergeCell ref="C218:C222"/>
    <mergeCell ref="D218:D222"/>
    <mergeCell ref="E218:E222"/>
    <mergeCell ref="I218:I222"/>
    <mergeCell ref="B213:B217"/>
    <mergeCell ref="C213:C217"/>
    <mergeCell ref="D213:D217"/>
    <mergeCell ref="E213:E217"/>
    <mergeCell ref="I213:I217"/>
    <mergeCell ref="B208:B212"/>
    <mergeCell ref="C208:C212"/>
    <mergeCell ref="D208:D212"/>
    <mergeCell ref="E208:E212"/>
    <mergeCell ref="I208:I212"/>
    <mergeCell ref="B203:B207"/>
    <mergeCell ref="C203:C207"/>
    <mergeCell ref="D203:D207"/>
    <mergeCell ref="E203:E207"/>
    <mergeCell ref="I203:I207"/>
    <mergeCell ref="B198:B202"/>
    <mergeCell ref="C198:C202"/>
    <mergeCell ref="D198:D202"/>
    <mergeCell ref="E198:E202"/>
    <mergeCell ref="I198:I202"/>
    <mergeCell ref="B193:B197"/>
    <mergeCell ref="C193:C197"/>
    <mergeCell ref="D193:D197"/>
    <mergeCell ref="E193:E197"/>
    <mergeCell ref="I193:I197"/>
    <mergeCell ref="B188:B192"/>
    <mergeCell ref="C188:C192"/>
    <mergeCell ref="D188:D192"/>
    <mergeCell ref="E188:E192"/>
    <mergeCell ref="I188:I192"/>
    <mergeCell ref="B183:B187"/>
    <mergeCell ref="C183:C187"/>
    <mergeCell ref="D183:D187"/>
    <mergeCell ref="E183:E187"/>
    <mergeCell ref="I183:I187"/>
    <mergeCell ref="B178:B182"/>
    <mergeCell ref="C178:C182"/>
    <mergeCell ref="D178:D182"/>
    <mergeCell ref="E178:E182"/>
    <mergeCell ref="I178:I182"/>
    <mergeCell ref="B173:B177"/>
    <mergeCell ref="C173:C177"/>
    <mergeCell ref="D173:D177"/>
    <mergeCell ref="E173:E177"/>
    <mergeCell ref="I173:I177"/>
    <mergeCell ref="B168:B172"/>
    <mergeCell ref="C168:C172"/>
    <mergeCell ref="D168:D172"/>
    <mergeCell ref="E168:E172"/>
    <mergeCell ref="I168:I172"/>
    <mergeCell ref="B163:B167"/>
    <mergeCell ref="C163:C167"/>
    <mergeCell ref="D163:D167"/>
    <mergeCell ref="E163:E167"/>
    <mergeCell ref="I163:I167"/>
    <mergeCell ref="B158:B162"/>
    <mergeCell ref="C158:C162"/>
    <mergeCell ref="D158:D162"/>
    <mergeCell ref="E158:E162"/>
    <mergeCell ref="I158:I162"/>
    <mergeCell ref="B153:B157"/>
    <mergeCell ref="C153:C157"/>
    <mergeCell ref="D153:D157"/>
    <mergeCell ref="E153:E157"/>
    <mergeCell ref="I153:I157"/>
    <mergeCell ref="B148:B152"/>
    <mergeCell ref="C148:C152"/>
    <mergeCell ref="D148:D152"/>
    <mergeCell ref="E148:E152"/>
    <mergeCell ref="I148:I152"/>
    <mergeCell ref="B143:B147"/>
    <mergeCell ref="C143:C147"/>
    <mergeCell ref="D143:D147"/>
    <mergeCell ref="E143:E147"/>
    <mergeCell ref="I143:I147"/>
    <mergeCell ref="B138:B142"/>
    <mergeCell ref="C138:C142"/>
    <mergeCell ref="D138:D142"/>
    <mergeCell ref="E138:E142"/>
    <mergeCell ref="I138:I142"/>
    <mergeCell ref="B133:B137"/>
    <mergeCell ref="C133:C137"/>
    <mergeCell ref="D133:D137"/>
    <mergeCell ref="E133:E137"/>
    <mergeCell ref="I133:I137"/>
    <mergeCell ref="B128:B132"/>
    <mergeCell ref="C128:C132"/>
    <mergeCell ref="D128:D132"/>
    <mergeCell ref="E128:E132"/>
    <mergeCell ref="I128:I132"/>
    <mergeCell ref="B123:B127"/>
    <mergeCell ref="C123:C127"/>
    <mergeCell ref="D123:D127"/>
    <mergeCell ref="E123:E127"/>
    <mergeCell ref="I123:I127"/>
    <mergeCell ref="B118:B122"/>
    <mergeCell ref="C118:C122"/>
    <mergeCell ref="D118:D122"/>
    <mergeCell ref="E118:E122"/>
    <mergeCell ref="I118:I122"/>
    <mergeCell ref="B113:B117"/>
    <mergeCell ref="C113:C117"/>
    <mergeCell ref="D113:D117"/>
    <mergeCell ref="E113:E117"/>
    <mergeCell ref="I113:I117"/>
    <mergeCell ref="I93:I97"/>
    <mergeCell ref="B108:B112"/>
    <mergeCell ref="C108:C112"/>
    <mergeCell ref="D108:D112"/>
    <mergeCell ref="E108:E112"/>
    <mergeCell ref="I108:I112"/>
    <mergeCell ref="B103:B107"/>
    <mergeCell ref="C103:C107"/>
    <mergeCell ref="D103:D107"/>
    <mergeCell ref="E103:E107"/>
    <mergeCell ref="I103:I107"/>
    <mergeCell ref="B28:B32"/>
    <mergeCell ref="C28:C32"/>
    <mergeCell ref="D28:D32"/>
    <mergeCell ref="E28:E32"/>
    <mergeCell ref="I28:I32"/>
    <mergeCell ref="B23:B27"/>
    <mergeCell ref="C23:C27"/>
    <mergeCell ref="D23:D27"/>
    <mergeCell ref="E23:E27"/>
    <mergeCell ref="I23:I27"/>
    <mergeCell ref="B3:B7"/>
    <mergeCell ref="C3:C7"/>
    <mergeCell ref="D3:D7"/>
    <mergeCell ref="E3:E7"/>
    <mergeCell ref="I3:I7"/>
    <mergeCell ref="B18:B22"/>
    <mergeCell ref="C18:C22"/>
    <mergeCell ref="D18:D22"/>
    <mergeCell ref="E18:E22"/>
    <mergeCell ref="I18:I22"/>
    <mergeCell ref="B13:B17"/>
    <mergeCell ref="C13:C17"/>
    <mergeCell ref="D13:D17"/>
    <mergeCell ref="E13:E17"/>
    <mergeCell ref="I13:I17"/>
    <mergeCell ref="B8:B12"/>
    <mergeCell ref="C8:C12"/>
    <mergeCell ref="D8:D12"/>
    <mergeCell ref="E8:E12"/>
    <mergeCell ref="I8:I12"/>
    <mergeCell ref="I38:I42"/>
    <mergeCell ref="B33:B37"/>
    <mergeCell ref="C33:C37"/>
    <mergeCell ref="D33:D37"/>
    <mergeCell ref="E33:E37"/>
    <mergeCell ref="I33:I37"/>
    <mergeCell ref="B48:B52"/>
    <mergeCell ref="C48:C52"/>
    <mergeCell ref="D48:D52"/>
    <mergeCell ref="E48:E52"/>
    <mergeCell ref="I48:I52"/>
    <mergeCell ref="B43:B47"/>
    <mergeCell ref="C43:C47"/>
    <mergeCell ref="D43:D47"/>
    <mergeCell ref="E43:E47"/>
    <mergeCell ref="I43:I47"/>
    <mergeCell ref="B38:B42"/>
    <mergeCell ref="C38:C42"/>
    <mergeCell ref="D38:D42"/>
    <mergeCell ref="E38:E42"/>
    <mergeCell ref="B58:B62"/>
    <mergeCell ref="C58:C62"/>
    <mergeCell ref="D58:D62"/>
    <mergeCell ref="E58:E62"/>
    <mergeCell ref="I58:I62"/>
    <mergeCell ref="B53:B57"/>
    <mergeCell ref="C53:C57"/>
    <mergeCell ref="D53:D57"/>
    <mergeCell ref="E53:E57"/>
    <mergeCell ref="I53:I57"/>
    <mergeCell ref="B68:B72"/>
    <mergeCell ref="C68:C72"/>
    <mergeCell ref="D68:D72"/>
    <mergeCell ref="E68:E72"/>
    <mergeCell ref="I68:I72"/>
    <mergeCell ref="B63:B67"/>
    <mergeCell ref="C63:C67"/>
    <mergeCell ref="D63:D67"/>
    <mergeCell ref="E63:E67"/>
    <mergeCell ref="I63:I67"/>
    <mergeCell ref="B78:B82"/>
    <mergeCell ref="C78:C82"/>
    <mergeCell ref="D78:D82"/>
    <mergeCell ref="E78:E82"/>
    <mergeCell ref="I78:I82"/>
    <mergeCell ref="B73:B77"/>
    <mergeCell ref="C73:C77"/>
    <mergeCell ref="D73:D77"/>
    <mergeCell ref="E73:E77"/>
    <mergeCell ref="I73:I77"/>
    <mergeCell ref="B83:B87"/>
    <mergeCell ref="C83:C87"/>
    <mergeCell ref="D83:D87"/>
    <mergeCell ref="E83:E87"/>
    <mergeCell ref="I83:I87"/>
    <mergeCell ref="B373:B377"/>
    <mergeCell ref="C373:C377"/>
    <mergeCell ref="D373:D377"/>
    <mergeCell ref="E373:E377"/>
    <mergeCell ref="I373:I377"/>
    <mergeCell ref="B88:B92"/>
    <mergeCell ref="C88:C92"/>
    <mergeCell ref="D88:D92"/>
    <mergeCell ref="E88:E92"/>
    <mergeCell ref="I88:I92"/>
    <mergeCell ref="B98:B102"/>
    <mergeCell ref="C98:C102"/>
    <mergeCell ref="D98:D102"/>
    <mergeCell ref="E98:E102"/>
    <mergeCell ref="I98:I102"/>
    <mergeCell ref="B93:B97"/>
    <mergeCell ref="C93:C97"/>
    <mergeCell ref="D93:D97"/>
    <mergeCell ref="E93:E97"/>
    <mergeCell ref="B378:B382"/>
    <mergeCell ref="C378:C382"/>
    <mergeCell ref="D378:D382"/>
    <mergeCell ref="E378:E382"/>
    <mergeCell ref="I378:I382"/>
    <mergeCell ref="B383:B387"/>
    <mergeCell ref="C383:C387"/>
    <mergeCell ref="D383:D387"/>
    <mergeCell ref="E383:E387"/>
    <mergeCell ref="I383:I387"/>
    <mergeCell ref="B388:B392"/>
    <mergeCell ref="C388:C392"/>
    <mergeCell ref="D388:D392"/>
    <mergeCell ref="E388:E392"/>
    <mergeCell ref="I388:I392"/>
    <mergeCell ref="B393:B397"/>
    <mergeCell ref="C393:C397"/>
    <mergeCell ref="D393:D397"/>
    <mergeCell ref="E393:E397"/>
    <mergeCell ref="I393:I397"/>
    <mergeCell ref="B398:B402"/>
    <mergeCell ref="C398:C402"/>
    <mergeCell ref="D398:D402"/>
    <mergeCell ref="E398:E402"/>
    <mergeCell ref="I398:I402"/>
    <mergeCell ref="B403:B407"/>
    <mergeCell ref="C403:C407"/>
    <mergeCell ref="D403:D407"/>
    <mergeCell ref="E403:E407"/>
    <mergeCell ref="I403:I407"/>
    <mergeCell ref="B408:B412"/>
    <mergeCell ref="C408:C412"/>
    <mergeCell ref="D408:D412"/>
    <mergeCell ref="E408:E412"/>
    <mergeCell ref="I408:I412"/>
    <mergeCell ref="B413:B417"/>
    <mergeCell ref="C413:C417"/>
    <mergeCell ref="D413:D417"/>
    <mergeCell ref="E413:E417"/>
    <mergeCell ref="I413:I417"/>
    <mergeCell ref="B418:B422"/>
    <mergeCell ref="C418:C422"/>
    <mergeCell ref="D418:D422"/>
    <mergeCell ref="E418:E422"/>
    <mergeCell ref="I418:I422"/>
    <mergeCell ref="B423:B427"/>
    <mergeCell ref="C423:C427"/>
    <mergeCell ref="D423:D427"/>
    <mergeCell ref="E423:E427"/>
    <mergeCell ref="I423:I427"/>
    <mergeCell ref="B428:B432"/>
    <mergeCell ref="C428:C432"/>
    <mergeCell ref="D428:D432"/>
    <mergeCell ref="E428:E432"/>
    <mergeCell ref="I428:I432"/>
    <mergeCell ref="B433:B437"/>
    <mergeCell ref="C433:C437"/>
    <mergeCell ref="D433:D437"/>
    <mergeCell ref="E433:E437"/>
    <mergeCell ref="I433:I437"/>
    <mergeCell ref="B438:B442"/>
    <mergeCell ref="C438:C442"/>
    <mergeCell ref="D438:D442"/>
    <mergeCell ref="E438:E442"/>
    <mergeCell ref="I438:I442"/>
    <mergeCell ref="B443:B447"/>
    <mergeCell ref="C443:C447"/>
    <mergeCell ref="D443:D447"/>
    <mergeCell ref="E443:E447"/>
    <mergeCell ref="I443:I447"/>
    <mergeCell ref="B448:B452"/>
    <mergeCell ref="C448:C452"/>
    <mergeCell ref="D448:D452"/>
    <mergeCell ref="E448:E452"/>
    <mergeCell ref="I448:I452"/>
    <mergeCell ref="B453:B457"/>
    <mergeCell ref="C453:C457"/>
    <mergeCell ref="D453:D457"/>
    <mergeCell ref="E453:E457"/>
    <mergeCell ref="I453:I457"/>
    <mergeCell ref="B458:B462"/>
    <mergeCell ref="C458:C462"/>
    <mergeCell ref="D458:D462"/>
    <mergeCell ref="E458:E462"/>
    <mergeCell ref="I458:I462"/>
    <mergeCell ref="B463:B467"/>
    <mergeCell ref="C463:C467"/>
    <mergeCell ref="D463:D467"/>
    <mergeCell ref="E463:E467"/>
    <mergeCell ref="I463:I467"/>
    <mergeCell ref="B468:B472"/>
    <mergeCell ref="C468:C472"/>
    <mergeCell ref="D468:D472"/>
    <mergeCell ref="E468:E472"/>
    <mergeCell ref="I468:I472"/>
    <mergeCell ref="B473:B477"/>
    <mergeCell ref="C473:C477"/>
    <mergeCell ref="D473:D477"/>
    <mergeCell ref="E473:E477"/>
    <mergeCell ref="I473:I477"/>
    <mergeCell ref="B478:B482"/>
    <mergeCell ref="C478:C482"/>
    <mergeCell ref="D478:D482"/>
    <mergeCell ref="E478:E482"/>
    <mergeCell ref="I478:I482"/>
    <mergeCell ref="B483:B487"/>
    <mergeCell ref="C483:C487"/>
    <mergeCell ref="D483:D487"/>
    <mergeCell ref="E483:E487"/>
    <mergeCell ref="I483:I487"/>
    <mergeCell ref="B488:B492"/>
    <mergeCell ref="C488:C492"/>
    <mergeCell ref="D488:D492"/>
    <mergeCell ref="E488:E492"/>
    <mergeCell ref="I488:I492"/>
    <mergeCell ref="B493:B497"/>
    <mergeCell ref="C493:C497"/>
    <mergeCell ref="D493:D497"/>
    <mergeCell ref="E493:E497"/>
    <mergeCell ref="I493:I497"/>
    <mergeCell ref="C503:D504"/>
    <mergeCell ref="C509:D509"/>
    <mergeCell ref="B498:B502"/>
    <mergeCell ref="C498:C502"/>
    <mergeCell ref="D498:D502"/>
    <mergeCell ref="E498:E502"/>
    <mergeCell ref="I498:I502"/>
    <mergeCell ref="K503:L503"/>
    <mergeCell ref="K504:L504"/>
    <mergeCell ref="K505:L505"/>
    <mergeCell ref="K506:L506"/>
    <mergeCell ref="G503:I503"/>
    <mergeCell ref="G507:I507"/>
    <mergeCell ref="G511:I511"/>
    <mergeCell ref="K516:L516"/>
    <mergeCell ref="K520:L520"/>
    <mergeCell ref="K524:L524"/>
    <mergeCell ref="K514:L515"/>
    <mergeCell ref="K511:L511"/>
    <mergeCell ref="C512:D513"/>
    <mergeCell ref="K507:L507"/>
    <mergeCell ref="K508:L508"/>
    <mergeCell ref="K509:L509"/>
    <mergeCell ref="K510:L510"/>
    <mergeCell ref="C508:D508"/>
    <mergeCell ref="C510:D510"/>
    <mergeCell ref="C511:D511"/>
    <mergeCell ref="K512:L512"/>
    <mergeCell ref="V3:V7"/>
    <mergeCell ref="V8:V12"/>
    <mergeCell ref="V13:V17"/>
    <mergeCell ref="V18:V22"/>
    <mergeCell ref="V23:V27"/>
    <mergeCell ref="V28:V32"/>
    <mergeCell ref="V33:V37"/>
    <mergeCell ref="V38:V42"/>
    <mergeCell ref="V43:V47"/>
    <mergeCell ref="V48:V52"/>
    <mergeCell ref="V53:V57"/>
    <mergeCell ref="V58:V62"/>
    <mergeCell ref="V63:V67"/>
    <mergeCell ref="V68:V72"/>
    <mergeCell ref="V73:V77"/>
    <mergeCell ref="V78:V82"/>
    <mergeCell ref="V83:V87"/>
    <mergeCell ref="V88:V92"/>
    <mergeCell ref="V93:V97"/>
    <mergeCell ref="V98:V102"/>
    <mergeCell ref="V103:V107"/>
    <mergeCell ref="V108:V112"/>
    <mergeCell ref="V113:V117"/>
    <mergeCell ref="V118:V122"/>
    <mergeCell ref="V123:V127"/>
    <mergeCell ref="V128:V132"/>
    <mergeCell ref="V133:V137"/>
    <mergeCell ref="V138:V142"/>
    <mergeCell ref="V143:V147"/>
    <mergeCell ref="V148:V152"/>
    <mergeCell ref="V153:V157"/>
    <mergeCell ref="V158:V162"/>
    <mergeCell ref="V163:V167"/>
    <mergeCell ref="V168:V172"/>
    <mergeCell ref="V173:V177"/>
    <mergeCell ref="V178:V182"/>
    <mergeCell ref="V183:V187"/>
    <mergeCell ref="V188:V192"/>
    <mergeCell ref="V193:V197"/>
    <mergeCell ref="V198:V202"/>
    <mergeCell ref="V203:V207"/>
    <mergeCell ref="V208:V212"/>
    <mergeCell ref="V213:V217"/>
    <mergeCell ref="V218:V222"/>
    <mergeCell ref="V223:V227"/>
    <mergeCell ref="V228:V232"/>
    <mergeCell ref="V233:V237"/>
    <mergeCell ref="V238:V242"/>
    <mergeCell ref="V243:V247"/>
    <mergeCell ref="V248:V252"/>
    <mergeCell ref="V253:V257"/>
    <mergeCell ref="V258:V262"/>
    <mergeCell ref="V263:V267"/>
    <mergeCell ref="V268:V272"/>
    <mergeCell ref="V273:V277"/>
    <mergeCell ref="V278:V282"/>
    <mergeCell ref="V283:V287"/>
    <mergeCell ref="V288:V292"/>
    <mergeCell ref="V293:V297"/>
    <mergeCell ref="V298:V302"/>
    <mergeCell ref="V303:V307"/>
    <mergeCell ref="V308:V312"/>
    <mergeCell ref="V313:V317"/>
    <mergeCell ref="V318:V322"/>
    <mergeCell ref="V323:V327"/>
    <mergeCell ref="V328:V332"/>
    <mergeCell ref="V333:V337"/>
    <mergeCell ref="V338:V342"/>
    <mergeCell ref="V343:V347"/>
    <mergeCell ref="V348:V352"/>
    <mergeCell ref="V353:V357"/>
    <mergeCell ref="V358:V362"/>
    <mergeCell ref="V363:V367"/>
    <mergeCell ref="V368:V372"/>
    <mergeCell ref="V373:V377"/>
    <mergeCell ref="V378:V382"/>
    <mergeCell ref="V383:V387"/>
    <mergeCell ref="V388:V392"/>
    <mergeCell ref="V393:V397"/>
    <mergeCell ref="V398:V402"/>
    <mergeCell ref="V403:V407"/>
    <mergeCell ref="V468:V472"/>
    <mergeCell ref="V473:V477"/>
    <mergeCell ref="V478:V482"/>
    <mergeCell ref="V483:V487"/>
    <mergeCell ref="V488:V492"/>
    <mergeCell ref="V493:V497"/>
    <mergeCell ref="V408:V412"/>
    <mergeCell ref="V413:V417"/>
    <mergeCell ref="V418:V422"/>
    <mergeCell ref="V423:V427"/>
    <mergeCell ref="V428:V432"/>
    <mergeCell ref="V433:V437"/>
    <mergeCell ref="V438:V442"/>
    <mergeCell ref="V443:V447"/>
    <mergeCell ref="V448:V452"/>
    <mergeCell ref="V498:V502"/>
    <mergeCell ref="AB3:AB7"/>
    <mergeCell ref="AB8:AB12"/>
    <mergeCell ref="AB13:AB17"/>
    <mergeCell ref="AB18:AB22"/>
    <mergeCell ref="AB23:AB27"/>
    <mergeCell ref="AB28:AB32"/>
    <mergeCell ref="AB33:AB37"/>
    <mergeCell ref="AB38:AB42"/>
    <mergeCell ref="AB43:AB47"/>
    <mergeCell ref="AB48:AB52"/>
    <mergeCell ref="AB53:AB57"/>
    <mergeCell ref="AB58:AB62"/>
    <mergeCell ref="AB63:AB67"/>
    <mergeCell ref="AB68:AB72"/>
    <mergeCell ref="AB73:AB77"/>
    <mergeCell ref="AB78:AB82"/>
    <mergeCell ref="AB83:AB87"/>
    <mergeCell ref="AB88:AB92"/>
    <mergeCell ref="AB93:AB97"/>
    <mergeCell ref="AB98:AB102"/>
    <mergeCell ref="V453:V457"/>
    <mergeCell ref="V458:V462"/>
    <mergeCell ref="V463:V467"/>
    <mergeCell ref="AB103:AB107"/>
    <mergeCell ref="AB108:AB112"/>
    <mergeCell ref="AB113:AB117"/>
    <mergeCell ref="AB118:AB122"/>
    <mergeCell ref="AB123:AB127"/>
    <mergeCell ref="AB128:AB132"/>
    <mergeCell ref="AB133:AB137"/>
    <mergeCell ref="AB138:AB142"/>
    <mergeCell ref="AB143:AB147"/>
    <mergeCell ref="AB148:AB152"/>
    <mergeCell ref="AB153:AB157"/>
    <mergeCell ref="AB158:AB162"/>
    <mergeCell ref="AB163:AB167"/>
    <mergeCell ref="AB168:AB172"/>
    <mergeCell ref="AB173:AB177"/>
    <mergeCell ref="AB178:AB182"/>
    <mergeCell ref="AB183:AB187"/>
    <mergeCell ref="AB188:AB192"/>
    <mergeCell ref="AB193:AB197"/>
    <mergeCell ref="AB198:AB202"/>
    <mergeCell ref="AB203:AB207"/>
    <mergeCell ref="AB208:AB212"/>
    <mergeCell ref="AB213:AB217"/>
    <mergeCell ref="AB218:AB222"/>
    <mergeCell ref="AB223:AB227"/>
    <mergeCell ref="AB228:AB232"/>
    <mergeCell ref="AB233:AB237"/>
    <mergeCell ref="AB238:AB242"/>
    <mergeCell ref="AB243:AB247"/>
    <mergeCell ref="AB248:AB252"/>
    <mergeCell ref="AB253:AB257"/>
    <mergeCell ref="AB258:AB262"/>
    <mergeCell ref="AB263:AB267"/>
    <mergeCell ref="AB268:AB272"/>
    <mergeCell ref="AB273:AB277"/>
    <mergeCell ref="AB278:AB282"/>
    <mergeCell ref="AB283:AB287"/>
    <mergeCell ref="AB288:AB292"/>
    <mergeCell ref="AB293:AB297"/>
    <mergeCell ref="AB298:AB302"/>
    <mergeCell ref="AB303:AB307"/>
    <mergeCell ref="AB308:AB312"/>
    <mergeCell ref="AB313:AB317"/>
    <mergeCell ref="AB318:AB322"/>
    <mergeCell ref="AB323:AB327"/>
    <mergeCell ref="AB328:AB332"/>
    <mergeCell ref="AB333:AB337"/>
    <mergeCell ref="AB338:AB342"/>
    <mergeCell ref="AB343:AB347"/>
    <mergeCell ref="AB348:AB352"/>
    <mergeCell ref="AB353:AB357"/>
    <mergeCell ref="AB358:AB362"/>
    <mergeCell ref="AB363:AB367"/>
    <mergeCell ref="AB368:AB372"/>
    <mergeCell ref="AB373:AB377"/>
    <mergeCell ref="AB378:AB382"/>
    <mergeCell ref="AB383:AB387"/>
    <mergeCell ref="AB388:AB392"/>
    <mergeCell ref="AB393:AB397"/>
    <mergeCell ref="AB398:AB402"/>
    <mergeCell ref="AB403:AB407"/>
    <mergeCell ref="AB408:AB412"/>
    <mergeCell ref="AB413:AB417"/>
    <mergeCell ref="AB463:AB467"/>
    <mergeCell ref="AB468:AB472"/>
    <mergeCell ref="AB473:AB477"/>
    <mergeCell ref="AB478:AB482"/>
    <mergeCell ref="AB483:AB487"/>
    <mergeCell ref="AB488:AB492"/>
    <mergeCell ref="AB493:AB497"/>
    <mergeCell ref="AB498:AB502"/>
    <mergeCell ref="AB418:AB422"/>
    <mergeCell ref="AB423:AB427"/>
    <mergeCell ref="AB428:AB432"/>
    <mergeCell ref="AB433:AB437"/>
    <mergeCell ref="AB438:AB442"/>
    <mergeCell ref="AB443:AB447"/>
    <mergeCell ref="AB448:AB452"/>
    <mergeCell ref="AB453:AB457"/>
    <mergeCell ref="AB458:AB46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Rs">
          <controlPr defaultSize="0" autoLine="0" r:id="rId5">
            <anchor moveWithCells="1">
              <from>
                <xdr:col>28</xdr:col>
                <xdr:colOff>590550</xdr:colOff>
                <xdr:row>2</xdr:row>
                <xdr:rowOff>0</xdr:rowOff>
              </from>
              <to>
                <xdr:col>30</xdr:col>
                <xdr:colOff>600075</xdr:colOff>
                <xdr:row>5</xdr:row>
                <xdr:rowOff>9525</xdr:rowOff>
              </to>
            </anchor>
          </controlPr>
        </control>
      </mc:Choice>
      <mc:Fallback>
        <control shapeId="1025" r:id="rId4" name="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H203"/>
  <sheetViews>
    <sheetView workbookViewId="0">
      <selection activeCell="F14" sqref="F14"/>
    </sheetView>
  </sheetViews>
  <sheetFormatPr baseColWidth="10" defaultColWidth="9.140625" defaultRowHeight="15"/>
  <cols>
    <col min="1" max="1" width="8.5703125" style="8" customWidth="1"/>
    <col min="2" max="2" width="18.42578125" style="4" customWidth="1"/>
    <col min="3" max="3" width="21.140625" style="4" customWidth="1"/>
    <col min="4" max="4" width="2.7109375" style="4" customWidth="1"/>
    <col min="5" max="5" width="22" style="4" bestFit="1" customWidth="1"/>
    <col min="6" max="6" width="9.85546875" style="4" customWidth="1"/>
    <col min="7" max="7" width="2.7109375" style="4" customWidth="1"/>
    <col min="8" max="8" width="11" style="4" customWidth="1"/>
    <col min="9" max="9" width="13.42578125" style="4" customWidth="1"/>
    <col min="10" max="10" width="15.5703125" style="4" bestFit="1" customWidth="1"/>
    <col min="11" max="11" width="2.7109375" style="4" customWidth="1"/>
    <col min="12" max="12" width="22" style="4" bestFit="1" customWidth="1"/>
    <col min="13" max="1022" width="9.85546875" style="4" customWidth="1"/>
    <col min="1023" max="1023" width="10.28515625" customWidth="1"/>
  </cols>
  <sheetData>
    <row r="1" spans="1:13" ht="21.75" thickBot="1">
      <c r="A1" s="70" t="s">
        <v>66</v>
      </c>
      <c r="B1" s="70"/>
      <c r="C1" s="70"/>
      <c r="E1" s="5" t="s">
        <v>67</v>
      </c>
      <c r="F1" s="6">
        <f>COUNTA(V1.4[0th Holder])-F2</f>
        <v>26</v>
      </c>
      <c r="H1" s="70" t="s">
        <v>68</v>
      </c>
      <c r="I1" s="70"/>
      <c r="J1" s="70"/>
      <c r="L1" s="6" t="s">
        <v>67</v>
      </c>
      <c r="M1" s="6">
        <f>COUNTBLANK(Table4[Taken By])</f>
        <v>6</v>
      </c>
    </row>
    <row r="2" spans="1:13" ht="16.5" thickTop="1" thickBot="1">
      <c r="A2" s="28" t="s">
        <v>69</v>
      </c>
      <c r="B2" s="28" t="s">
        <v>70</v>
      </c>
      <c r="C2" s="28" t="s">
        <v>71</v>
      </c>
      <c r="E2" s="5" t="s">
        <v>72</v>
      </c>
      <c r="F2" s="6">
        <f>COUNTA(V1.4[Taken By])</f>
        <v>175</v>
      </c>
      <c r="H2" s="28" t="s">
        <v>73</v>
      </c>
      <c r="I2" s="28" t="s">
        <v>70</v>
      </c>
      <c r="J2" s="28" t="s">
        <v>71</v>
      </c>
      <c r="L2" s="6" t="s">
        <v>72</v>
      </c>
      <c r="M2" s="6">
        <f>COUNTA(Table4[Taken By])</f>
        <v>37</v>
      </c>
    </row>
    <row r="3" spans="1:13" ht="15.75" thickTop="1">
      <c r="A3" s="10" t="s">
        <v>74</v>
      </c>
      <c r="B3" s="10" t="s">
        <v>8</v>
      </c>
      <c r="C3" s="10" t="s">
        <v>16</v>
      </c>
      <c r="E3" s="7"/>
      <c r="F3" s="7"/>
      <c r="H3" s="10">
        <v>29</v>
      </c>
      <c r="I3" s="10" t="s">
        <v>7</v>
      </c>
      <c r="J3" s="10" t="s">
        <v>20</v>
      </c>
    </row>
    <row r="4" spans="1:13">
      <c r="A4" s="24" t="s">
        <v>75</v>
      </c>
      <c r="B4" s="24" t="s">
        <v>15</v>
      </c>
      <c r="C4" s="24" t="s">
        <v>76</v>
      </c>
      <c r="E4" s="7"/>
      <c r="F4" s="7"/>
      <c r="H4" s="24">
        <v>30</v>
      </c>
      <c r="I4" s="24" t="s">
        <v>62</v>
      </c>
      <c r="J4" s="24" t="s">
        <v>20</v>
      </c>
    </row>
    <row r="5" spans="1:13">
      <c r="A5" s="10" t="s">
        <v>77</v>
      </c>
      <c r="B5" s="10" t="s">
        <v>65</v>
      </c>
      <c r="C5" s="10" t="s">
        <v>16</v>
      </c>
      <c r="E5" s="7"/>
      <c r="F5" s="7"/>
      <c r="H5" s="10">
        <v>35</v>
      </c>
      <c r="I5" s="10" t="s">
        <v>78</v>
      </c>
      <c r="J5" s="10" t="s">
        <v>20</v>
      </c>
    </row>
    <row r="6" spans="1:13">
      <c r="A6" s="24" t="s">
        <v>79</v>
      </c>
      <c r="B6" s="24" t="s">
        <v>7</v>
      </c>
      <c r="C6" s="24" t="s">
        <v>346</v>
      </c>
      <c r="E6" s="7"/>
      <c r="F6" s="7"/>
      <c r="H6" s="24">
        <v>39</v>
      </c>
      <c r="I6" s="24" t="s">
        <v>7</v>
      </c>
      <c r="J6" s="24" t="s">
        <v>32</v>
      </c>
    </row>
    <row r="7" spans="1:13">
      <c r="A7" s="10" t="s">
        <v>80</v>
      </c>
      <c r="B7" s="10" t="s">
        <v>6</v>
      </c>
      <c r="C7" s="10" t="s">
        <v>346</v>
      </c>
      <c r="E7" s="7"/>
      <c r="F7" s="7"/>
      <c r="H7" s="10">
        <v>42</v>
      </c>
      <c r="I7" s="10" t="s">
        <v>35</v>
      </c>
      <c r="J7" s="10" t="s">
        <v>20</v>
      </c>
    </row>
    <row r="8" spans="1:13">
      <c r="A8" s="24" t="s">
        <v>81</v>
      </c>
      <c r="B8" s="24" t="s">
        <v>21</v>
      </c>
      <c r="C8" s="24" t="s">
        <v>355</v>
      </c>
      <c r="E8" s="7"/>
      <c r="F8" s="7"/>
      <c r="H8" s="24">
        <v>41</v>
      </c>
      <c r="I8" s="24" t="s">
        <v>7</v>
      </c>
      <c r="J8" s="24" t="s">
        <v>20</v>
      </c>
    </row>
    <row r="9" spans="1:13">
      <c r="A9" s="10" t="s">
        <v>82</v>
      </c>
      <c r="B9" s="10" t="s">
        <v>65</v>
      </c>
      <c r="C9" s="10" t="s">
        <v>352</v>
      </c>
      <c r="E9" s="7"/>
      <c r="F9" s="7"/>
      <c r="H9" s="10">
        <v>46</v>
      </c>
      <c r="I9" s="10" t="s">
        <v>7</v>
      </c>
      <c r="J9" s="10" t="s">
        <v>20</v>
      </c>
    </row>
    <row r="10" spans="1:13">
      <c r="A10" s="24" t="s">
        <v>83</v>
      </c>
      <c r="B10" s="24" t="s">
        <v>35</v>
      </c>
      <c r="C10" s="24" t="s">
        <v>16</v>
      </c>
      <c r="E10" s="7"/>
      <c r="F10" s="7"/>
      <c r="H10" s="24">
        <v>49</v>
      </c>
      <c r="I10" s="24" t="s">
        <v>7</v>
      </c>
      <c r="J10" s="24" t="s">
        <v>20</v>
      </c>
    </row>
    <row r="11" spans="1:13">
      <c r="A11" s="10" t="s">
        <v>84</v>
      </c>
      <c r="B11" s="10" t="s">
        <v>6</v>
      </c>
      <c r="C11" s="10" t="s">
        <v>85</v>
      </c>
      <c r="E11" s="7"/>
      <c r="F11" s="7"/>
      <c r="H11" s="10">
        <v>50</v>
      </c>
      <c r="I11" s="10" t="s">
        <v>34</v>
      </c>
      <c r="J11" s="10" t="s">
        <v>16</v>
      </c>
    </row>
    <row r="12" spans="1:13">
      <c r="A12" s="24" t="s">
        <v>86</v>
      </c>
      <c r="B12" s="24" t="s">
        <v>23</v>
      </c>
      <c r="C12" s="24" t="s">
        <v>23</v>
      </c>
      <c r="E12" s="7"/>
      <c r="F12" s="7"/>
      <c r="H12" s="24">
        <v>51</v>
      </c>
      <c r="I12" s="24" t="s">
        <v>34</v>
      </c>
      <c r="J12" s="24" t="s">
        <v>20</v>
      </c>
    </row>
    <row r="13" spans="1:13">
      <c r="A13" s="10" t="s">
        <v>87</v>
      </c>
      <c r="B13" s="10" t="s">
        <v>6</v>
      </c>
      <c r="C13" s="10" t="s">
        <v>346</v>
      </c>
      <c r="E13" s="7"/>
      <c r="F13" s="7"/>
      <c r="H13" s="10">
        <v>54</v>
      </c>
      <c r="I13" s="10" t="s">
        <v>34</v>
      </c>
      <c r="J13" s="10" t="s">
        <v>20</v>
      </c>
    </row>
    <row r="14" spans="1:13">
      <c r="A14" s="24" t="s">
        <v>88</v>
      </c>
      <c r="B14" s="24" t="s">
        <v>6</v>
      </c>
      <c r="C14" s="24" t="s">
        <v>16</v>
      </c>
      <c r="E14" s="7"/>
      <c r="F14" s="7"/>
      <c r="H14" s="24">
        <v>55</v>
      </c>
      <c r="I14" s="24" t="s">
        <v>34</v>
      </c>
      <c r="J14" s="24" t="s">
        <v>16</v>
      </c>
    </row>
    <row r="15" spans="1:13">
      <c r="A15" s="10" t="s">
        <v>89</v>
      </c>
      <c r="B15" s="10" t="s">
        <v>7</v>
      </c>
      <c r="C15" s="10" t="s">
        <v>344</v>
      </c>
      <c r="E15" s="7"/>
      <c r="F15" s="7"/>
      <c r="H15" s="10">
        <v>57</v>
      </c>
      <c r="I15" s="10" t="s">
        <v>7</v>
      </c>
      <c r="J15" s="10" t="s">
        <v>20</v>
      </c>
    </row>
    <row r="16" spans="1:13">
      <c r="A16" s="24" t="s">
        <v>90</v>
      </c>
      <c r="B16" s="24" t="s">
        <v>15</v>
      </c>
      <c r="C16" s="24" t="s">
        <v>16</v>
      </c>
      <c r="E16" s="7"/>
      <c r="F16" s="7"/>
      <c r="H16" s="24">
        <v>58</v>
      </c>
      <c r="I16" s="24" t="s">
        <v>7</v>
      </c>
      <c r="J16" s="24"/>
    </row>
    <row r="17" spans="1:10">
      <c r="A17" s="10" t="s">
        <v>91</v>
      </c>
      <c r="B17" s="10" t="s">
        <v>92</v>
      </c>
      <c r="C17" s="10" t="s">
        <v>6</v>
      </c>
      <c r="E17" s="7"/>
      <c r="F17" s="7"/>
      <c r="H17" s="10">
        <v>59</v>
      </c>
      <c r="I17" s="10" t="s">
        <v>34</v>
      </c>
      <c r="J17" s="10" t="s">
        <v>20</v>
      </c>
    </row>
    <row r="18" spans="1:10">
      <c r="A18" s="24" t="s">
        <v>93</v>
      </c>
      <c r="B18" s="24" t="s">
        <v>15</v>
      </c>
      <c r="C18" s="24" t="s">
        <v>346</v>
      </c>
      <c r="E18" s="7"/>
      <c r="F18" s="7"/>
      <c r="H18" s="24">
        <v>60</v>
      </c>
      <c r="I18" s="24" t="s">
        <v>34</v>
      </c>
      <c r="J18" s="24" t="s">
        <v>20</v>
      </c>
    </row>
    <row r="19" spans="1:10">
      <c r="A19" s="10" t="s">
        <v>94</v>
      </c>
      <c r="B19" s="10" t="s">
        <v>15</v>
      </c>
      <c r="C19" s="10" t="s">
        <v>76</v>
      </c>
      <c r="E19" s="7"/>
      <c r="F19" s="7"/>
      <c r="H19" s="10">
        <v>61</v>
      </c>
      <c r="I19" s="10" t="s">
        <v>34</v>
      </c>
      <c r="J19" s="10" t="s">
        <v>16</v>
      </c>
    </row>
    <row r="20" spans="1:10">
      <c r="A20" s="24" t="s">
        <v>95</v>
      </c>
      <c r="B20" s="24" t="s">
        <v>6</v>
      </c>
      <c r="C20" s="24"/>
      <c r="E20" s="7"/>
      <c r="F20" s="7"/>
      <c r="H20" s="24">
        <v>62</v>
      </c>
      <c r="I20" s="24" t="s">
        <v>34</v>
      </c>
      <c r="J20" s="24" t="s">
        <v>20</v>
      </c>
    </row>
    <row r="21" spans="1:10">
      <c r="A21" s="10" t="s">
        <v>96</v>
      </c>
      <c r="B21" s="10" t="s">
        <v>23</v>
      </c>
      <c r="C21" s="10"/>
      <c r="E21" s="7"/>
      <c r="F21" s="7"/>
      <c r="H21" s="10">
        <v>63</v>
      </c>
      <c r="I21" s="10" t="s">
        <v>34</v>
      </c>
      <c r="J21" s="10" t="s">
        <v>20</v>
      </c>
    </row>
    <row r="22" spans="1:10">
      <c r="A22" s="24" t="s">
        <v>97</v>
      </c>
      <c r="B22" s="24" t="s">
        <v>23</v>
      </c>
      <c r="C22" s="24"/>
      <c r="E22" s="7"/>
      <c r="F22" s="7"/>
      <c r="H22" s="24">
        <v>65</v>
      </c>
      <c r="I22" s="24" t="s">
        <v>34</v>
      </c>
      <c r="J22" s="24" t="s">
        <v>20</v>
      </c>
    </row>
    <row r="23" spans="1:10">
      <c r="A23" s="10" t="s">
        <v>98</v>
      </c>
      <c r="B23" s="10" t="s">
        <v>7</v>
      </c>
      <c r="C23" s="10" t="s">
        <v>346</v>
      </c>
      <c r="E23" s="7"/>
      <c r="F23" s="7"/>
      <c r="H23" s="10">
        <v>66</v>
      </c>
      <c r="I23" s="10" t="s">
        <v>34</v>
      </c>
      <c r="J23" s="10" t="s">
        <v>20</v>
      </c>
    </row>
    <row r="24" spans="1:10">
      <c r="A24" s="24" t="s">
        <v>99</v>
      </c>
      <c r="B24" s="24" t="s">
        <v>100</v>
      </c>
      <c r="C24" s="24" t="s">
        <v>16</v>
      </c>
      <c r="E24" s="7"/>
      <c r="F24" s="7"/>
      <c r="H24" s="24">
        <v>68</v>
      </c>
      <c r="I24" s="24" t="s">
        <v>34</v>
      </c>
      <c r="J24" s="24" t="s">
        <v>346</v>
      </c>
    </row>
    <row r="25" spans="1:10">
      <c r="A25" s="10" t="s">
        <v>101</v>
      </c>
      <c r="B25" s="10" t="s">
        <v>7</v>
      </c>
      <c r="C25" s="10" t="s">
        <v>346</v>
      </c>
      <c r="E25" s="7"/>
      <c r="F25" s="7"/>
      <c r="H25" s="10">
        <v>69</v>
      </c>
      <c r="I25" s="10" t="s">
        <v>7</v>
      </c>
      <c r="J25" s="10" t="s">
        <v>20</v>
      </c>
    </row>
    <row r="26" spans="1:10">
      <c r="A26" s="24" t="s">
        <v>102</v>
      </c>
      <c r="B26" s="24" t="s">
        <v>92</v>
      </c>
      <c r="C26" s="24" t="s">
        <v>24</v>
      </c>
      <c r="E26" s="7"/>
      <c r="F26" s="7"/>
      <c r="H26" s="24">
        <v>73</v>
      </c>
      <c r="I26" s="24" t="s">
        <v>7</v>
      </c>
      <c r="J26" s="24" t="s">
        <v>6</v>
      </c>
    </row>
    <row r="27" spans="1:10">
      <c r="A27" s="10" t="s">
        <v>103</v>
      </c>
      <c r="B27" s="10" t="s">
        <v>7</v>
      </c>
      <c r="C27" s="10" t="s">
        <v>16</v>
      </c>
      <c r="E27" s="7"/>
      <c r="F27" s="7"/>
      <c r="H27" s="10">
        <v>74</v>
      </c>
      <c r="I27" s="10" t="s">
        <v>6</v>
      </c>
      <c r="J27" s="10" t="s">
        <v>20</v>
      </c>
    </row>
    <row r="28" spans="1:10">
      <c r="A28" s="24" t="s">
        <v>104</v>
      </c>
      <c r="B28" s="24" t="s">
        <v>6</v>
      </c>
      <c r="C28" s="24" t="s">
        <v>16</v>
      </c>
      <c r="E28" s="7"/>
      <c r="F28" s="7"/>
      <c r="H28" s="24">
        <v>75</v>
      </c>
      <c r="I28" s="24" t="s">
        <v>34</v>
      </c>
      <c r="J28" s="24"/>
    </row>
    <row r="29" spans="1:10">
      <c r="A29" s="10" t="s">
        <v>105</v>
      </c>
      <c r="B29" s="10" t="s">
        <v>7</v>
      </c>
      <c r="C29" s="10" t="s">
        <v>16</v>
      </c>
      <c r="E29" s="7"/>
      <c r="F29" s="7"/>
      <c r="H29" s="10">
        <v>77</v>
      </c>
      <c r="I29" s="10" t="s">
        <v>7</v>
      </c>
      <c r="J29" s="10"/>
    </row>
    <row r="30" spans="1:10">
      <c r="A30" s="24" t="s">
        <v>106</v>
      </c>
      <c r="B30" s="24" t="s">
        <v>7</v>
      </c>
      <c r="C30" s="24" t="s">
        <v>16</v>
      </c>
      <c r="E30" s="7"/>
      <c r="F30" s="7"/>
      <c r="H30" s="24">
        <v>78</v>
      </c>
      <c r="I30" s="24" t="s">
        <v>7</v>
      </c>
      <c r="J30" s="24" t="s">
        <v>20</v>
      </c>
    </row>
    <row r="31" spans="1:10">
      <c r="A31" s="10" t="s">
        <v>107</v>
      </c>
      <c r="B31" s="10" t="s">
        <v>27</v>
      </c>
      <c r="C31" s="10" t="s">
        <v>355</v>
      </c>
      <c r="H31" s="10">
        <v>82</v>
      </c>
      <c r="I31" s="10" t="s">
        <v>36</v>
      </c>
      <c r="J31" s="10"/>
    </row>
    <row r="32" spans="1:10">
      <c r="A32" s="24" t="s">
        <v>108</v>
      </c>
      <c r="B32" s="24" t="s">
        <v>6</v>
      </c>
      <c r="C32" s="24" t="s">
        <v>16</v>
      </c>
      <c r="H32" s="24">
        <v>83</v>
      </c>
      <c r="I32" s="24" t="s">
        <v>7</v>
      </c>
      <c r="J32" s="24" t="s">
        <v>20</v>
      </c>
    </row>
    <row r="33" spans="1:10">
      <c r="A33" s="10" t="s">
        <v>109</v>
      </c>
      <c r="B33" s="10" t="s">
        <v>7</v>
      </c>
      <c r="C33" s="10" t="s">
        <v>16</v>
      </c>
      <c r="H33" s="10">
        <v>85</v>
      </c>
      <c r="I33" s="10" t="s">
        <v>7</v>
      </c>
      <c r="J33" s="10" t="s">
        <v>20</v>
      </c>
    </row>
    <row r="34" spans="1:10">
      <c r="A34" s="24" t="s">
        <v>110</v>
      </c>
      <c r="B34" s="24" t="s">
        <v>23</v>
      </c>
      <c r="C34" s="24" t="s">
        <v>346</v>
      </c>
      <c r="H34" s="24">
        <v>86</v>
      </c>
      <c r="I34" s="24" t="s">
        <v>350</v>
      </c>
      <c r="J34" s="24"/>
    </row>
    <row r="35" spans="1:10">
      <c r="A35" s="10" t="s">
        <v>111</v>
      </c>
      <c r="B35" s="10" t="s">
        <v>7</v>
      </c>
      <c r="C35" s="10" t="s">
        <v>76</v>
      </c>
      <c r="H35" s="10">
        <v>87</v>
      </c>
      <c r="I35" s="10" t="s">
        <v>7</v>
      </c>
      <c r="J35" s="10" t="s">
        <v>20</v>
      </c>
    </row>
    <row r="36" spans="1:10">
      <c r="A36" s="24" t="s">
        <v>112</v>
      </c>
      <c r="B36" s="24" t="s">
        <v>6</v>
      </c>
      <c r="C36" s="24" t="s">
        <v>16</v>
      </c>
      <c r="H36" s="24">
        <v>88</v>
      </c>
      <c r="I36" s="24" t="s">
        <v>7</v>
      </c>
      <c r="J36" s="24" t="s">
        <v>20</v>
      </c>
    </row>
    <row r="37" spans="1:10">
      <c r="A37" s="10" t="s">
        <v>113</v>
      </c>
      <c r="B37" s="10" t="s">
        <v>29</v>
      </c>
      <c r="C37" s="10" t="s">
        <v>16</v>
      </c>
      <c r="H37" s="10">
        <v>89</v>
      </c>
      <c r="I37" s="10" t="s">
        <v>7</v>
      </c>
      <c r="J37" s="10" t="s">
        <v>16</v>
      </c>
    </row>
    <row r="38" spans="1:10">
      <c r="A38" s="24" t="s">
        <v>114</v>
      </c>
      <c r="B38" s="24" t="s">
        <v>7</v>
      </c>
      <c r="C38" s="24" t="s">
        <v>20</v>
      </c>
      <c r="H38" s="24">
        <v>91</v>
      </c>
      <c r="I38" s="24" t="s">
        <v>34</v>
      </c>
      <c r="J38" s="24"/>
    </row>
    <row r="39" spans="1:10">
      <c r="A39" s="10" t="s">
        <v>115</v>
      </c>
      <c r="B39" s="10" t="s">
        <v>6</v>
      </c>
      <c r="C39" s="10" t="s">
        <v>346</v>
      </c>
      <c r="H39" s="10">
        <v>92</v>
      </c>
      <c r="I39" s="10" t="s">
        <v>7</v>
      </c>
      <c r="J39" s="10" t="s">
        <v>346</v>
      </c>
    </row>
    <row r="40" spans="1:10">
      <c r="A40" s="24" t="s">
        <v>116</v>
      </c>
      <c r="B40" s="24" t="s">
        <v>7</v>
      </c>
      <c r="C40" s="24" t="s">
        <v>346</v>
      </c>
      <c r="H40" s="24">
        <v>93</v>
      </c>
      <c r="I40" s="24" t="s">
        <v>7</v>
      </c>
      <c r="J40" s="24" t="s">
        <v>16</v>
      </c>
    </row>
    <row r="41" spans="1:10">
      <c r="A41" s="10" t="s">
        <v>117</v>
      </c>
      <c r="B41" s="10" t="s">
        <v>30</v>
      </c>
      <c r="C41" s="10" t="s">
        <v>6</v>
      </c>
      <c r="H41" s="10">
        <v>94</v>
      </c>
      <c r="I41" s="10" t="s">
        <v>7</v>
      </c>
      <c r="J41" s="10" t="s">
        <v>346</v>
      </c>
    </row>
    <row r="42" spans="1:10">
      <c r="A42" s="24" t="s">
        <v>118</v>
      </c>
      <c r="B42" s="24" t="s">
        <v>28</v>
      </c>
      <c r="C42" s="24"/>
      <c r="H42" s="24">
        <v>95</v>
      </c>
      <c r="I42" s="24" t="s">
        <v>7</v>
      </c>
      <c r="J42" s="24" t="s">
        <v>32</v>
      </c>
    </row>
    <row r="43" spans="1:10">
      <c r="A43" s="10" t="s">
        <v>119</v>
      </c>
      <c r="B43" s="10" t="s">
        <v>7</v>
      </c>
      <c r="C43" s="10" t="s">
        <v>16</v>
      </c>
      <c r="H43" s="10">
        <v>97</v>
      </c>
      <c r="I43" s="10" t="s">
        <v>7</v>
      </c>
      <c r="J43" s="10" t="s">
        <v>20</v>
      </c>
    </row>
    <row r="44" spans="1:10">
      <c r="A44" s="24" t="s">
        <v>120</v>
      </c>
      <c r="B44" s="24" t="s">
        <v>7</v>
      </c>
      <c r="C44" s="24" t="s">
        <v>20</v>
      </c>
      <c r="H44" s="24">
        <v>98</v>
      </c>
      <c r="I44" s="24" t="s">
        <v>7</v>
      </c>
      <c r="J44" s="24" t="s">
        <v>16</v>
      </c>
    </row>
    <row r="45" spans="1:10">
      <c r="A45" s="10" t="s">
        <v>121</v>
      </c>
      <c r="B45" s="10" t="s">
        <v>42</v>
      </c>
      <c r="C45" s="10" t="s">
        <v>6</v>
      </c>
      <c r="H45" s="10">
        <v>99</v>
      </c>
      <c r="I45" s="10" t="s">
        <v>7</v>
      </c>
      <c r="J45" s="10" t="s">
        <v>20</v>
      </c>
    </row>
    <row r="46" spans="1:10">
      <c r="A46" s="24" t="s">
        <v>122</v>
      </c>
      <c r="B46" s="24" t="s">
        <v>7</v>
      </c>
      <c r="C46" s="24" t="s">
        <v>16</v>
      </c>
    </row>
    <row r="47" spans="1:10">
      <c r="A47" s="10" t="s">
        <v>123</v>
      </c>
      <c r="B47" s="10" t="s">
        <v>6</v>
      </c>
      <c r="C47" s="10" t="s">
        <v>16</v>
      </c>
    </row>
    <row r="48" spans="1:10">
      <c r="A48" s="24" t="s">
        <v>124</v>
      </c>
      <c r="B48" s="24" t="s">
        <v>7</v>
      </c>
      <c r="C48" s="24"/>
    </row>
    <row r="49" spans="1:3">
      <c r="A49" s="10" t="s">
        <v>125</v>
      </c>
      <c r="B49" s="10" t="s">
        <v>33</v>
      </c>
      <c r="C49" s="10" t="s">
        <v>346</v>
      </c>
    </row>
    <row r="50" spans="1:3">
      <c r="A50" s="24" t="s">
        <v>126</v>
      </c>
      <c r="B50" s="24" t="s">
        <v>7</v>
      </c>
      <c r="C50" s="24" t="s">
        <v>16</v>
      </c>
    </row>
    <row r="51" spans="1:3">
      <c r="A51" s="10" t="s">
        <v>127</v>
      </c>
      <c r="B51" s="10" t="s">
        <v>7</v>
      </c>
      <c r="C51" s="10" t="s">
        <v>6</v>
      </c>
    </row>
    <row r="52" spans="1:3">
      <c r="A52" s="24" t="s">
        <v>128</v>
      </c>
      <c r="B52" s="24" t="s">
        <v>7</v>
      </c>
      <c r="C52" s="24" t="s">
        <v>76</v>
      </c>
    </row>
    <row r="53" spans="1:3">
      <c r="A53" s="10" t="s">
        <v>129</v>
      </c>
      <c r="B53" s="10" t="s">
        <v>23</v>
      </c>
      <c r="C53" s="10" t="s">
        <v>25</v>
      </c>
    </row>
    <row r="54" spans="1:3">
      <c r="A54" s="24" t="s">
        <v>130</v>
      </c>
      <c r="B54" s="24" t="s">
        <v>6</v>
      </c>
      <c r="C54" s="24" t="s">
        <v>16</v>
      </c>
    </row>
    <row r="55" spans="1:3">
      <c r="A55" s="10" t="s">
        <v>131</v>
      </c>
      <c r="B55" s="10" t="s">
        <v>30</v>
      </c>
      <c r="C55" s="10" t="s">
        <v>23</v>
      </c>
    </row>
    <row r="56" spans="1:3">
      <c r="A56" s="24" t="s">
        <v>132</v>
      </c>
      <c r="B56" s="24" t="s">
        <v>23</v>
      </c>
      <c r="C56" s="24" t="s">
        <v>16</v>
      </c>
    </row>
    <row r="57" spans="1:3">
      <c r="A57" s="10" t="s">
        <v>133</v>
      </c>
      <c r="B57" s="10" t="s">
        <v>21</v>
      </c>
      <c r="C57" s="10" t="s">
        <v>23</v>
      </c>
    </row>
    <row r="58" spans="1:3">
      <c r="A58" s="24" t="s">
        <v>134</v>
      </c>
      <c r="B58" s="24" t="s">
        <v>6</v>
      </c>
      <c r="C58" s="24" t="s">
        <v>16</v>
      </c>
    </row>
    <row r="59" spans="1:3">
      <c r="A59" s="10" t="s">
        <v>135</v>
      </c>
      <c r="B59" s="10" t="s">
        <v>21</v>
      </c>
      <c r="C59" s="10"/>
    </row>
    <row r="60" spans="1:3">
      <c r="A60" s="24" t="s">
        <v>136</v>
      </c>
      <c r="B60" s="24" t="s">
        <v>7</v>
      </c>
      <c r="C60" s="24" t="s">
        <v>346</v>
      </c>
    </row>
    <row r="61" spans="1:3">
      <c r="A61" s="10" t="s">
        <v>137</v>
      </c>
      <c r="B61" s="10" t="s">
        <v>34</v>
      </c>
      <c r="C61" s="10" t="s">
        <v>346</v>
      </c>
    </row>
    <row r="62" spans="1:3">
      <c r="A62" s="24" t="s">
        <v>138</v>
      </c>
      <c r="B62" s="24" t="s">
        <v>7</v>
      </c>
      <c r="C62" s="24" t="s">
        <v>6</v>
      </c>
    </row>
    <row r="63" spans="1:3">
      <c r="A63" s="10" t="s">
        <v>139</v>
      </c>
      <c r="B63" s="10" t="s">
        <v>35</v>
      </c>
      <c r="C63" s="10" t="s">
        <v>16</v>
      </c>
    </row>
    <row r="64" spans="1:3">
      <c r="A64" s="24" t="s">
        <v>140</v>
      </c>
      <c r="B64" s="24" t="s">
        <v>42</v>
      </c>
      <c r="C64" s="24"/>
    </row>
    <row r="65" spans="1:3">
      <c r="A65" s="10" t="s">
        <v>141</v>
      </c>
      <c r="B65" s="10" t="s">
        <v>23</v>
      </c>
      <c r="C65" s="10"/>
    </row>
    <row r="66" spans="1:3">
      <c r="A66" s="24" t="s">
        <v>142</v>
      </c>
      <c r="B66" s="24" t="s">
        <v>7</v>
      </c>
      <c r="C66" s="24" t="s">
        <v>64</v>
      </c>
    </row>
    <row r="67" spans="1:3">
      <c r="A67" s="10" t="s">
        <v>143</v>
      </c>
      <c r="B67" s="10" t="s">
        <v>6</v>
      </c>
      <c r="C67" s="10" t="s">
        <v>16</v>
      </c>
    </row>
    <row r="68" spans="1:3">
      <c r="A68" s="24" t="s">
        <v>144</v>
      </c>
      <c r="B68" s="24" t="s">
        <v>65</v>
      </c>
      <c r="C68" s="24" t="s">
        <v>42</v>
      </c>
    </row>
    <row r="69" spans="1:3">
      <c r="A69" s="10" t="s">
        <v>145</v>
      </c>
      <c r="B69" s="10" t="s">
        <v>7</v>
      </c>
      <c r="C69" s="10" t="s">
        <v>16</v>
      </c>
    </row>
    <row r="70" spans="1:3">
      <c r="A70" s="24" t="s">
        <v>146</v>
      </c>
      <c r="B70" s="24" t="s">
        <v>7</v>
      </c>
      <c r="C70" s="24" t="s">
        <v>346</v>
      </c>
    </row>
    <row r="71" spans="1:3">
      <c r="A71" s="10" t="s">
        <v>147</v>
      </c>
      <c r="B71" s="10" t="s">
        <v>6</v>
      </c>
      <c r="C71" s="10" t="s">
        <v>16</v>
      </c>
    </row>
    <row r="72" spans="1:3">
      <c r="A72" s="24" t="s">
        <v>148</v>
      </c>
      <c r="B72" s="24" t="s">
        <v>6</v>
      </c>
      <c r="C72" s="24" t="s">
        <v>16</v>
      </c>
    </row>
    <row r="73" spans="1:3">
      <c r="A73" s="10" t="s">
        <v>149</v>
      </c>
      <c r="B73" s="10" t="s">
        <v>6</v>
      </c>
      <c r="C73" s="10" t="s">
        <v>347</v>
      </c>
    </row>
    <row r="74" spans="1:3">
      <c r="A74" s="24" t="s">
        <v>150</v>
      </c>
      <c r="B74" s="24" t="s">
        <v>6</v>
      </c>
      <c r="C74" s="24" t="s">
        <v>346</v>
      </c>
    </row>
    <row r="75" spans="1:3">
      <c r="A75" s="10" t="s">
        <v>151</v>
      </c>
      <c r="B75" s="10" t="s">
        <v>37</v>
      </c>
      <c r="C75" s="10" t="s">
        <v>6</v>
      </c>
    </row>
    <row r="76" spans="1:3">
      <c r="A76" s="24" t="s">
        <v>152</v>
      </c>
      <c r="B76" s="24" t="s">
        <v>42</v>
      </c>
      <c r="C76" s="24" t="s">
        <v>16</v>
      </c>
    </row>
    <row r="77" spans="1:3">
      <c r="A77" s="10" t="s">
        <v>153</v>
      </c>
      <c r="B77" s="10" t="s">
        <v>7</v>
      </c>
      <c r="C77" s="10" t="s">
        <v>346</v>
      </c>
    </row>
    <row r="78" spans="1:3">
      <c r="A78" s="24" t="s">
        <v>154</v>
      </c>
      <c r="B78" s="24" t="s">
        <v>35</v>
      </c>
      <c r="C78" s="24" t="s">
        <v>20</v>
      </c>
    </row>
    <row r="79" spans="1:3">
      <c r="A79" s="10" t="s">
        <v>155</v>
      </c>
      <c r="B79" s="10" t="s">
        <v>35</v>
      </c>
      <c r="C79" s="10" t="s">
        <v>16</v>
      </c>
    </row>
    <row r="80" spans="1:3">
      <c r="A80" s="24" t="s">
        <v>156</v>
      </c>
      <c r="B80" s="24" t="s">
        <v>6</v>
      </c>
      <c r="C80" s="24" t="s">
        <v>38</v>
      </c>
    </row>
    <row r="81" spans="1:3">
      <c r="A81" s="10" t="s">
        <v>157</v>
      </c>
      <c r="B81" s="10" t="s">
        <v>8</v>
      </c>
      <c r="C81" s="10" t="s">
        <v>76</v>
      </c>
    </row>
    <row r="82" spans="1:3">
      <c r="A82" s="24" t="s">
        <v>158</v>
      </c>
      <c r="B82" s="24" t="s">
        <v>23</v>
      </c>
      <c r="C82" s="24" t="s">
        <v>346</v>
      </c>
    </row>
    <row r="83" spans="1:3">
      <c r="A83" s="10" t="s">
        <v>159</v>
      </c>
      <c r="B83" s="10" t="s">
        <v>7</v>
      </c>
      <c r="C83" s="10" t="s">
        <v>25</v>
      </c>
    </row>
    <row r="84" spans="1:3">
      <c r="A84" s="24" t="s">
        <v>160</v>
      </c>
      <c r="B84" s="24" t="s">
        <v>6</v>
      </c>
      <c r="C84" s="24" t="s">
        <v>25</v>
      </c>
    </row>
    <row r="85" spans="1:3">
      <c r="A85" s="10" t="s">
        <v>161</v>
      </c>
      <c r="B85" s="10" t="s">
        <v>7</v>
      </c>
      <c r="C85" s="10" t="s">
        <v>346</v>
      </c>
    </row>
    <row r="86" spans="1:3">
      <c r="A86" s="24" t="s">
        <v>162</v>
      </c>
      <c r="B86" s="24" t="s">
        <v>7</v>
      </c>
      <c r="C86" s="24" t="s">
        <v>6</v>
      </c>
    </row>
    <row r="87" spans="1:3">
      <c r="A87" s="10" t="s">
        <v>163</v>
      </c>
      <c r="B87" s="10" t="s">
        <v>39</v>
      </c>
      <c r="C87" s="10" t="s">
        <v>164</v>
      </c>
    </row>
    <row r="88" spans="1:3">
      <c r="A88" s="24" t="s">
        <v>165</v>
      </c>
      <c r="B88" s="24" t="s">
        <v>6</v>
      </c>
      <c r="C88" s="24" t="s">
        <v>23</v>
      </c>
    </row>
    <row r="89" spans="1:3">
      <c r="A89" s="10" t="s">
        <v>166</v>
      </c>
      <c r="B89" s="10" t="s">
        <v>42</v>
      </c>
      <c r="C89" s="10" t="s">
        <v>346</v>
      </c>
    </row>
    <row r="90" spans="1:3">
      <c r="A90" s="24" t="s">
        <v>167</v>
      </c>
      <c r="B90" s="24" t="s">
        <v>62</v>
      </c>
      <c r="C90" s="24" t="s">
        <v>16</v>
      </c>
    </row>
    <row r="91" spans="1:3">
      <c r="A91" s="10" t="s">
        <v>168</v>
      </c>
      <c r="B91" s="10" t="s">
        <v>6</v>
      </c>
      <c r="C91" s="10" t="s">
        <v>6</v>
      </c>
    </row>
    <row r="92" spans="1:3">
      <c r="A92" s="24" t="s">
        <v>169</v>
      </c>
      <c r="B92" s="24" t="s">
        <v>8</v>
      </c>
      <c r="C92" s="24" t="s">
        <v>346</v>
      </c>
    </row>
    <row r="93" spans="1:3">
      <c r="A93" s="10" t="s">
        <v>170</v>
      </c>
      <c r="B93" s="10" t="s">
        <v>7</v>
      </c>
      <c r="C93" s="10" t="s">
        <v>16</v>
      </c>
    </row>
    <row r="94" spans="1:3">
      <c r="A94" s="24" t="s">
        <v>171</v>
      </c>
      <c r="B94" s="24" t="s">
        <v>7</v>
      </c>
      <c r="C94" s="24" t="s">
        <v>16</v>
      </c>
    </row>
    <row r="95" spans="1:3">
      <c r="A95" s="10" t="s">
        <v>172</v>
      </c>
      <c r="B95" s="10" t="s">
        <v>6</v>
      </c>
      <c r="C95" s="10" t="s">
        <v>16</v>
      </c>
    </row>
    <row r="96" spans="1:3">
      <c r="A96" s="24" t="s">
        <v>173</v>
      </c>
      <c r="B96" s="24" t="s">
        <v>42</v>
      </c>
      <c r="C96" s="24" t="s">
        <v>16</v>
      </c>
    </row>
    <row r="97" spans="1:3">
      <c r="A97" s="10" t="s">
        <v>174</v>
      </c>
      <c r="B97" s="10" t="s">
        <v>6</v>
      </c>
      <c r="C97" s="10" t="s">
        <v>164</v>
      </c>
    </row>
    <row r="98" spans="1:3">
      <c r="A98" s="24" t="s">
        <v>175</v>
      </c>
      <c r="B98" s="24" t="s">
        <v>15</v>
      </c>
      <c r="C98" s="24" t="s">
        <v>346</v>
      </c>
    </row>
    <row r="99" spans="1:3">
      <c r="A99" s="10" t="s">
        <v>176</v>
      </c>
      <c r="B99" s="10" t="s">
        <v>30</v>
      </c>
      <c r="C99" s="10" t="s">
        <v>6</v>
      </c>
    </row>
    <row r="100" spans="1:3">
      <c r="A100" s="24" t="s">
        <v>177</v>
      </c>
      <c r="B100" s="24" t="s">
        <v>15</v>
      </c>
      <c r="C100" s="24" t="s">
        <v>346</v>
      </c>
    </row>
    <row r="101" spans="1:3">
      <c r="A101" s="10" t="s">
        <v>178</v>
      </c>
      <c r="B101" s="10" t="s">
        <v>42</v>
      </c>
      <c r="C101" s="10" t="s">
        <v>16</v>
      </c>
    </row>
    <row r="102" spans="1:3">
      <c r="A102" s="24" t="s">
        <v>179</v>
      </c>
      <c r="B102" s="24" t="s">
        <v>39</v>
      </c>
      <c r="C102" s="24" t="s">
        <v>16</v>
      </c>
    </row>
    <row r="103" spans="1:3">
      <c r="A103" s="10" t="s">
        <v>180</v>
      </c>
      <c r="B103" s="10" t="s">
        <v>6</v>
      </c>
      <c r="C103" s="10" t="s">
        <v>64</v>
      </c>
    </row>
    <row r="104" spans="1:3">
      <c r="A104" s="24" t="s">
        <v>181</v>
      </c>
      <c r="B104" s="24" t="s">
        <v>7</v>
      </c>
      <c r="C104" s="24" t="s">
        <v>16</v>
      </c>
    </row>
    <row r="105" spans="1:3">
      <c r="A105" s="10" t="s">
        <v>182</v>
      </c>
      <c r="B105" s="10" t="s">
        <v>34</v>
      </c>
      <c r="C105" s="10" t="s">
        <v>16</v>
      </c>
    </row>
    <row r="106" spans="1:3">
      <c r="A106" s="24" t="s">
        <v>183</v>
      </c>
      <c r="B106" s="24" t="s">
        <v>6</v>
      </c>
      <c r="C106" s="24" t="s">
        <v>16</v>
      </c>
    </row>
    <row r="107" spans="1:3">
      <c r="A107" s="10" t="s">
        <v>184</v>
      </c>
      <c r="B107" s="10" t="s">
        <v>6</v>
      </c>
      <c r="C107" s="10" t="s">
        <v>76</v>
      </c>
    </row>
    <row r="108" spans="1:3">
      <c r="A108" s="24" t="s">
        <v>185</v>
      </c>
      <c r="B108" s="24" t="s">
        <v>39</v>
      </c>
      <c r="C108" s="24" t="s">
        <v>346</v>
      </c>
    </row>
    <row r="109" spans="1:3">
      <c r="A109" s="10" t="s">
        <v>186</v>
      </c>
      <c r="B109" s="10" t="s">
        <v>7</v>
      </c>
      <c r="C109" s="10" t="s">
        <v>345</v>
      </c>
    </row>
    <row r="110" spans="1:3">
      <c r="A110" s="24" t="s">
        <v>187</v>
      </c>
      <c r="B110" s="24" t="s">
        <v>7</v>
      </c>
      <c r="C110" s="24"/>
    </row>
    <row r="111" spans="1:3">
      <c r="A111" s="10" t="s">
        <v>188</v>
      </c>
      <c r="B111" s="10" t="s">
        <v>7</v>
      </c>
      <c r="C111" s="10" t="s">
        <v>16</v>
      </c>
    </row>
    <row r="112" spans="1:3">
      <c r="A112" s="24" t="s">
        <v>189</v>
      </c>
      <c r="B112" s="24" t="s">
        <v>7</v>
      </c>
      <c r="C112" s="24" t="s">
        <v>42</v>
      </c>
    </row>
    <row r="113" spans="1:3">
      <c r="A113" s="10" t="s">
        <v>190</v>
      </c>
      <c r="B113" s="10" t="s">
        <v>7</v>
      </c>
      <c r="C113" s="10" t="s">
        <v>346</v>
      </c>
    </row>
    <row r="114" spans="1:3">
      <c r="A114" s="24" t="s">
        <v>191</v>
      </c>
      <c r="B114" s="24" t="s">
        <v>232</v>
      </c>
      <c r="C114" s="24" t="s">
        <v>16</v>
      </c>
    </row>
    <row r="115" spans="1:3">
      <c r="A115" s="10" t="s">
        <v>192</v>
      </c>
      <c r="B115" s="10" t="s">
        <v>6</v>
      </c>
      <c r="C115" s="10" t="s">
        <v>16</v>
      </c>
    </row>
    <row r="116" spans="1:3">
      <c r="A116" s="24" t="s">
        <v>193</v>
      </c>
      <c r="B116" s="24" t="s">
        <v>42</v>
      </c>
      <c r="C116" s="24" t="s">
        <v>356</v>
      </c>
    </row>
    <row r="117" spans="1:3">
      <c r="A117" s="10" t="s">
        <v>194</v>
      </c>
      <c r="B117" s="10" t="s">
        <v>30</v>
      </c>
      <c r="C117" s="10" t="s">
        <v>16</v>
      </c>
    </row>
    <row r="118" spans="1:3">
      <c r="A118" s="24" t="s">
        <v>195</v>
      </c>
      <c r="B118" s="24" t="s">
        <v>6</v>
      </c>
      <c r="C118" s="24" t="s">
        <v>16</v>
      </c>
    </row>
    <row r="119" spans="1:3">
      <c r="A119" s="10" t="s">
        <v>196</v>
      </c>
      <c r="B119" s="10" t="s">
        <v>6</v>
      </c>
      <c r="C119" s="10" t="s">
        <v>16</v>
      </c>
    </row>
    <row r="120" spans="1:3">
      <c r="A120" s="24" t="s">
        <v>197</v>
      </c>
      <c r="B120" s="24" t="s">
        <v>21</v>
      </c>
      <c r="C120" s="24"/>
    </row>
    <row r="121" spans="1:3">
      <c r="A121" s="10" t="s">
        <v>198</v>
      </c>
      <c r="B121" s="10" t="s">
        <v>7</v>
      </c>
      <c r="C121" s="10" t="s">
        <v>16</v>
      </c>
    </row>
    <row r="122" spans="1:3">
      <c r="A122" s="24" t="s">
        <v>199</v>
      </c>
      <c r="B122" s="24" t="s">
        <v>7</v>
      </c>
      <c r="C122" s="24" t="s">
        <v>25</v>
      </c>
    </row>
    <row r="123" spans="1:3">
      <c r="A123" s="10" t="s">
        <v>200</v>
      </c>
      <c r="B123" s="10" t="s">
        <v>65</v>
      </c>
      <c r="C123" s="10" t="s">
        <v>16</v>
      </c>
    </row>
    <row r="124" spans="1:3">
      <c r="A124" s="24" t="s">
        <v>201</v>
      </c>
      <c r="B124" s="24" t="s">
        <v>7</v>
      </c>
      <c r="C124" s="24" t="s">
        <v>20</v>
      </c>
    </row>
    <row r="125" spans="1:3">
      <c r="A125" s="10" t="s">
        <v>202</v>
      </c>
      <c r="B125" s="10" t="s">
        <v>7</v>
      </c>
      <c r="C125" s="10" t="s">
        <v>346</v>
      </c>
    </row>
    <row r="126" spans="1:3">
      <c r="A126" s="24" t="s">
        <v>203</v>
      </c>
      <c r="B126" s="24" t="s">
        <v>30</v>
      </c>
      <c r="C126" s="24" t="s">
        <v>355</v>
      </c>
    </row>
    <row r="127" spans="1:3">
      <c r="A127" s="10" t="s">
        <v>204</v>
      </c>
      <c r="B127" s="10" t="s">
        <v>6</v>
      </c>
      <c r="C127" s="10" t="s">
        <v>6</v>
      </c>
    </row>
    <row r="128" spans="1:3">
      <c r="A128" s="24" t="s">
        <v>205</v>
      </c>
      <c r="B128" s="24" t="s">
        <v>7</v>
      </c>
      <c r="C128" s="24" t="s">
        <v>16</v>
      </c>
    </row>
    <row r="129" spans="1:3">
      <c r="A129" s="10" t="s">
        <v>206</v>
      </c>
      <c r="B129" s="10" t="s">
        <v>7</v>
      </c>
      <c r="C129" s="10" t="s">
        <v>346</v>
      </c>
    </row>
    <row r="130" spans="1:3">
      <c r="A130" s="24" t="s">
        <v>207</v>
      </c>
      <c r="B130" s="24" t="s">
        <v>8</v>
      </c>
      <c r="C130" s="24" t="s">
        <v>20</v>
      </c>
    </row>
    <row r="131" spans="1:3">
      <c r="A131" s="10" t="s">
        <v>208</v>
      </c>
      <c r="B131" s="10" t="s">
        <v>41</v>
      </c>
      <c r="C131" s="10"/>
    </row>
    <row r="132" spans="1:3">
      <c r="A132" s="24" t="s">
        <v>209</v>
      </c>
      <c r="B132" s="24" t="s">
        <v>7</v>
      </c>
      <c r="C132" s="24" t="s">
        <v>64</v>
      </c>
    </row>
    <row r="133" spans="1:3">
      <c r="A133" s="10" t="s">
        <v>210</v>
      </c>
      <c r="B133" s="10" t="s">
        <v>7</v>
      </c>
      <c r="C133" s="10" t="s">
        <v>32</v>
      </c>
    </row>
    <row r="134" spans="1:3">
      <c r="A134" s="24" t="s">
        <v>211</v>
      </c>
      <c r="B134" s="24" t="s">
        <v>21</v>
      </c>
      <c r="C134" s="24" t="s">
        <v>16</v>
      </c>
    </row>
    <row r="135" spans="1:3">
      <c r="A135" s="10" t="s">
        <v>212</v>
      </c>
      <c r="B135" s="10" t="s">
        <v>42</v>
      </c>
      <c r="C135" s="10" t="s">
        <v>346</v>
      </c>
    </row>
    <row r="136" spans="1:3">
      <c r="A136" s="24" t="s">
        <v>213</v>
      </c>
      <c r="B136" s="24" t="s">
        <v>7</v>
      </c>
      <c r="C136" s="24" t="s">
        <v>346</v>
      </c>
    </row>
    <row r="137" spans="1:3">
      <c r="A137" s="10" t="s">
        <v>214</v>
      </c>
      <c r="B137" s="10" t="s">
        <v>7</v>
      </c>
      <c r="C137" s="10"/>
    </row>
    <row r="138" spans="1:3">
      <c r="A138" s="24" t="s">
        <v>215</v>
      </c>
      <c r="B138" s="24" t="s">
        <v>7</v>
      </c>
      <c r="C138" s="24" t="s">
        <v>6</v>
      </c>
    </row>
    <row r="139" spans="1:3">
      <c r="A139" s="10" t="s">
        <v>216</v>
      </c>
      <c r="B139" s="10" t="s">
        <v>7</v>
      </c>
      <c r="C139" s="10" t="s">
        <v>16</v>
      </c>
    </row>
    <row r="140" spans="1:3">
      <c r="A140" s="24" t="s">
        <v>217</v>
      </c>
      <c r="B140" s="24" t="s">
        <v>21</v>
      </c>
      <c r="C140" s="24"/>
    </row>
    <row r="141" spans="1:3">
      <c r="A141" s="10" t="s">
        <v>218</v>
      </c>
      <c r="B141" s="10" t="s">
        <v>7</v>
      </c>
      <c r="C141" s="10" t="s">
        <v>16</v>
      </c>
    </row>
    <row r="142" spans="1:3">
      <c r="A142" s="24" t="s">
        <v>219</v>
      </c>
      <c r="B142" s="24" t="s">
        <v>7</v>
      </c>
      <c r="C142" s="24" t="s">
        <v>16</v>
      </c>
    </row>
    <row r="143" spans="1:3">
      <c r="A143" s="10" t="s">
        <v>220</v>
      </c>
      <c r="B143" s="10" t="s">
        <v>7</v>
      </c>
      <c r="C143" s="10" t="s">
        <v>16</v>
      </c>
    </row>
    <row r="144" spans="1:3">
      <c r="A144" s="24" t="s">
        <v>221</v>
      </c>
      <c r="B144" s="24" t="s">
        <v>23</v>
      </c>
      <c r="C144" s="24" t="s">
        <v>16</v>
      </c>
    </row>
    <row r="145" spans="1:3">
      <c r="A145" s="10" t="s">
        <v>222</v>
      </c>
      <c r="B145" s="10" t="s">
        <v>7</v>
      </c>
      <c r="C145" s="10" t="s">
        <v>62</v>
      </c>
    </row>
    <row r="146" spans="1:3">
      <c r="A146" s="24" t="s">
        <v>223</v>
      </c>
      <c r="B146" s="24" t="s">
        <v>65</v>
      </c>
      <c r="C146" s="24" t="s">
        <v>346</v>
      </c>
    </row>
    <row r="147" spans="1:3">
      <c r="A147" s="10" t="s">
        <v>224</v>
      </c>
      <c r="B147" s="10" t="s">
        <v>23</v>
      </c>
      <c r="C147" s="10" t="s">
        <v>346</v>
      </c>
    </row>
    <row r="148" spans="1:3">
      <c r="A148" s="24" t="s">
        <v>225</v>
      </c>
      <c r="B148" s="24" t="s">
        <v>7</v>
      </c>
      <c r="C148" s="24" t="s">
        <v>16</v>
      </c>
    </row>
    <row r="149" spans="1:3">
      <c r="A149" s="10" t="s">
        <v>226</v>
      </c>
      <c r="B149" s="10" t="s">
        <v>6</v>
      </c>
      <c r="C149" s="10" t="s">
        <v>6</v>
      </c>
    </row>
    <row r="150" spans="1:3">
      <c r="A150" s="24" t="s">
        <v>227</v>
      </c>
      <c r="B150" s="24" t="s">
        <v>30</v>
      </c>
      <c r="C150" s="24" t="s">
        <v>20</v>
      </c>
    </row>
    <row r="151" spans="1:3">
      <c r="A151" s="10" t="s">
        <v>228</v>
      </c>
      <c r="B151" s="10" t="s">
        <v>7</v>
      </c>
      <c r="C151" s="10"/>
    </row>
    <row r="152" spans="1:3">
      <c r="A152" s="24" t="s">
        <v>229</v>
      </c>
      <c r="B152" s="24" t="s">
        <v>7</v>
      </c>
      <c r="C152" s="24" t="s">
        <v>64</v>
      </c>
    </row>
    <row r="153" spans="1:3">
      <c r="A153" s="10" t="s">
        <v>230</v>
      </c>
      <c r="B153" s="10" t="s">
        <v>6</v>
      </c>
      <c r="C153" s="10" t="s">
        <v>6</v>
      </c>
    </row>
    <row r="154" spans="1:3">
      <c r="A154" s="24" t="s">
        <v>231</v>
      </c>
      <c r="B154" s="24" t="s">
        <v>232</v>
      </c>
      <c r="C154" s="24" t="s">
        <v>32</v>
      </c>
    </row>
    <row r="155" spans="1:3">
      <c r="A155" s="10" t="s">
        <v>233</v>
      </c>
      <c r="B155" s="10" t="s">
        <v>234</v>
      </c>
      <c r="C155" s="10" t="s">
        <v>16</v>
      </c>
    </row>
    <row r="156" spans="1:3">
      <c r="A156" s="24" t="s">
        <v>235</v>
      </c>
      <c r="B156" s="24" t="s">
        <v>28</v>
      </c>
      <c r="C156" s="24" t="s">
        <v>20</v>
      </c>
    </row>
    <row r="157" spans="1:3">
      <c r="A157" s="10" t="s">
        <v>236</v>
      </c>
      <c r="B157" s="10" t="s">
        <v>7</v>
      </c>
      <c r="C157" s="10" t="s">
        <v>346</v>
      </c>
    </row>
    <row r="158" spans="1:3">
      <c r="A158" s="24" t="s">
        <v>237</v>
      </c>
      <c r="B158" s="24" t="s">
        <v>21</v>
      </c>
      <c r="C158" s="24"/>
    </row>
    <row r="159" spans="1:3">
      <c r="A159" s="10" t="s">
        <v>238</v>
      </c>
      <c r="B159" s="10" t="s">
        <v>7</v>
      </c>
      <c r="C159" s="10" t="s">
        <v>346</v>
      </c>
    </row>
    <row r="160" spans="1:3">
      <c r="A160" s="24" t="s">
        <v>239</v>
      </c>
      <c r="B160" s="24" t="s">
        <v>42</v>
      </c>
      <c r="C160" s="24" t="s">
        <v>23</v>
      </c>
    </row>
    <row r="161" spans="1:3">
      <c r="A161" s="10" t="s">
        <v>240</v>
      </c>
      <c r="B161" s="10" t="s">
        <v>7</v>
      </c>
      <c r="C161" s="10" t="s">
        <v>16</v>
      </c>
    </row>
    <row r="162" spans="1:3">
      <c r="A162" s="24" t="s">
        <v>241</v>
      </c>
      <c r="B162" s="24" t="s">
        <v>8</v>
      </c>
      <c r="C162" s="24" t="s">
        <v>6</v>
      </c>
    </row>
    <row r="163" spans="1:3">
      <c r="A163" s="10" t="s">
        <v>242</v>
      </c>
      <c r="B163" s="10" t="s">
        <v>43</v>
      </c>
      <c r="C163" s="10" t="s">
        <v>355</v>
      </c>
    </row>
    <row r="164" spans="1:3">
      <c r="A164" s="24" t="s">
        <v>243</v>
      </c>
      <c r="B164" s="24" t="s">
        <v>6</v>
      </c>
      <c r="C164" s="24" t="s">
        <v>16</v>
      </c>
    </row>
    <row r="165" spans="1:3">
      <c r="A165" s="10" t="s">
        <v>244</v>
      </c>
      <c r="B165" s="10" t="s">
        <v>245</v>
      </c>
      <c r="C165" s="10" t="s">
        <v>76</v>
      </c>
    </row>
    <row r="166" spans="1:3">
      <c r="A166" s="24" t="s">
        <v>246</v>
      </c>
      <c r="B166" s="24" t="s">
        <v>36</v>
      </c>
      <c r="C166" s="24" t="s">
        <v>42</v>
      </c>
    </row>
    <row r="167" spans="1:3">
      <c r="A167" s="10" t="s">
        <v>247</v>
      </c>
      <c r="B167" s="10" t="s">
        <v>7</v>
      </c>
      <c r="C167" s="10" t="s">
        <v>16</v>
      </c>
    </row>
    <row r="168" spans="1:3">
      <c r="A168" s="24" t="s">
        <v>248</v>
      </c>
      <c r="B168" s="24" t="s">
        <v>249</v>
      </c>
      <c r="C168" s="24" t="s">
        <v>16</v>
      </c>
    </row>
    <row r="169" spans="1:3">
      <c r="A169" s="10" t="s">
        <v>250</v>
      </c>
      <c r="B169" s="10" t="s">
        <v>6</v>
      </c>
      <c r="C169" s="10"/>
    </row>
    <row r="170" spans="1:3">
      <c r="A170" s="24" t="s">
        <v>251</v>
      </c>
      <c r="B170" s="24" t="s">
        <v>42</v>
      </c>
      <c r="C170" s="24"/>
    </row>
    <row r="171" spans="1:3">
      <c r="A171" s="10" t="s">
        <v>252</v>
      </c>
      <c r="B171" s="10" t="s">
        <v>7</v>
      </c>
      <c r="C171" s="10" t="s">
        <v>346</v>
      </c>
    </row>
    <row r="172" spans="1:3">
      <c r="A172" s="24" t="s">
        <v>253</v>
      </c>
      <c r="B172" s="24" t="s">
        <v>30</v>
      </c>
      <c r="C172" s="24" t="s">
        <v>6</v>
      </c>
    </row>
    <row r="173" spans="1:3">
      <c r="A173" s="10" t="s">
        <v>254</v>
      </c>
      <c r="B173" s="10" t="s">
        <v>42</v>
      </c>
      <c r="C173" s="10" t="s">
        <v>38</v>
      </c>
    </row>
    <row r="174" spans="1:3">
      <c r="A174" s="24" t="s">
        <v>255</v>
      </c>
      <c r="B174" s="24" t="s">
        <v>7</v>
      </c>
      <c r="C174" s="24" t="s">
        <v>16</v>
      </c>
    </row>
    <row r="175" spans="1:3">
      <c r="A175" s="10" t="s">
        <v>256</v>
      </c>
      <c r="B175" s="10" t="s">
        <v>7</v>
      </c>
      <c r="C175" s="10" t="s">
        <v>16</v>
      </c>
    </row>
    <row r="176" spans="1:3">
      <c r="A176" s="24" t="s">
        <v>257</v>
      </c>
      <c r="B176" s="24" t="s">
        <v>258</v>
      </c>
      <c r="C176" s="24" t="s">
        <v>16</v>
      </c>
    </row>
    <row r="177" spans="1:3">
      <c r="A177" s="10" t="s">
        <v>259</v>
      </c>
      <c r="B177" s="10" t="s">
        <v>7</v>
      </c>
      <c r="C177" s="10" t="s">
        <v>346</v>
      </c>
    </row>
    <row r="178" spans="1:3">
      <c r="A178" s="24" t="s">
        <v>260</v>
      </c>
      <c r="B178" s="24" t="s">
        <v>42</v>
      </c>
      <c r="C178" s="24"/>
    </row>
    <row r="179" spans="1:3">
      <c r="A179" s="10" t="s">
        <v>261</v>
      </c>
      <c r="B179" s="10" t="s">
        <v>6</v>
      </c>
      <c r="C179" s="10"/>
    </row>
    <row r="180" spans="1:3">
      <c r="A180" s="24" t="s">
        <v>262</v>
      </c>
      <c r="B180" s="24" t="s">
        <v>7</v>
      </c>
      <c r="C180" s="24" t="s">
        <v>16</v>
      </c>
    </row>
    <row r="181" spans="1:3">
      <c r="A181" s="10" t="s">
        <v>263</v>
      </c>
      <c r="B181" s="10" t="s">
        <v>39</v>
      </c>
      <c r="C181" s="10" t="s">
        <v>6</v>
      </c>
    </row>
    <row r="182" spans="1:3">
      <c r="A182" s="24" t="s">
        <v>264</v>
      </c>
      <c r="B182" s="24" t="s">
        <v>7</v>
      </c>
      <c r="C182" s="24" t="s">
        <v>16</v>
      </c>
    </row>
    <row r="183" spans="1:3">
      <c r="A183" s="10" t="s">
        <v>265</v>
      </c>
      <c r="B183" s="10" t="s">
        <v>43</v>
      </c>
      <c r="C183" s="10"/>
    </row>
    <row r="184" spans="1:3">
      <c r="A184" s="24" t="s">
        <v>266</v>
      </c>
      <c r="B184" s="24" t="s">
        <v>23</v>
      </c>
      <c r="C184" s="24" t="s">
        <v>16</v>
      </c>
    </row>
    <row r="185" spans="1:3">
      <c r="A185" s="10" t="s">
        <v>267</v>
      </c>
      <c r="B185" s="10" t="s">
        <v>42</v>
      </c>
      <c r="C185" s="10"/>
    </row>
    <row r="186" spans="1:3">
      <c r="A186" s="24" t="s">
        <v>268</v>
      </c>
      <c r="B186" s="24" t="s">
        <v>44</v>
      </c>
      <c r="C186" s="24" t="s">
        <v>355</v>
      </c>
    </row>
    <row r="187" spans="1:3">
      <c r="A187" s="10" t="s">
        <v>269</v>
      </c>
      <c r="B187" s="10" t="s">
        <v>34</v>
      </c>
      <c r="C187" s="10" t="s">
        <v>6</v>
      </c>
    </row>
    <row r="188" spans="1:3">
      <c r="A188" s="24" t="s">
        <v>270</v>
      </c>
      <c r="B188" s="24" t="s">
        <v>232</v>
      </c>
      <c r="C188" s="24"/>
    </row>
    <row r="189" spans="1:3">
      <c r="A189" s="10" t="s">
        <v>271</v>
      </c>
      <c r="B189" s="10" t="s">
        <v>42</v>
      </c>
      <c r="C189" s="10"/>
    </row>
    <row r="190" spans="1:3">
      <c r="A190" s="24" t="s">
        <v>272</v>
      </c>
      <c r="B190" s="24" t="s">
        <v>273</v>
      </c>
      <c r="C190" s="24" t="s">
        <v>32</v>
      </c>
    </row>
    <row r="191" spans="1:3">
      <c r="A191" s="10" t="s">
        <v>274</v>
      </c>
      <c r="B191" s="10" t="s">
        <v>7</v>
      </c>
      <c r="C191" s="10"/>
    </row>
    <row r="192" spans="1:3">
      <c r="A192" s="24" t="s">
        <v>275</v>
      </c>
      <c r="B192" s="24" t="s">
        <v>7</v>
      </c>
      <c r="C192" s="24" t="s">
        <v>16</v>
      </c>
    </row>
    <row r="193" spans="1:3">
      <c r="A193" s="10" t="s">
        <v>276</v>
      </c>
      <c r="B193" s="10" t="s">
        <v>7</v>
      </c>
      <c r="C193" s="10" t="s">
        <v>32</v>
      </c>
    </row>
    <row r="194" spans="1:3">
      <c r="A194" s="24" t="s">
        <v>277</v>
      </c>
      <c r="B194" s="24" t="s">
        <v>7</v>
      </c>
      <c r="C194" s="24"/>
    </row>
    <row r="195" spans="1:3">
      <c r="A195" s="10" t="s">
        <v>278</v>
      </c>
      <c r="B195" s="10" t="s">
        <v>7</v>
      </c>
      <c r="C195" s="10" t="s">
        <v>6</v>
      </c>
    </row>
    <row r="196" spans="1:3">
      <c r="A196" s="24" t="s">
        <v>279</v>
      </c>
      <c r="B196" s="24" t="s">
        <v>7</v>
      </c>
      <c r="C196" s="24" t="s">
        <v>16</v>
      </c>
    </row>
    <row r="197" spans="1:3">
      <c r="A197" s="10" t="s">
        <v>280</v>
      </c>
      <c r="B197" s="10" t="s">
        <v>34</v>
      </c>
      <c r="C197" s="10" t="s">
        <v>351</v>
      </c>
    </row>
    <row r="198" spans="1:3">
      <c r="A198" s="24" t="s">
        <v>281</v>
      </c>
      <c r="B198" s="24" t="s">
        <v>6</v>
      </c>
      <c r="C198" s="24" t="s">
        <v>346</v>
      </c>
    </row>
    <row r="199" spans="1:3">
      <c r="A199" s="10" t="s">
        <v>282</v>
      </c>
      <c r="B199" s="10" t="s">
        <v>6</v>
      </c>
      <c r="C199" s="10"/>
    </row>
    <row r="200" spans="1:3">
      <c r="A200" s="24" t="s">
        <v>283</v>
      </c>
      <c r="B200" s="24" t="s">
        <v>7</v>
      </c>
      <c r="C200" s="24" t="s">
        <v>16</v>
      </c>
    </row>
    <row r="201" spans="1:3">
      <c r="A201" s="10" t="s">
        <v>284</v>
      </c>
      <c r="B201" s="10" t="s">
        <v>30</v>
      </c>
      <c r="C201" s="10" t="s">
        <v>346</v>
      </c>
    </row>
    <row r="202" spans="1:3">
      <c r="A202" s="24" t="s">
        <v>285</v>
      </c>
      <c r="B202" s="24" t="s">
        <v>232</v>
      </c>
      <c r="C202" s="24" t="s">
        <v>16</v>
      </c>
    </row>
    <row r="203" spans="1:3">
      <c r="A203" s="10" t="s">
        <v>286</v>
      </c>
      <c r="B203" s="10" t="s">
        <v>232</v>
      </c>
      <c r="C203" s="10" t="s">
        <v>16</v>
      </c>
    </row>
  </sheetData>
  <mergeCells count="2">
    <mergeCell ref="A1:C1"/>
    <mergeCell ref="H1:J1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75"/>
  <sheetViews>
    <sheetView workbookViewId="0">
      <selection activeCell="G23" sqref="G23"/>
    </sheetView>
  </sheetViews>
  <sheetFormatPr baseColWidth="10" defaultColWidth="9.140625" defaultRowHeight="15"/>
  <cols>
    <col min="1" max="1" width="8.5703125" style="4" customWidth="1"/>
    <col min="2" max="2" width="8.7109375" style="4" customWidth="1"/>
    <col min="3" max="3" width="13.42578125" style="4" customWidth="1"/>
    <col min="4" max="4" width="16.140625" style="4" bestFit="1" customWidth="1"/>
    <col min="5" max="5" width="13.140625" style="4" bestFit="1" customWidth="1"/>
    <col min="6" max="6" width="2.7109375" style="4" customWidth="1"/>
    <col min="7" max="7" width="22.7109375" style="4" bestFit="1" customWidth="1"/>
    <col min="8" max="8" width="9.85546875" style="4" customWidth="1"/>
    <col min="9" max="9" width="2.7109375" style="4" customWidth="1"/>
    <col min="10" max="10" width="11" style="4" customWidth="1"/>
    <col min="11" max="11" width="8.7109375" style="4" customWidth="1"/>
    <col min="12" max="12" width="13.42578125" style="4" customWidth="1"/>
    <col min="13" max="13" width="13.85546875" style="4" customWidth="1"/>
    <col min="14" max="14" width="2.7109375" style="4" customWidth="1"/>
    <col min="15" max="15" width="22.7109375" style="4" bestFit="1" customWidth="1"/>
    <col min="16" max="1025" width="9.85546875" style="4" customWidth="1"/>
    <col min="1026" max="1026" width="10.28515625" customWidth="1"/>
  </cols>
  <sheetData>
    <row r="1" spans="1:16" ht="22.5" customHeight="1">
      <c r="A1" s="71" t="s">
        <v>287</v>
      </c>
      <c r="B1" s="71"/>
      <c r="C1" s="71"/>
      <c r="D1" s="71"/>
      <c r="E1" s="71"/>
      <c r="J1" s="71" t="s">
        <v>288</v>
      </c>
      <c r="K1" s="71"/>
      <c r="L1" s="71"/>
      <c r="M1" s="71"/>
    </row>
    <row r="2" spans="1:16" ht="22.5" customHeight="1">
      <c r="A2" s="71"/>
      <c r="B2" s="71"/>
      <c r="C2" s="71"/>
      <c r="D2" s="71"/>
      <c r="E2" s="71"/>
      <c r="J2" s="71"/>
      <c r="K2" s="71"/>
      <c r="L2" s="71"/>
      <c r="M2" s="71"/>
    </row>
    <row r="3" spans="1:16" ht="15.75" thickBot="1">
      <c r="A3" s="28" t="s">
        <v>69</v>
      </c>
      <c r="B3" s="28" t="s">
        <v>289</v>
      </c>
      <c r="C3" s="28" t="s">
        <v>70</v>
      </c>
      <c r="D3" s="28" t="s">
        <v>71</v>
      </c>
      <c r="E3" s="28" t="s">
        <v>343</v>
      </c>
      <c r="G3" s="6" t="s">
        <v>290</v>
      </c>
      <c r="H3" s="6">
        <f>COUNTA(fbf0ths[0th Holder])-H4</f>
        <v>14</v>
      </c>
      <c r="J3" s="27" t="s">
        <v>73</v>
      </c>
      <c r="K3" s="29" t="s">
        <v>289</v>
      </c>
      <c r="L3" s="27" t="s">
        <v>70</v>
      </c>
      <c r="M3" s="27" t="s">
        <v>71</v>
      </c>
      <c r="O3" s="6" t="s">
        <v>290</v>
      </c>
      <c r="P3" s="6">
        <v>0</v>
      </c>
    </row>
    <row r="4" spans="1:16" ht="16.5" thickTop="1" thickBot="1">
      <c r="A4" s="24" t="s">
        <v>353</v>
      </c>
      <c r="B4" s="32">
        <v>252.57499999999999</v>
      </c>
      <c r="C4" s="24" t="s">
        <v>31</v>
      </c>
      <c r="D4" s="24" t="s">
        <v>76</v>
      </c>
      <c r="E4" s="35"/>
      <c r="G4" s="6" t="s">
        <v>72</v>
      </c>
      <c r="H4" s="6">
        <f>COUNTA(fbf0ths[Taken By])</f>
        <v>58</v>
      </c>
      <c r="J4" s="10">
        <v>2</v>
      </c>
      <c r="K4" s="33">
        <v>226.97499999999999</v>
      </c>
      <c r="L4" s="10" t="s">
        <v>292</v>
      </c>
      <c r="M4" s="10" t="s">
        <v>16</v>
      </c>
      <c r="O4" s="6" t="s">
        <v>72</v>
      </c>
      <c r="P4" s="6">
        <f>COUNTA(Table219[Taken By])</f>
        <v>7</v>
      </c>
    </row>
    <row r="5" spans="1:16" ht="15.75" thickTop="1">
      <c r="A5" s="10" t="s">
        <v>291</v>
      </c>
      <c r="B5" s="31">
        <v>136</v>
      </c>
      <c r="C5" s="10" t="s">
        <v>13</v>
      </c>
      <c r="D5" s="10" t="s">
        <v>6</v>
      </c>
      <c r="E5" s="10"/>
      <c r="J5" s="24">
        <v>29</v>
      </c>
      <c r="K5" s="34">
        <v>274.2</v>
      </c>
      <c r="L5" s="24" t="s">
        <v>19</v>
      </c>
      <c r="M5" s="24" t="s">
        <v>32</v>
      </c>
    </row>
    <row r="6" spans="1:16">
      <c r="A6" s="24" t="s">
        <v>293</v>
      </c>
      <c r="B6" s="32">
        <v>164.32499999999999</v>
      </c>
      <c r="C6" s="24" t="s">
        <v>26</v>
      </c>
      <c r="D6" s="24" t="s">
        <v>64</v>
      </c>
      <c r="E6" s="24"/>
      <c r="J6" s="10">
        <v>54</v>
      </c>
      <c r="K6" s="33">
        <v>289.125</v>
      </c>
      <c r="L6" s="10" t="s">
        <v>26</v>
      </c>
      <c r="M6" s="10" t="s">
        <v>34</v>
      </c>
    </row>
    <row r="7" spans="1:16">
      <c r="A7" s="10" t="s">
        <v>294</v>
      </c>
      <c r="B7" s="31">
        <v>172.9</v>
      </c>
      <c r="C7" s="10" t="s">
        <v>292</v>
      </c>
      <c r="D7" s="10"/>
      <c r="E7" s="10"/>
      <c r="J7" s="24">
        <v>55</v>
      </c>
      <c r="K7" s="34">
        <v>289.3</v>
      </c>
      <c r="L7" s="24" t="s">
        <v>19</v>
      </c>
      <c r="M7" s="24" t="s">
        <v>34</v>
      </c>
    </row>
    <row r="8" spans="1:16">
      <c r="A8" s="24" t="s">
        <v>77</v>
      </c>
      <c r="B8" s="32">
        <v>64.625</v>
      </c>
      <c r="C8" s="24" t="s">
        <v>292</v>
      </c>
      <c r="D8" s="24"/>
      <c r="E8" s="24"/>
      <c r="J8" s="10">
        <v>65</v>
      </c>
      <c r="K8" s="33">
        <v>257.875</v>
      </c>
      <c r="L8" s="10" t="s">
        <v>26</v>
      </c>
      <c r="M8" s="10" t="s">
        <v>34</v>
      </c>
    </row>
    <row r="9" spans="1:16">
      <c r="A9" s="10" t="s">
        <v>295</v>
      </c>
      <c r="B9" s="31">
        <v>206.77500000000001</v>
      </c>
      <c r="C9" s="10" t="s">
        <v>19</v>
      </c>
      <c r="D9" s="10" t="s">
        <v>356</v>
      </c>
      <c r="E9" s="10"/>
      <c r="J9" s="24">
        <v>66</v>
      </c>
      <c r="K9" s="34">
        <v>443.92500000000001</v>
      </c>
      <c r="L9" s="24" t="s">
        <v>19</v>
      </c>
      <c r="M9" s="24" t="s">
        <v>34</v>
      </c>
    </row>
    <row r="10" spans="1:16">
      <c r="A10" s="24" t="s">
        <v>296</v>
      </c>
      <c r="B10" s="32">
        <v>117.675</v>
      </c>
      <c r="C10" s="24" t="s">
        <v>22</v>
      </c>
      <c r="D10" s="24" t="s">
        <v>16</v>
      </c>
      <c r="E10" s="24" t="s">
        <v>6</v>
      </c>
      <c r="J10" s="10">
        <v>87</v>
      </c>
      <c r="K10" s="33">
        <v>414.27499999999998</v>
      </c>
      <c r="L10" s="10" t="s">
        <v>19</v>
      </c>
      <c r="M10" s="10" t="s">
        <v>20</v>
      </c>
    </row>
    <row r="11" spans="1:16">
      <c r="A11" s="10" t="s">
        <v>297</v>
      </c>
      <c r="B11" s="31">
        <v>143.97499999999999</v>
      </c>
      <c r="C11" s="10" t="s">
        <v>19</v>
      </c>
      <c r="D11" s="10" t="s">
        <v>16</v>
      </c>
      <c r="E11" s="10"/>
    </row>
    <row r="12" spans="1:16">
      <c r="A12" s="24" t="s">
        <v>298</v>
      </c>
      <c r="B12" s="32">
        <v>193.65</v>
      </c>
      <c r="C12" s="24" t="s">
        <v>19</v>
      </c>
      <c r="D12" s="24" t="s">
        <v>16</v>
      </c>
      <c r="E12" s="24"/>
    </row>
    <row r="13" spans="1:16">
      <c r="A13" s="10" t="s">
        <v>82</v>
      </c>
      <c r="B13" s="31">
        <v>124.2</v>
      </c>
      <c r="C13" s="10" t="s">
        <v>22</v>
      </c>
      <c r="D13" s="10" t="s">
        <v>346</v>
      </c>
      <c r="E13" s="10"/>
    </row>
    <row r="14" spans="1:16">
      <c r="A14" s="24" t="s">
        <v>83</v>
      </c>
      <c r="B14" s="32">
        <v>107.1</v>
      </c>
      <c r="C14" s="24" t="s">
        <v>299</v>
      </c>
      <c r="D14" s="24" t="s">
        <v>76</v>
      </c>
      <c r="E14" s="24"/>
    </row>
    <row r="15" spans="1:16">
      <c r="A15" s="10" t="s">
        <v>91</v>
      </c>
      <c r="B15" s="31">
        <v>100.3</v>
      </c>
      <c r="C15" s="10" t="s">
        <v>22</v>
      </c>
      <c r="D15" s="10"/>
      <c r="E15" s="10"/>
    </row>
    <row r="16" spans="1:16">
      <c r="A16" s="24" t="s">
        <v>300</v>
      </c>
      <c r="B16" s="32">
        <v>127.85</v>
      </c>
      <c r="C16" s="24" t="s">
        <v>26</v>
      </c>
      <c r="D16" s="24" t="s">
        <v>346</v>
      </c>
      <c r="E16" s="24"/>
    </row>
    <row r="17" spans="1:5">
      <c r="A17" s="10" t="s">
        <v>301</v>
      </c>
      <c r="B17" s="31">
        <v>232.07499999999999</v>
      </c>
      <c r="C17" s="10" t="s">
        <v>22</v>
      </c>
      <c r="D17" s="10" t="s">
        <v>18</v>
      </c>
      <c r="E17" s="10" t="s">
        <v>18</v>
      </c>
    </row>
    <row r="18" spans="1:5">
      <c r="A18" s="24" t="s">
        <v>302</v>
      </c>
      <c r="B18" s="32">
        <v>133.15</v>
      </c>
      <c r="C18" s="24" t="s">
        <v>19</v>
      </c>
      <c r="D18" s="24" t="s">
        <v>23</v>
      </c>
      <c r="E18" s="24"/>
    </row>
    <row r="19" spans="1:5">
      <c r="A19" s="10" t="s">
        <v>303</v>
      </c>
      <c r="B19" s="31">
        <v>131.30000000000001</v>
      </c>
      <c r="C19" s="10" t="s">
        <v>22</v>
      </c>
      <c r="D19" s="10" t="s">
        <v>76</v>
      </c>
      <c r="E19" s="10"/>
    </row>
    <row r="20" spans="1:5">
      <c r="A20" s="24" t="s">
        <v>304</v>
      </c>
      <c r="B20" s="32">
        <v>128.02500000000001</v>
      </c>
      <c r="C20" s="24" t="s">
        <v>299</v>
      </c>
      <c r="D20" s="24" t="s">
        <v>16</v>
      </c>
      <c r="E20" s="24"/>
    </row>
    <row r="21" spans="1:5">
      <c r="A21" s="10" t="s">
        <v>305</v>
      </c>
      <c r="B21" s="31">
        <v>145.92500000000001</v>
      </c>
      <c r="C21" s="10" t="s">
        <v>13</v>
      </c>
      <c r="D21" s="10" t="s">
        <v>346</v>
      </c>
      <c r="E21" s="10" t="s">
        <v>6</v>
      </c>
    </row>
    <row r="22" spans="1:5">
      <c r="A22" s="24" t="s">
        <v>306</v>
      </c>
      <c r="B22" s="32">
        <v>139.35</v>
      </c>
      <c r="C22" s="24" t="s">
        <v>22</v>
      </c>
      <c r="D22" s="24" t="s">
        <v>16</v>
      </c>
      <c r="E22" s="24" t="s">
        <v>6</v>
      </c>
    </row>
    <row r="23" spans="1:5">
      <c r="A23" s="10" t="s">
        <v>307</v>
      </c>
      <c r="B23" s="31">
        <v>160.19999999999999</v>
      </c>
      <c r="C23" s="10" t="s">
        <v>22</v>
      </c>
      <c r="D23" s="10" t="s">
        <v>16</v>
      </c>
      <c r="E23" s="10"/>
    </row>
    <row r="24" spans="1:5">
      <c r="A24" s="24" t="s">
        <v>308</v>
      </c>
      <c r="B24" s="32">
        <v>140</v>
      </c>
      <c r="C24" s="24" t="s">
        <v>26</v>
      </c>
      <c r="D24" s="24" t="s">
        <v>347</v>
      </c>
      <c r="E24" s="24" t="s">
        <v>6</v>
      </c>
    </row>
    <row r="25" spans="1:5">
      <c r="A25" s="10" t="s">
        <v>309</v>
      </c>
      <c r="B25" s="31">
        <v>186.1</v>
      </c>
      <c r="C25" s="10" t="s">
        <v>19</v>
      </c>
      <c r="D25" s="10"/>
      <c r="E25" s="10"/>
    </row>
    <row r="26" spans="1:5">
      <c r="A26" s="24" t="s">
        <v>123</v>
      </c>
      <c r="B26" s="32">
        <v>126.325</v>
      </c>
      <c r="C26" s="24" t="s">
        <v>299</v>
      </c>
      <c r="D26" s="24" t="s">
        <v>16</v>
      </c>
      <c r="E26" s="24"/>
    </row>
    <row r="27" spans="1:5">
      <c r="A27" s="10" t="s">
        <v>310</v>
      </c>
      <c r="B27" s="31">
        <v>84.974999999999994</v>
      </c>
      <c r="C27" s="10" t="s">
        <v>31</v>
      </c>
      <c r="D27" s="10"/>
      <c r="E27" s="10"/>
    </row>
    <row r="28" spans="1:5">
      <c r="A28" s="24" t="s">
        <v>311</v>
      </c>
      <c r="B28" s="32">
        <v>213.1</v>
      </c>
      <c r="C28" s="24" t="s">
        <v>26</v>
      </c>
      <c r="D28" s="24"/>
      <c r="E28" s="24"/>
    </row>
    <row r="29" spans="1:5">
      <c r="A29" s="10" t="s">
        <v>312</v>
      </c>
      <c r="B29" s="31">
        <v>161.05000000000001</v>
      </c>
      <c r="C29" s="10" t="s">
        <v>13</v>
      </c>
      <c r="D29" s="10"/>
      <c r="E29" s="10"/>
    </row>
    <row r="30" spans="1:5">
      <c r="A30" s="24" t="s">
        <v>126</v>
      </c>
      <c r="B30" s="32">
        <v>133.75</v>
      </c>
      <c r="C30" s="24" t="s">
        <v>13</v>
      </c>
      <c r="D30" s="24" t="s">
        <v>16</v>
      </c>
      <c r="E30" s="24"/>
    </row>
    <row r="31" spans="1:5">
      <c r="A31" s="10" t="s">
        <v>313</v>
      </c>
      <c r="B31" s="31">
        <v>153.97499999999999</v>
      </c>
      <c r="C31" s="10" t="s">
        <v>22</v>
      </c>
      <c r="D31" s="10" t="s">
        <v>355</v>
      </c>
      <c r="E31" s="10" t="s">
        <v>314</v>
      </c>
    </row>
    <row r="32" spans="1:5">
      <c r="A32" s="24" t="s">
        <v>130</v>
      </c>
      <c r="B32" s="32">
        <v>134.22499999999999</v>
      </c>
      <c r="C32" s="24" t="s">
        <v>19</v>
      </c>
      <c r="D32" s="24" t="s">
        <v>6</v>
      </c>
      <c r="E32" s="24"/>
    </row>
    <row r="33" spans="1:5">
      <c r="A33" s="10" t="s">
        <v>134</v>
      </c>
      <c r="B33" s="31">
        <v>95.075000000000003</v>
      </c>
      <c r="C33" s="10" t="s">
        <v>13</v>
      </c>
      <c r="D33" s="10" t="s">
        <v>16</v>
      </c>
      <c r="E33" s="10"/>
    </row>
    <row r="34" spans="1:5">
      <c r="A34" s="24" t="s">
        <v>315</v>
      </c>
      <c r="B34" s="32">
        <v>114.575</v>
      </c>
      <c r="C34" s="24" t="s">
        <v>22</v>
      </c>
      <c r="D34" s="24"/>
      <c r="E34" s="24"/>
    </row>
    <row r="35" spans="1:5">
      <c r="A35" s="10" t="s">
        <v>316</v>
      </c>
      <c r="B35" s="31">
        <v>191.85</v>
      </c>
      <c r="C35" s="10" t="s">
        <v>26</v>
      </c>
      <c r="D35" s="10" t="s">
        <v>16</v>
      </c>
      <c r="E35" s="10"/>
    </row>
    <row r="36" spans="1:5">
      <c r="A36" s="24" t="s">
        <v>317</v>
      </c>
      <c r="B36" s="32">
        <v>129.1</v>
      </c>
      <c r="C36" s="24" t="s">
        <v>26</v>
      </c>
      <c r="D36" s="24" t="s">
        <v>42</v>
      </c>
      <c r="E36" s="24"/>
    </row>
    <row r="37" spans="1:5">
      <c r="A37" s="10" t="s">
        <v>318</v>
      </c>
      <c r="B37" s="31">
        <v>101.97499999999999</v>
      </c>
      <c r="C37" s="10" t="s">
        <v>26</v>
      </c>
      <c r="D37" s="10" t="s">
        <v>346</v>
      </c>
      <c r="E37" s="10"/>
    </row>
    <row r="38" spans="1:5">
      <c r="A38" s="24" t="s">
        <v>319</v>
      </c>
      <c r="B38" s="32">
        <v>143.07499999999999</v>
      </c>
      <c r="C38" s="24" t="s">
        <v>19</v>
      </c>
      <c r="D38" s="24" t="s">
        <v>6</v>
      </c>
      <c r="E38" s="24" t="s">
        <v>6</v>
      </c>
    </row>
    <row r="39" spans="1:5">
      <c r="A39" s="10" t="s">
        <v>150</v>
      </c>
      <c r="B39" s="31">
        <v>119.625</v>
      </c>
      <c r="C39" s="10" t="s">
        <v>26</v>
      </c>
      <c r="D39" s="10" t="s">
        <v>346</v>
      </c>
      <c r="E39" s="10"/>
    </row>
    <row r="40" spans="1:5">
      <c r="A40" s="24" t="s">
        <v>156</v>
      </c>
      <c r="B40" s="32">
        <v>137.65</v>
      </c>
      <c r="C40" s="24" t="s">
        <v>26</v>
      </c>
      <c r="D40" s="24" t="s">
        <v>38</v>
      </c>
      <c r="E40" s="24"/>
    </row>
    <row r="41" spans="1:5">
      <c r="A41" s="10" t="s">
        <v>163</v>
      </c>
      <c r="B41" s="31">
        <v>146.1</v>
      </c>
      <c r="C41" s="10" t="s">
        <v>19</v>
      </c>
      <c r="D41" s="10" t="s">
        <v>25</v>
      </c>
      <c r="E41" s="10"/>
    </row>
    <row r="42" spans="1:5">
      <c r="A42" s="24" t="s">
        <v>166</v>
      </c>
      <c r="B42" s="32">
        <v>119.675</v>
      </c>
      <c r="C42" s="24" t="s">
        <v>26</v>
      </c>
      <c r="D42" s="24"/>
      <c r="E42" s="24"/>
    </row>
    <row r="43" spans="1:5">
      <c r="A43" s="10" t="s">
        <v>320</v>
      </c>
      <c r="B43" s="31">
        <v>123.05</v>
      </c>
      <c r="C43" s="10" t="s">
        <v>26</v>
      </c>
      <c r="D43" s="10" t="s">
        <v>25</v>
      </c>
      <c r="E43" s="10" t="s">
        <v>6</v>
      </c>
    </row>
    <row r="44" spans="1:5">
      <c r="A44" s="24" t="s">
        <v>172</v>
      </c>
      <c r="B44" s="32">
        <v>181.55</v>
      </c>
      <c r="C44" s="24" t="s">
        <v>19</v>
      </c>
      <c r="D44" s="24" t="s">
        <v>16</v>
      </c>
      <c r="E44" s="24" t="s">
        <v>16</v>
      </c>
    </row>
    <row r="45" spans="1:5">
      <c r="A45" s="10" t="s">
        <v>321</v>
      </c>
      <c r="B45" s="31">
        <v>230.25</v>
      </c>
      <c r="C45" s="10" t="s">
        <v>22</v>
      </c>
      <c r="D45" s="10" t="s">
        <v>6</v>
      </c>
      <c r="E45" s="10"/>
    </row>
    <row r="46" spans="1:5">
      <c r="A46" s="24" t="s">
        <v>177</v>
      </c>
      <c r="B46" s="32">
        <v>117.4</v>
      </c>
      <c r="C46" s="24" t="s">
        <v>22</v>
      </c>
      <c r="D46" s="24"/>
      <c r="E46" s="24"/>
    </row>
    <row r="47" spans="1:5">
      <c r="A47" s="10" t="s">
        <v>181</v>
      </c>
      <c r="B47" s="31">
        <v>148.97499999999999</v>
      </c>
      <c r="C47" s="10" t="s">
        <v>19</v>
      </c>
      <c r="D47" s="10" t="s">
        <v>16</v>
      </c>
      <c r="E47" s="10"/>
    </row>
    <row r="48" spans="1:5">
      <c r="A48" s="24" t="s">
        <v>193</v>
      </c>
      <c r="B48" s="32">
        <v>152.94999999999999</v>
      </c>
      <c r="C48" s="24" t="s">
        <v>19</v>
      </c>
      <c r="D48" s="24" t="s">
        <v>42</v>
      </c>
      <c r="E48" s="24"/>
    </row>
    <row r="49" spans="1:5">
      <c r="A49" s="24" t="s">
        <v>200</v>
      </c>
      <c r="B49" s="32">
        <v>122.7</v>
      </c>
      <c r="C49" s="24" t="s">
        <v>19</v>
      </c>
      <c r="D49" s="24" t="s">
        <v>16</v>
      </c>
      <c r="E49" s="24"/>
    </row>
    <row r="50" spans="1:5">
      <c r="A50" s="10" t="s">
        <v>322</v>
      </c>
      <c r="B50" s="31">
        <v>91.85</v>
      </c>
      <c r="C50" s="10" t="s">
        <v>19</v>
      </c>
      <c r="D50" s="10" t="s">
        <v>346</v>
      </c>
      <c r="E50" s="10"/>
    </row>
    <row r="51" spans="1:5">
      <c r="A51" s="24" t="s">
        <v>323</v>
      </c>
      <c r="B51" s="32">
        <v>107.375</v>
      </c>
      <c r="C51" s="24" t="s">
        <v>26</v>
      </c>
      <c r="D51" s="24"/>
      <c r="E51" s="24"/>
    </row>
    <row r="52" spans="1:5">
      <c r="A52" s="10" t="s">
        <v>204</v>
      </c>
      <c r="B52" s="31">
        <v>121.05</v>
      </c>
      <c r="C52" s="10" t="s">
        <v>22</v>
      </c>
      <c r="D52" s="10" t="s">
        <v>346</v>
      </c>
      <c r="E52" s="10" t="s">
        <v>6</v>
      </c>
    </row>
    <row r="53" spans="1:5">
      <c r="A53" s="24" t="s">
        <v>324</v>
      </c>
      <c r="B53" s="32">
        <v>114.77500000000001</v>
      </c>
      <c r="C53" s="24" t="s">
        <v>26</v>
      </c>
      <c r="D53" s="24" t="s">
        <v>346</v>
      </c>
      <c r="E53" s="24" t="s">
        <v>6</v>
      </c>
    </row>
    <row r="54" spans="1:5">
      <c r="A54" s="10" t="s">
        <v>325</v>
      </c>
      <c r="B54" s="31">
        <v>190.875</v>
      </c>
      <c r="C54" s="10" t="s">
        <v>22</v>
      </c>
      <c r="D54" s="10" t="s">
        <v>76</v>
      </c>
      <c r="E54" s="10"/>
    </row>
    <row r="55" spans="1:5">
      <c r="A55" s="24" t="s">
        <v>218</v>
      </c>
      <c r="B55" s="32">
        <v>90.775000000000006</v>
      </c>
      <c r="C55" s="24" t="s">
        <v>22</v>
      </c>
      <c r="D55" s="24" t="s">
        <v>16</v>
      </c>
      <c r="E55" s="24"/>
    </row>
    <row r="56" spans="1:5">
      <c r="A56" s="10" t="s">
        <v>326</v>
      </c>
      <c r="B56" s="31">
        <v>106.075</v>
      </c>
      <c r="C56" s="10" t="s">
        <v>22</v>
      </c>
      <c r="D56" s="10" t="s">
        <v>346</v>
      </c>
      <c r="E56" s="10"/>
    </row>
    <row r="57" spans="1:5">
      <c r="A57" s="24" t="s">
        <v>327</v>
      </c>
      <c r="B57" s="32">
        <v>110.3</v>
      </c>
      <c r="C57" s="24" t="s">
        <v>26</v>
      </c>
      <c r="D57" s="24" t="s">
        <v>346</v>
      </c>
      <c r="E57" s="24"/>
    </row>
    <row r="58" spans="1:5">
      <c r="A58" s="10" t="s">
        <v>328</v>
      </c>
      <c r="B58" s="31">
        <v>105.05</v>
      </c>
      <c r="C58" s="10" t="s">
        <v>31</v>
      </c>
      <c r="D58" s="10" t="s">
        <v>16</v>
      </c>
      <c r="E58" s="10"/>
    </row>
    <row r="59" spans="1:5">
      <c r="A59" s="24" t="s">
        <v>329</v>
      </c>
      <c r="B59" s="32">
        <v>101.47499999999999</v>
      </c>
      <c r="C59" s="24" t="s">
        <v>22</v>
      </c>
      <c r="D59" s="24" t="s">
        <v>16</v>
      </c>
      <c r="E59" s="24"/>
    </row>
    <row r="60" spans="1:5">
      <c r="A60" s="10" t="s">
        <v>330</v>
      </c>
      <c r="B60" s="31">
        <v>140.82499999999999</v>
      </c>
      <c r="C60" s="10" t="s">
        <v>22</v>
      </c>
      <c r="D60" s="10" t="s">
        <v>346</v>
      </c>
      <c r="E60" s="10"/>
    </row>
    <row r="61" spans="1:5">
      <c r="A61" s="24" t="s">
        <v>241</v>
      </c>
      <c r="B61" s="32">
        <v>162.72499999999999</v>
      </c>
      <c r="C61" s="24" t="s">
        <v>31</v>
      </c>
      <c r="D61" s="24" t="s">
        <v>6</v>
      </c>
      <c r="E61" s="24"/>
    </row>
    <row r="62" spans="1:5">
      <c r="A62" s="10" t="s">
        <v>243</v>
      </c>
      <c r="B62" s="31">
        <v>146.47499999999999</v>
      </c>
      <c r="C62" s="10" t="s">
        <v>19</v>
      </c>
      <c r="D62" s="10" t="s">
        <v>16</v>
      </c>
      <c r="E62" s="10"/>
    </row>
    <row r="63" spans="1:5">
      <c r="A63" s="24" t="s">
        <v>331</v>
      </c>
      <c r="B63" s="32">
        <v>116.47499999999999</v>
      </c>
      <c r="C63" s="24" t="s">
        <v>19</v>
      </c>
      <c r="D63" s="24" t="s">
        <v>16</v>
      </c>
      <c r="E63" s="24"/>
    </row>
    <row r="64" spans="1:5">
      <c r="A64" s="10" t="s">
        <v>244</v>
      </c>
      <c r="B64" s="31">
        <v>138.57499999999999</v>
      </c>
      <c r="C64" s="10" t="s">
        <v>13</v>
      </c>
      <c r="D64" s="10" t="s">
        <v>76</v>
      </c>
      <c r="E64" s="10" t="s">
        <v>76</v>
      </c>
    </row>
    <row r="65" spans="1:5">
      <c r="A65" s="24" t="s">
        <v>332</v>
      </c>
      <c r="B65" s="32">
        <v>120.7</v>
      </c>
      <c r="C65" s="24" t="s">
        <v>19</v>
      </c>
      <c r="D65" s="24" t="s">
        <v>16</v>
      </c>
      <c r="E65" s="24"/>
    </row>
    <row r="66" spans="1:5">
      <c r="A66" s="10" t="s">
        <v>257</v>
      </c>
      <c r="B66" s="31">
        <v>102.45</v>
      </c>
      <c r="C66" s="10" t="s">
        <v>26</v>
      </c>
      <c r="D66" s="10" t="s">
        <v>76</v>
      </c>
      <c r="E66" s="10"/>
    </row>
    <row r="67" spans="1:5">
      <c r="A67" s="24" t="s">
        <v>333</v>
      </c>
      <c r="B67" s="32">
        <v>103.4</v>
      </c>
      <c r="C67" s="24" t="s">
        <v>19</v>
      </c>
      <c r="D67" s="24" t="s">
        <v>23</v>
      </c>
      <c r="E67" s="24" t="s">
        <v>16</v>
      </c>
    </row>
    <row r="68" spans="1:5">
      <c r="A68" s="10" t="s">
        <v>261</v>
      </c>
      <c r="B68" s="31">
        <v>118.27500000000001</v>
      </c>
      <c r="C68" s="10" t="s">
        <v>13</v>
      </c>
      <c r="D68" s="10"/>
      <c r="E68" s="10"/>
    </row>
    <row r="69" spans="1:5">
      <c r="A69" s="24" t="s">
        <v>265</v>
      </c>
      <c r="B69" s="32">
        <v>107.45</v>
      </c>
      <c r="C69" s="24" t="s">
        <v>19</v>
      </c>
      <c r="D69" s="24"/>
      <c r="E69" s="24"/>
    </row>
    <row r="70" spans="1:5">
      <c r="A70" s="10" t="s">
        <v>334</v>
      </c>
      <c r="B70" s="31">
        <v>179.35</v>
      </c>
      <c r="C70" s="10" t="s">
        <v>19</v>
      </c>
      <c r="D70" s="10" t="s">
        <v>346</v>
      </c>
      <c r="E70" s="10"/>
    </row>
    <row r="71" spans="1:5">
      <c r="A71" s="24" t="s">
        <v>335</v>
      </c>
      <c r="B71" s="32">
        <v>122.2</v>
      </c>
      <c r="C71" s="24" t="s">
        <v>22</v>
      </c>
      <c r="D71" s="24" t="s">
        <v>76</v>
      </c>
      <c r="E71" s="24"/>
    </row>
    <row r="72" spans="1:5">
      <c r="A72" s="10" t="s">
        <v>336</v>
      </c>
      <c r="B72" s="31">
        <v>105.375</v>
      </c>
      <c r="C72" s="10" t="s">
        <v>299</v>
      </c>
      <c r="D72" s="10" t="s">
        <v>346</v>
      </c>
      <c r="E72" s="10"/>
    </row>
    <row r="73" spans="1:5">
      <c r="A73" s="24" t="s">
        <v>337</v>
      </c>
      <c r="B73" s="32">
        <v>150.22499999999999</v>
      </c>
      <c r="C73" s="24" t="s">
        <v>22</v>
      </c>
      <c r="D73" s="24"/>
      <c r="E73" s="24"/>
    </row>
    <row r="74" spans="1:5">
      <c r="A74" s="10" t="s">
        <v>338</v>
      </c>
      <c r="B74" s="31">
        <v>220.47499999999999</v>
      </c>
      <c r="C74" s="10" t="s">
        <v>26</v>
      </c>
      <c r="D74" s="10" t="s">
        <v>346</v>
      </c>
      <c r="E74" s="10"/>
    </row>
    <row r="75" spans="1:5">
      <c r="A75" s="24" t="s">
        <v>339</v>
      </c>
      <c r="B75" s="32">
        <v>104.1</v>
      </c>
      <c r="C75" s="24" t="s">
        <v>19</v>
      </c>
      <c r="D75" s="24" t="s">
        <v>346</v>
      </c>
      <c r="E75" s="24"/>
    </row>
  </sheetData>
  <mergeCells count="2">
    <mergeCell ref="J1:M2"/>
    <mergeCell ref="A1:E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Highscores</vt:lpstr>
      <vt:lpstr>Non-NReality 0ths</vt:lpstr>
      <vt:lpstr>FBFed 0ths</vt:lpstr>
      <vt:lpstr>nonlegitplyrname</vt:lpstr>
      <vt:lpstr>nonlegitscoreminuslevelscore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Compaq DX2710</dc:creator>
  <cp:lastModifiedBy>Eduardo</cp:lastModifiedBy>
  <dcterms:created xsi:type="dcterms:W3CDTF">2009-12-27T18:28:04Z</dcterms:created>
  <dcterms:modified xsi:type="dcterms:W3CDTF">2014-07-24T03:25:10Z</dcterms:modified>
</cp:coreProperties>
</file>