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1 (uncertainty)"/>
    <sheet r:id="rId3" sheetId="3" name="Sheet1 (original)"/>
    <sheet r:id="rId4" sheetId="4" name="Sheet2"/>
    <sheet r:id="rId5" sheetId="5" name="Sheet3"/>
  </sheets>
  <calcPr fullCalcOnLoad="1"/>
</workbook>
</file>

<file path=xl/sharedStrings.xml><?xml version="1.0" encoding="utf-8"?>
<sst xmlns="http://schemas.openxmlformats.org/spreadsheetml/2006/main" count="7308" uniqueCount="1025">
  <si>
    <t>Sensor ID</t>
  </si>
  <si>
    <t>Parameter</t>
  </si>
  <si>
    <t>Unit</t>
  </si>
  <si>
    <t>Error</t>
  </si>
  <si>
    <t>a</t>
  </si>
  <si>
    <t>b</t>
  </si>
  <si>
    <t>c</t>
  </si>
  <si>
    <t>d</t>
  </si>
  <si>
    <t>Aux1</t>
  </si>
  <si>
    <t>Aux2</t>
  </si>
  <si>
    <t>Title</t>
  </si>
  <si>
    <t>PA11</t>
  </si>
  <si>
    <t xml:space="preserve">Pressure </t>
  </si>
  <si>
    <t>MPa</t>
  </si>
  <si>
    <t>01PA</t>
  </si>
  <si>
    <t>Pressure in Intact Loop - hot leg, vessel outlet side</t>
  </si>
  <si>
    <t>PA16</t>
  </si>
  <si>
    <t>Pressure in Intact Loop - cold leg, vessel inlet side</t>
  </si>
  <si>
    <t>PA26</t>
  </si>
  <si>
    <t>Pressure in Broken Loop</t>
  </si>
  <si>
    <t>PA38</t>
  </si>
  <si>
    <t>Pressure in Upper Plenum</t>
  </si>
  <si>
    <t>PA40</t>
  </si>
  <si>
    <t>Pressure in Pressurizer</t>
  </si>
  <si>
    <t>PA05B</t>
  </si>
  <si>
    <t>02PA</t>
  </si>
  <si>
    <t>Pressure in Break discharge Line</t>
  </si>
  <si>
    <t>PA97S</t>
  </si>
  <si>
    <t>Pressure in Intact Loop Steam Generator, level S</t>
  </si>
  <si>
    <t>PA87S</t>
  </si>
  <si>
    <t>Pressure in Broken Loop Steam Generator, level S</t>
  </si>
  <si>
    <t>PA51B</t>
  </si>
  <si>
    <t>00PA</t>
  </si>
  <si>
    <t>Pressure in Accumulator gas space - Intact Loop</t>
  </si>
  <si>
    <t>PA52B</t>
  </si>
  <si>
    <t>Pressure in Accumulator gas space - Broken Loop</t>
  </si>
  <si>
    <t>PD161133</t>
  </si>
  <si>
    <t xml:space="preserve">Differential Pressure </t>
  </si>
  <si>
    <t>34PD</t>
  </si>
  <si>
    <t>Differential Pressure over Intact Loop</t>
  </si>
  <si>
    <t>PD1190A</t>
  </si>
  <si>
    <t>13PD</t>
  </si>
  <si>
    <t xml:space="preserve">Differential Pressure over Hot Leg IL </t>
  </si>
  <si>
    <t>PD9092AA</t>
  </si>
  <si>
    <t>17PD</t>
  </si>
  <si>
    <t>Differential Pressure over SG IL</t>
  </si>
  <si>
    <t>PD9092</t>
  </si>
  <si>
    <t>06PE</t>
  </si>
  <si>
    <t>Differential Pressure over SG - IL side - Small range</t>
  </si>
  <si>
    <t>PD9217A</t>
  </si>
  <si>
    <t>42PD</t>
  </si>
  <si>
    <t>Differential Pressure over IL Pump Seal (SG to Seal Bottom)</t>
  </si>
  <si>
    <t>PD1714</t>
  </si>
  <si>
    <t>07PD</t>
  </si>
  <si>
    <t>Differential Pressure over IL Pump Seal (Seal Bottom to Pump Entrance)</t>
  </si>
  <si>
    <t>PD151456</t>
  </si>
  <si>
    <t>04PD</t>
  </si>
  <si>
    <t>Differential Pressure over IL Pump</t>
  </si>
  <si>
    <t>PD262133</t>
  </si>
  <si>
    <t>Differential Pressure over Broken Loop</t>
  </si>
  <si>
    <t>PD2180A</t>
  </si>
  <si>
    <t>Differential Pressure over Hot Leg BL</t>
  </si>
  <si>
    <t>PD8082AA</t>
  </si>
  <si>
    <t>Differential Pressure over SG BL</t>
  </si>
  <si>
    <t>PD8082</t>
  </si>
  <si>
    <t>Differential Pressure over SG - BL side - Small range</t>
  </si>
  <si>
    <t>PD8227A</t>
  </si>
  <si>
    <t>Differential Pressure over BL Pump Seal (SG to Seal Bottom)</t>
  </si>
  <si>
    <t>PD2724</t>
  </si>
  <si>
    <t>Differential Pressure over BL Pump Seal (Seal Bottom to Pump Entrance)</t>
  </si>
  <si>
    <t>PD252451</t>
  </si>
  <si>
    <t>03PD</t>
  </si>
  <si>
    <t>Differential Pressure over BL Pump</t>
  </si>
  <si>
    <t>PD163DB3</t>
  </si>
  <si>
    <t>15PD</t>
  </si>
  <si>
    <t>Differential Pressure over Vessel Inlet (IL, cold leg to vessel downcomer)</t>
  </si>
  <si>
    <t>PD263DB7</t>
  </si>
  <si>
    <t>02PD</t>
  </si>
  <si>
    <t>Differential Pressure over Vessel Inlet (BL, cold leg to vessel downcomer)</t>
  </si>
  <si>
    <t>PD3D3RBA</t>
  </si>
  <si>
    <t>21PD</t>
  </si>
  <si>
    <t>Differential Pressure in Pressure Vessel (Downcomer level B to Riser level A)</t>
  </si>
  <si>
    <t>PD3DZB47</t>
  </si>
  <si>
    <t>50PD</t>
  </si>
  <si>
    <t>Differential Pressure in Pressure Vessel downcomer region - Level Z to B</t>
  </si>
  <si>
    <t>PD3DBU30</t>
  </si>
  <si>
    <t>58PD</t>
  </si>
  <si>
    <t>Differential Pressure in Pressure Vessel (Downcomer level B to U)</t>
  </si>
  <si>
    <t>PD3DBD32</t>
  </si>
  <si>
    <t>09PD</t>
  </si>
  <si>
    <t>Differential Pressure in Pressure Vessel (Downcomer level B to D)</t>
  </si>
  <si>
    <t>PD3DDF24</t>
  </si>
  <si>
    <t>12PD</t>
  </si>
  <si>
    <t>Differential Pressure in Pressure Vessel (Downcomer level D to F)</t>
  </si>
  <si>
    <t>PD3DFG42</t>
  </si>
  <si>
    <t>Differential Pressure in Pressure Vessel (Downcomer level F to G)</t>
  </si>
  <si>
    <t>PD3DGL24</t>
  </si>
  <si>
    <t>03PE</t>
  </si>
  <si>
    <t>Differential Pressure in Pressure Vessel (Downcomer level G to L)</t>
  </si>
  <si>
    <t>PD3DLN44</t>
  </si>
  <si>
    <t>Differential Pressure in Pressure Vessel (Downcomer level L to N)</t>
  </si>
  <si>
    <t>PD3DNQ44</t>
  </si>
  <si>
    <t>Differential Pressure in Pressure Vessel (Downcomer level N to Q)</t>
  </si>
  <si>
    <t>PD3DQS44</t>
  </si>
  <si>
    <t>Differential Pressure in Pressure Vessel (Downcomer level Q to S)</t>
  </si>
  <si>
    <t>PD3DSU42</t>
  </si>
  <si>
    <t>Differential Pressure in Pressure Vessel (Downcomer level S to U)</t>
  </si>
  <si>
    <t>PD3D3RUU</t>
  </si>
  <si>
    <t>49PD</t>
  </si>
  <si>
    <t>Differential Pressure in Pressure Vessel (Downcomer level U to Riser inlet level U)</t>
  </si>
  <si>
    <t>PD3RYA</t>
  </si>
  <si>
    <t>47PD</t>
  </si>
  <si>
    <t>Differential Pressure in Pressure Vessel Riser</t>
  </si>
  <si>
    <t>PD3RYU21</t>
  </si>
  <si>
    <t>45PD</t>
  </si>
  <si>
    <t>Differential Pressure in Pressure Vessel (Lower Plenum to Riser entrance level Y to U)</t>
  </si>
  <si>
    <t>PD3RUG11</t>
  </si>
  <si>
    <t>44PD</t>
  </si>
  <si>
    <t>Differential Pressure in Pressure Vessel (Riser region level U to G)</t>
  </si>
  <si>
    <t>PD3RUS10</t>
  </si>
  <si>
    <t>02PE</t>
  </si>
  <si>
    <t>Differential Pressure in Pressure Vessel (Riser region level U to S)</t>
  </si>
  <si>
    <t>PD3RSQ00</t>
  </si>
  <si>
    <t>01PE</t>
  </si>
  <si>
    <t>Differential Pressure in Pressure Vessel (Riser region level S to Q)</t>
  </si>
  <si>
    <t>PD3RQN00</t>
  </si>
  <si>
    <t>Differential Pressure in Pressure Vessel (Riser region level Q to N)</t>
  </si>
  <si>
    <t>PD3RNL00</t>
  </si>
  <si>
    <t>04PE</t>
  </si>
  <si>
    <t>Differential Pressure in Pressure Vessel (Riser region level N to L)</t>
  </si>
  <si>
    <t>PD3RLG01</t>
  </si>
  <si>
    <t>Differential Pressure in Pressure Vessel (Riser region level L to G)</t>
  </si>
  <si>
    <t>PD3RGA44</t>
  </si>
  <si>
    <t>59PD</t>
  </si>
  <si>
    <t>Differential Pressure in Pressure Vessel (Riser region level G to A)</t>
  </si>
  <si>
    <t>PD3RGF12</t>
  </si>
  <si>
    <t>11PD</t>
  </si>
  <si>
    <t>Differential Pressure in Pressure Vessel (Riser region level G to F)</t>
  </si>
  <si>
    <t>PD3RFD24</t>
  </si>
  <si>
    <t>Differential Pressure in Pressure Vessel (Riser region level F to D)</t>
  </si>
  <si>
    <t>PD3RDA44</t>
  </si>
  <si>
    <t>10PD</t>
  </si>
  <si>
    <t>Differential Pressure in Pressure Vessel (Riser region level D to A)</t>
  </si>
  <si>
    <t>PD3RAZ</t>
  </si>
  <si>
    <t>Differential Pressure in Pressure Vessel (Riser region level A to Z)</t>
  </si>
  <si>
    <t>PD3R39Z</t>
  </si>
  <si>
    <t>51PD</t>
  </si>
  <si>
    <t>Differential Pressure over upper head simulator - Riser level Z to upper head</t>
  </si>
  <si>
    <t>PD3R11A4</t>
  </si>
  <si>
    <t>16PD</t>
  </si>
  <si>
    <t>Differential Pressure over Vessel Outlet (Riser level A to IL Hot Leg)</t>
  </si>
  <si>
    <t>PD3R21A4</t>
  </si>
  <si>
    <t>Differential Pressure over Vessel Outlet (Riser level A to BL Hot Leg)</t>
  </si>
  <si>
    <t>PD2141</t>
  </si>
  <si>
    <t>56PD</t>
  </si>
  <si>
    <t>Differential Pressure over pressurizer connection - Surge line to Broken loop</t>
  </si>
  <si>
    <t>PD4143</t>
  </si>
  <si>
    <t>55PD</t>
  </si>
  <si>
    <t>Differential Pressure over Pressurizer surge line - Surge line connetced to broken loop</t>
  </si>
  <si>
    <t>PD4340</t>
  </si>
  <si>
    <t>20PD</t>
  </si>
  <si>
    <t>Differential Pressure over Pressurizer</t>
  </si>
  <si>
    <t>PD05AB44</t>
  </si>
  <si>
    <t>54PD</t>
  </si>
  <si>
    <t>Differential Pressure over break orifice</t>
  </si>
  <si>
    <t>PD1651B</t>
  </si>
  <si>
    <t>31PD</t>
  </si>
  <si>
    <t>Differential Pressure over Accumulator, CL to Level B Intact Loop</t>
  </si>
  <si>
    <t>PD51AB</t>
  </si>
  <si>
    <t>23PD</t>
  </si>
  <si>
    <t>Differential Pressure over Accumulator, Level A to B Intact Loop</t>
  </si>
  <si>
    <t>PD90AB46</t>
  </si>
  <si>
    <t>37PD</t>
  </si>
  <si>
    <t>Differential Pressure in SG, IL entrance primary side</t>
  </si>
  <si>
    <t>PD9092BB</t>
  </si>
  <si>
    <t>13PE</t>
  </si>
  <si>
    <t>Differential Pressure in Steam generator, IL side - U-Tube 2, Entrance to exit</t>
  </si>
  <si>
    <t>PD90BPX2</t>
  </si>
  <si>
    <t>38PD</t>
  </si>
  <si>
    <t>Differential Pressure in SG, IL U-tube 11, rising leg</t>
  </si>
  <si>
    <t>PD90BPX3</t>
  </si>
  <si>
    <t>Differential Pressure in SG, IL U-tube 21, rising leg</t>
  </si>
  <si>
    <t>PD90BD66</t>
  </si>
  <si>
    <t>36PD</t>
  </si>
  <si>
    <t>Differential Pressure in SG, IL U-tube 2, rising leg, level B to D</t>
  </si>
  <si>
    <t>PD90DF66</t>
  </si>
  <si>
    <t>32PD</t>
  </si>
  <si>
    <t>Differential Pressure in SG, IL U-tube 2, rising leg, level D to F</t>
  </si>
  <si>
    <t>PD90FJ66</t>
  </si>
  <si>
    <t>29PD</t>
  </si>
  <si>
    <t>Differential Pressure in SG, IL U-tube 2, rising leg, level F to J</t>
  </si>
  <si>
    <t>PD90JK66</t>
  </si>
  <si>
    <t>Differential Pressure in SG, IL U-tube 2, rising leg, level J to K</t>
  </si>
  <si>
    <t>PD90KN62</t>
  </si>
  <si>
    <t>30PD</t>
  </si>
  <si>
    <t>Differential Pressure in SG, IL U-tube 2, rising leg, level K to N</t>
  </si>
  <si>
    <t>PD92PBX2</t>
  </si>
  <si>
    <t>Differential Pressure in SG, IL U-tube 11, falling leg</t>
  </si>
  <si>
    <t>PD92PBX3</t>
  </si>
  <si>
    <t>Differential Pressure in SG, IL U-tube 21, falling leg</t>
  </si>
  <si>
    <t>PD92NM22</t>
  </si>
  <si>
    <t>Differential Pressure in SG, IL U-tube 2, falling leg, level N to M</t>
  </si>
  <si>
    <t>PD92MK22</t>
  </si>
  <si>
    <t>Differential Pressure in SG, IL U-tube 2, falling leg, level M to K</t>
  </si>
  <si>
    <t>PD92KJ22</t>
  </si>
  <si>
    <t>Differential Pressure in SG, IL U-tube 2, falling leg, level K to J</t>
  </si>
  <si>
    <t>PD92JF22</t>
  </si>
  <si>
    <t>Differential Pressure in SG, IL U-tube 2, falling leg, level J to F</t>
  </si>
  <si>
    <t>PD92FD22</t>
  </si>
  <si>
    <t>Differential Pressure in SG, IL U-tube 2, falling leg, level F to D</t>
  </si>
  <si>
    <t>PD92DB22</t>
  </si>
  <si>
    <t>Differential Pressure in SG, IL U-tube 2, falling leg, level D to B</t>
  </si>
  <si>
    <t>PD92BA24</t>
  </si>
  <si>
    <t>Differential Pressure in SG, IL exit primary side</t>
  </si>
  <si>
    <t>PD93NL11</t>
  </si>
  <si>
    <t>27PD</t>
  </si>
  <si>
    <t>Differential Pressure in SG, IL Downcomer region, level N to L</t>
  </si>
  <si>
    <t>PD93LJ11</t>
  </si>
  <si>
    <t>28PD</t>
  </si>
  <si>
    <t>Differential Pressure in SG, IL Downcomer region, level L to J</t>
  </si>
  <si>
    <t>PD93JF11</t>
  </si>
  <si>
    <t>05PD</t>
  </si>
  <si>
    <t>Differential Pressure in SG, IL Downcomer region, level J to F</t>
  </si>
  <si>
    <t>PD93FB10</t>
  </si>
  <si>
    <t>35PD</t>
  </si>
  <si>
    <t>Differential Pressure in SG, IL Downcomer region, level F to B</t>
  </si>
  <si>
    <t>PD95BF06</t>
  </si>
  <si>
    <t>40PD</t>
  </si>
  <si>
    <t>Differential Pressure in SG, IL Riser region, level B to F</t>
  </si>
  <si>
    <t>PD95FJ66</t>
  </si>
  <si>
    <t>26PD</t>
  </si>
  <si>
    <t>Differential Pressure in SG, IL Riser region, level F to J</t>
  </si>
  <si>
    <t>PD95JK66</t>
  </si>
  <si>
    <t>Differential Pressure in SG, IL Riser region, level J to K</t>
  </si>
  <si>
    <t>PD95KM66</t>
  </si>
  <si>
    <t>Differential Pressure in SG, IL Riser region, level K to M</t>
  </si>
  <si>
    <t>PD95MP62</t>
  </si>
  <si>
    <t>Differential Pressure in SG, IL Riser region, level M to P</t>
  </si>
  <si>
    <t>PD97PS21</t>
  </si>
  <si>
    <t>Differential Pressure in SG, IL Steam Dome region, level P to S</t>
  </si>
  <si>
    <t>PD97RN11</t>
  </si>
  <si>
    <t>24PD</t>
  </si>
  <si>
    <t>Differential Pressure in SG, IL Steam Dome region, level R to N</t>
  </si>
  <si>
    <t>PD97RS11</t>
  </si>
  <si>
    <t>25PD</t>
  </si>
  <si>
    <t>Differential Pressure in SG, IL Steam Dome region, level R to S</t>
  </si>
  <si>
    <t>PD97ST14</t>
  </si>
  <si>
    <t>Differential Pressure in SG, IL Steam Dome region, level S to T</t>
  </si>
  <si>
    <t>PD80AB42</t>
  </si>
  <si>
    <t>Differential Pressure in SG, BL entrance primary side</t>
  </si>
  <si>
    <t>PD8082BB</t>
  </si>
  <si>
    <t>Diffferential Pressure in Steam Generator, Broken loop side - U-tube 2, entrance to exit</t>
  </si>
  <si>
    <t>PD80BNX1</t>
  </si>
  <si>
    <t>Differential Pressure in Steam Generator, broken loop side -U-tube, rising leg -Tube 2</t>
  </si>
  <si>
    <t>PD80BPX2</t>
  </si>
  <si>
    <t>Differential Pressure in SG, BL U-tube 5, rising leg</t>
  </si>
  <si>
    <t>PD80BD22</t>
  </si>
  <si>
    <t>Differential Pressure in Steam Generator, Broken loop side - U-Tube 2, rising leg - Level B to D</t>
  </si>
  <si>
    <t>PD80DF22</t>
  </si>
  <si>
    <t>Differential Pressure in SG, BL U-tube 2, rising leg, level D to F</t>
  </si>
  <si>
    <t>PD80FJ22</t>
  </si>
  <si>
    <t>Differential Pressure in SG, BL U-tube 2, rising leg, level F to J</t>
  </si>
  <si>
    <t>PD80JK22</t>
  </si>
  <si>
    <t>Differential Pressure in SG, BL U-tube 2, rising leg, level J to K</t>
  </si>
  <si>
    <t>PD80KM22</t>
  </si>
  <si>
    <t>Differential Pressure in SG, BL U-tube 2, rising leg, level K to M</t>
  </si>
  <si>
    <t>PD80MN22</t>
  </si>
  <si>
    <t>Differential Pressure in SG, BL U-tube 2, rising leg, level M to N</t>
  </si>
  <si>
    <t>PD82PBX2</t>
  </si>
  <si>
    <t>Differential Pressure in SG, BL U-tube 9, falling leg</t>
  </si>
  <si>
    <t>PD82NBX1</t>
  </si>
  <si>
    <t>Differential Pressure</t>
  </si>
  <si>
    <t>Differential Pressure in Steam Generator, broken loop side - U-Tube - Tube 2</t>
  </si>
  <si>
    <t>PD82NM26</t>
  </si>
  <si>
    <t>Differential Pressure in SG, BL U-tube 2, falling leg, level N to M</t>
  </si>
  <si>
    <t>PD82MK66</t>
  </si>
  <si>
    <t>Differential Pressure in SG, BL U-tube 2, falling leg, level M to K</t>
  </si>
  <si>
    <t>PD82KJ66</t>
  </si>
  <si>
    <t>Differential Pressure in SG, BL U-tube 2, falling leg, level K to J</t>
  </si>
  <si>
    <t>PD82JF66</t>
  </si>
  <si>
    <t>Differential Pressure in SG, BL U-tube 2, falling leg, level J to F</t>
  </si>
  <si>
    <t>PD82FD66</t>
  </si>
  <si>
    <t>Differential Pressure in SG, BL U-tube 2, falling leg, level F to D</t>
  </si>
  <si>
    <t>PD82DB66</t>
  </si>
  <si>
    <t>Differential Pressure in SG, BL U-tube 2, falling leg, level D to B</t>
  </si>
  <si>
    <t>PD82BA64</t>
  </si>
  <si>
    <t>Differential Pressure in SG, BL exit primary side</t>
  </si>
  <si>
    <t>PD83NL77</t>
  </si>
  <si>
    <t>Differential Pressure in SG, BL Downcomer region, level N to L</t>
  </si>
  <si>
    <t>PD83LJ77</t>
  </si>
  <si>
    <t>Differential Pressure in SG, BL Downcomer region, level L to J</t>
  </si>
  <si>
    <t>PD83JF77</t>
  </si>
  <si>
    <t>Differential Pressure in SG, BL Downcomer region, level J to F</t>
  </si>
  <si>
    <t>PD83FB76</t>
  </si>
  <si>
    <t>Differential Pressure in SG, BL Downcomer region, level F to B</t>
  </si>
  <si>
    <t>PD85BF62</t>
  </si>
  <si>
    <t>Differential Pressure in SG, BL Riser region, level B to F</t>
  </si>
  <si>
    <t>PD85FJ22</t>
  </si>
  <si>
    <t>Differential Pressure in SG, BL Riser region, level F to J</t>
  </si>
  <si>
    <t>PD85JK22</t>
  </si>
  <si>
    <t>Differential Pressure in SG, BL Riser region, level J to K</t>
  </si>
  <si>
    <t>PD85KM22</t>
  </si>
  <si>
    <t>Differential Pressure in SG, BL Riser region, level K to M</t>
  </si>
  <si>
    <t>PD85MP22</t>
  </si>
  <si>
    <t>Differential Pressure in SG, BL Riser region, level M to P</t>
  </si>
  <si>
    <t>PD87PS27</t>
  </si>
  <si>
    <t>Differential Pressure in SG, BL Steam Dome region, level P to S</t>
  </si>
  <si>
    <t>PD87RN77</t>
  </si>
  <si>
    <t>Differential Pressure in SG, BL Steam Dome region, level R to N</t>
  </si>
  <si>
    <t>PD87RS77</t>
  </si>
  <si>
    <t>Differential Pressure in SG, BL Steam Dome region, level R to S</t>
  </si>
  <si>
    <t>PD87ST75</t>
  </si>
  <si>
    <t>Differential Pressure in SG, BL Steam Dome region, level S to T</t>
  </si>
  <si>
    <t>PDCOND</t>
  </si>
  <si>
    <t>39PD</t>
  </si>
  <si>
    <t>Differential Pressure over tertiary levels - Condenser</t>
  </si>
  <si>
    <t>PDCOOL</t>
  </si>
  <si>
    <t>Differential Pressure over tertiary levels - Cooler</t>
  </si>
  <si>
    <t>PDSSCOND</t>
  </si>
  <si>
    <t>00PD</t>
  </si>
  <si>
    <t xml:space="preserve">Differential Pressure over Seconary levels - Condenser </t>
  </si>
  <si>
    <t>PDSSCOOL</t>
  </si>
  <si>
    <t xml:space="preserve">Differential Pressure over Seconary levels - Cooler </t>
  </si>
  <si>
    <t>PD9093BB</t>
  </si>
  <si>
    <t>05PE</t>
  </si>
  <si>
    <t>Differential Pressure Primary to Secondary Side IL Steam Generator</t>
  </si>
  <si>
    <t>PD8083BB</t>
  </si>
  <si>
    <t>Differential Pressure Primary to Secondary Side BL Steam Generator</t>
  </si>
  <si>
    <t>PD9787SS</t>
  </si>
  <si>
    <t>Differential Pressure Intact to Broken Loop SG Secondary Side</t>
  </si>
  <si>
    <t>QF12V</t>
  </si>
  <si>
    <t xml:space="preserve">Fluid Velocity </t>
  </si>
  <si>
    <t>m/s</t>
  </si>
  <si>
    <t>01QF</t>
  </si>
  <si>
    <t>Fluid Velocity in Intact Loop - SG Inlet</t>
  </si>
  <si>
    <t>QF14V</t>
  </si>
  <si>
    <t>Fluid Velocity in Intact Loop - Pump Inlet</t>
  </si>
  <si>
    <t>QF22V</t>
  </si>
  <si>
    <t>Fluid Velocity in Broken Loop - SG Inlet</t>
  </si>
  <si>
    <t>QF24V</t>
  </si>
  <si>
    <t>Fluid Velocity in Broken Loop - Pump Inlet</t>
  </si>
  <si>
    <t>QL05EWT</t>
  </si>
  <si>
    <t>Mass</t>
  </si>
  <si>
    <t>kg</t>
  </si>
  <si>
    <t>02QL</t>
  </si>
  <si>
    <t>Collected break discharge flow - Weigth measurement</t>
  </si>
  <si>
    <t>QT35V000</t>
  </si>
  <si>
    <t xml:space="preserve">Fluid velocity </t>
  </si>
  <si>
    <t>03QT</t>
  </si>
  <si>
    <t>Fluid velocity in pressure vessel - Core entrance section</t>
  </si>
  <si>
    <t>QV41V</t>
  </si>
  <si>
    <t xml:space="preserve">Volumetric Flow </t>
  </si>
  <si>
    <t>m3/s</t>
  </si>
  <si>
    <t>04QV</t>
  </si>
  <si>
    <t>Fluid velocity in Pressurizer surge line</t>
  </si>
  <si>
    <t>QV55ACC</t>
  </si>
  <si>
    <t>01QV</t>
  </si>
  <si>
    <t>Volumetric Flow in Accumulator injection line - IL cold leg injection</t>
  </si>
  <si>
    <t>QV53ACC</t>
  </si>
  <si>
    <t>02QV</t>
  </si>
  <si>
    <t>Volumetric Flow in Accumulator injection line - IL hot leg injection</t>
  </si>
  <si>
    <t>QM50HPI</t>
  </si>
  <si>
    <t>Mass flow</t>
  </si>
  <si>
    <t>kg/s</t>
  </si>
  <si>
    <t>03QM</t>
  </si>
  <si>
    <t>N/A</t>
  </si>
  <si>
    <t>Fluid mass flow, high pressure injection - Total injection flow</t>
  </si>
  <si>
    <t>QM57AF</t>
  </si>
  <si>
    <t>04QM</t>
  </si>
  <si>
    <t xml:space="preserve">Fluid mass flow, auxialiary feedwater pump - Intact loop side </t>
  </si>
  <si>
    <t>QM58AF</t>
  </si>
  <si>
    <t>02QM</t>
  </si>
  <si>
    <t xml:space="preserve">Fluid mass flow, auxialiary feedwater pump - Broken loop side </t>
  </si>
  <si>
    <t>QM57AFH</t>
  </si>
  <si>
    <t>01QM</t>
  </si>
  <si>
    <t>QM58AFH</t>
  </si>
  <si>
    <t>QV65HVX</t>
  </si>
  <si>
    <t xml:space="preserve">Volumetric flow </t>
  </si>
  <si>
    <t>09QV</t>
  </si>
  <si>
    <t>Volumetric flow in steam generator exit - Intact loop side</t>
  </si>
  <si>
    <t>QV66HVX</t>
  </si>
  <si>
    <t>10QV</t>
  </si>
  <si>
    <t>Volumetric flow in steam generator exit - Broken loop side</t>
  </si>
  <si>
    <t>QP93V210</t>
  </si>
  <si>
    <t>KPa</t>
  </si>
  <si>
    <t>01QP</t>
  </si>
  <si>
    <t>Pitot differential pressure, steam generator downcomer - Intact loop side, vertical direction</t>
  </si>
  <si>
    <t>QP93V330</t>
  </si>
  <si>
    <t>QP83V150</t>
  </si>
  <si>
    <t>Diffential Pressure</t>
  </si>
  <si>
    <t>Pitot diffential pressure, SG downcomer - BL side, Vertical direction</t>
  </si>
  <si>
    <t>QS71IN</t>
  </si>
  <si>
    <t xml:space="preserve">Pump seal water mass flow, Intact loop side - Flow into pump casing </t>
  </si>
  <si>
    <t>QS71OUT</t>
  </si>
  <si>
    <t xml:space="preserve">Pump seal water mass flow, Intact loop side - Return flow from pump </t>
  </si>
  <si>
    <t>QS71</t>
  </si>
  <si>
    <t>Pump seal water mass flow, Intact loop side-Flow injected into loop (calculated difference of QS71IN and QS71OUT)</t>
  </si>
  <si>
    <t>QS72IN</t>
  </si>
  <si>
    <t xml:space="preserve">Pump seal water mass flow, Broken loop side - Flow into pump casing </t>
  </si>
  <si>
    <t>QS72OUT</t>
  </si>
  <si>
    <t xml:space="preserve">Pump seal water mass flow, Broken loop side - Return flow from pump </t>
  </si>
  <si>
    <t>QS72</t>
  </si>
  <si>
    <t>Pump seal water mass flow, Broken loop side - Flow injected into loop (calculated difference of QS72IN and QS72OUT)</t>
  </si>
  <si>
    <t>QS70DRAI</t>
  </si>
  <si>
    <t xml:space="preserve">Mass flow </t>
  </si>
  <si>
    <t>00QS</t>
  </si>
  <si>
    <t>Pump seal water mass flow - Drained from primary circuit - make up for compensation tank</t>
  </si>
  <si>
    <t>DD11HDIA</t>
  </si>
  <si>
    <t xml:space="preserve">Density </t>
  </si>
  <si>
    <t>kg/m3</t>
  </si>
  <si>
    <t>01DD</t>
  </si>
  <si>
    <t>Fluid density in Intact loop - hot leg, vessel outlet</t>
  </si>
  <si>
    <t>DD11HPER</t>
  </si>
  <si>
    <t>DD14VDIA</t>
  </si>
  <si>
    <t>Fluid Density in Intact loop - Pump inlet</t>
  </si>
  <si>
    <t>DD14VPER</t>
  </si>
  <si>
    <t>DD16HDIA</t>
  </si>
  <si>
    <t>04DD</t>
  </si>
  <si>
    <t>Fluid density in Intact loop - Cold leg, vessel inlet</t>
  </si>
  <si>
    <t>DD16HPER</t>
  </si>
  <si>
    <t>DD21HDIA</t>
  </si>
  <si>
    <t>02DD</t>
  </si>
  <si>
    <t>Fluid density in Broken loop -  Hot leg, vessel outlet</t>
  </si>
  <si>
    <t>DD21HPER</t>
  </si>
  <si>
    <t>DD22VDIA</t>
  </si>
  <si>
    <t>Fluid density in Broken loop -  Hot leg, Steam generator inlet</t>
  </si>
  <si>
    <t>DD22VPER</t>
  </si>
  <si>
    <t>DD24VDIA</t>
  </si>
  <si>
    <t>Fluid density in Broken loop - Pump inlet</t>
  </si>
  <si>
    <t>DD24VPER</t>
  </si>
  <si>
    <t>DD25HDIA</t>
  </si>
  <si>
    <t>Fluid density in Broken loop - Pump outlet</t>
  </si>
  <si>
    <t>DD25HPER</t>
  </si>
  <si>
    <t>DD26HDIA</t>
  </si>
  <si>
    <t>Fluid density in Broken loop - Cold leg , Vessel inlet</t>
  </si>
  <si>
    <t>DD26HPER</t>
  </si>
  <si>
    <t>DS35VDIA</t>
  </si>
  <si>
    <t>02DS</t>
  </si>
  <si>
    <t>Fluid density in Pressure vessel - Core entrance</t>
  </si>
  <si>
    <t>TF11H000</t>
  </si>
  <si>
    <t xml:space="preserve">Temperature </t>
  </si>
  <si>
    <t>Celsius</t>
  </si>
  <si>
    <t>01TF</t>
  </si>
  <si>
    <t>TW11H000</t>
  </si>
  <si>
    <t>Fluid temperature in Intact loop - Hot leg, Vessel outlet side</t>
  </si>
  <si>
    <t>TF11H180</t>
  </si>
  <si>
    <t>03TF</t>
  </si>
  <si>
    <t>TW11H180</t>
  </si>
  <si>
    <t>TF12V270</t>
  </si>
  <si>
    <t>04TF</t>
  </si>
  <si>
    <t>TW12V270</t>
  </si>
  <si>
    <t>Fluid temperature in Intact loop - Steam generator inlet</t>
  </si>
  <si>
    <t>TF13V090</t>
  </si>
  <si>
    <t>05TF</t>
  </si>
  <si>
    <t>TW13V090</t>
  </si>
  <si>
    <t>Fluid temperature in Intact loop - Steam generator outlet</t>
  </si>
  <si>
    <t>TF14V045</t>
  </si>
  <si>
    <t>06TF</t>
  </si>
  <si>
    <t>TW14V090</t>
  </si>
  <si>
    <t>Fluid temperature in Intact loop - Pump inlet</t>
  </si>
  <si>
    <t>TF15H000</t>
  </si>
  <si>
    <t>07TF</t>
  </si>
  <si>
    <t>TW15H000</t>
  </si>
  <si>
    <t>Fluid temperature in Intact loop -Pump outlet</t>
  </si>
  <si>
    <t>TF15H180</t>
  </si>
  <si>
    <t>08TF</t>
  </si>
  <si>
    <t>TW15H180</t>
  </si>
  <si>
    <t>TF16H000</t>
  </si>
  <si>
    <t>09TF</t>
  </si>
  <si>
    <t>TW16H000</t>
  </si>
  <si>
    <t>Fluid temperature in Intact loop - cold leg, vessel inlet side</t>
  </si>
  <si>
    <t>TF16H180</t>
  </si>
  <si>
    <t>10TF</t>
  </si>
  <si>
    <t>TW16H180</t>
  </si>
  <si>
    <t>TF21H000</t>
  </si>
  <si>
    <t>11TF</t>
  </si>
  <si>
    <t>TW21H000</t>
  </si>
  <si>
    <t>Fluid temperature in Broken loop - hot leg, vessel outlet side</t>
  </si>
  <si>
    <t>TF21H180</t>
  </si>
  <si>
    <t>12TF</t>
  </si>
  <si>
    <t>TW21H180</t>
  </si>
  <si>
    <t>TF22V090</t>
  </si>
  <si>
    <t>13TF</t>
  </si>
  <si>
    <t>TW22V090</t>
  </si>
  <si>
    <t>Fluid temperature in Broken loop - Steam generator inlet</t>
  </si>
  <si>
    <t>TF23V270</t>
  </si>
  <si>
    <t>14TF</t>
  </si>
  <si>
    <t>TW23V270</t>
  </si>
  <si>
    <t>Fluid temperature in Broken loop - Steam generator outlet</t>
  </si>
  <si>
    <t>TF24V270</t>
  </si>
  <si>
    <t>15TF</t>
  </si>
  <si>
    <t>TW24V270</t>
  </si>
  <si>
    <t>Fluid temperature in Broken loop - pump inlet</t>
  </si>
  <si>
    <t>TF25H000</t>
  </si>
  <si>
    <t>16TF</t>
  </si>
  <si>
    <t>TW25H000</t>
  </si>
  <si>
    <t>Fluid temperature in broken loop - pump outlet</t>
  </si>
  <si>
    <t>TF25H180</t>
  </si>
  <si>
    <t>17TF</t>
  </si>
  <si>
    <t>TW25H180</t>
  </si>
  <si>
    <t>TF26H000</t>
  </si>
  <si>
    <t>18TF</t>
  </si>
  <si>
    <t>TW26H000</t>
  </si>
  <si>
    <t>Fluid temperature in broken loop - cold leg, vessel inlet side</t>
  </si>
  <si>
    <t>TF26H180</t>
  </si>
  <si>
    <t>19TF</t>
  </si>
  <si>
    <t>TW26H180</t>
  </si>
  <si>
    <t>TF31V030</t>
  </si>
  <si>
    <t>20TF</t>
  </si>
  <si>
    <t>TW31V165</t>
  </si>
  <si>
    <t>Fluid temperature in pressure vessel - downcomer entrance</t>
  </si>
  <si>
    <t>TF31V210</t>
  </si>
  <si>
    <t>21TF</t>
  </si>
  <si>
    <t>TW31V345</t>
  </si>
  <si>
    <t>TF32V120</t>
  </si>
  <si>
    <t>22TF</t>
  </si>
  <si>
    <t>TW32V165</t>
  </si>
  <si>
    <t>Fluid temperature in pressure vessel- downcomer middle section</t>
  </si>
  <si>
    <t>TF32V300</t>
  </si>
  <si>
    <t>23TF</t>
  </si>
  <si>
    <t>TW32V345</t>
  </si>
  <si>
    <t>TF33V030</t>
  </si>
  <si>
    <t>26TF</t>
  </si>
  <si>
    <t>TW33V975</t>
  </si>
  <si>
    <t>Fluid temperature in pressure vessel - downcomer outlet</t>
  </si>
  <si>
    <t>TF34V210</t>
  </si>
  <si>
    <t>27TF</t>
  </si>
  <si>
    <t>TW34V140</t>
  </si>
  <si>
    <t>Fluid temperature in core region - lower plenum</t>
  </si>
  <si>
    <t>TF35V135</t>
  </si>
  <si>
    <t>02TF</t>
  </si>
  <si>
    <t>Fluid temperature in core region - core entrance</t>
  </si>
  <si>
    <t>TF36V165</t>
  </si>
  <si>
    <t>Fluid temperature in core region - heated length entrance</t>
  </si>
  <si>
    <t>TF37V165</t>
  </si>
  <si>
    <t>Fluid temperature in core region - heated length outlet</t>
  </si>
  <si>
    <t>TF38H000</t>
  </si>
  <si>
    <t>Fluid temperature in upper plenum</t>
  </si>
  <si>
    <t>TF39</t>
  </si>
  <si>
    <t>Fluid temperature in upper head</t>
  </si>
  <si>
    <t>TF40V000</t>
  </si>
  <si>
    <t>Fluid temperature in pressurizer</t>
  </si>
  <si>
    <t>TF42V000</t>
  </si>
  <si>
    <t>Fluid temperature in pressurizer - near connection line</t>
  </si>
  <si>
    <t>TF41V000</t>
  </si>
  <si>
    <t>Fluid temperature in pressurizer - pressurizer outlet</t>
  </si>
  <si>
    <t>TF05A</t>
  </si>
  <si>
    <t>Fluid temperature in Broken loop pipe - Cold leg at break assembly</t>
  </si>
  <si>
    <t>TF05B</t>
  </si>
  <si>
    <t>Fluid temperature in break discharge line</t>
  </si>
  <si>
    <t>TF55ACCU</t>
  </si>
  <si>
    <t>Fluid temperature in ECCS injection line - Intact loop cold leg</t>
  </si>
  <si>
    <t>TF63H000</t>
  </si>
  <si>
    <t>Fluid temperature in secondary loop, steam generator inlet -  Intact loop side</t>
  </si>
  <si>
    <t>TF64H000</t>
  </si>
  <si>
    <t>Fluid temperature in secondary loop, steam generator inlet -  Broken loop side</t>
  </si>
  <si>
    <t>TF65H090</t>
  </si>
  <si>
    <t>Fluid temperature in secondary loop, steam generator outlet - Intact loop side</t>
  </si>
  <si>
    <t>TF66H270</t>
  </si>
  <si>
    <t>Fluid temperature in secondary loop, steam generator outlet - Broken loop side</t>
  </si>
  <si>
    <t>TF90A</t>
  </si>
  <si>
    <t>Fluid temperature in Intact loop steam generator - inlet primary side</t>
  </si>
  <si>
    <t>TF90B</t>
  </si>
  <si>
    <t>Fluid temperature in Intact loop steam generator - U-tube, lower part of rising riser</t>
  </si>
  <si>
    <t>TF90E</t>
  </si>
  <si>
    <t>TF90F</t>
  </si>
  <si>
    <t>Fluid temperature in Intact loop steam generators - U-tube, upper part of rising leg</t>
  </si>
  <si>
    <t>TF90G</t>
  </si>
  <si>
    <t>TF90J</t>
  </si>
  <si>
    <t>TF90K</t>
  </si>
  <si>
    <t>TF92F</t>
  </si>
  <si>
    <t>Fluid temperature in Intact loop steam generator- U-tube, upper part of falling leg</t>
  </si>
  <si>
    <t>TF92G</t>
  </si>
  <si>
    <t>TF92J</t>
  </si>
  <si>
    <t>TF92A</t>
  </si>
  <si>
    <t>Fluid temperature in Intact loop steam generator- U-tube,outlet primary side</t>
  </si>
  <si>
    <t>TF92B</t>
  </si>
  <si>
    <t>Fluid temperature in Intact loop steam generator- U-tube, lower part of falling leg</t>
  </si>
  <si>
    <t>TF92C</t>
  </si>
  <si>
    <t>TF92D</t>
  </si>
  <si>
    <t>TF93F2</t>
  </si>
  <si>
    <t>Fluid temperature in Intact loop steam generator- downcomer region</t>
  </si>
  <si>
    <t>TF93J2</t>
  </si>
  <si>
    <t>TF93L2</t>
  </si>
  <si>
    <t>TF93N2</t>
  </si>
  <si>
    <t>TF95B0</t>
  </si>
  <si>
    <t>Fluid temperature in Intact loop steam generator- riser region, level B</t>
  </si>
  <si>
    <t>TF95B6</t>
  </si>
  <si>
    <t>TF95B2</t>
  </si>
  <si>
    <t>TF95C0</t>
  </si>
  <si>
    <t>Fluid temperature in Intact loop steam generator- riser region, level C</t>
  </si>
  <si>
    <t>TF95C2</t>
  </si>
  <si>
    <t>TF95C6</t>
  </si>
  <si>
    <t>TF95D0</t>
  </si>
  <si>
    <t>Fluid temperature in Intact loop steam generator- riser region, level D</t>
  </si>
  <si>
    <t>TF95D2</t>
  </si>
  <si>
    <t>TF95D6</t>
  </si>
  <si>
    <t>TF95E2</t>
  </si>
  <si>
    <t>Fluid temperature in Intact loop steam generator- riser region, level E</t>
  </si>
  <si>
    <t>TF95E6</t>
  </si>
  <si>
    <t>TF95F0</t>
  </si>
  <si>
    <t>Fluid temperature in Intact loop steam generator- riser region, level F</t>
  </si>
  <si>
    <t>TF95F6</t>
  </si>
  <si>
    <t>TF95G0</t>
  </si>
  <si>
    <t>Fluid temperature in Intact loop steam generator- riser region, level G</t>
  </si>
  <si>
    <t>TF95G2</t>
  </si>
  <si>
    <t>TF95G6</t>
  </si>
  <si>
    <t>TF95J0</t>
  </si>
  <si>
    <t>Fluid temperature in Intact loop steam generator- riser region, level J</t>
  </si>
  <si>
    <t>TF95J2</t>
  </si>
  <si>
    <t>TF95J6</t>
  </si>
  <si>
    <t>TF95K0</t>
  </si>
  <si>
    <t>Fluid temperature in Intact loop steam generator- riser region, level K</t>
  </si>
  <si>
    <t>TF95K2</t>
  </si>
  <si>
    <t>TF95K6</t>
  </si>
  <si>
    <t>TF95L0</t>
  </si>
  <si>
    <t>Fluid temperature in Intact loop steam generator- riser region, level L</t>
  </si>
  <si>
    <t>TF95N0</t>
  </si>
  <si>
    <t>Fluid temperature in Intact loop steam generator- riser region, level N</t>
  </si>
  <si>
    <t>TF97R</t>
  </si>
  <si>
    <t>Fluid temperature in Intact loop steam generator- Steam dome</t>
  </si>
  <si>
    <t>TF97S</t>
  </si>
  <si>
    <t>TF97T</t>
  </si>
  <si>
    <t>TF80A</t>
  </si>
  <si>
    <t>Fluid temperature in Broken loop steam generator - Inlet primary side</t>
  </si>
  <si>
    <t>TF80B</t>
  </si>
  <si>
    <t>Fluid temperature in Broken loop steam generator - U-tubes, lower part of rising leg</t>
  </si>
  <si>
    <t>TF80C</t>
  </si>
  <si>
    <t>TF80D</t>
  </si>
  <si>
    <t>TF80E</t>
  </si>
  <si>
    <t>TF80F</t>
  </si>
  <si>
    <t>Fluid temperature in Broken loop steam generator - U-tubes, upper part of rising leg</t>
  </si>
  <si>
    <t>TF80G</t>
  </si>
  <si>
    <t>TF80J</t>
  </si>
  <si>
    <t>TF82G</t>
  </si>
  <si>
    <t>Fluid temperature in Broken loop steam generator - U-tubes, upper part of falling leg</t>
  </si>
  <si>
    <t>TF82J</t>
  </si>
  <si>
    <t>TF82A</t>
  </si>
  <si>
    <t>Fluid temperature in Broken loop steam generator - Outlet primary side</t>
  </si>
  <si>
    <t>TF82B</t>
  </si>
  <si>
    <t>Fluid temperature in Broken loop steam generator - U-tube, lower part of falling leg</t>
  </si>
  <si>
    <t>TF82C</t>
  </si>
  <si>
    <t>TF82D</t>
  </si>
  <si>
    <t>TF82E</t>
  </si>
  <si>
    <t>TF83F2</t>
  </si>
  <si>
    <t>Fluid temperature in Broken loop steam generator - Downcomer region</t>
  </si>
  <si>
    <t>TF83J2</t>
  </si>
  <si>
    <t>TF83L2</t>
  </si>
  <si>
    <t>TF83N2</t>
  </si>
  <si>
    <t>TF85B0</t>
  </si>
  <si>
    <t>Fluid temperature in Broken loop steam generator - Riser region, level B</t>
  </si>
  <si>
    <t>TF85B2</t>
  </si>
  <si>
    <t>TF85C0</t>
  </si>
  <si>
    <t>Fluid temperature in Broken loop steam generator - Riser region, level C</t>
  </si>
  <si>
    <t>TF85C2</t>
  </si>
  <si>
    <t>TF85D0</t>
  </si>
  <si>
    <t>Fluid temperature in Broken loop steam generator - Riser region, level D</t>
  </si>
  <si>
    <t>TF85D2</t>
  </si>
  <si>
    <t>TF85D6</t>
  </si>
  <si>
    <t>TF85E0</t>
  </si>
  <si>
    <t>Fluid temperature in Broken loop steam generator - Riser region, level E</t>
  </si>
  <si>
    <t>TF85E2</t>
  </si>
  <si>
    <t>TF85E6</t>
  </si>
  <si>
    <t>TF85F0</t>
  </si>
  <si>
    <t>Fluid temperature in Broken loop steam generator - Riser region, level F</t>
  </si>
  <si>
    <t>TF85F2</t>
  </si>
  <si>
    <t>TF85F6</t>
  </si>
  <si>
    <t>TF85G0</t>
  </si>
  <si>
    <t>Fluid temperature in Broken loop steam generator - Riser region, level G</t>
  </si>
  <si>
    <t>TF85G2</t>
  </si>
  <si>
    <t>TF85G6</t>
  </si>
  <si>
    <t>TF85J0</t>
  </si>
  <si>
    <t>Fluid temperature in Broken loop steam generator - Riser region, level J</t>
  </si>
  <si>
    <t>TF85J6</t>
  </si>
  <si>
    <t>TF85K2</t>
  </si>
  <si>
    <t>Fluid temperature in Broken loop steam generator - Riser region, level K</t>
  </si>
  <si>
    <t>TF85K6</t>
  </si>
  <si>
    <t>TF87R</t>
  </si>
  <si>
    <t>Fluid temperature in Broken loop steam generator - Steam dome</t>
  </si>
  <si>
    <t>TF87S</t>
  </si>
  <si>
    <t>TF87T</t>
  </si>
  <si>
    <t>TF71SEAL</t>
  </si>
  <si>
    <t>Fluid temperature of pump seal water at entrance of pumps - Intact loop pump</t>
  </si>
  <si>
    <t>TF72SEAL</t>
  </si>
  <si>
    <t>Fluid temperature of pump seal water at entrance of pumps - Broken loop pump</t>
  </si>
  <si>
    <t>TD111617</t>
  </si>
  <si>
    <t xml:space="preserve">Differential Temperature </t>
  </si>
  <si>
    <t>Kelvin</t>
  </si>
  <si>
    <t>01TD</t>
  </si>
  <si>
    <t>Differential Temperature over pressure vessel - Vessel outlet/inlet, Intact loop side</t>
  </si>
  <si>
    <t>TD121324</t>
  </si>
  <si>
    <t>Differential Temperature over steam generator - Intact loop side</t>
  </si>
  <si>
    <t>TD212616</t>
  </si>
  <si>
    <t>Differential Temperature over pressure vessel - Vessel outlet/inlet, Broken loop side</t>
  </si>
  <si>
    <t>TD222324</t>
  </si>
  <si>
    <t>Differential Temperature over steam generator - Broken loop side</t>
  </si>
  <si>
    <t>01TW</t>
  </si>
  <si>
    <t>Wall temperature in intact loop pipe - Hot leg, vessel outlet side</t>
  </si>
  <si>
    <t>Wall temperature in intact loop pipe - Steam generator inlet</t>
  </si>
  <si>
    <t>Wall temperature in intact loop pipe - Steam generator outlet</t>
  </si>
  <si>
    <t>TW14V045</t>
  </si>
  <si>
    <t>Wall temperature in Intact loop pipe - Pump inlet</t>
  </si>
  <si>
    <t>Wall temperature in intact loop pipe - Pump outlet</t>
  </si>
  <si>
    <t>Wall temperature in intact loop pipe - Cold leg, vessel inlet side</t>
  </si>
  <si>
    <t>Wall temperature in broken loop pipe - Hot leg, vessel outlet side</t>
  </si>
  <si>
    <t>Wall temperature in broken loop pipe - Steam generator inlet</t>
  </si>
  <si>
    <t>Wall temperature in broken loop pipe - Steam generator outlet</t>
  </si>
  <si>
    <t>Wall temperature in broken loop pipe - Pump inlet</t>
  </si>
  <si>
    <t>Wall temperature in broken loop pipe - Pump outlet</t>
  </si>
  <si>
    <t>Wall temperature in broken loop pipe - Cold leg, vessel inlet side</t>
  </si>
  <si>
    <t>Wall temperature of pressure vessel - Inner surface near downcomer entrance</t>
  </si>
  <si>
    <t>Wall temperature of pressure vessel - Inner surface near downcomer middle section</t>
  </si>
  <si>
    <t>TW33V075</t>
  </si>
  <si>
    <t>Wall temperature of pressure vessel - Inner surface near downcomer outlet</t>
  </si>
  <si>
    <t>Wall temperature of pressure vessel - Inner surface of lower plenum</t>
  </si>
  <si>
    <t>TW05B</t>
  </si>
  <si>
    <t>Wall temperature in break discharge line</t>
  </si>
  <si>
    <t>TW90B</t>
  </si>
  <si>
    <t>02TW</t>
  </si>
  <si>
    <t>Wall temperature in steam generator - Intact loop side - Outside surface of U-tubes, rising leg</t>
  </si>
  <si>
    <t>TW90D</t>
  </si>
  <si>
    <t>TW90E</t>
  </si>
  <si>
    <t>TW90F</t>
  </si>
  <si>
    <t>TW90P</t>
  </si>
  <si>
    <t>03TW</t>
  </si>
  <si>
    <t>TW92B</t>
  </si>
  <si>
    <t>04TW</t>
  </si>
  <si>
    <t>Wall temperature in steam generator - Intact loop side - Outside surface of U-tubes, falling leg</t>
  </si>
  <si>
    <t>TW92C</t>
  </si>
  <si>
    <t>TW92D</t>
  </si>
  <si>
    <t>TW92E</t>
  </si>
  <si>
    <t>TW80B</t>
  </si>
  <si>
    <t>Wall temperature in steam generator - Broken loop side - Outside surface of U-tubes, rising leg</t>
  </si>
  <si>
    <t>TW80C</t>
  </si>
  <si>
    <t>TW80D</t>
  </si>
  <si>
    <t>TW80F</t>
  </si>
  <si>
    <t>TW82B</t>
  </si>
  <si>
    <t>Wall temperature in steam generator - Broken loop side - Outside surface of U-tubes, falling leg</t>
  </si>
  <si>
    <t>TW82C</t>
  </si>
  <si>
    <t>TW82D</t>
  </si>
  <si>
    <t>TW82E</t>
  </si>
  <si>
    <t>TW82F</t>
  </si>
  <si>
    <t>TH35D301</t>
  </si>
  <si>
    <t>01TH</t>
  </si>
  <si>
    <t>WH-POWER</t>
  </si>
  <si>
    <t>Heater rod temperatures at level 1</t>
  </si>
  <si>
    <t>TH32D301</t>
  </si>
  <si>
    <t>TH34D402</t>
  </si>
  <si>
    <t>Heater rod temperatures at level 2</t>
  </si>
  <si>
    <t>TH35F402</t>
  </si>
  <si>
    <t>TH34E103</t>
  </si>
  <si>
    <t>Heater rod temperatures at level 3</t>
  </si>
  <si>
    <t>TH32C103</t>
  </si>
  <si>
    <t>TH37C404</t>
  </si>
  <si>
    <t>Heater rod temperatures at level 4</t>
  </si>
  <si>
    <t>TH37G404</t>
  </si>
  <si>
    <t>TH35D105</t>
  </si>
  <si>
    <t>Heater rod temperatures at level 5</t>
  </si>
  <si>
    <t>TH37F105</t>
  </si>
  <si>
    <t>TH35F106</t>
  </si>
  <si>
    <t>Heater rod temperatures at level 6</t>
  </si>
  <si>
    <t>TH34D106</t>
  </si>
  <si>
    <t>TH34E407</t>
  </si>
  <si>
    <t>Heater rod temperatures at level 7</t>
  </si>
  <si>
    <t>TH32C407</t>
  </si>
  <si>
    <t>TH37A407</t>
  </si>
  <si>
    <t>TH37E407</t>
  </si>
  <si>
    <t>TH35E208</t>
  </si>
  <si>
    <t>Heater rod temperatures at level 8</t>
  </si>
  <si>
    <t>TH32E208</t>
  </si>
  <si>
    <t>TH34G208</t>
  </si>
  <si>
    <t>TH32A208</t>
  </si>
  <si>
    <t>TH35D209</t>
  </si>
  <si>
    <t>Heater rod temperatures at level 9</t>
  </si>
  <si>
    <t>TH34B209</t>
  </si>
  <si>
    <t>TH37F209</t>
  </si>
  <si>
    <t>TH31C209</t>
  </si>
  <si>
    <t>TH31G209</t>
  </si>
  <si>
    <t>TH38C209</t>
  </si>
  <si>
    <t>TH32F210</t>
  </si>
  <si>
    <t>Heater rod temperatures at level 10</t>
  </si>
  <si>
    <t>TH34D210</t>
  </si>
  <si>
    <t>TH33G210</t>
  </si>
  <si>
    <t>TH35B210</t>
  </si>
  <si>
    <t>TH36G210</t>
  </si>
  <si>
    <t>TH31A210</t>
  </si>
  <si>
    <t>TH34E311</t>
  </si>
  <si>
    <t>Heater rod temperatures at level 11</t>
  </si>
  <si>
    <t>TH32C311</t>
  </si>
  <si>
    <t>TH37E311</t>
  </si>
  <si>
    <t>TH31B311</t>
  </si>
  <si>
    <t>TH33H311</t>
  </si>
  <si>
    <t>TH38F311</t>
  </si>
  <si>
    <t>TH35E312</t>
  </si>
  <si>
    <t>Heater rod temperatures at level 12</t>
  </si>
  <si>
    <t>TH32E312</t>
  </si>
  <si>
    <t>TH34G312</t>
  </si>
  <si>
    <t>TH36B312</t>
  </si>
  <si>
    <t>TH35A312</t>
  </si>
  <si>
    <t>TH38H312</t>
  </si>
  <si>
    <t>TH31D616</t>
  </si>
  <si>
    <t>Heater rod temperatures at level 16 and 17 - above heated length</t>
  </si>
  <si>
    <t>TH33C217</t>
  </si>
  <si>
    <t>TH31D618</t>
  </si>
  <si>
    <t>Heater rod temperatures at level 18 - above heated length</t>
  </si>
  <si>
    <t>TH35H518</t>
  </si>
  <si>
    <t>TH33E119</t>
  </si>
  <si>
    <t>Heater rod temperatures at level 19 - above heated length</t>
  </si>
  <si>
    <t>TH36D319</t>
  </si>
  <si>
    <t>Power</t>
  </si>
  <si>
    <t>MW</t>
  </si>
  <si>
    <t>01WH</t>
  </si>
  <si>
    <t>IH-5MW</t>
  </si>
  <si>
    <t>Total heater rod bundle power</t>
  </si>
  <si>
    <t>WH45PREZ</t>
  </si>
  <si>
    <t>00WH</t>
  </si>
  <si>
    <t>Heater power in Pressurizer</t>
  </si>
  <si>
    <t>RP71</t>
  </si>
  <si>
    <t xml:space="preserve">Speed </t>
  </si>
  <si>
    <t>1/min</t>
  </si>
  <si>
    <t>01RP</t>
  </si>
  <si>
    <t>Pump speed - Intact loop pump</t>
  </si>
  <si>
    <t>RP72</t>
  </si>
  <si>
    <t>Pump speed - Broken loop pump</t>
  </si>
  <si>
    <t>MP71</t>
  </si>
  <si>
    <t>Torque</t>
  </si>
  <si>
    <t>N*m</t>
  </si>
  <si>
    <t>01MP</t>
  </si>
  <si>
    <t>Pump Shaft torque - Intact loop pump</t>
  </si>
  <si>
    <t>MP72</t>
  </si>
  <si>
    <t>Pump Shaft torque - Broken loop pump</t>
  </si>
  <si>
    <t>RPHPIS</t>
  </si>
  <si>
    <t>Pump speed of high pressure injetion pump</t>
  </si>
  <si>
    <t>CX3DYZ</t>
  </si>
  <si>
    <t xml:space="preserve">Level </t>
  </si>
  <si>
    <t>m</t>
  </si>
  <si>
    <t>Liquid level in downcomer of pressure vessel - Mixture level</t>
  </si>
  <si>
    <t>CL3DYZ</t>
  </si>
  <si>
    <t>Liquid level in downcomer of pressure vessel - Collpased level</t>
  </si>
  <si>
    <t>CL3RYZ</t>
  </si>
  <si>
    <t>Liquid level in riser of pressure vessel - Collapsed level</t>
  </si>
  <si>
    <t>CX3RYZ</t>
  </si>
  <si>
    <t>Liquid level in riser of pressure vessel - Mixture level</t>
  </si>
  <si>
    <t>CL1190P</t>
  </si>
  <si>
    <t>Liquid level in intact loop steam gen. u-tubes, rising leg - collpased level from location 11 to top of tubes - substracted 0.015 m for zero reference level</t>
  </si>
  <si>
    <t>CL1792P</t>
  </si>
  <si>
    <t>Liquid level in intact loop steam gen. u-tubes, falling leg - collpased level from location 17 to top of tubes - substracted 2.54 m for zero reference level</t>
  </si>
  <si>
    <t>CX93BT</t>
  </si>
  <si>
    <t>Liquid level in downcomer of intact loop steam generator - mixture level</t>
  </si>
  <si>
    <t>CL93BT</t>
  </si>
  <si>
    <t>Liquid level in downcomer of intact loop steam generator - Collapsed level</t>
  </si>
  <si>
    <t>CL95BS</t>
  </si>
  <si>
    <t>Liquid level in riser of intact loop steam generator - collapsed level</t>
  </si>
  <si>
    <t>CX95BS</t>
  </si>
  <si>
    <t>Liquid level in riser of intact loop steam generator - Mixture level</t>
  </si>
  <si>
    <t>CL2180P</t>
  </si>
  <si>
    <t>Liquid level in broken loop steam gen. u-tubes, rising leg - substracted 0.01 m for zero reference level</t>
  </si>
  <si>
    <t>CL2782P</t>
  </si>
  <si>
    <t>Liquid level in broken loop steam gen. u-tubes, falling leg - collapsed level from location 27 to top of tubes - substracted 2.1 m for zero reference level</t>
  </si>
  <si>
    <t>CL83BT</t>
  </si>
  <si>
    <t>Liquid level in downcomer of broken loop steam generator - collapsed level</t>
  </si>
  <si>
    <t>CX83BT</t>
  </si>
  <si>
    <t>Liquid level in downcomer of broken loop steam generator - mixture level</t>
  </si>
  <si>
    <t>CL85BS</t>
  </si>
  <si>
    <t>Liquid level in riser of broken loop steam generator - collapsed level</t>
  </si>
  <si>
    <t>CX85BS</t>
  </si>
  <si>
    <t>Liquid level in riser of broken loop steam generator - mixture level</t>
  </si>
  <si>
    <t>CL4340</t>
  </si>
  <si>
    <t>Collapsed level in Pressurizer</t>
  </si>
  <si>
    <t>CIPRIM</t>
  </si>
  <si>
    <t xml:space="preserve">Mass </t>
  </si>
  <si>
    <t>Kg</t>
  </si>
  <si>
    <t>Calculated mass inventory - Primary loop</t>
  </si>
  <si>
    <t>CISGBL</t>
  </si>
  <si>
    <t>Calculated mass inventory , Secondary side - Bntact loop steam generator</t>
  </si>
  <si>
    <t>CISGIL</t>
  </si>
  <si>
    <t>Calculated mass inventory , Secondary side - Intact loop steam generator</t>
  </si>
  <si>
    <t>CIPRES</t>
  </si>
  <si>
    <t>Calculated mass inventory , Pressurizer</t>
  </si>
  <si>
    <t>CL1190A</t>
  </si>
  <si>
    <t>CL1415</t>
  </si>
  <si>
    <t>CL1714</t>
  </si>
  <si>
    <t>CL2180A</t>
  </si>
  <si>
    <t>CL2425</t>
  </si>
  <si>
    <t>CL2724</t>
  </si>
  <si>
    <t>CL3DBZ</t>
  </si>
  <si>
    <t>CL3DDB</t>
  </si>
  <si>
    <t>CL3DFD</t>
  </si>
  <si>
    <t>CL3DGF</t>
  </si>
  <si>
    <t>CL3DLG</t>
  </si>
  <si>
    <t>CL3DNL</t>
  </si>
  <si>
    <t>CL3DQN</t>
  </si>
  <si>
    <t>CL3DSQ</t>
  </si>
  <si>
    <t>CL3DUB</t>
  </si>
  <si>
    <t>CL3DUS</t>
  </si>
  <si>
    <t>CL3DYU</t>
  </si>
  <si>
    <t>CL3R39Z</t>
  </si>
  <si>
    <t>CL3R39ZO</t>
  </si>
  <si>
    <t>CL3RAZ</t>
  </si>
  <si>
    <t>CL3RDA</t>
  </si>
  <si>
    <t>CL3RFD</t>
  </si>
  <si>
    <t>CL3RGA</t>
  </si>
  <si>
    <t>CL3RGF</t>
  </si>
  <si>
    <t>CL3RLG</t>
  </si>
  <si>
    <t>CL3RNL</t>
  </si>
  <si>
    <t>CL3RQN</t>
  </si>
  <si>
    <t>CL3RSQ</t>
  </si>
  <si>
    <t>CL3RUS</t>
  </si>
  <si>
    <t>CL3RYA</t>
  </si>
  <si>
    <t>CL3RYU</t>
  </si>
  <si>
    <t>CL51</t>
  </si>
  <si>
    <t>CL80AB</t>
  </si>
  <si>
    <t>CL80BD</t>
  </si>
  <si>
    <t>CL80BP</t>
  </si>
  <si>
    <t>CL80DF</t>
  </si>
  <si>
    <t>CL80FJ</t>
  </si>
  <si>
    <t>CL80JK</t>
  </si>
  <si>
    <t>CL80KM</t>
  </si>
  <si>
    <t>CL80MN</t>
  </si>
  <si>
    <t>CL8227A</t>
  </si>
  <si>
    <t>CL82AB</t>
  </si>
  <si>
    <t>CL82BD</t>
  </si>
  <si>
    <t>CL82BP</t>
  </si>
  <si>
    <t>CL82DF</t>
  </si>
  <si>
    <t>CL82FJ</t>
  </si>
  <si>
    <t>CL82JK</t>
  </si>
  <si>
    <t>CL82KM</t>
  </si>
  <si>
    <t>CL82MN</t>
  </si>
  <si>
    <t>CL83BF</t>
  </si>
  <si>
    <t>CL83FJ</t>
  </si>
  <si>
    <t>CL83JL</t>
  </si>
  <si>
    <t>CL83LN</t>
  </si>
  <si>
    <t>CL85BF</t>
  </si>
  <si>
    <t>CL85FJ</t>
  </si>
  <si>
    <t>CL85JK</t>
  </si>
  <si>
    <t>CL85KM</t>
  </si>
  <si>
    <t>CL85MP</t>
  </si>
  <si>
    <t>CL87NR</t>
  </si>
  <si>
    <t>CL87PS</t>
  </si>
  <si>
    <t>CL87RS</t>
  </si>
  <si>
    <t>CL87ST</t>
  </si>
  <si>
    <t>CL90AB</t>
  </si>
  <si>
    <t>CL90BD</t>
  </si>
  <si>
    <t>CL90BPX2</t>
  </si>
  <si>
    <t>CL90BPX3</t>
  </si>
  <si>
    <t>CL90DF</t>
  </si>
  <si>
    <t>CL90FJ</t>
  </si>
  <si>
    <t>CL90JK</t>
  </si>
  <si>
    <t>CL90KN</t>
  </si>
  <si>
    <t>CL9217A</t>
  </si>
  <si>
    <t>CL92AB</t>
  </si>
  <si>
    <t>CL92BD</t>
  </si>
  <si>
    <t>CL92BPX2</t>
  </si>
  <si>
    <t>CL92BPX3</t>
  </si>
  <si>
    <t>CL92DF</t>
  </si>
  <si>
    <t>CL92FJ</t>
  </si>
  <si>
    <t>CL92JK</t>
  </si>
  <si>
    <t>CL92KM</t>
  </si>
  <si>
    <t>CL92MN</t>
  </si>
  <si>
    <t>CL93BF</t>
  </si>
  <si>
    <t>CL93FJ</t>
  </si>
  <si>
    <t>CL93JL</t>
  </si>
  <si>
    <t>CL93LN</t>
  </si>
  <si>
    <t>CL95BF</t>
  </si>
  <si>
    <t>CL95FJ</t>
  </si>
  <si>
    <t>CL95JK</t>
  </si>
  <si>
    <t>CL95KM</t>
  </si>
  <si>
    <t>CL95MP</t>
  </si>
  <si>
    <t>CL97NR</t>
  </si>
  <si>
    <t>CL97PS</t>
  </si>
  <si>
    <t>CL97RS</t>
  </si>
  <si>
    <t>CL97ST</t>
  </si>
  <si>
    <t>CMBREAK</t>
  </si>
  <si>
    <t>Mass Flow</t>
  </si>
  <si>
    <t>Break Mass Flow Rate</t>
  </si>
  <si>
    <t>Fluid Temperature</t>
  </si>
  <si>
    <t>Wall Temperature</t>
  </si>
  <si>
    <t>Heater Rod Temperature</t>
  </si>
  <si>
    <t xml:space="preserve">Pump Speed </t>
  </si>
  <si>
    <t>Pump Torque</t>
  </si>
  <si>
    <t>CMACCU</t>
  </si>
  <si>
    <t>NaN</t>
  </si>
  <si>
    <t>CMINJEC</t>
  </si>
  <si>
    <t>CMINCOR</t>
  </si>
  <si>
    <t>CIECCS</t>
  </si>
  <si>
    <t>ESTRAI</t>
  </si>
  <si>
    <t>Location1</t>
  </si>
  <si>
    <t>Location2</t>
  </si>
  <si>
    <t>Location3</t>
  </si>
  <si>
    <t>Elevation1</t>
  </si>
  <si>
    <t>Elevation2</t>
  </si>
  <si>
    <t>Min</t>
  </si>
  <si>
    <t>Max</t>
  </si>
  <si>
    <t>Status</t>
  </si>
  <si>
    <t>Comment</t>
  </si>
  <si>
    <t>Break</t>
  </si>
  <si>
    <t>ECCS</t>
  </si>
  <si>
    <t>Intact Loop</t>
  </si>
  <si>
    <t>Loop Seal</t>
  </si>
  <si>
    <t>Pump</t>
  </si>
  <si>
    <t>SG Plenum</t>
  </si>
  <si>
    <t>Broken Loop</t>
  </si>
  <si>
    <t>Lower Plenum</t>
  </si>
  <si>
    <t>Upper Plenum</t>
  </si>
  <si>
    <t>Upper Head</t>
  </si>
  <si>
    <t>Hot Leg</t>
  </si>
  <si>
    <t>Secondary Side</t>
  </si>
  <si>
    <t>Condenser</t>
  </si>
  <si>
    <t>Cooler</t>
  </si>
  <si>
    <t>Accumulator</t>
  </si>
  <si>
    <t>HPIS</t>
  </si>
  <si>
    <t>Auxiliary Systems</t>
  </si>
  <si>
    <t>AFW IL</t>
  </si>
  <si>
    <t>AFW BL</t>
  </si>
  <si>
    <t>SG Intact Loop</t>
  </si>
  <si>
    <t>Steam Line</t>
  </si>
  <si>
    <t>SG Broken Loop</t>
  </si>
  <si>
    <t>Pump Seal</t>
  </si>
  <si>
    <t>Feedwater</t>
  </si>
  <si>
    <t>Core</t>
  </si>
  <si>
    <t>RPV</t>
  </si>
  <si>
    <t>Heaters</t>
  </si>
  <si>
    <t>Primary Side</t>
  </si>
  <si>
    <t>Pressurizer</t>
  </si>
  <si>
    <t>PRZ Vessel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</si>
</sst>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f3f7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28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1" applyBorder="1" fontId="1" applyFont="1" fillId="2" applyFill="1" applyAlignment="1">
      <alignment horizontal="left"/>
    </xf>
    <xf xfId="0" numFmtId="0" borderId="2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2" applyBorder="1" fontId="1" applyFont="1" fillId="0" applyAlignment="1">
      <alignment horizontal="left"/>
    </xf>
    <xf xfId="0" numFmtId="0" borderId="2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0" borderId="1" applyBorder="1" fontId="2" applyFont="1" fillId="2" applyFill="1" applyAlignment="1">
      <alignment horizontal="left"/>
    </xf>
    <xf xfId="0" numFmtId="0" borderId="1" applyBorder="1" fontId="2" applyFont="1" fillId="3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2" applyNumberFormat="1" borderId="0" fontId="0" fillId="0" applyAlignment="1">
      <alignment horizontal="general"/>
    </xf>
    <xf xfId="0" numFmtId="0" borderId="2" applyBorder="1" fontId="2" applyFont="1" fillId="0" applyAlignment="1">
      <alignment horizontal="left"/>
    </xf>
    <xf xfId="0" numFmtId="2" applyNumberFormat="1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2" applyFont="1" fillId="0" applyAlignment="1">
      <alignment horizontal="left"/>
    </xf>
    <xf xfId="0" numFmtId="0" borderId="3" applyBorder="1" fontId="3" applyFont="1" fillId="4" applyFill="1" applyAlignment="1">
      <alignment horizontal="left"/>
    </xf>
    <xf xfId="0" numFmtId="0" borderId="4" applyBorder="1" fontId="2" applyFont="1" fillId="5" applyFill="1" applyAlignment="1">
      <alignment horizontal="left"/>
    </xf>
    <xf xfId="0" numFmtId="2" applyNumberFormat="1" borderId="0" fontId="0" fillId="0" applyAlignment="1">
      <alignment horizontal="general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32"/>
  <sheetViews>
    <sheetView workbookViewId="0" tabSelected="1"/>
  </sheetViews>
  <sheetFormatPr defaultRowHeight="15" x14ac:dyDescent="0.25"/>
  <cols>
    <col min="1" max="1" style="15" width="13.147857142857141" customWidth="1" bestFit="1"/>
    <col min="2" max="2" style="15" width="27.862142857142857" customWidth="1" bestFit="1"/>
    <col min="3" max="3" style="15" width="13.576428571428572" customWidth="1" bestFit="1"/>
    <col min="4" max="4" style="26" width="9.147857142857141" customWidth="1" bestFit="1"/>
    <col min="5" max="5" style="15" width="9.147857142857141" customWidth="1" bestFit="1"/>
    <col min="6" max="6" style="27" width="16.433571428571426" customWidth="1" bestFit="1"/>
    <col min="7" max="7" style="27" width="22.005" customWidth="1" bestFit="1"/>
    <col min="8" max="8" style="16" width="13.576428571428572" customWidth="1" bestFit="1"/>
    <col min="9" max="9" style="16" width="11.005" customWidth="1" bestFit="1"/>
    <col min="10" max="10" style="16" width="11.005" customWidth="1" bestFit="1"/>
    <col min="11" max="11" style="16" width="11.005" customWidth="1" bestFit="1"/>
    <col min="12" max="12" style="16" width="12.576428571428572" customWidth="1" bestFit="1"/>
    <col min="13" max="13" style="16" width="12.576428571428572" customWidth="1" bestFit="1"/>
    <col min="14" max="14" style="16" width="12.576428571428572" customWidth="1" bestFit="1"/>
    <col min="15" max="15" style="15" width="137.4335714285714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9" t="s">
        <v>985</v>
      </c>
      <c r="E1" s="1" t="s">
        <v>985</v>
      </c>
      <c r="F1" s="20" t="s">
        <v>986</v>
      </c>
      <c r="G1" s="20" t="s">
        <v>987</v>
      </c>
      <c r="H1" s="2" t="s">
        <v>988</v>
      </c>
      <c r="I1" s="2" t="s">
        <v>989</v>
      </c>
      <c r="J1" s="2" t="s">
        <v>990</v>
      </c>
      <c r="K1" s="2" t="s">
        <v>991</v>
      </c>
      <c r="L1" s="2" t="s">
        <v>992</v>
      </c>
      <c r="M1" s="2" t="s">
        <v>993</v>
      </c>
      <c r="N1" s="2" t="s">
        <v>994</v>
      </c>
      <c r="O1" s="1" t="s">
        <v>10</v>
      </c>
    </row>
    <row x14ac:dyDescent="0.25" r="2" customHeight="1" ht="19.5">
      <c r="A2" s="5" t="s">
        <v>11</v>
      </c>
      <c r="B2" s="1" t="s">
        <v>12</v>
      </c>
      <c r="C2" s="1" t="s">
        <v>13</v>
      </c>
      <c r="D2" s="21">
        <f>MID(A2,3,1)</f>
      </c>
      <c r="E2" s="22">
        <f>MID(A2,3,2)</f>
      </c>
      <c r="F2" s="23">
        <f>IF(D2="1","Intact Loop",IF(D2="2","Broken Loop",IF(D2="3","RPV",IF(D2="4","Pressurizer",IF(D2="5","ECCS and AFW",IF(D2="6","Secondary Loop",IF(D2="7","Pump",IF(D2="8", "SG Broken Loop",IF(D2="9","SG Intact Loop","Break Assembly")))))))))</f>
      </c>
      <c r="G2" s="23">
        <f>IF(OR(E2="11",E2="12",E2="21",E2="22"),"Hot Leg",IF(OR(E2="13",E2="14",E2="23",E2="24"),"Loop Seal",IF(OR(E2="15",E2="16",E2="25",E2="26"),"Cold Leg",IF(OR(E2="31",E2="32",E2="3D",E2="83",E2="93"),"Downcomer",IF(OR(E2="33",E2="34",E2="35",E2="36"),"Lower Plenum",IF(E2="3R","Core",IF(OR(E2="37",E2="38"),"Upper Plenum",IF(E2="39","Upper Head",IF(E2="41","Surgeline",IF(OR(E2="40",E2="43"),"PRZ Vessel",IF(OR(E2="51",E2="52"),"Accumulator",IF(E2="57","AFW SG Intac Loop",IF(E2="58","AFW SG Intac Loop",IF(OR(E2="80",E2="82",E2="90",E2="92"),"SG U-tubes",IF(OR(E2="85",E2="95"),"Riser",IF(OR(E2="87",E2="97"),"Dome","Altro"))))))))))))))))</f>
      </c>
      <c r="H2" s="6"/>
      <c r="I2" s="6"/>
      <c r="J2" s="6"/>
      <c r="K2" s="6"/>
      <c r="L2" s="6"/>
      <c r="M2" s="6"/>
      <c r="N2" s="6"/>
      <c r="O2" s="1" t="s">
        <v>15</v>
      </c>
    </row>
    <row x14ac:dyDescent="0.25" r="3" customHeight="1" ht="19.5">
      <c r="A3" s="5" t="s">
        <v>16</v>
      </c>
      <c r="B3" s="9" t="s">
        <v>12</v>
      </c>
      <c r="C3" s="9" t="s">
        <v>13</v>
      </c>
      <c r="D3" s="21">
        <f>MID(A3,3,1)</f>
      </c>
      <c r="E3" s="22">
        <f>MID(A3,3,2)</f>
      </c>
      <c r="F3" s="23">
        <f>IF(D3="1","Intact Loop",IF(D3="2","Broken Loop",IF(D3="3","RPV",IF(D3="4","Pressurizer",IF(D3="5","ECCS and AFW",IF(D3="6","Secondary Loop",IF(D3="7","Pump",IF(D3="8", "SG Broken Loop",IF(D3="9","SG Intact Loop","Break Assembly")))))))))</f>
      </c>
      <c r="G3" s="23">
        <f>IF(OR(E3="11",E3="12",E3="21",E3="22"),"Hot Leg",IF(OR(E3="13",E3="14",E3="23",E3="24"),"Loop Seal",IF(OR(E3="15",E3="16",E3="25",E3="26"),"Cold Leg",IF(OR(E3="31",E3="32",E3="3D",E3="83",E3="93"),"Downcomer",IF(OR(E3="33",E3="34",E3="35",E3="36"),"Lower Plenum",IF(E3="3R","Core",IF(OR(E3="37",E3="38"),"Upper Plenum",IF(E3="39","Upper Head",IF(E3="41","Surgeline",IF(OR(E3="40",E3="43"),"PRZ Vessel",IF(OR(E3="51",E3="52"),"Accumulator",IF(E3="57","AFW SG Intac Loop",IF(E3="58","AFW SG Intac Loop",IF(OR(E3="80",E3="82",E3="90",E3="92"),"SG U-tubes",IF(OR(E3="85",E3="95"),"Riser",IF(OR(E3="87",E3="97"),"Dome","Altro"))))))))))))))))</f>
      </c>
      <c r="H3" s="10"/>
      <c r="I3" s="10"/>
      <c r="J3" s="10"/>
      <c r="K3" s="10"/>
      <c r="L3" s="6"/>
      <c r="M3" s="6"/>
      <c r="N3" s="6"/>
      <c r="O3" s="1" t="s">
        <v>17</v>
      </c>
    </row>
    <row x14ac:dyDescent="0.25" r="4" customHeight="1" ht="19.5">
      <c r="A4" s="5" t="s">
        <v>18</v>
      </c>
      <c r="B4" s="9" t="s">
        <v>12</v>
      </c>
      <c r="C4" s="9" t="s">
        <v>13</v>
      </c>
      <c r="D4" s="21">
        <f>MID(A4,3,1)</f>
      </c>
      <c r="E4" s="22">
        <f>MID(A4,3,2)</f>
      </c>
      <c r="F4" s="23">
        <f>IF(D4="1","Intact Loop",IF(D4="2","Broken Loop",IF(D4="3","RPV",IF(D4="4","Pressurizer",IF(D4="5","ECCS and AFW",IF(D4="6","Secondary Loop",IF(D4="7","Pump",IF(D4="8", "SG Broken Loop",IF(D4="9","SG Intact Loop","Break Assembly")))))))))</f>
      </c>
      <c r="G4" s="23">
        <f>IF(OR(E4="11",E4="12",E4="21",E4="22"),"Hot Leg",IF(OR(E4="13",E4="14",E4="23",E4="24"),"Loop Seal",IF(OR(E4="15",E4="16",E4="25",E4="26"),"Cold Leg",IF(OR(E4="31",E4="32",E4="3D",E4="83",E4="93"),"Downcomer",IF(OR(E4="33",E4="34",E4="35",E4="36"),"Lower Plenum",IF(E4="3R","Core",IF(OR(E4="37",E4="38"),"Upper Plenum",IF(E4="39","Upper Head",IF(E4="41","Surgeline",IF(OR(E4="40",E4="43"),"PRZ Vessel",IF(OR(E4="51",E4="52"),"Accumulator",IF(E4="57","AFW SG Intac Loop",IF(E4="58","AFW SG Intac Loop",IF(OR(E4="80",E4="82",E4="90",E4="92"),"SG U-tubes",IF(OR(E4="85",E4="95"),"Riser",IF(OR(E4="87",E4="97"),"Dome","Altro"))))))))))))))))</f>
      </c>
      <c r="H4" s="10"/>
      <c r="I4" s="10"/>
      <c r="J4" s="10"/>
      <c r="K4" s="10"/>
      <c r="L4" s="6"/>
      <c r="M4" s="6"/>
      <c r="N4" s="6"/>
      <c r="O4" s="9" t="s">
        <v>19</v>
      </c>
    </row>
    <row x14ac:dyDescent="0.25" r="5" customHeight="1" ht="19.5">
      <c r="A5" s="5" t="s">
        <v>20</v>
      </c>
      <c r="B5" s="9" t="s">
        <v>12</v>
      </c>
      <c r="C5" s="9" t="s">
        <v>13</v>
      </c>
      <c r="D5" s="21">
        <f>MID(A5,3,1)</f>
      </c>
      <c r="E5" s="22">
        <f>MID(A5,3,2)</f>
      </c>
      <c r="F5" s="23">
        <f>IF(D5="1","Intact Loop",IF(D5="2","Broken Loop",IF(D5="3","RPV",IF(D5="4","Pressurizer",IF(D5="5","ECCS and AFW",IF(D5="6","Secondary Loop",IF(D5="7","Pump",IF(D5="8", "SG Broken Loop",IF(D5="9","SG Intact Loop","Break Assembly")))))))))</f>
      </c>
      <c r="G5" s="23">
        <f>IF(OR(E5="11",E5="12",E5="21",E5="22"),"Hot Leg",IF(OR(E5="13",E5="14",E5="23",E5="24"),"Loop Seal",IF(OR(E5="15",E5="16",E5="25",E5="26"),"Cold Leg",IF(OR(E5="31",E5="32",E5="3D",E5="83",E5="93"),"Downcomer",IF(OR(E5="33",E5="34",E5="35",E5="36"),"Lower Plenum",IF(E5="3R","Core",IF(OR(E5="37",E5="38"),"Upper Plenum",IF(E5="39","Upper Head",IF(E5="41","Surgeline",IF(OR(E5="40",E5="43"),"PRZ Vessel",IF(OR(E5="51",E5="52"),"Accumulator",IF(E5="57","AFW SG Intac Loop",IF(E5="58","AFW SG Intac Loop",IF(OR(E5="80",E5="82",E5="90",E5="92"),"SG U-tubes",IF(OR(E5="85",E5="95"),"Riser",IF(OR(E5="87",E5="97"),"Dome","Altro"))))))))))))))))</f>
      </c>
      <c r="H5" s="10"/>
      <c r="I5" s="10"/>
      <c r="J5" s="10"/>
      <c r="K5" s="10"/>
      <c r="L5" s="6"/>
      <c r="M5" s="6"/>
      <c r="N5" s="6"/>
      <c r="O5" s="9" t="s">
        <v>21</v>
      </c>
    </row>
    <row x14ac:dyDescent="0.25" r="6" customHeight="1" ht="19.5">
      <c r="A6" s="5" t="s">
        <v>22</v>
      </c>
      <c r="B6" s="9" t="s">
        <v>12</v>
      </c>
      <c r="C6" s="9" t="s">
        <v>13</v>
      </c>
      <c r="D6" s="21">
        <f>MID(A6,3,1)</f>
      </c>
      <c r="E6" s="22">
        <f>MID(A6,3,2)</f>
      </c>
      <c r="F6" s="23">
        <f>IF(D6="1","Intact Loop",IF(D6="2","Broken Loop",IF(D6="3","RPV",IF(D6="4","Pressurizer",IF(D6="5","ECCS and AFW",IF(D6="6","Secondary Loop",IF(D6="7","Pump",IF(D6="8", "SG Broken Loop",IF(D6="9","SG Intact Loop","Break Assembly")))))))))</f>
      </c>
      <c r="G6" s="23">
        <f>IF(OR(E6="11",E6="12",E6="21",E6="22"),"Hot Leg",IF(OR(E6="13",E6="14",E6="23",E6="24"),"Loop Seal",IF(OR(E6="15",E6="16",E6="25",E6="26"),"Cold Leg",IF(OR(E6="31",E6="32",E6="3D",E6="83",E6="93"),"Downcomer",IF(OR(E6="33",E6="34",E6="35",E6="36"),"Lower Plenum",IF(E6="3R","Core",IF(OR(E6="37",E6="38"),"Upper Plenum",IF(E6="39","Upper Head",IF(E6="41","Surgeline",IF(OR(E6="40",E6="43"),"PRZ Vessel",IF(OR(E6="51",E6="52"),"Accumulator",IF(E6="57","AFW SG Intac Loop",IF(E6="58","AFW SG Intac Loop",IF(OR(E6="80",E6="82",E6="90",E6="92"),"SG U-tubes",IF(OR(E6="85",E6="95"),"Riser",IF(OR(E6="87",E6="97"),"Dome","Altro"))))))))))))))))</f>
      </c>
      <c r="H6" s="10"/>
      <c r="I6" s="10"/>
      <c r="J6" s="10"/>
      <c r="K6" s="10"/>
      <c r="L6" s="6"/>
      <c r="M6" s="6"/>
      <c r="N6" s="6"/>
      <c r="O6" s="9" t="s">
        <v>23</v>
      </c>
    </row>
    <row x14ac:dyDescent="0.25" r="7" customHeight="1" ht="20.25">
      <c r="A7" s="5" t="s">
        <v>24</v>
      </c>
      <c r="B7" s="9" t="s">
        <v>12</v>
      </c>
      <c r="C7" s="1" t="s">
        <v>13</v>
      </c>
      <c r="D7" s="21">
        <f>MID(A7,3,1)</f>
      </c>
      <c r="E7" s="22">
        <f>MID(A7,3,2)</f>
      </c>
      <c r="F7" s="23">
        <f>IF(D7="1","Intact Loop",IF(D7="2","Broken Loop",IF(D7="3","RPV",IF(D7="4","Pressurizer",IF(D7="5","ECCS and AFW",IF(D7="6","Secondary Loop",IF(D7="7","Pump",IF(D7="8", "SG Broken Loop",IF(D7="9","SG Intact Loop","Break Assembly")))))))))</f>
      </c>
      <c r="G7" s="24" t="s">
        <v>995</v>
      </c>
      <c r="H7" s="6"/>
      <c r="I7" s="6"/>
      <c r="J7" s="6"/>
      <c r="K7" s="6"/>
      <c r="L7" s="6"/>
      <c r="M7" s="6"/>
      <c r="N7" s="6"/>
      <c r="O7" s="1" t="s">
        <v>26</v>
      </c>
    </row>
    <row x14ac:dyDescent="0.25" r="8" customHeight="1" ht="19.5">
      <c r="A8" s="5" t="s">
        <v>27</v>
      </c>
      <c r="B8" s="9" t="s">
        <v>12</v>
      </c>
      <c r="C8" s="9" t="s">
        <v>13</v>
      </c>
      <c r="D8" s="21">
        <f>MID(A8,3,1)</f>
      </c>
      <c r="E8" s="22">
        <f>MID(A8,3,2)</f>
      </c>
      <c r="F8" s="23">
        <f>IF(D8="1","Intact Loop",IF(D8="2","Broken Loop",IF(D8="3","RPV",IF(D8="4","Pressurizer",IF(D8="5","ECCS and AFW",IF(D8="6","Secondary Loop",IF(D8="7","Pump",IF(D8="8", "SG Broken Loop",IF(D8="9","SG Intact Loop","Break Assembly")))))))))</f>
      </c>
      <c r="G8" s="23">
        <f>IF(OR(E8="11",E8="12",E8="21",E8="22"),"Hot Leg",IF(OR(E8="13",E8="14",E8="23",E8="24"),"Loop Seal",IF(OR(E8="15",E8="16",E8="25",E8="26"),"Cold Leg",IF(OR(E8="31",E8="32",E8="3D",E8="83",E8="93"),"Downcomer",IF(OR(E8="33",E8="34",E8="35",E8="36"),"Lower Plenum",IF(E8="3R","Core",IF(OR(E8="37",E8="38"),"Upper Plenum",IF(E8="39","Upper Head",IF(E8="41","Surgeline",IF(OR(E8="40",E8="43"),"PRZ Vessel",IF(OR(E8="51",E8="52"),"Accumulator",IF(E8="57","AFW SG Intac Loop",IF(E8="58","AFW SG Intac Loop",IF(OR(E8="80",E8="82",E8="90",E8="92"),"SG U-tubes",IF(OR(E8="85",E8="95"),"Riser",IF(OR(E8="87",E8="97"),"Dome","Altro"))))))))))))))))</f>
      </c>
      <c r="H8" s="10"/>
      <c r="I8" s="6"/>
      <c r="J8" s="6"/>
      <c r="K8" s="6"/>
      <c r="L8" s="6"/>
      <c r="M8" s="6"/>
      <c r="N8" s="6"/>
      <c r="O8" s="9" t="s">
        <v>28</v>
      </c>
    </row>
    <row x14ac:dyDescent="0.25" r="9" customHeight="1" ht="19.5">
      <c r="A9" s="5" t="s">
        <v>29</v>
      </c>
      <c r="B9" s="9" t="s">
        <v>12</v>
      </c>
      <c r="C9" s="9" t="s">
        <v>13</v>
      </c>
      <c r="D9" s="21">
        <f>MID(A9,3,1)</f>
      </c>
      <c r="E9" s="22">
        <f>MID(A9,3,2)</f>
      </c>
      <c r="F9" s="23">
        <f>IF(D9="1","Intact Loop",IF(D9="2","Broken Loop",IF(D9="3","RPV",IF(D9="4","Pressurizer",IF(D9="5","ECCS and AFW",IF(D9="6","Secondary Loop",IF(D9="7","Pump",IF(D9="8", "SG Broken Loop",IF(D9="9","SG Intact Loop","Break Assembly")))))))))</f>
      </c>
      <c r="G9" s="23">
        <f>IF(OR(E9="11",E9="12",E9="21",E9="22"),"Hot Leg",IF(OR(E9="13",E9="14",E9="23",E9="24"),"Loop Seal",IF(OR(E9="15",E9="16",E9="25",E9="26"),"Cold Leg",IF(OR(E9="31",E9="32",E9="3D",E9="83",E9="93"),"Downcomer",IF(OR(E9="33",E9="34",E9="35",E9="36"),"Lower Plenum",IF(E9="3R","Core",IF(OR(E9="37",E9="38"),"Upper Plenum",IF(E9="39","Upper Head",IF(E9="41","Surgeline",IF(OR(E9="40",E9="43"),"PRZ Vessel",IF(OR(E9="51",E9="52"),"Accumulator",IF(E9="57","AFW SG Intac Loop",IF(E9="58","AFW SG Intac Loop",IF(OR(E9="80",E9="82",E9="90",E9="92"),"SG U-tubes",IF(OR(E9="85",E9="95"),"Riser",IF(OR(E9="87",E9="97"),"Dome","Altro"))))))))))))))))</f>
      </c>
      <c r="H9" s="10"/>
      <c r="I9" s="6"/>
      <c r="J9" s="6"/>
      <c r="K9" s="6"/>
      <c r="L9" s="6"/>
      <c r="M9" s="6"/>
      <c r="N9" s="6"/>
      <c r="O9" s="9" t="s">
        <v>30</v>
      </c>
    </row>
    <row x14ac:dyDescent="0.25" r="10" customHeight="1" ht="19.5">
      <c r="A10" s="5" t="s">
        <v>31</v>
      </c>
      <c r="B10" s="9" t="s">
        <v>12</v>
      </c>
      <c r="C10" s="9" t="s">
        <v>13</v>
      </c>
      <c r="D10" s="21">
        <f>MID(A10,3,1)</f>
      </c>
      <c r="E10" s="22">
        <f>MID(A10,3,2)</f>
      </c>
      <c r="F10" s="24" t="s">
        <v>996</v>
      </c>
      <c r="G10" s="23">
        <f>IF(OR(E10="11",E10="12",E10="21",E10="22"),"Hot Leg",IF(OR(E10="13",E10="14",E10="23",E10="24"),"Loop Seal",IF(OR(E10="15",E10="16",E10="25",E10="26"),"Cold Leg",IF(OR(E10="31",E10="32",E10="3D",E10="83",E10="93"),"Downcomer",IF(OR(E10="33",E10="34",E10="35",E10="36"),"Lower Plenum",IF(E10="3R","Core",IF(OR(E10="37",E10="38"),"Upper Plenum",IF(E10="39","Upper Head",IF(E10="41","Surgeline",IF(OR(E10="40",E10="43"),"PRZ Vessel",IF(OR(E10="51",E10="52"),"Accumulator",IF(E10="57","AFW SG Intac Loop",IF(E10="58","AFW SG Intac Loop",IF(OR(E10="80",E10="82",E10="90",E10="92"),"SG U-tubes",IF(OR(E10="85",E10="95"),"Riser",IF(OR(E10="87",E10="97"),"Dome","Altro"))))))))))))))))</f>
      </c>
      <c r="H10" s="6"/>
      <c r="I10" s="6"/>
      <c r="J10" s="6"/>
      <c r="K10" s="6"/>
      <c r="L10" s="6"/>
      <c r="M10" s="6"/>
      <c r="N10" s="6"/>
      <c r="O10" s="9" t="s">
        <v>33</v>
      </c>
    </row>
    <row x14ac:dyDescent="0.25" r="11" customHeight="1" ht="20.25">
      <c r="A11" s="13" t="s">
        <v>34</v>
      </c>
      <c r="B11" s="9" t="s">
        <v>12</v>
      </c>
      <c r="C11" s="9" t="s">
        <v>13</v>
      </c>
      <c r="D11" s="21">
        <f>MID(A11,3,1)</f>
      </c>
      <c r="E11" s="22">
        <f>MID(A11,3,2)</f>
      </c>
      <c r="F11" s="24" t="s">
        <v>996</v>
      </c>
      <c r="G11" s="23">
        <f>IF(OR(E11="11",E11="12",E11="21",E11="22"),"Hot Leg",IF(OR(E11="13",E11="14",E11="23",E11="24"),"Loop Seal",IF(OR(E11="15",E11="16",E11="25",E11="26"),"Cold Leg",IF(OR(E11="31",E11="32",E11="3D",E11="83",E11="93"),"Downcomer",IF(OR(E11="33",E11="34",E11="35",E11="36"),"Lower Plenum",IF(E11="3R","Core",IF(OR(E11="37",E11="38"),"Upper Plenum",IF(E11="39","Upper Head",IF(E11="41","Surgeline",IF(OR(E11="40",E11="43"),"PRZ Vessel",IF(OR(E11="51",E11="52"),"Accumulator",IF(E11="57","AFW SG Intac Loop",IF(E11="58","AFW SG Intac Loop",IF(OR(E11="80",E11="82",E11="90",E11="92"),"SG U-tubes",IF(OR(E11="85",E11="95"),"Riser",IF(OR(E11="87",E11="97"),"Dome","Altro"))))))))))))))))</f>
      </c>
      <c r="H11" s="6"/>
      <c r="I11" s="6"/>
      <c r="J11" s="6"/>
      <c r="K11" s="6"/>
      <c r="L11" s="6"/>
      <c r="M11" s="6"/>
      <c r="N11" s="6"/>
      <c r="O11" s="1" t="s">
        <v>35</v>
      </c>
    </row>
    <row x14ac:dyDescent="0.25" r="12" customHeight="1" ht="19.5">
      <c r="A12" s="5" t="s">
        <v>36</v>
      </c>
      <c r="B12" s="9" t="s">
        <v>37</v>
      </c>
      <c r="C12" s="9" t="s">
        <v>13</v>
      </c>
      <c r="D12" s="21">
        <f>MID(A12,3,1)</f>
      </c>
      <c r="E12" s="22">
        <f>MID(A12,3,2)</f>
      </c>
      <c r="F12" s="23">
        <f>IF(D12="1","Intact Loop",IF(D12="2","Broken Loop",IF(D12="3","RPV",IF(D12="4","Pressurizer",IF(D12="5","ECCS and AFW",IF(D12="6","Secondary Loop",IF(D12="7","Pump",IF(D12="8", "SG Broken Loop",IF(D12="9","SG Intact Loop","Break Assembly")))))))))</f>
      </c>
      <c r="G12" s="23">
        <f>IF(OR(E12="11",E12="12",E12="21",E12="22"),"Hot Leg",IF(OR(E12="13",E12="14",E12="23",E12="24"),"Loop Seal",IF(OR(E12="15",E12="16",E12="25",E12="26"),"Cold Leg",IF(OR(E12="31",E12="32",E12="3D",E12="83",E12="93"),"Downcomer",IF(OR(E12="33",E12="34",E12="35",E12="36"),"Lower Plenum",IF(E12="3R","Core",IF(OR(E12="37",E12="38"),"Upper Plenum",IF(E12="39","Upper Head",IF(E12="41","Surgeline",IF(OR(E12="40",E12="43"),"PRZ Vessel",IF(OR(E12="51",E12="52"),"Accumulator",IF(E12="57","AFW SG Intac Loop",IF(E12="58","AFW SG Intac Loop",IF(OR(E12="80",E12="82",E12="90",E12="92"),"SG U-tubes",IF(OR(E12="85",E12="95"),"Riser",IF(OR(E12="87",E12="97"),"Dome","Altro"))))))))))))))))</f>
      </c>
      <c r="H12" s="10"/>
      <c r="I12" s="10"/>
      <c r="J12" s="10"/>
      <c r="K12" s="10"/>
      <c r="L12" s="6"/>
      <c r="M12" s="6"/>
      <c r="N12" s="6"/>
      <c r="O12" s="9" t="s">
        <v>39</v>
      </c>
    </row>
    <row x14ac:dyDescent="0.25" r="13" customHeight="1" ht="19.5">
      <c r="A13" s="5" t="s">
        <v>40</v>
      </c>
      <c r="B13" s="9" t="s">
        <v>37</v>
      </c>
      <c r="C13" s="9" t="s">
        <v>13</v>
      </c>
      <c r="D13" s="21">
        <f>MID(A13,3,1)</f>
      </c>
      <c r="E13" s="22">
        <f>MID(A13,3,2)</f>
      </c>
      <c r="F13" s="23">
        <f>IF(D13="1","Intact Loop",IF(D13="2","Broken Loop",IF(D13="3","RPV",IF(D13="4","Pressurizer",IF(D13="5","ECCS and AFW",IF(D13="6","Secondary Loop",IF(D13="7","Pump",IF(D13="8", "SG Broken Loop",IF(D13="9","SG Intact Loop","Break Assembly")))))))))</f>
      </c>
      <c r="G13" s="23">
        <f>IF(OR(E13="11",E13="12",E13="21",E13="22"),"Hot Leg",IF(OR(E13="13",E13="14",E13="23",E13="24"),"Loop Seal",IF(OR(E13="15",E13="16",E13="25",E13="26"),"Cold Leg",IF(OR(E13="31",E13="32",E13="3D",E13="83",E13="93"),"Downcomer",IF(OR(E13="33",E13="34",E13="35",E13="36"),"Lower Plenum",IF(E13="3R","Core",IF(OR(E13="37",E13="38"),"Upper Plenum",IF(E13="39","Upper Head",IF(E13="41","Surgeline",IF(OR(E13="40",E13="43"),"PRZ Vessel",IF(OR(E13="51",E13="52"),"Accumulator",IF(E13="57","AFW SG Intac Loop",IF(E13="58","AFW SG Intac Loop",IF(OR(E13="80",E13="82",E13="90",E13="92"),"SG U-tubes",IF(OR(E13="85",E13="95"),"Riser",IF(OR(E13="87",E13="97"),"Dome","Altro"))))))))))))))))</f>
      </c>
      <c r="H13" s="10"/>
      <c r="I13" s="10"/>
      <c r="J13" s="10"/>
      <c r="K13" s="10"/>
      <c r="L13" s="6"/>
      <c r="M13" s="6"/>
      <c r="N13" s="6"/>
      <c r="O13" s="9" t="s">
        <v>42</v>
      </c>
    </row>
    <row x14ac:dyDescent="0.25" r="14" customHeight="1" ht="19.5">
      <c r="A14" s="5" t="s">
        <v>43</v>
      </c>
      <c r="B14" s="9" t="s">
        <v>37</v>
      </c>
      <c r="C14" s="9" t="s">
        <v>13</v>
      </c>
      <c r="D14" s="21">
        <f>MID(A14,3,1)</f>
      </c>
      <c r="E14" s="22">
        <f>MID(A14,3,2)</f>
      </c>
      <c r="F14" s="23">
        <f>IF(D14="1","Intact Loop",IF(D14="2","Broken Loop",IF(D14="3","RPV",IF(D14="4","Pressurizer",IF(D14="5","ECCS and AFW",IF(D14="6","Secondary Loop",IF(D14="7","Pump",IF(D14="8", "SG Broken Loop",IF(D14="9","SG Intact Loop","Break Assembly")))))))))</f>
      </c>
      <c r="G14" s="23">
        <f>IF(OR(E14="11",E14="12",E14="21",E14="22"),"Hot Leg",IF(OR(E14="13",E14="14",E14="23",E14="24"),"Loop Seal",IF(OR(E14="15",E14="16",E14="25",E14="26"),"Cold Leg",IF(OR(E14="31",E14="32",E14="3D",E14="83",E14="93"),"Downcomer",IF(OR(E14="33",E14="34",E14="35",E14="36"),"Lower Plenum",IF(E14="3R","Core",IF(OR(E14="37",E14="38"),"Upper Plenum",IF(E14="39","Upper Head",IF(E14="41","Surgeline",IF(OR(E14="40",E14="43"),"PRZ Vessel",IF(OR(E14="51",E14="52"),"Accumulator",IF(E14="57","AFW SG Intac Loop",IF(E14="58","AFW SG Intac Loop",IF(OR(E14="80",E14="82",E14="90",E14="92"),"SG U-tubes",IF(OR(E14="85",E14="95"),"Riser",IF(OR(E14="87",E14="97"),"Dome","Altro"))))))))))))))))</f>
      </c>
      <c r="H14" s="10"/>
      <c r="I14" s="10"/>
      <c r="J14" s="10"/>
      <c r="K14" s="10"/>
      <c r="L14" s="6"/>
      <c r="M14" s="6"/>
      <c r="N14" s="6"/>
      <c r="O14" s="9" t="s">
        <v>45</v>
      </c>
    </row>
    <row x14ac:dyDescent="0.25" r="15" customHeight="1" ht="19.5">
      <c r="A15" s="13" t="s">
        <v>46</v>
      </c>
      <c r="B15" s="1" t="s">
        <v>37</v>
      </c>
      <c r="C15" s="9" t="s">
        <v>13</v>
      </c>
      <c r="D15" s="21">
        <f>MID(A15,3,1)</f>
      </c>
      <c r="E15" s="22">
        <f>MID(A15,3,2)</f>
      </c>
      <c r="F15" s="23">
        <f>IF(D15="1","Intact Loop",IF(D15="2","Broken Loop",IF(D15="3","RPV",IF(D15="4","Pressurizer",IF(D15="5","ECCS and AFW",IF(D15="6","Secondary Loop",IF(D15="7","Pump",IF(D15="8", "SG Broken Loop",IF(D15="9","SG Intact Loop","Break Assembly")))))))))</f>
      </c>
      <c r="G15" s="23">
        <f>IF(OR(E15="11",E15="12",E15="21",E15="22"),"Hot Leg",IF(OR(E15="13",E15="14",E15="23",E15="24"),"Loop Seal",IF(OR(E15="15",E15="16",E15="25",E15="26"),"Cold Leg",IF(OR(E15="31",E15="32",E15="3D",E15="83",E15="93"),"Downcomer",IF(OR(E15="33",E15="34",E15="35",E15="36"),"Lower Plenum",IF(E15="3R","Core",IF(OR(E15="37",E15="38"),"Upper Plenum",IF(E15="39","Upper Head",IF(E15="41","Surgeline",IF(OR(E15="40",E15="43"),"PRZ Vessel",IF(OR(E15="51",E15="52"),"Accumulator",IF(E15="57","AFW SG Intac Loop",IF(E15="58","AFW SG Intac Loop",IF(OR(E15="80",E15="82",E15="90",E15="92"),"SG U-tubes",IF(OR(E15="85",E15="95"),"Riser",IF(OR(E15="87",E15="97"),"Dome","Altro"))))))))))))))))</f>
      </c>
      <c r="H15" s="10"/>
      <c r="I15" s="10"/>
      <c r="J15" s="10"/>
      <c r="K15" s="10"/>
      <c r="L15" s="6"/>
      <c r="M15" s="6"/>
      <c r="N15" s="6"/>
      <c r="O15" s="9" t="s">
        <v>48</v>
      </c>
    </row>
    <row x14ac:dyDescent="0.25" r="16" customHeight="1" ht="20.25">
      <c r="A16" s="5" t="s">
        <v>49</v>
      </c>
      <c r="B16" s="9" t="s">
        <v>37</v>
      </c>
      <c r="C16" s="9" t="s">
        <v>13</v>
      </c>
      <c r="D16" s="21">
        <f>MID(A16,3,1)</f>
      </c>
      <c r="E16" s="22">
        <f>MID(A16,3,2)</f>
      </c>
      <c r="F16" s="24" t="s">
        <v>997</v>
      </c>
      <c r="G16" s="24" t="s">
        <v>998</v>
      </c>
      <c r="H16" s="10"/>
      <c r="I16" s="10"/>
      <c r="J16" s="10"/>
      <c r="K16" s="10"/>
      <c r="L16" s="6"/>
      <c r="M16" s="6"/>
      <c r="N16" s="6"/>
      <c r="O16" s="9" t="s">
        <v>51</v>
      </c>
    </row>
    <row x14ac:dyDescent="0.25" r="17" customHeight="1" ht="19.5">
      <c r="A17" s="5" t="s">
        <v>52</v>
      </c>
      <c r="B17" s="9" t="s">
        <v>37</v>
      </c>
      <c r="C17" s="1" t="s">
        <v>13</v>
      </c>
      <c r="D17" s="21">
        <f>MID(A17,3,1)</f>
      </c>
      <c r="E17" s="22">
        <f>MID(A17,3,2)</f>
      </c>
      <c r="F17" s="23">
        <f>IF(D17="1","Intact Loop",IF(D17="2","Broken Loop",IF(D17="3","RPV",IF(D17="4","Pressurizer",IF(D17="5","ECCS and AFW",IF(D17="6","Secondary Loop",IF(D17="7","Pump",IF(D17="8", "SG Broken Loop",IF(D17="9","SG Intact Loop","Break Assembly")))))))))</f>
      </c>
      <c r="G17" s="24" t="s">
        <v>998</v>
      </c>
      <c r="H17" s="6"/>
      <c r="I17" s="6"/>
      <c r="J17" s="6"/>
      <c r="K17" s="6"/>
      <c r="L17" s="6"/>
      <c r="M17" s="6"/>
      <c r="N17" s="6"/>
      <c r="O17" s="9" t="s">
        <v>54</v>
      </c>
    </row>
    <row x14ac:dyDescent="0.25" r="18" customHeight="1" ht="20.25">
      <c r="A18" s="5" t="s">
        <v>55</v>
      </c>
      <c r="B18" s="9" t="s">
        <v>37</v>
      </c>
      <c r="C18" s="9" t="s">
        <v>13</v>
      </c>
      <c r="D18" s="21">
        <f>MID(A18,3,1)</f>
      </c>
      <c r="E18" s="22">
        <f>MID(A18,3,2)</f>
      </c>
      <c r="F18" s="23">
        <f>IF(D18="1","Intact Loop",IF(D18="2","Broken Loop",IF(D18="3","RPV",IF(D18="4","Pressurizer",IF(D18="5","ECCS and AFW",IF(D18="6","Secondary Loop",IF(D18="7","Pump",IF(D18="8", "SG Broken Loop",IF(D18="9","SG Intact Loop","Break Assembly")))))))))</f>
      </c>
      <c r="G18" s="24" t="s">
        <v>999</v>
      </c>
      <c r="H18" s="10"/>
      <c r="I18" s="10"/>
      <c r="J18" s="10"/>
      <c r="K18" s="10"/>
      <c r="L18" s="6"/>
      <c r="M18" s="6"/>
      <c r="N18" s="6"/>
      <c r="O18" s="9" t="s">
        <v>57</v>
      </c>
    </row>
    <row x14ac:dyDescent="0.25" r="19" customHeight="1" ht="19.5">
      <c r="A19" s="5" t="s">
        <v>58</v>
      </c>
      <c r="B19" s="9" t="s">
        <v>37</v>
      </c>
      <c r="C19" s="9" t="s">
        <v>13</v>
      </c>
      <c r="D19" s="21">
        <f>MID(A19,3,1)</f>
      </c>
      <c r="E19" s="22">
        <f>MID(A19,3,2)</f>
      </c>
      <c r="F19" s="23">
        <f>IF(D19="1","Intact Loop",IF(D19="2","Broken Loop",IF(D19="3","RPV",IF(D19="4","Pressurizer",IF(D19="5","ECCS and AFW",IF(D19="6","Secondary Loop",IF(D19="7","Pump",IF(D19="8", "SG Broken Loop",IF(D19="9","SG Intact Loop","Break Assembly")))))))))</f>
      </c>
      <c r="G19" s="23">
        <f>IF(OR(E19="11",E19="12",E19="21",E19="22"),"Hot Leg",IF(OR(E19="13",E19="14",E19="23",E19="24"),"Loop Seal",IF(OR(E19="15",E19="16",E19="25",E19="26"),"Cold Leg",IF(OR(E19="31",E19="32",E19="3D",E19="83",E19="93"),"Downcomer",IF(OR(E19="33",E19="34",E19="35",E19="36"),"Lower Plenum",IF(E19="3R","Core",IF(OR(E19="37",E19="38"),"Upper Plenum",IF(E19="39","Upper Head",IF(E19="41","Surgeline",IF(OR(E19="40",E19="43"),"PRZ Vessel",IF(OR(E19="51",E19="52"),"Accumulator",IF(E19="57","AFW SG Intac Loop",IF(E19="58","AFW SG Intac Loop",IF(OR(E19="80",E19="82",E19="90",E19="92"),"SG U-tubes",IF(OR(E19="85",E19="95"),"Riser",IF(OR(E19="87",E19="97"),"Dome","Altro"))))))))))))))))</f>
      </c>
      <c r="H19" s="10"/>
      <c r="I19" s="10"/>
      <c r="J19" s="10"/>
      <c r="K19" s="10"/>
      <c r="L19" s="6"/>
      <c r="M19" s="6"/>
      <c r="N19" s="6"/>
      <c r="O19" s="9" t="s">
        <v>59</v>
      </c>
    </row>
    <row x14ac:dyDescent="0.25" r="20" customHeight="1" ht="19.5">
      <c r="A20" s="5" t="s">
        <v>60</v>
      </c>
      <c r="B20" s="9" t="s">
        <v>37</v>
      </c>
      <c r="C20" s="9" t="s">
        <v>13</v>
      </c>
      <c r="D20" s="21">
        <f>MID(A20,3,1)</f>
      </c>
      <c r="E20" s="22">
        <f>MID(A20,3,2)</f>
      </c>
      <c r="F20" s="23">
        <f>IF(D20="1","Intact Loop",IF(D20="2","Broken Loop",IF(D20="3","RPV",IF(D20="4","Pressurizer",IF(D20="5","ECCS and AFW",IF(D20="6","Secondary Loop",IF(D20="7","Pump",IF(D20="8", "SG Broken Loop",IF(D20="9","SG Intact Loop","Break Assembly")))))))))</f>
      </c>
      <c r="G20" s="23">
        <f>IF(OR(E20="11",E20="12",E20="21",E20="22"),"Hot Leg",IF(OR(E20="13",E20="14",E20="23",E20="24"),"Loop Seal",IF(OR(E20="15",E20="16",E20="25",E20="26"),"Cold Leg",IF(OR(E20="31",E20="32",E20="3D",E20="83",E20="93"),"Downcomer",IF(OR(E20="33",E20="34",E20="35",E20="36"),"Lower Plenum",IF(E20="3R","Core",IF(OR(E20="37",E20="38"),"Upper Plenum",IF(E20="39","Upper Head",IF(E20="41","Surgeline",IF(OR(E20="40",E20="43"),"PRZ Vessel",IF(OR(E20="51",E20="52"),"Accumulator",IF(E20="57","AFW SG Intac Loop",IF(E20="58","AFW SG Intac Loop",IF(OR(E20="80",E20="82",E20="90",E20="92"),"SG U-tubes",IF(OR(E20="85",E20="95"),"Riser",IF(OR(E20="87",E20="97"),"Dome","Altro"))))))))))))))))</f>
      </c>
      <c r="H20" s="10"/>
      <c r="I20" s="10"/>
      <c r="J20" s="10"/>
      <c r="K20" s="10"/>
      <c r="L20" s="6"/>
      <c r="M20" s="6"/>
      <c r="N20" s="6"/>
      <c r="O20" s="9" t="s">
        <v>61</v>
      </c>
    </row>
    <row x14ac:dyDescent="0.25" r="21" customHeight="1" ht="19.5">
      <c r="A21" s="5" t="s">
        <v>62</v>
      </c>
      <c r="B21" s="9" t="s">
        <v>37</v>
      </c>
      <c r="C21" s="9" t="s">
        <v>13</v>
      </c>
      <c r="D21" s="21">
        <f>MID(A21,3,1)</f>
      </c>
      <c r="E21" s="22">
        <f>MID(A21,3,2)</f>
      </c>
      <c r="F21" s="23">
        <f>IF(D21="1","Intact Loop",IF(D21="2","Broken Loop",IF(D21="3","RPV",IF(D21="4","Pressurizer",IF(D21="5","ECCS and AFW",IF(D21="6","Secondary Loop",IF(D21="7","Pump",IF(D21="8", "SG Broken Loop",IF(D21="9","SG Intact Loop","Break Assembly")))))))))</f>
      </c>
      <c r="G21" s="24" t="s">
        <v>1000</v>
      </c>
      <c r="H21" s="10"/>
      <c r="I21" s="10"/>
      <c r="J21" s="10"/>
      <c r="K21" s="10"/>
      <c r="L21" s="6"/>
      <c r="M21" s="6"/>
      <c r="N21" s="6"/>
      <c r="O21" s="9" t="s">
        <v>63</v>
      </c>
    </row>
    <row x14ac:dyDescent="0.25" r="22" customHeight="1" ht="19.5">
      <c r="A22" s="13" t="s">
        <v>64</v>
      </c>
      <c r="B22" s="1" t="s">
        <v>37</v>
      </c>
      <c r="C22" s="9" t="s">
        <v>13</v>
      </c>
      <c r="D22" s="21">
        <f>MID(A22,3,1)</f>
      </c>
      <c r="E22" s="22">
        <f>MID(A22,3,2)</f>
      </c>
      <c r="F22" s="23">
        <f>IF(D22="1","Intact Loop",IF(D22="2","Broken Loop",IF(D22="3","RPV",IF(D22="4","Pressurizer",IF(D22="5","ECCS and AFW",IF(D22="6","Secondary Loop",IF(D22="7","Pump",IF(D22="8", "SG Broken Loop",IF(D22="9","SG Intact Loop","Break Assembly")))))))))</f>
      </c>
      <c r="G22" s="24" t="s">
        <v>1000</v>
      </c>
      <c r="H22" s="10"/>
      <c r="I22" s="10"/>
      <c r="J22" s="10"/>
      <c r="K22" s="10"/>
      <c r="L22" s="6"/>
      <c r="M22" s="6"/>
      <c r="N22" s="6"/>
      <c r="O22" s="1" t="s">
        <v>65</v>
      </c>
    </row>
    <row x14ac:dyDescent="0.25" r="23" customHeight="1" ht="20.25">
      <c r="A23" s="5" t="s">
        <v>66</v>
      </c>
      <c r="B23" s="9" t="s">
        <v>37</v>
      </c>
      <c r="C23" s="9" t="s">
        <v>13</v>
      </c>
      <c r="D23" s="21">
        <f>MID(A23,3,1)</f>
      </c>
      <c r="E23" s="22">
        <f>MID(A23,3,2)</f>
      </c>
      <c r="F23" s="24" t="s">
        <v>1001</v>
      </c>
      <c r="G23" s="24" t="s">
        <v>998</v>
      </c>
      <c r="H23" s="10"/>
      <c r="I23" s="10"/>
      <c r="J23" s="10"/>
      <c r="K23" s="10"/>
      <c r="L23" s="6"/>
      <c r="M23" s="6"/>
      <c r="N23" s="6"/>
      <c r="O23" s="9" t="s">
        <v>67</v>
      </c>
    </row>
    <row x14ac:dyDescent="0.25" r="24" customHeight="1" ht="19.5">
      <c r="A24" s="5" t="s">
        <v>68</v>
      </c>
      <c r="B24" s="9" t="s">
        <v>37</v>
      </c>
      <c r="C24" s="9" t="s">
        <v>13</v>
      </c>
      <c r="D24" s="21">
        <f>MID(A24,3,1)</f>
      </c>
      <c r="E24" s="22">
        <f>MID(A24,3,2)</f>
      </c>
      <c r="F24" s="23">
        <f>IF(D24="1","Intact Loop",IF(D24="2","Broken Loop",IF(D24="3","RPV",IF(D24="4","Pressurizer",IF(D24="5","ECCS and AFW",IF(D24="6","Secondary Loop",IF(D24="7","Pump",IF(D24="8", "SG Broken Loop",IF(D24="9","SG Intact Loop","Break Assembly")))))))))</f>
      </c>
      <c r="G24" s="24" t="s">
        <v>998</v>
      </c>
      <c r="H24" s="10"/>
      <c r="I24" s="10"/>
      <c r="J24" s="10"/>
      <c r="K24" s="10"/>
      <c r="L24" s="6"/>
      <c r="M24" s="6"/>
      <c r="N24" s="6"/>
      <c r="O24" s="9" t="s">
        <v>69</v>
      </c>
    </row>
    <row x14ac:dyDescent="0.25" r="25" customHeight="1" ht="20.25">
      <c r="A25" s="5" t="s">
        <v>70</v>
      </c>
      <c r="B25" s="9" t="s">
        <v>37</v>
      </c>
      <c r="C25" s="9" t="s">
        <v>13</v>
      </c>
      <c r="D25" s="21">
        <f>MID(A25,3,1)</f>
      </c>
      <c r="E25" s="22">
        <f>MID(A25,3,2)</f>
      </c>
      <c r="F25" s="23">
        <f>IF(D25="1","Intact Loop",IF(D25="2","Broken Loop",IF(D25="3","RPV",IF(D25="4","Pressurizer",IF(D25="5","ECCS and AFW",IF(D25="6","Secondary Loop",IF(D25="7","Pump",IF(D25="8", "SG Broken Loop",IF(D25="9","SG Intact Loop","Break Assembly")))))))))</f>
      </c>
      <c r="G25" s="24" t="s">
        <v>999</v>
      </c>
      <c r="H25" s="10"/>
      <c r="I25" s="10"/>
      <c r="J25" s="10"/>
      <c r="K25" s="10"/>
      <c r="L25" s="6"/>
      <c r="M25" s="6"/>
      <c r="N25" s="6"/>
      <c r="O25" s="9" t="s">
        <v>72</v>
      </c>
    </row>
    <row x14ac:dyDescent="0.25" r="26" customHeight="1" ht="19.5">
      <c r="A26" s="5" t="s">
        <v>73</v>
      </c>
      <c r="B26" s="9" t="s">
        <v>37</v>
      </c>
      <c r="C26" s="9" t="s">
        <v>13</v>
      </c>
      <c r="D26" s="21">
        <f>MID(A26,3,1)</f>
      </c>
      <c r="E26" s="22">
        <f>MID(A26,3,2)</f>
      </c>
      <c r="F26" s="23">
        <f>IF(D26="1","Intact Loop",IF(D26="2","Broken Loop",IF(D26="3","RPV",IF(D26="4","Pressurizer",IF(D26="5","ECCS and AFW",IF(D26="6","Secondary Loop",IF(D26="7","Pump",IF(D26="8", "SG Broken Loop",IF(D26="9","SG Intact Loop","Break Assembly")))))))))</f>
      </c>
      <c r="G26" s="23">
        <f>IF(OR(E26="11",E26="12",E26="21",E26="22"),"Hot Leg",IF(OR(E26="13",E26="14",E26="23",E26="24"),"Loop Seal",IF(OR(E26="15",E26="16",E26="25",E26="26"),"Cold Leg",IF(OR(E26="31",E26="32",E26="3D",E26="83",E26="93"),"Downcomer",IF(OR(E26="33",E26="34",E26="35",E26="36"),"Lower Plenum",IF(E26="3R","Core",IF(OR(E26="37",E26="38"),"Upper Plenum",IF(E26="39","Upper Head",IF(E26="41","Surgeline",IF(OR(E26="40",E26="43"),"PRZ Vessel",IF(OR(E26="51",E26="52"),"Accumulator",IF(E26="57","AFW SG Intac Loop",IF(E26="58","AFW SG Intac Loop",IF(OR(E26="80",E26="82",E26="90",E26="92"),"SG U-tubes",IF(OR(E26="85",E26="95"),"Riser",IF(OR(E26="87",E26="97"),"Dome","Altro"))))))))))))))))</f>
      </c>
      <c r="H26" s="10"/>
      <c r="I26" s="10"/>
      <c r="J26" s="10"/>
      <c r="K26" s="10"/>
      <c r="L26" s="6"/>
      <c r="M26" s="6"/>
      <c r="N26" s="6"/>
      <c r="O26" s="9" t="s">
        <v>75</v>
      </c>
    </row>
    <row x14ac:dyDescent="0.25" r="27" customHeight="1" ht="19.5">
      <c r="A27" s="5" t="s">
        <v>76</v>
      </c>
      <c r="B27" s="9" t="s">
        <v>37</v>
      </c>
      <c r="C27" s="9" t="s">
        <v>13</v>
      </c>
      <c r="D27" s="21">
        <f>MID(A27,3,1)</f>
      </c>
      <c r="E27" s="22">
        <f>MID(A27,3,2)</f>
      </c>
      <c r="F27" s="23">
        <f>IF(D27="1","Intact Loop",IF(D27="2","Broken Loop",IF(D27="3","RPV",IF(D27="4","Pressurizer",IF(D27="5","ECCS and AFW",IF(D27="6","Secondary Loop",IF(D27="7","Pump",IF(D27="8", "SG Broken Loop",IF(D27="9","SG Intact Loop","Break Assembly")))))))))</f>
      </c>
      <c r="G27" s="23">
        <f>IF(OR(E27="11",E27="12",E27="21",E27="22"),"Hot Leg",IF(OR(E27="13",E27="14",E27="23",E27="24"),"Loop Seal",IF(OR(E27="15",E27="16",E27="25",E27="26"),"Cold Leg",IF(OR(E27="31",E27="32",E27="3D",E27="83",E27="93"),"Downcomer",IF(OR(E27="33",E27="34",E27="35",E27="36"),"Lower Plenum",IF(E27="3R","Core",IF(OR(E27="37",E27="38"),"Upper Plenum",IF(E27="39","Upper Head",IF(E27="41","Surgeline",IF(OR(E27="40",E27="43"),"PRZ Vessel",IF(OR(E27="51",E27="52"),"Accumulator",IF(E27="57","AFW SG Intac Loop",IF(E27="58","AFW SG Intac Loop",IF(OR(E27="80",E27="82",E27="90",E27="92"),"SG U-tubes",IF(OR(E27="85",E27="95"),"Riser",IF(OR(E27="87",E27="97"),"Dome","Altro"))))))))))))))))</f>
      </c>
      <c r="H27" s="10"/>
      <c r="I27" s="10"/>
      <c r="J27" s="10"/>
      <c r="K27" s="10"/>
      <c r="L27" s="6"/>
      <c r="M27" s="6"/>
      <c r="N27" s="6"/>
      <c r="O27" s="9" t="s">
        <v>78</v>
      </c>
    </row>
    <row x14ac:dyDescent="0.25" r="28" customHeight="1" ht="19.5">
      <c r="A28" s="5" t="s">
        <v>79</v>
      </c>
      <c r="B28" s="9" t="s">
        <v>37</v>
      </c>
      <c r="C28" s="9" t="s">
        <v>13</v>
      </c>
      <c r="D28" s="21">
        <f>MID(A28,3,1)</f>
      </c>
      <c r="E28" s="22">
        <f>MID(A28,3,2)</f>
      </c>
      <c r="F28" s="23">
        <f>IF(D28="1","Intact Loop",IF(D28="2","Broken Loop",IF(D28="3","RPV",IF(D28="4","Pressurizer",IF(D28="5","ECCS and AFW",IF(D28="6","Secondary Loop",IF(D28="7","Pump",IF(D28="8", "SG Broken Loop",IF(D28="9","SG Intact Loop","Break Assembly")))))))))</f>
      </c>
      <c r="G28" s="23">
        <f>IF(OR(E28="11",E28="12",E28="21",E28="22"),"Hot Leg",IF(OR(E28="13",E28="14",E28="23",E28="24"),"Loop Seal",IF(OR(E28="15",E28="16",E28="25",E28="26"),"Cold Leg",IF(OR(E28="31",E28="32",E28="3D",E28="83",E28="93"),"Downcomer",IF(OR(E28="33",E28="34",E28="35",E28="36"),"Lower Plenum",IF(E28="3R","Core",IF(OR(E28="37",E28="38"),"Upper Plenum",IF(E28="39","Upper Head",IF(E28="41","Surgeline",IF(OR(E28="40",E28="43"),"PRZ Vessel",IF(OR(E28="51",E28="52"),"Accumulator",IF(E28="57","AFW SG Intac Loop",IF(E28="58","AFW SG Intac Loop",IF(OR(E28="80",E28="82",E28="90",E28="92"),"SG U-tubes",IF(OR(E28="85",E28="95"),"Riser",IF(OR(E28="87",E28="97"),"Dome","Altro"))))))))))))))))</f>
      </c>
      <c r="H28" s="10"/>
      <c r="I28" s="10"/>
      <c r="J28" s="10"/>
      <c r="K28" s="10"/>
      <c r="L28" s="6"/>
      <c r="M28" s="6"/>
      <c r="N28" s="6"/>
      <c r="O28" s="9" t="s">
        <v>81</v>
      </c>
    </row>
    <row x14ac:dyDescent="0.25" r="29" customHeight="1" ht="19.5">
      <c r="A29" s="5" t="s">
        <v>82</v>
      </c>
      <c r="B29" s="1" t="s">
        <v>37</v>
      </c>
      <c r="C29" s="9" t="s">
        <v>13</v>
      </c>
      <c r="D29" s="21">
        <f>MID(A29,3,1)</f>
      </c>
      <c r="E29" s="22">
        <f>MID(A29,3,2)</f>
      </c>
      <c r="F29" s="23">
        <f>IF(D29="1","Intact Loop",IF(D29="2","Broken Loop",IF(D29="3","RPV",IF(D29="4","Pressurizer",IF(D29="5","ECCS and AFW",IF(D29="6","Secondary Loop",IF(D29="7","Pump",IF(D29="8", "SG Broken Loop",IF(D29="9","SG Intact Loop","Break Assembly")))))))))</f>
      </c>
      <c r="G29" s="23">
        <f>IF(OR(E29="11",E29="12",E29="21",E29="22"),"Hot Leg",IF(OR(E29="13",E29="14",E29="23",E29="24"),"Loop Seal",IF(OR(E29="15",E29="16",E29="25",E29="26"),"Cold Leg",IF(OR(E29="31",E29="32",E29="3D",E29="83",E29="93"),"Downcomer",IF(OR(E29="33",E29="34",E29="35",E29="36"),"Lower Plenum",IF(E29="3R","Core",IF(OR(E29="37",E29="38"),"Upper Plenum",IF(E29="39","Upper Head",IF(E29="41","Surgeline",IF(OR(E29="40",E29="43"),"PRZ Vessel",IF(OR(E29="51",E29="52"),"Accumulator",IF(E29="57","AFW SG Intac Loop",IF(E29="58","AFW SG Intac Loop",IF(OR(E29="80",E29="82",E29="90",E29="92"),"SG U-tubes",IF(OR(E29="85",E29="95"),"Riser",IF(OR(E29="87",E29="97"),"Dome","Altro"))))))))))))))))</f>
      </c>
      <c r="H29" s="10"/>
      <c r="I29" s="10"/>
      <c r="J29" s="10"/>
      <c r="K29" s="10"/>
      <c r="L29" s="6"/>
      <c r="M29" s="6"/>
      <c r="N29" s="6"/>
      <c r="O29" s="9" t="s">
        <v>84</v>
      </c>
    </row>
    <row x14ac:dyDescent="0.25" r="30" customHeight="1" ht="19.5">
      <c r="A30" s="5" t="s">
        <v>85</v>
      </c>
      <c r="B30" s="9" t="s">
        <v>37</v>
      </c>
      <c r="C30" s="9" t="s">
        <v>13</v>
      </c>
      <c r="D30" s="21">
        <f>MID(A30,3,1)</f>
      </c>
      <c r="E30" s="22">
        <f>MID(A30,3,2)</f>
      </c>
      <c r="F30" s="23">
        <f>IF(D30="1","Intact Loop",IF(D30="2","Broken Loop",IF(D30="3","RPV",IF(D30="4","Pressurizer",IF(D30="5","ECCS and AFW",IF(D30="6","Secondary Loop",IF(D30="7","Pump",IF(D30="8", "SG Broken Loop",IF(D30="9","SG Intact Loop","Break Assembly")))))))))</f>
      </c>
      <c r="G30" s="23">
        <f>IF(OR(E30="11",E30="12",E30="21",E30="22"),"Hot Leg",IF(OR(E30="13",E30="14",E30="23",E30="24"),"Loop Seal",IF(OR(E30="15",E30="16",E30="25",E30="26"),"Cold Leg",IF(OR(E30="31",E30="32",E30="3D",E30="83",E30="93"),"Downcomer",IF(OR(E30="33",E30="34",E30="35",E30="36"),"Lower Plenum",IF(E30="3R","Core",IF(OR(E30="37",E30="38"),"Upper Plenum",IF(E30="39","Upper Head",IF(E30="41","Surgeline",IF(OR(E30="40",E30="43"),"PRZ Vessel",IF(OR(E30="51",E30="52"),"Accumulator",IF(E30="57","AFW SG Intac Loop",IF(E30="58","AFW SG Intac Loop",IF(OR(E30="80",E30="82",E30="90",E30="92"),"SG U-tubes",IF(OR(E30="85",E30="95"),"Riser",IF(OR(E30="87",E30="97"),"Dome","Altro"))))))))))))))))</f>
      </c>
      <c r="H30" s="10"/>
      <c r="I30" s="10"/>
      <c r="J30" s="10"/>
      <c r="K30" s="10"/>
      <c r="L30" s="6"/>
      <c r="M30" s="6"/>
      <c r="N30" s="6"/>
      <c r="O30" s="9" t="s">
        <v>87</v>
      </c>
    </row>
    <row x14ac:dyDescent="0.25" r="31" customHeight="1" ht="19.5">
      <c r="A31" s="5" t="s">
        <v>88</v>
      </c>
      <c r="B31" s="9" t="s">
        <v>37</v>
      </c>
      <c r="C31" s="9" t="s">
        <v>13</v>
      </c>
      <c r="D31" s="21">
        <f>MID(A31,3,1)</f>
      </c>
      <c r="E31" s="22">
        <f>MID(A31,3,2)</f>
      </c>
      <c r="F31" s="23">
        <f>IF(D31="1","Intact Loop",IF(D31="2","Broken Loop",IF(D31="3","RPV",IF(D31="4","Pressurizer",IF(D31="5","ECCS and AFW",IF(D31="6","Secondary Loop",IF(D31="7","Pump",IF(D31="8", "SG Broken Loop",IF(D31="9","SG Intact Loop","Break Assembly")))))))))</f>
      </c>
      <c r="G31" s="23">
        <f>IF(OR(E31="11",E31="12",E31="21",E31="22"),"Hot Leg",IF(OR(E31="13",E31="14",E31="23",E31="24"),"Loop Seal",IF(OR(E31="15",E31="16",E31="25",E31="26"),"Cold Leg",IF(OR(E31="31",E31="32",E31="3D",E31="83",E31="93"),"Downcomer",IF(OR(E31="33",E31="34",E31="35",E31="36"),"Lower Plenum",IF(E31="3R","Core",IF(OR(E31="37",E31="38"),"Upper Plenum",IF(E31="39","Upper Head",IF(E31="41","Surgeline",IF(OR(E31="40",E31="43"),"PRZ Vessel",IF(OR(E31="51",E31="52"),"Accumulator",IF(E31="57","AFW SG Intac Loop",IF(E31="58","AFW SG Intac Loop",IF(OR(E31="80",E31="82",E31="90",E31="92"),"SG U-tubes",IF(OR(E31="85",E31="95"),"Riser",IF(OR(E31="87",E31="97"),"Dome","Altro"))))))))))))))))</f>
      </c>
      <c r="H31" s="10"/>
      <c r="I31" s="10"/>
      <c r="J31" s="10"/>
      <c r="K31" s="10"/>
      <c r="L31" s="6"/>
      <c r="M31" s="6"/>
      <c r="N31" s="6"/>
      <c r="O31" s="9" t="s">
        <v>90</v>
      </c>
    </row>
    <row x14ac:dyDescent="0.25" r="32" customHeight="1" ht="19.5">
      <c r="A32" s="5" t="s">
        <v>91</v>
      </c>
      <c r="B32" s="9" t="s">
        <v>37</v>
      </c>
      <c r="C32" s="9" t="s">
        <v>13</v>
      </c>
      <c r="D32" s="21">
        <f>MID(A32,3,1)</f>
      </c>
      <c r="E32" s="22">
        <f>MID(A32,3,2)</f>
      </c>
      <c r="F32" s="23">
        <f>IF(D32="1","Intact Loop",IF(D32="2","Broken Loop",IF(D32="3","RPV",IF(D32="4","Pressurizer",IF(D32="5","ECCS and AFW",IF(D32="6","Secondary Loop",IF(D32="7","Pump",IF(D32="8", "SG Broken Loop",IF(D32="9","SG Intact Loop","Break Assembly")))))))))</f>
      </c>
      <c r="G32" s="23">
        <f>IF(OR(E32="11",E32="12",E32="21",E32="22"),"Hot Leg",IF(OR(E32="13",E32="14",E32="23",E32="24"),"Loop Seal",IF(OR(E32="15",E32="16",E32="25",E32="26"),"Cold Leg",IF(OR(E32="31",E32="32",E32="3D",E32="83",E32="93"),"Downcomer",IF(OR(E32="33",E32="34",E32="35",E32="36"),"Lower Plenum",IF(E32="3R","Core",IF(OR(E32="37",E32="38"),"Upper Plenum",IF(E32="39","Upper Head",IF(E32="41","Surgeline",IF(OR(E32="40",E32="43"),"PRZ Vessel",IF(OR(E32="51",E32="52"),"Accumulator",IF(E32="57","AFW SG Intac Loop",IF(E32="58","AFW SG Intac Loop",IF(OR(E32="80",E32="82",E32="90",E32="92"),"SG U-tubes",IF(OR(E32="85",E32="95"),"Riser",IF(OR(E32="87",E32="97"),"Dome","Altro"))))))))))))))))</f>
      </c>
      <c r="H32" s="10"/>
      <c r="I32" s="10"/>
      <c r="J32" s="10"/>
      <c r="K32" s="10"/>
      <c r="L32" s="6"/>
      <c r="M32" s="6"/>
      <c r="N32" s="6"/>
      <c r="O32" s="9" t="s">
        <v>93</v>
      </c>
    </row>
    <row x14ac:dyDescent="0.25" r="33" customHeight="1" ht="19.5">
      <c r="A33" s="5" t="s">
        <v>94</v>
      </c>
      <c r="B33" s="9" t="s">
        <v>37</v>
      </c>
      <c r="C33" s="9" t="s">
        <v>13</v>
      </c>
      <c r="D33" s="21">
        <f>MID(A33,3,1)</f>
      </c>
      <c r="E33" s="22">
        <f>MID(A33,3,2)</f>
      </c>
      <c r="F33" s="23">
        <f>IF(D33="1","Intact Loop",IF(D33="2","Broken Loop",IF(D33="3","RPV",IF(D33="4","Pressurizer",IF(D33="5","ECCS and AFW",IF(D33="6","Secondary Loop",IF(D33="7","Pump",IF(D33="8", "SG Broken Loop",IF(D33="9","SG Intact Loop","Break Assembly")))))))))</f>
      </c>
      <c r="G33" s="23">
        <f>IF(OR(E33="11",E33="12",E33="21",E33="22"),"Hot Leg",IF(OR(E33="13",E33="14",E33="23",E33="24"),"Loop Seal",IF(OR(E33="15",E33="16",E33="25",E33="26"),"Cold Leg",IF(OR(E33="31",E33="32",E33="3D",E33="83",E33="93"),"Downcomer",IF(OR(E33="33",E33="34",E33="35",E33="36"),"Lower Plenum",IF(E33="3R","Core",IF(OR(E33="37",E33="38"),"Upper Plenum",IF(E33="39","Upper Head",IF(E33="41","Surgeline",IF(OR(E33="40",E33="43"),"PRZ Vessel",IF(OR(E33="51",E33="52"),"Accumulator",IF(E33="57","AFW SG Intac Loop",IF(E33="58","AFW SG Intac Loop",IF(OR(E33="80",E33="82",E33="90",E33="92"),"SG U-tubes",IF(OR(E33="85",E33="95"),"Riser",IF(OR(E33="87",E33="97"),"Dome","Altro"))))))))))))))))</f>
      </c>
      <c r="H33" s="10"/>
      <c r="I33" s="10"/>
      <c r="J33" s="10"/>
      <c r="K33" s="10"/>
      <c r="L33" s="6"/>
      <c r="M33" s="6"/>
      <c r="N33" s="6"/>
      <c r="O33" s="9" t="s">
        <v>95</v>
      </c>
    </row>
    <row x14ac:dyDescent="0.25" r="34" customHeight="1" ht="19.5">
      <c r="A34" s="5" t="s">
        <v>96</v>
      </c>
      <c r="B34" s="9" t="s">
        <v>37</v>
      </c>
      <c r="C34" s="9" t="s">
        <v>13</v>
      </c>
      <c r="D34" s="21">
        <f>MID(A34,3,1)</f>
      </c>
      <c r="E34" s="22">
        <f>MID(A34,3,2)</f>
      </c>
      <c r="F34" s="23">
        <f>IF(D34="1","Intact Loop",IF(D34="2","Broken Loop",IF(D34="3","RPV",IF(D34="4","Pressurizer",IF(D34="5","ECCS and AFW",IF(D34="6","Secondary Loop",IF(D34="7","Pump",IF(D34="8", "SG Broken Loop",IF(D34="9","SG Intact Loop","Break Assembly")))))))))</f>
      </c>
      <c r="G34" s="23">
        <f>IF(OR(E34="11",E34="12",E34="21",E34="22"),"Hot Leg",IF(OR(E34="13",E34="14",E34="23",E34="24"),"Loop Seal",IF(OR(E34="15",E34="16",E34="25",E34="26"),"Cold Leg",IF(OR(E34="31",E34="32",E34="3D",E34="83",E34="93"),"Downcomer",IF(OR(E34="33",E34="34",E34="35",E34="36"),"Lower Plenum",IF(E34="3R","Core",IF(OR(E34="37",E34="38"),"Upper Plenum",IF(E34="39","Upper Head",IF(E34="41","Surgeline",IF(OR(E34="40",E34="43"),"PRZ Vessel",IF(OR(E34="51",E34="52"),"Accumulator",IF(E34="57","AFW SG Intac Loop",IF(E34="58","AFW SG Intac Loop",IF(OR(E34="80",E34="82",E34="90",E34="92"),"SG U-tubes",IF(OR(E34="85",E34="95"),"Riser",IF(OR(E34="87",E34="97"),"Dome","Altro"))))))))))))))))</f>
      </c>
      <c r="H34" s="10"/>
      <c r="I34" s="10"/>
      <c r="J34" s="10"/>
      <c r="K34" s="10"/>
      <c r="L34" s="6"/>
      <c r="M34" s="6"/>
      <c r="N34" s="6"/>
      <c r="O34" s="9" t="s">
        <v>98</v>
      </c>
    </row>
    <row x14ac:dyDescent="0.25" r="35" customHeight="1" ht="19.5">
      <c r="A35" s="5" t="s">
        <v>99</v>
      </c>
      <c r="B35" s="9" t="s">
        <v>37</v>
      </c>
      <c r="C35" s="9" t="s">
        <v>13</v>
      </c>
      <c r="D35" s="21">
        <f>MID(A35,3,1)</f>
      </c>
      <c r="E35" s="22">
        <f>MID(A35,3,2)</f>
      </c>
      <c r="F35" s="23">
        <f>IF(D35="1","Intact Loop",IF(D35="2","Broken Loop",IF(D35="3","RPV",IF(D35="4","Pressurizer",IF(D35="5","ECCS and AFW",IF(D35="6","Secondary Loop",IF(D35="7","Pump",IF(D35="8", "SG Broken Loop",IF(D35="9","SG Intact Loop","Break Assembly")))))))))</f>
      </c>
      <c r="G35" s="23">
        <f>IF(OR(E35="11",E35="12",E35="21",E35="22"),"Hot Leg",IF(OR(E35="13",E35="14",E35="23",E35="24"),"Loop Seal",IF(OR(E35="15",E35="16",E35="25",E35="26"),"Cold Leg",IF(OR(E35="31",E35="32",E35="3D",E35="83",E35="93"),"Downcomer",IF(OR(E35="33",E35="34",E35="35",E35="36"),"Lower Plenum",IF(E35="3R","Core",IF(OR(E35="37",E35="38"),"Upper Plenum",IF(E35="39","Upper Head",IF(E35="41","Surgeline",IF(OR(E35="40",E35="43"),"PRZ Vessel",IF(OR(E35="51",E35="52"),"Accumulator",IF(E35="57","AFW SG Intac Loop",IF(E35="58","AFW SG Intac Loop",IF(OR(E35="80",E35="82",E35="90",E35="92"),"SG U-tubes",IF(OR(E35="85",E35="95"),"Riser",IF(OR(E35="87",E35="97"),"Dome","Altro"))))))))))))))))</f>
      </c>
      <c r="H35" s="10"/>
      <c r="I35" s="10"/>
      <c r="J35" s="10"/>
      <c r="K35" s="10"/>
      <c r="L35" s="6"/>
      <c r="M35" s="6"/>
      <c r="N35" s="6"/>
      <c r="O35" s="9" t="s">
        <v>100</v>
      </c>
    </row>
    <row x14ac:dyDescent="0.25" r="36" customHeight="1" ht="19.5">
      <c r="A36" s="5" t="s">
        <v>101</v>
      </c>
      <c r="B36" s="9" t="s">
        <v>37</v>
      </c>
      <c r="C36" s="1" t="s">
        <v>13</v>
      </c>
      <c r="D36" s="21">
        <f>MID(A36,3,1)</f>
      </c>
      <c r="E36" s="22">
        <f>MID(A36,3,2)</f>
      </c>
      <c r="F36" s="23">
        <f>IF(D36="1","Intact Loop",IF(D36="2","Broken Loop",IF(D36="3","RPV",IF(D36="4","Pressurizer",IF(D36="5","ECCS and AFW",IF(D36="6","Secondary Loop",IF(D36="7","Pump",IF(D36="8", "SG Broken Loop",IF(D36="9","SG Intact Loop","Break Assembly")))))))))</f>
      </c>
      <c r="G36" s="23">
        <f>IF(OR(E36="11",E36="12",E36="21",E36="22"),"Hot Leg",IF(OR(E36="13",E36="14",E36="23",E36="24"),"Loop Seal",IF(OR(E36="15",E36="16",E36="25",E36="26"),"Cold Leg",IF(OR(E36="31",E36="32",E36="3D",E36="83",E36="93"),"Downcomer",IF(OR(E36="33",E36="34",E36="35",E36="36"),"Lower Plenum",IF(E36="3R","Core",IF(OR(E36="37",E36="38"),"Upper Plenum",IF(E36="39","Upper Head",IF(E36="41","Surgeline",IF(OR(E36="40",E36="43"),"PRZ Vessel",IF(OR(E36="51",E36="52"),"Accumulator",IF(E36="57","AFW SG Intac Loop",IF(E36="58","AFW SG Intac Loop",IF(OR(E36="80",E36="82",E36="90",E36="92"),"SG U-tubes",IF(OR(E36="85",E36="95"),"Riser",IF(OR(E36="87",E36="97"),"Dome","Altro"))))))))))))))))</f>
      </c>
      <c r="H36" s="6"/>
      <c r="I36" s="6"/>
      <c r="J36" s="6"/>
      <c r="K36" s="6"/>
      <c r="L36" s="6"/>
      <c r="M36" s="6"/>
      <c r="N36" s="6"/>
      <c r="O36" s="9" t="s">
        <v>102</v>
      </c>
    </row>
    <row x14ac:dyDescent="0.25" r="37" customHeight="1" ht="18.75">
      <c r="A37" s="5" t="s">
        <v>103</v>
      </c>
      <c r="B37" s="9" t="s">
        <v>37</v>
      </c>
      <c r="C37" s="1" t="s">
        <v>13</v>
      </c>
      <c r="D37" s="21">
        <f>MID(A37,3,1)</f>
      </c>
      <c r="E37" s="22">
        <f>MID(A37,3,2)</f>
      </c>
      <c r="F37" s="23">
        <f>IF(D37="1","Intact Loop",IF(D37="2","Broken Loop",IF(D37="3","RPV",IF(D37="4","Pressurizer",IF(D37="5","ECCS and AFW",IF(D37="6","Secondary Loop",IF(D37="7","Pump",IF(D37="8", "SG Broken Loop",IF(D37="9","SG Intact Loop","Break Assembly")))))))))</f>
      </c>
      <c r="G37" s="23">
        <f>IF(OR(E37="11",E37="12",E37="21",E37="22"),"Hot Leg",IF(OR(E37="13",E37="14",E37="23",E37="24"),"Loop Seal",IF(OR(E37="15",E37="16",E37="25",E37="26"),"Cold Leg",IF(OR(E37="31",E37="32",E37="3D",E37="83",E37="93"),"Downcomer",IF(OR(E37="33",E37="34",E37="35",E37="36"),"Lower Plenum",IF(E37="3R","Core",IF(OR(E37="37",E37="38"),"Upper Plenum",IF(E37="39","Upper Head",IF(E37="41","Surgeline",IF(OR(E37="40",E37="43"),"PRZ Vessel",IF(OR(E37="51",E37="52"),"Accumulator",IF(E37="57","AFW SG Intac Loop",IF(E37="58","AFW SG Intac Loop",IF(OR(E37="80",E37="82",E37="90",E37="92"),"SG U-tubes",IF(OR(E37="85",E37="95"),"Riser",IF(OR(E37="87",E37="97"),"Dome","Altro"))))))))))))))))</f>
      </c>
      <c r="H37" s="6"/>
      <c r="I37" s="6"/>
      <c r="J37" s="6"/>
      <c r="K37" s="6"/>
      <c r="L37" s="6"/>
      <c r="M37" s="6"/>
      <c r="N37" s="6"/>
      <c r="O37" s="9" t="s">
        <v>104</v>
      </c>
    </row>
    <row x14ac:dyDescent="0.25" r="38" customHeight="1" ht="18.75">
      <c r="A38" s="5" t="s">
        <v>105</v>
      </c>
      <c r="B38" s="9" t="s">
        <v>37</v>
      </c>
      <c r="C38" s="1" t="s">
        <v>13</v>
      </c>
      <c r="D38" s="21">
        <f>MID(A38,3,1)</f>
      </c>
      <c r="E38" s="22">
        <f>MID(A38,3,2)</f>
      </c>
      <c r="F38" s="23">
        <f>IF(D38="1","Intact Loop",IF(D38="2","Broken Loop",IF(D38="3","RPV",IF(D38="4","Pressurizer",IF(D38="5","ECCS and AFW",IF(D38="6","Secondary Loop",IF(D38="7","Pump",IF(D38="8", "SG Broken Loop",IF(D38="9","SG Intact Loop","Break Assembly")))))))))</f>
      </c>
      <c r="G38" s="23">
        <f>IF(OR(E38="11",E38="12",E38="21",E38="22"),"Hot Leg",IF(OR(E38="13",E38="14",E38="23",E38="24"),"Loop Seal",IF(OR(E38="15",E38="16",E38="25",E38="26"),"Cold Leg",IF(OR(E38="31",E38="32",E38="3D",E38="83",E38="93"),"Downcomer",IF(OR(E38="33",E38="34",E38="35",E38="36"),"Lower Plenum",IF(E38="3R","Core",IF(OR(E38="37",E38="38"),"Upper Plenum",IF(E38="39","Upper Head",IF(E38="41","Surgeline",IF(OR(E38="40",E38="43"),"PRZ Vessel",IF(OR(E38="51",E38="52"),"Accumulator",IF(E38="57","AFW SG Intac Loop",IF(E38="58","AFW SG Intac Loop",IF(OR(E38="80",E38="82",E38="90",E38="92"),"SG U-tubes",IF(OR(E38="85",E38="95"),"Riser",IF(OR(E38="87",E38="97"),"Dome","Altro"))))))))))))))))</f>
      </c>
      <c r="H38" s="6"/>
      <c r="I38" s="6"/>
      <c r="J38" s="6"/>
      <c r="K38" s="6"/>
      <c r="L38" s="6"/>
      <c r="M38" s="6"/>
      <c r="N38" s="6"/>
      <c r="O38" s="9" t="s">
        <v>106</v>
      </c>
    </row>
    <row x14ac:dyDescent="0.25" r="39" customHeight="1" ht="18.75">
      <c r="A39" s="5" t="s">
        <v>107</v>
      </c>
      <c r="B39" s="9" t="s">
        <v>37</v>
      </c>
      <c r="C39" s="1" t="s">
        <v>13</v>
      </c>
      <c r="D39" s="21">
        <f>MID(A39,3,1)</f>
      </c>
      <c r="E39" s="22">
        <f>MID(A39,3,2)</f>
      </c>
      <c r="F39" s="23">
        <f>IF(D39="1","Intact Loop",IF(D39="2","Broken Loop",IF(D39="3","RPV",IF(D39="4","Pressurizer",IF(D39="5","ECCS and AFW",IF(D39="6","Secondary Loop",IF(D39="7","Pump",IF(D39="8", "SG Broken Loop",IF(D39="9","SG Intact Loop","Break Assembly")))))))))</f>
      </c>
      <c r="G39" s="23">
        <f>IF(OR(E39="11",E39="12",E39="21",E39="22"),"Hot Leg",IF(OR(E39="13",E39="14",E39="23",E39="24"),"Loop Seal",IF(OR(E39="15",E39="16",E39="25",E39="26"),"Cold Leg",IF(OR(E39="31",E39="32",E39="3D",E39="83",E39="93"),"Downcomer",IF(OR(E39="33",E39="34",E39="35",E39="36"),"Lower Plenum",IF(E39="3R","Core",IF(OR(E39="37",E39="38"),"Upper Plenum",IF(E39="39","Upper Head",IF(E39="41","Surgeline",IF(OR(E39="40",E39="43"),"PRZ Vessel",IF(OR(E39="51",E39="52"),"Accumulator",IF(E39="57","AFW SG Intac Loop",IF(E39="58","AFW SG Intac Loop",IF(OR(E39="80",E39="82",E39="90",E39="92"),"SG U-tubes",IF(OR(E39="85",E39="95"),"Riser",IF(OR(E39="87",E39="97"),"Dome","Altro"))))))))))))))))</f>
      </c>
      <c r="H39" s="6"/>
      <c r="I39" s="6"/>
      <c r="J39" s="6"/>
      <c r="K39" s="6"/>
      <c r="L39" s="6"/>
      <c r="M39" s="6"/>
      <c r="N39" s="6"/>
      <c r="O39" s="9" t="s">
        <v>109</v>
      </c>
    </row>
    <row x14ac:dyDescent="0.25" r="40" customHeight="1" ht="18.75">
      <c r="A40" s="5" t="s">
        <v>110</v>
      </c>
      <c r="B40" s="9" t="s">
        <v>37</v>
      </c>
      <c r="C40" s="1" t="s">
        <v>13</v>
      </c>
      <c r="D40" s="21">
        <f>MID(A40,3,1)</f>
      </c>
      <c r="E40" s="22">
        <f>MID(A40,3,2)</f>
      </c>
      <c r="F40" s="23">
        <f>IF(D40="1","Intact Loop",IF(D40="2","Broken Loop",IF(D40="3","RPV",IF(D40="4","Pressurizer",IF(D40="5","ECCS and AFW",IF(D40="6","Secondary Loop",IF(D40="7","Pump",IF(D40="8", "SG Broken Loop",IF(D40="9","SG Intact Loop","Break Assembly")))))))))</f>
      </c>
      <c r="G40" s="24" t="s">
        <v>1002</v>
      </c>
      <c r="H40" s="6"/>
      <c r="I40" s="6"/>
      <c r="J40" s="6"/>
      <c r="K40" s="6"/>
      <c r="L40" s="6"/>
      <c r="M40" s="6"/>
      <c r="N40" s="6"/>
      <c r="O40" s="9" t="s">
        <v>112</v>
      </c>
    </row>
    <row x14ac:dyDescent="0.25" r="41" customHeight="1" ht="18.75">
      <c r="A41" s="5" t="s">
        <v>113</v>
      </c>
      <c r="B41" s="9" t="s">
        <v>37</v>
      </c>
      <c r="C41" s="1" t="s">
        <v>13</v>
      </c>
      <c r="D41" s="21">
        <f>MID(A41,3,1)</f>
      </c>
      <c r="E41" s="22">
        <f>MID(A41,3,2)</f>
      </c>
      <c r="F41" s="23">
        <f>IF(D41="1","Intact Loop",IF(D41="2","Broken Loop",IF(D41="3","RPV",IF(D41="4","Pressurizer",IF(D41="5","ECCS and AFW",IF(D41="6","Secondary Loop",IF(D41="7","Pump",IF(D41="8", "SG Broken Loop",IF(D41="9","SG Intact Loop","Break Assembly")))))))))</f>
      </c>
      <c r="G41" s="24" t="s">
        <v>1002</v>
      </c>
      <c r="H41" s="6"/>
      <c r="I41" s="6"/>
      <c r="J41" s="6"/>
      <c r="K41" s="6"/>
      <c r="L41" s="6"/>
      <c r="M41" s="6"/>
      <c r="N41" s="6"/>
      <c r="O41" s="9" t="s">
        <v>115</v>
      </c>
    </row>
    <row x14ac:dyDescent="0.25" r="42" customHeight="1" ht="18.75">
      <c r="A42" s="5" t="s">
        <v>116</v>
      </c>
      <c r="B42" s="9" t="s">
        <v>37</v>
      </c>
      <c r="C42" s="1" t="s">
        <v>13</v>
      </c>
      <c r="D42" s="21">
        <f>MID(A42,3,1)</f>
      </c>
      <c r="E42" s="22">
        <f>MID(A42,3,2)</f>
      </c>
      <c r="F42" s="23">
        <f>IF(D42="1","Intact Loop",IF(D42="2","Broken Loop",IF(D42="3","RPV",IF(D42="4","Pressurizer",IF(D42="5","ECCS and AFW",IF(D42="6","Secondary Loop",IF(D42="7","Pump",IF(D42="8", "SG Broken Loop",IF(D42="9","SG Intact Loop","Break Assembly")))))))))</f>
      </c>
      <c r="G42" s="23">
        <f>IF(OR(E42="11",E42="12",E42="21",E42="22"),"Hot Leg",IF(OR(E42="13",E42="14",E42="23",E42="24"),"Loop Seal",IF(OR(E42="15",E42="16",E42="25",E42="26"),"Cold Leg",IF(OR(E42="31",E42="32",E42="3D",E42="83",E42="93"),"Downcomer",IF(OR(E42="33",E42="34",E42="35",E42="36"),"Lower Plenum",IF(E42="3R","Core",IF(OR(E42="37",E42="38"),"Upper Plenum",IF(E42="39","Upper Head",IF(E42="41","Surgeline",IF(OR(E42="40",E42="43"),"PRZ Vessel",IF(OR(E42="51",E42="52"),"Accumulator",IF(E42="57","AFW SG Intac Loop",IF(E42="58","AFW SG Intac Loop",IF(OR(E42="80",E42="82",E42="90",E42="92"),"SG U-tubes",IF(OR(E42="85",E42="95"),"Riser",IF(OR(E42="87",E42="97"),"Dome","Altro"))))))))))))))))</f>
      </c>
      <c r="H42" s="6"/>
      <c r="I42" s="6"/>
      <c r="J42" s="6"/>
      <c r="K42" s="6"/>
      <c r="L42" s="6"/>
      <c r="M42" s="6"/>
      <c r="N42" s="6"/>
      <c r="O42" s="9" t="s">
        <v>118</v>
      </c>
    </row>
    <row x14ac:dyDescent="0.25" r="43" customHeight="1" ht="18.75">
      <c r="A43" s="5" t="s">
        <v>119</v>
      </c>
      <c r="B43" s="9" t="s">
        <v>37</v>
      </c>
      <c r="C43" s="1" t="s">
        <v>13</v>
      </c>
      <c r="D43" s="21">
        <f>MID(A43,3,1)</f>
      </c>
      <c r="E43" s="22">
        <f>MID(A43,3,2)</f>
      </c>
      <c r="F43" s="23">
        <f>IF(D43="1","Intact Loop",IF(D43="2","Broken Loop",IF(D43="3","RPV",IF(D43="4","Pressurizer",IF(D43="5","ECCS and AFW",IF(D43="6","Secondary Loop",IF(D43="7","Pump",IF(D43="8", "SG Broken Loop",IF(D43="9","SG Intact Loop","Break Assembly")))))))))</f>
      </c>
      <c r="G43" s="23">
        <f>IF(OR(E43="11",E43="12",E43="21",E43="22"),"Hot Leg",IF(OR(E43="13",E43="14",E43="23",E43="24"),"Loop Seal",IF(OR(E43="15",E43="16",E43="25",E43="26"),"Cold Leg",IF(OR(E43="31",E43="32",E43="3D",E43="83",E43="93"),"Downcomer",IF(OR(E43="33",E43="34",E43="35",E43="36"),"Lower Plenum",IF(E43="3R","Core",IF(OR(E43="37",E43="38"),"Upper Plenum",IF(E43="39","Upper Head",IF(E43="41","Surgeline",IF(OR(E43="40",E43="43"),"PRZ Vessel",IF(OR(E43="51",E43="52"),"Accumulator",IF(E43="57","AFW SG Intac Loop",IF(E43="58","AFW SG Intac Loop",IF(OR(E43="80",E43="82",E43="90",E43="92"),"SG U-tubes",IF(OR(E43="85",E43="95"),"Riser",IF(OR(E43="87",E43="97"),"Dome","Altro"))))))))))))))))</f>
      </c>
      <c r="H43" s="6"/>
      <c r="I43" s="6"/>
      <c r="J43" s="6"/>
      <c r="K43" s="6"/>
      <c r="L43" s="6"/>
      <c r="M43" s="6"/>
      <c r="N43" s="6"/>
      <c r="O43" s="9" t="s">
        <v>121</v>
      </c>
    </row>
    <row x14ac:dyDescent="0.25" r="44" customHeight="1" ht="18.75">
      <c r="A44" s="5" t="s">
        <v>122</v>
      </c>
      <c r="B44" s="9" t="s">
        <v>37</v>
      </c>
      <c r="C44" s="1" t="s">
        <v>13</v>
      </c>
      <c r="D44" s="21">
        <f>MID(A44,3,1)</f>
      </c>
      <c r="E44" s="22">
        <f>MID(A44,3,2)</f>
      </c>
      <c r="F44" s="23">
        <f>IF(D44="1","Intact Loop",IF(D44="2","Broken Loop",IF(D44="3","RPV",IF(D44="4","Pressurizer",IF(D44="5","ECCS and AFW",IF(D44="6","Secondary Loop",IF(D44="7","Pump",IF(D44="8", "SG Broken Loop",IF(D44="9","SG Intact Loop","Break Assembly")))))))))</f>
      </c>
      <c r="G44" s="23">
        <f>IF(OR(E44="11",E44="12",E44="21",E44="22"),"Hot Leg",IF(OR(E44="13",E44="14",E44="23",E44="24"),"Loop Seal",IF(OR(E44="15",E44="16",E44="25",E44="26"),"Cold Leg",IF(OR(E44="31",E44="32",E44="3D",E44="83",E44="93"),"Downcomer",IF(OR(E44="33",E44="34",E44="35",E44="36"),"Lower Plenum",IF(E44="3R","Core",IF(OR(E44="37",E44="38"),"Upper Plenum",IF(E44="39","Upper Head",IF(E44="41","Surgeline",IF(OR(E44="40",E44="43"),"PRZ Vessel",IF(OR(E44="51",E44="52"),"Accumulator",IF(E44="57","AFW SG Intac Loop",IF(E44="58","AFW SG Intac Loop",IF(OR(E44="80",E44="82",E44="90",E44="92"),"SG U-tubes",IF(OR(E44="85",E44="95"),"Riser",IF(OR(E44="87",E44="97"),"Dome","Altro"))))))))))))))))</f>
      </c>
      <c r="H44" s="6"/>
      <c r="I44" s="6"/>
      <c r="J44" s="6"/>
      <c r="K44" s="6"/>
      <c r="L44" s="6"/>
      <c r="M44" s="6"/>
      <c r="N44" s="6"/>
      <c r="O44" s="9" t="s">
        <v>124</v>
      </c>
    </row>
    <row x14ac:dyDescent="0.25" r="45" customHeight="1" ht="18.75">
      <c r="A45" s="5" t="s">
        <v>125</v>
      </c>
      <c r="B45" s="9" t="s">
        <v>37</v>
      </c>
      <c r="C45" s="1" t="s">
        <v>13</v>
      </c>
      <c r="D45" s="21">
        <f>MID(A45,3,1)</f>
      </c>
      <c r="E45" s="22">
        <f>MID(A45,3,2)</f>
      </c>
      <c r="F45" s="23">
        <f>IF(D45="1","Intact Loop",IF(D45="2","Broken Loop",IF(D45="3","RPV",IF(D45="4","Pressurizer",IF(D45="5","ECCS and AFW",IF(D45="6","Secondary Loop",IF(D45="7","Pump",IF(D45="8", "SG Broken Loop",IF(D45="9","SG Intact Loop","Break Assembly")))))))))</f>
      </c>
      <c r="G45" s="23">
        <f>IF(OR(E45="11",E45="12",E45="21",E45="22"),"Hot Leg",IF(OR(E45="13",E45="14",E45="23",E45="24"),"Loop Seal",IF(OR(E45="15",E45="16",E45="25",E45="26"),"Cold Leg",IF(OR(E45="31",E45="32",E45="3D",E45="83",E45="93"),"Downcomer",IF(OR(E45="33",E45="34",E45="35",E45="36"),"Lower Plenum",IF(E45="3R","Core",IF(OR(E45="37",E45="38"),"Upper Plenum",IF(E45="39","Upper Head",IF(E45="41","Surgeline",IF(OR(E45="40",E45="43"),"PRZ Vessel",IF(OR(E45="51",E45="52"),"Accumulator",IF(E45="57","AFW SG Intac Loop",IF(E45="58","AFW SG Intac Loop",IF(OR(E45="80",E45="82",E45="90",E45="92"),"SG U-tubes",IF(OR(E45="85",E45="95"),"Riser",IF(OR(E45="87",E45="97"),"Dome","Altro"))))))))))))))))</f>
      </c>
      <c r="H45" s="6"/>
      <c r="I45" s="6"/>
      <c r="J45" s="6"/>
      <c r="K45" s="6"/>
      <c r="L45" s="6"/>
      <c r="M45" s="6"/>
      <c r="N45" s="6"/>
      <c r="O45" s="9" t="s">
        <v>126</v>
      </c>
    </row>
    <row x14ac:dyDescent="0.25" r="46" customHeight="1" ht="18.75">
      <c r="A46" s="5" t="s">
        <v>127</v>
      </c>
      <c r="B46" s="9" t="s">
        <v>37</v>
      </c>
      <c r="C46" s="1" t="s">
        <v>13</v>
      </c>
      <c r="D46" s="21">
        <f>MID(A46,3,1)</f>
      </c>
      <c r="E46" s="22">
        <f>MID(A46,3,2)</f>
      </c>
      <c r="F46" s="23">
        <f>IF(D46="1","Intact Loop",IF(D46="2","Broken Loop",IF(D46="3","RPV",IF(D46="4","Pressurizer",IF(D46="5","ECCS and AFW",IF(D46="6","Secondary Loop",IF(D46="7","Pump",IF(D46="8", "SG Broken Loop",IF(D46="9","SG Intact Loop","Break Assembly")))))))))</f>
      </c>
      <c r="G46" s="23">
        <f>IF(OR(E46="11",E46="12",E46="21",E46="22"),"Hot Leg",IF(OR(E46="13",E46="14",E46="23",E46="24"),"Loop Seal",IF(OR(E46="15",E46="16",E46="25",E46="26"),"Cold Leg",IF(OR(E46="31",E46="32",E46="3D",E46="83",E46="93"),"Downcomer",IF(OR(E46="33",E46="34",E46="35",E46="36"),"Lower Plenum",IF(E46="3R","Core",IF(OR(E46="37",E46="38"),"Upper Plenum",IF(E46="39","Upper Head",IF(E46="41","Surgeline",IF(OR(E46="40",E46="43"),"PRZ Vessel",IF(OR(E46="51",E46="52"),"Accumulator",IF(E46="57","AFW SG Intac Loop",IF(E46="58","AFW SG Intac Loop",IF(OR(E46="80",E46="82",E46="90",E46="92"),"SG U-tubes",IF(OR(E46="85",E46="95"),"Riser",IF(OR(E46="87",E46="97"),"Dome","Altro"))))))))))))))))</f>
      </c>
      <c r="H46" s="6"/>
      <c r="I46" s="6"/>
      <c r="J46" s="6"/>
      <c r="K46" s="6"/>
      <c r="L46" s="6"/>
      <c r="M46" s="6"/>
      <c r="N46" s="6"/>
      <c r="O46" s="9" t="s">
        <v>129</v>
      </c>
    </row>
    <row x14ac:dyDescent="0.25" r="47" customHeight="1" ht="18.75">
      <c r="A47" s="5" t="s">
        <v>130</v>
      </c>
      <c r="B47" s="9" t="s">
        <v>37</v>
      </c>
      <c r="C47" s="1" t="s">
        <v>13</v>
      </c>
      <c r="D47" s="21">
        <f>MID(A47,3,1)</f>
      </c>
      <c r="E47" s="22">
        <f>MID(A47,3,2)</f>
      </c>
      <c r="F47" s="23">
        <f>IF(D47="1","Intact Loop",IF(D47="2","Broken Loop",IF(D47="3","RPV",IF(D47="4","Pressurizer",IF(D47="5","ECCS and AFW",IF(D47="6","Secondary Loop",IF(D47="7","Pump",IF(D47="8", "SG Broken Loop",IF(D47="9","SG Intact Loop","Break Assembly")))))))))</f>
      </c>
      <c r="G47" s="23">
        <f>IF(OR(E47="11",E47="12",E47="21",E47="22"),"Hot Leg",IF(OR(E47="13",E47="14",E47="23",E47="24"),"Loop Seal",IF(OR(E47="15",E47="16",E47="25",E47="26"),"Cold Leg",IF(OR(E47="31",E47="32",E47="3D",E47="83",E47="93"),"Downcomer",IF(OR(E47="33",E47="34",E47="35",E47="36"),"Lower Plenum",IF(E47="3R","Core",IF(OR(E47="37",E47="38"),"Upper Plenum",IF(E47="39","Upper Head",IF(E47="41","Surgeline",IF(OR(E47="40",E47="43"),"PRZ Vessel",IF(OR(E47="51",E47="52"),"Accumulator",IF(E47="57","AFW SG Intac Loop",IF(E47="58","AFW SG Intac Loop",IF(OR(E47="80",E47="82",E47="90",E47="92"),"SG U-tubes",IF(OR(E47="85",E47="95"),"Riser",IF(OR(E47="87",E47="97"),"Dome","Altro"))))))))))))))))</f>
      </c>
      <c r="H47" s="6"/>
      <c r="I47" s="6"/>
      <c r="J47" s="6"/>
      <c r="K47" s="6"/>
      <c r="L47" s="6"/>
      <c r="M47" s="6"/>
      <c r="N47" s="6"/>
      <c r="O47" s="9" t="s">
        <v>131</v>
      </c>
    </row>
    <row x14ac:dyDescent="0.25" r="48" customHeight="1" ht="18.75">
      <c r="A48" s="5" t="s">
        <v>132</v>
      </c>
      <c r="B48" s="9" t="s">
        <v>37</v>
      </c>
      <c r="C48" s="1" t="s">
        <v>13</v>
      </c>
      <c r="D48" s="21">
        <f>MID(A48,3,1)</f>
      </c>
      <c r="E48" s="22">
        <f>MID(A48,3,2)</f>
      </c>
      <c r="F48" s="23">
        <f>IF(D48="1","Intact Loop",IF(D48="2","Broken Loop",IF(D48="3","RPV",IF(D48="4","Pressurizer",IF(D48="5","ECCS and AFW",IF(D48="6","Secondary Loop",IF(D48="7","Pump",IF(D48="8", "SG Broken Loop",IF(D48="9","SG Intact Loop","Break Assembly")))))))))</f>
      </c>
      <c r="G48" s="24" t="s">
        <v>1003</v>
      </c>
      <c r="H48" s="6"/>
      <c r="I48" s="6"/>
      <c r="J48" s="6"/>
      <c r="K48" s="6"/>
      <c r="L48" s="6"/>
      <c r="M48" s="6"/>
      <c r="N48" s="6"/>
      <c r="O48" s="9" t="s">
        <v>134</v>
      </c>
    </row>
    <row x14ac:dyDescent="0.25" r="49" customHeight="1" ht="18.75">
      <c r="A49" s="5" t="s">
        <v>135</v>
      </c>
      <c r="B49" s="9" t="s">
        <v>37</v>
      </c>
      <c r="C49" s="1" t="s">
        <v>13</v>
      </c>
      <c r="D49" s="21">
        <f>MID(A49,3,1)</f>
      </c>
      <c r="E49" s="22">
        <f>MID(A49,3,2)</f>
      </c>
      <c r="F49" s="23">
        <f>IF(D49="1","Intact Loop",IF(D49="2","Broken Loop",IF(D49="3","RPV",IF(D49="4","Pressurizer",IF(D49="5","ECCS and AFW",IF(D49="6","Secondary Loop",IF(D49="7","Pump",IF(D49="8", "SG Broken Loop",IF(D49="9","SG Intact Loop","Break Assembly")))))))))</f>
      </c>
      <c r="G49" s="24" t="s">
        <v>1003</v>
      </c>
      <c r="H49" s="6"/>
      <c r="I49" s="6"/>
      <c r="J49" s="6"/>
      <c r="K49" s="6"/>
      <c r="L49" s="6"/>
      <c r="M49" s="6"/>
      <c r="N49" s="6"/>
      <c r="O49" s="9" t="s">
        <v>137</v>
      </c>
    </row>
    <row x14ac:dyDescent="0.25" r="50" customHeight="1" ht="18.75">
      <c r="A50" s="5" t="s">
        <v>138</v>
      </c>
      <c r="B50" s="9" t="s">
        <v>37</v>
      </c>
      <c r="C50" s="1" t="s">
        <v>13</v>
      </c>
      <c r="D50" s="21">
        <f>MID(A50,3,1)</f>
      </c>
      <c r="E50" s="22">
        <f>MID(A50,3,2)</f>
      </c>
      <c r="F50" s="23">
        <f>IF(D50="1","Intact Loop",IF(D50="2","Broken Loop",IF(D50="3","RPV",IF(D50="4","Pressurizer",IF(D50="5","ECCS and AFW",IF(D50="6","Secondary Loop",IF(D50="7","Pump",IF(D50="8", "SG Broken Loop",IF(D50="9","SG Intact Loop","Break Assembly")))))))))</f>
      </c>
      <c r="G50" s="24" t="s">
        <v>1003</v>
      </c>
      <c r="H50" s="6"/>
      <c r="I50" s="6"/>
      <c r="J50" s="6"/>
      <c r="K50" s="6"/>
      <c r="L50" s="6"/>
      <c r="M50" s="6"/>
      <c r="N50" s="6"/>
      <c r="O50" s="9" t="s">
        <v>139</v>
      </c>
    </row>
    <row x14ac:dyDescent="0.25" r="51" customHeight="1" ht="18.75">
      <c r="A51" s="5" t="s">
        <v>140</v>
      </c>
      <c r="B51" s="9" t="s">
        <v>37</v>
      </c>
      <c r="C51" s="1" t="s">
        <v>13</v>
      </c>
      <c r="D51" s="21">
        <f>MID(A51,3,1)</f>
      </c>
      <c r="E51" s="22">
        <f>MID(A51,3,2)</f>
      </c>
      <c r="F51" s="23">
        <f>IF(D51="1","Intact Loop",IF(D51="2","Broken Loop",IF(D51="3","RPV",IF(D51="4","Pressurizer",IF(D51="5","ECCS and AFW",IF(D51="6","Secondary Loop",IF(D51="7","Pump",IF(D51="8", "SG Broken Loop",IF(D51="9","SG Intact Loop","Break Assembly")))))))))</f>
      </c>
      <c r="G51" s="24" t="s">
        <v>1003</v>
      </c>
      <c r="H51" s="6"/>
      <c r="I51" s="6"/>
      <c r="J51" s="6"/>
      <c r="K51" s="6"/>
      <c r="L51" s="6"/>
      <c r="M51" s="6"/>
      <c r="N51" s="6"/>
      <c r="O51" s="9" t="s">
        <v>142</v>
      </c>
    </row>
    <row x14ac:dyDescent="0.25" r="52" customHeight="1" ht="18.75">
      <c r="A52" s="5" t="s">
        <v>143</v>
      </c>
      <c r="B52" s="9" t="s">
        <v>37</v>
      </c>
      <c r="C52" s="1" t="s">
        <v>13</v>
      </c>
      <c r="D52" s="21">
        <f>MID(A52,3,1)</f>
      </c>
      <c r="E52" s="22">
        <f>MID(A52,3,2)</f>
      </c>
      <c r="F52" s="23">
        <f>IF(D52="1","Intact Loop",IF(D52="2","Broken Loop",IF(D52="3","RPV",IF(D52="4","Pressurizer",IF(D52="5","ECCS and AFW",IF(D52="6","Secondary Loop",IF(D52="7","Pump",IF(D52="8", "SG Broken Loop",IF(D52="9","SG Intact Loop","Break Assembly")))))))))</f>
      </c>
      <c r="G52" s="24" t="s">
        <v>1003</v>
      </c>
      <c r="H52" s="6"/>
      <c r="I52" s="6"/>
      <c r="J52" s="6"/>
      <c r="K52" s="6"/>
      <c r="L52" s="6"/>
      <c r="M52" s="6"/>
      <c r="N52" s="6"/>
      <c r="O52" s="9" t="s">
        <v>144</v>
      </c>
    </row>
    <row x14ac:dyDescent="0.25" r="53" customHeight="1" ht="18.75">
      <c r="A53" s="5" t="s">
        <v>145</v>
      </c>
      <c r="B53" s="1" t="s">
        <v>37</v>
      </c>
      <c r="C53" s="1" t="s">
        <v>13</v>
      </c>
      <c r="D53" s="21">
        <f>MID(A53,3,1)</f>
      </c>
      <c r="E53" s="22">
        <f>MID(A53,3,2)</f>
      </c>
      <c r="F53" s="23">
        <f>IF(D53="1","Intact Loop",IF(D53="2","Broken Loop",IF(D53="3","RPV",IF(D53="4","Pressurizer",IF(D53="5","ECCS and AFW",IF(D53="6","Secondary Loop",IF(D53="7","Pump",IF(D53="8", "SG Broken Loop",IF(D53="9","SG Intact Loop","Break Assembly")))))))))</f>
      </c>
      <c r="G53" s="24" t="s">
        <v>1004</v>
      </c>
      <c r="H53" s="6"/>
      <c r="I53" s="6"/>
      <c r="J53" s="6"/>
      <c r="K53" s="6"/>
      <c r="L53" s="6"/>
      <c r="M53" s="6"/>
      <c r="N53" s="6"/>
      <c r="O53" s="9" t="s">
        <v>147</v>
      </c>
    </row>
    <row x14ac:dyDescent="0.25" r="54" customHeight="1" ht="18.75">
      <c r="A54" s="5" t="s">
        <v>148</v>
      </c>
      <c r="B54" s="9" t="s">
        <v>37</v>
      </c>
      <c r="C54" s="1" t="s">
        <v>13</v>
      </c>
      <c r="D54" s="21">
        <f>MID(A54,3,1)</f>
      </c>
      <c r="E54" s="22">
        <f>MID(A54,3,2)</f>
      </c>
      <c r="F54" s="23">
        <f>IF(D54="1","Intact Loop",IF(D54="2","Broken Loop",IF(D54="3","RPV",IF(D54="4","Pressurizer",IF(D54="5","ECCS and AFW",IF(D54="6","Secondary Loop",IF(D54="7","Pump",IF(D54="8", "SG Broken Loop",IF(D54="9","SG Intact Loop","Break Assembly")))))))))</f>
      </c>
      <c r="G54" s="24" t="s">
        <v>1005</v>
      </c>
      <c r="H54" s="6"/>
      <c r="I54" s="6"/>
      <c r="J54" s="6"/>
      <c r="K54" s="6"/>
      <c r="L54" s="6"/>
      <c r="M54" s="6"/>
      <c r="N54" s="6"/>
      <c r="O54" s="9" t="s">
        <v>150</v>
      </c>
    </row>
    <row x14ac:dyDescent="0.25" r="55" customHeight="1" ht="18.75">
      <c r="A55" s="5" t="s">
        <v>151</v>
      </c>
      <c r="B55" s="9" t="s">
        <v>37</v>
      </c>
      <c r="C55" s="1" t="s">
        <v>13</v>
      </c>
      <c r="D55" s="21">
        <f>MID(A55,3,1)</f>
      </c>
      <c r="E55" s="22">
        <f>MID(A55,3,2)</f>
      </c>
      <c r="F55" s="23">
        <f>IF(D55="1","Intact Loop",IF(D55="2","Broken Loop",IF(D55="3","RPV",IF(D55="4","Pressurizer",IF(D55="5","ECCS and AFW",IF(D55="6","Secondary Loop",IF(D55="7","Pump",IF(D55="8", "SG Broken Loop",IF(D55="9","SG Intact Loop","Break Assembly")))))))))</f>
      </c>
      <c r="G55" s="24" t="s">
        <v>1005</v>
      </c>
      <c r="H55" s="6"/>
      <c r="I55" s="6"/>
      <c r="J55" s="6"/>
      <c r="K55" s="6"/>
      <c r="L55" s="6"/>
      <c r="M55" s="6"/>
      <c r="N55" s="6"/>
      <c r="O55" s="9" t="s">
        <v>152</v>
      </c>
    </row>
    <row x14ac:dyDescent="0.25" r="56" customHeight="1" ht="18.75">
      <c r="A56" s="5" t="s">
        <v>153</v>
      </c>
      <c r="B56" s="1" t="s">
        <v>37</v>
      </c>
      <c r="C56" s="1" t="s">
        <v>13</v>
      </c>
      <c r="D56" s="21">
        <f>MID(A56,3,1)</f>
      </c>
      <c r="E56" s="22">
        <f>MID(A56,3,2)</f>
      </c>
      <c r="F56" s="23">
        <f>IF(D56="1","Intact Loop",IF(D56="2","Broken Loop",IF(D56="3","RPV",IF(D56="4","Pressurizer",IF(D56="5","ECCS and AFW",IF(D56="6","Secondary Loop",IF(D56="7","Pump",IF(D56="8", "SG Broken Loop",IF(D56="9","SG Intact Loop","Break Assembly")))))))))</f>
      </c>
      <c r="G56" s="23">
        <f>IF(OR(E56="11",E56="12",E56="21",E56="22"),"Hot Leg",IF(OR(E56="13",E56="14",E56="23",E56="24"),"Loop Seal",IF(OR(E56="15",E56="16",E56="25",E56="26"),"Cold Leg",IF(OR(E56="31",E56="32",E56="3D",E56="83",E56="93"),"Downcomer",IF(OR(E56="33",E56="34",E56="35",E56="36"),"Lower Plenum",IF(E56="3R","Core",IF(OR(E56="37",E56="38"),"Upper Plenum",IF(E56="39","Upper Head",IF(E56="41","Surgeline",IF(OR(E56="40",E56="43"),"PRZ Vessel",IF(OR(E56="51",E56="52"),"Accumulator",IF(E56="57","AFW SG Intac Loop",IF(E56="58","AFW SG Intac Loop",IF(OR(E56="80",E56="82",E56="90",E56="92"),"SG U-tubes",IF(OR(E56="85",E56="95"),"Riser",IF(OR(E56="87",E56="97"),"Dome","Altro"))))))))))))))))</f>
      </c>
      <c r="H56" s="6"/>
      <c r="I56" s="6"/>
      <c r="J56" s="6"/>
      <c r="K56" s="6"/>
      <c r="L56" s="6"/>
      <c r="M56" s="6"/>
      <c r="N56" s="6"/>
      <c r="O56" s="1" t="s">
        <v>155</v>
      </c>
    </row>
    <row x14ac:dyDescent="0.25" r="57" customHeight="1" ht="18.75">
      <c r="A57" s="13" t="s">
        <v>156</v>
      </c>
      <c r="B57" s="1" t="s">
        <v>37</v>
      </c>
      <c r="C57" s="1" t="s">
        <v>13</v>
      </c>
      <c r="D57" s="21">
        <f>MID(A57,3,1)</f>
      </c>
      <c r="E57" s="22">
        <f>MID(A57,3,2)</f>
      </c>
      <c r="F57" s="23">
        <f>IF(D57="1","Intact Loop",IF(D57="2","Broken Loop",IF(D57="3","RPV",IF(D57="4","Pressurizer",IF(D57="5","ECCS and AFW",IF(D57="6","Secondary Loop",IF(D57="7","Pump",IF(D57="8", "SG Broken Loop",IF(D57="9","SG Intact Loop","Break Assembly")))))))))</f>
      </c>
      <c r="G57" s="23">
        <f>IF(OR(E57="11",E57="12",E57="21",E57="22"),"Hot Leg",IF(OR(E57="13",E57="14",E57="23",E57="24"),"Loop Seal",IF(OR(E57="15",E57="16",E57="25",E57="26"),"Cold Leg",IF(OR(E57="31",E57="32",E57="3D",E57="83",E57="93"),"Downcomer",IF(OR(E57="33",E57="34",E57="35",E57="36"),"Lower Plenum",IF(E57="3R","Core",IF(OR(E57="37",E57="38"),"Upper Plenum",IF(E57="39","Upper Head",IF(E57="41","Surgeline",IF(OR(E57="40",E57="43"),"PRZ Vessel",IF(OR(E57="51",E57="52"),"Accumulator",IF(E57="57","AFW SG Intac Loop",IF(E57="58","AFW SG Intac Loop",IF(OR(E57="80",E57="82",E57="90",E57="92"),"SG U-tubes",IF(OR(E57="85",E57="95"),"Riser",IF(OR(E57="87",E57="97"),"Dome","Altro"))))))))))))))))</f>
      </c>
      <c r="H57" s="6"/>
      <c r="I57" s="6"/>
      <c r="J57" s="6"/>
      <c r="K57" s="6"/>
      <c r="L57" s="6"/>
      <c r="M57" s="6"/>
      <c r="N57" s="6"/>
      <c r="O57" s="1" t="s">
        <v>158</v>
      </c>
    </row>
    <row x14ac:dyDescent="0.25" r="58" customHeight="1" ht="18.75">
      <c r="A58" s="5" t="s">
        <v>159</v>
      </c>
      <c r="B58" s="9" t="s">
        <v>37</v>
      </c>
      <c r="C58" s="1" t="s">
        <v>13</v>
      </c>
      <c r="D58" s="21">
        <f>MID(A58,3,1)</f>
      </c>
      <c r="E58" s="22">
        <f>MID(A58,3,2)</f>
      </c>
      <c r="F58" s="23">
        <f>IF(D58="1","Intact Loop",IF(D58="2","Broken Loop",IF(D58="3","RPV",IF(D58="4","Pressurizer",IF(D58="5","ECCS and AFW",IF(D58="6","Secondary Loop",IF(D58="7","Pump",IF(D58="8", "SG Broken Loop",IF(D58="9","SG Intact Loop","Break Assembly")))))))))</f>
      </c>
      <c r="G58" s="23">
        <f>IF(OR(E58="11",E58="12",E58="21",E58="22"),"Hot Leg",IF(OR(E58="13",E58="14",E58="23",E58="24"),"Loop Seal",IF(OR(E58="15",E58="16",E58="25",E58="26"),"Cold Leg",IF(OR(E58="31",E58="32",E58="3D",E58="83",E58="93"),"Downcomer",IF(OR(E58="33",E58="34",E58="35",E58="36"),"Lower Plenum",IF(E58="3R","Core",IF(OR(E58="37",E58="38"),"Upper Plenum",IF(E58="39","Upper Head",IF(E58="41","Surgeline",IF(OR(E58="40",E58="43"),"PRZ Vessel",IF(OR(E58="51",E58="52"),"Accumulator",IF(E58="57","AFW SG Intac Loop",IF(E58="58","AFW SG Intac Loop",IF(OR(E58="80",E58="82",E58="90",E58="92"),"SG U-tubes",IF(OR(E58="85",E58="95"),"Riser",IF(OR(E58="87",E58="97"),"Dome","Altro"))))))))))))))))</f>
      </c>
      <c r="H58" s="6"/>
      <c r="I58" s="6"/>
      <c r="J58" s="6"/>
      <c r="K58" s="6"/>
      <c r="L58" s="6"/>
      <c r="M58" s="6"/>
      <c r="N58" s="6"/>
      <c r="O58" s="9" t="s">
        <v>161</v>
      </c>
    </row>
    <row x14ac:dyDescent="0.25" r="59" customHeight="1" ht="18.75">
      <c r="A59" s="5" t="s">
        <v>162</v>
      </c>
      <c r="B59" s="1" t="s">
        <v>37</v>
      </c>
      <c r="C59" s="1" t="s">
        <v>13</v>
      </c>
      <c r="D59" s="21">
        <f>MID(A59,3,1)</f>
      </c>
      <c r="E59" s="22">
        <f>MID(A59,3,2)</f>
      </c>
      <c r="F59" s="23">
        <f>IF(D59="1","Intact Loop",IF(D59="2","Broken Loop",IF(D59="3","RPV",IF(D59="4","Pressurizer",IF(D59="5","ECCS and AFW",IF(D59="6","Secondary Loop",IF(D59="7","Pump",IF(D59="8", "SG Broken Loop",IF(D59="9","SG Intact Loop","Break Assembly")))))))))</f>
      </c>
      <c r="G59" s="24" t="s">
        <v>995</v>
      </c>
      <c r="H59" s="6"/>
      <c r="I59" s="6"/>
      <c r="J59" s="6"/>
      <c r="K59" s="6"/>
      <c r="L59" s="6"/>
      <c r="M59" s="6"/>
      <c r="N59" s="6"/>
      <c r="O59" s="1" t="s">
        <v>164</v>
      </c>
    </row>
    <row x14ac:dyDescent="0.25" r="60" customHeight="1" ht="18.75">
      <c r="A60" s="5" t="s">
        <v>165</v>
      </c>
      <c r="B60" s="9" t="s">
        <v>37</v>
      </c>
      <c r="C60" s="1" t="s">
        <v>13</v>
      </c>
      <c r="D60" s="21">
        <f>MID(A60,3,1)</f>
      </c>
      <c r="E60" s="22">
        <f>MID(A60,3,2)</f>
      </c>
      <c r="F60" s="23">
        <f>IF(D60="1","Intact Loop",IF(D60="2","Broken Loop",IF(D60="3","RPV",IF(D60="4","Pressurizer",IF(D60="5","ECCS and AFW",IF(D60="6","Secondary Loop",IF(D60="7","Pump",IF(D60="8", "SG Broken Loop",IF(D60="9","SG Intact Loop","Break Assembly")))))))))</f>
      </c>
      <c r="G60" s="23">
        <f>IF(OR(E60="11",E60="12",E60="21",E60="22"),"Hot Leg",IF(OR(E60="13",E60="14",E60="23",E60="24"),"Loop Seal",IF(OR(E60="15",E60="16",E60="25",E60="26"),"Cold Leg",IF(OR(E60="31",E60="32",E60="3D",E60="83",E60="93"),"Downcomer",IF(OR(E60="33",E60="34",E60="35",E60="36"),"Lower Plenum",IF(E60="3R","Core",IF(OR(E60="37",E60="38"),"Upper Plenum",IF(E60="39","Upper Head",IF(E60="41","Surgeline",IF(OR(E60="40",E60="43"),"PRZ Vessel",IF(OR(E60="51",E60="52"),"Accumulator",IF(E60="57","AFW SG Intac Loop",IF(E60="58","AFW SG Intac Loop",IF(OR(E60="80",E60="82",E60="90",E60="92"),"SG U-tubes",IF(OR(E60="85",E60="95"),"Riser",IF(OR(E60="87",E60="97"),"Dome","Altro"))))))))))))))))</f>
      </c>
      <c r="H60" s="6"/>
      <c r="I60" s="6"/>
      <c r="J60" s="6"/>
      <c r="K60" s="6"/>
      <c r="L60" s="6"/>
      <c r="M60" s="6"/>
      <c r="N60" s="6"/>
      <c r="O60" s="9" t="s">
        <v>167</v>
      </c>
    </row>
    <row x14ac:dyDescent="0.25" r="61" customHeight="1" ht="18.75">
      <c r="A61" s="5" t="s">
        <v>168</v>
      </c>
      <c r="B61" s="9" t="s">
        <v>37</v>
      </c>
      <c r="C61" s="1" t="s">
        <v>13</v>
      </c>
      <c r="D61" s="21">
        <f>MID(A61,3,1)</f>
      </c>
      <c r="E61" s="22">
        <f>MID(A61,3,2)</f>
      </c>
      <c r="F61" s="23">
        <f>IF(D61="1","Intact Loop",IF(D61="2","Broken Loop",IF(D61="3","RPV",IF(D61="4","Pressurizer",IF(D61="5","ECCS and AFW",IF(D61="6","Secondary Loop",IF(D61="7","Pump",IF(D61="8", "SG Broken Loop",IF(D61="9","SG Intact Loop","Break Assembly")))))))))</f>
      </c>
      <c r="G61" s="23">
        <f>IF(OR(E61="11",E61="12",E61="21",E61="22"),"Hot Leg",IF(OR(E61="13",E61="14",E61="23",E61="24"),"Loop Seal",IF(OR(E61="15",E61="16",E61="25",E61="26"),"Cold Leg",IF(OR(E61="31",E61="32",E61="3D",E61="83",E61="93"),"Downcomer",IF(OR(E61="33",E61="34",E61="35",E61="36"),"Lower Plenum",IF(E61="3R","Core",IF(OR(E61="37",E61="38"),"Upper Plenum",IF(E61="39","Upper Head",IF(E61="41","Surgeline",IF(OR(E61="40",E61="43"),"PRZ Vessel",IF(OR(E61="51",E61="52"),"Accumulator",IF(E61="57","AFW SG Intac Loop",IF(E61="58","AFW SG Intac Loop",IF(OR(E61="80",E61="82",E61="90",E61="92"),"SG U-tubes",IF(OR(E61="85",E61="95"),"Riser",IF(OR(E61="87",E61="97"),"Dome","Altro"))))))))))))))))</f>
      </c>
      <c r="H61" s="6"/>
      <c r="I61" s="6"/>
      <c r="J61" s="6"/>
      <c r="K61" s="6"/>
      <c r="L61" s="6"/>
      <c r="M61" s="6"/>
      <c r="N61" s="6"/>
      <c r="O61" s="9" t="s">
        <v>170</v>
      </c>
    </row>
    <row x14ac:dyDescent="0.25" r="62" customHeight="1" ht="18.75">
      <c r="A62" s="5" t="s">
        <v>171</v>
      </c>
      <c r="B62" s="9" t="s">
        <v>37</v>
      </c>
      <c r="C62" s="1" t="s">
        <v>13</v>
      </c>
      <c r="D62" s="21">
        <f>MID(A62,3,1)</f>
      </c>
      <c r="E62" s="22">
        <f>MID(A62,3,2)</f>
      </c>
      <c r="F62" s="23">
        <f>IF(D62="1","Intact Loop",IF(D62="2","Broken Loop",IF(D62="3","RPV",IF(D62="4","Pressurizer",IF(D62="5","ECCS and AFW",IF(D62="6","Secondary Loop",IF(D62="7","Pump",IF(D62="8", "SG Broken Loop",IF(D62="9","SG Intact Loop","Break Assembly")))))))))</f>
      </c>
      <c r="G62" s="24" t="s">
        <v>1000</v>
      </c>
      <c r="H62" s="6"/>
      <c r="I62" s="6"/>
      <c r="J62" s="6"/>
      <c r="K62" s="6"/>
      <c r="L62" s="6"/>
      <c r="M62" s="6"/>
      <c r="N62" s="6"/>
      <c r="O62" s="9" t="s">
        <v>173</v>
      </c>
    </row>
    <row x14ac:dyDescent="0.25" r="63" customHeight="1" ht="18.75">
      <c r="A63" s="5" t="s">
        <v>174</v>
      </c>
      <c r="B63" s="9" t="s">
        <v>37</v>
      </c>
      <c r="C63" s="1" t="s">
        <v>13</v>
      </c>
      <c r="D63" s="21">
        <f>MID(A63,3,1)</f>
      </c>
      <c r="E63" s="22">
        <f>MID(A63,3,2)</f>
      </c>
      <c r="F63" s="23">
        <f>IF(D63="1","Intact Loop",IF(D63="2","Broken Loop",IF(D63="3","RPV",IF(D63="4","Pressurizer",IF(D63="5","ECCS and AFW",IF(D63="6","Secondary Loop",IF(D63="7","Pump",IF(D63="8", "SG Broken Loop",IF(D63="9","SG Intact Loop","Break Assembly")))))))))</f>
      </c>
      <c r="G63" s="23">
        <f>IF(OR(E63="11",E63="12",E63="21",E63="22"),"Hot Leg",IF(OR(E63="13",E63="14",E63="23",E63="24"),"Loop Seal",IF(OR(E63="15",E63="16",E63="25",E63="26"),"Cold Leg",IF(OR(E63="31",E63="32",E63="3D",E63="83",E63="93"),"Downcomer",IF(OR(E63="33",E63="34",E63="35",E63="36"),"Lower Plenum",IF(E63="3R","Core",IF(OR(E63="37",E63="38"),"Upper Plenum",IF(E63="39","Upper Head",IF(E63="41","Surgeline",IF(OR(E63="40",E63="43"),"PRZ Vessel",IF(OR(E63="51",E63="52"),"Accumulator",IF(E63="57","AFW SG Intac Loop",IF(E63="58","AFW SG Intac Loop",IF(OR(E63="80",E63="82",E63="90",E63="92"),"SG U-tubes",IF(OR(E63="85",E63="95"),"Riser",IF(OR(E63="87",E63="97"),"Dome","Altro"))))))))))))))))</f>
      </c>
      <c r="H63" s="6"/>
      <c r="I63" s="6"/>
      <c r="J63" s="6"/>
      <c r="K63" s="6"/>
      <c r="L63" s="6"/>
      <c r="M63" s="6"/>
      <c r="N63" s="6"/>
      <c r="O63" s="9" t="s">
        <v>176</v>
      </c>
    </row>
    <row x14ac:dyDescent="0.25" r="64" customHeight="1" ht="18.75">
      <c r="A64" s="5" t="s">
        <v>177</v>
      </c>
      <c r="B64" s="9" t="s">
        <v>37</v>
      </c>
      <c r="C64" s="1" t="s">
        <v>13</v>
      </c>
      <c r="D64" s="21">
        <f>MID(A64,3,1)</f>
      </c>
      <c r="E64" s="22">
        <f>MID(A64,3,2)</f>
      </c>
      <c r="F64" s="23">
        <f>IF(D64="1","Intact Loop",IF(D64="2","Broken Loop",IF(D64="3","RPV",IF(D64="4","Pressurizer",IF(D64="5","ECCS and AFW",IF(D64="6","Secondary Loop",IF(D64="7","Pump",IF(D64="8", "SG Broken Loop",IF(D64="9","SG Intact Loop","Break Assembly")))))))))</f>
      </c>
      <c r="G64" s="23">
        <f>IF(OR(E64="11",E64="12",E64="21",E64="22"),"Hot Leg",IF(OR(E64="13",E64="14",E64="23",E64="24"),"Loop Seal",IF(OR(E64="15",E64="16",E64="25",E64="26"),"Cold Leg",IF(OR(E64="31",E64="32",E64="3D",E64="83",E64="93"),"Downcomer",IF(OR(E64="33",E64="34",E64="35",E64="36"),"Lower Plenum",IF(E64="3R","Core",IF(OR(E64="37",E64="38"),"Upper Plenum",IF(E64="39","Upper Head",IF(E64="41","Surgeline",IF(OR(E64="40",E64="43"),"PRZ Vessel",IF(OR(E64="51",E64="52"),"Accumulator",IF(E64="57","AFW SG Intac Loop",IF(E64="58","AFW SG Intac Loop",IF(OR(E64="80",E64="82",E64="90",E64="92"),"SG U-tubes",IF(OR(E64="85",E64="95"),"Riser",IF(OR(E64="87",E64="97"),"Dome","Altro"))))))))))))))))</f>
      </c>
      <c r="H64" s="6"/>
      <c r="I64" s="6"/>
      <c r="J64" s="6"/>
      <c r="K64" s="6"/>
      <c r="L64" s="6"/>
      <c r="M64" s="6"/>
      <c r="N64" s="6"/>
      <c r="O64" s="9" t="s">
        <v>179</v>
      </c>
    </row>
    <row x14ac:dyDescent="0.25" r="65" customHeight="1" ht="18.75">
      <c r="A65" s="5" t="s">
        <v>180</v>
      </c>
      <c r="B65" s="9" t="s">
        <v>37</v>
      </c>
      <c r="C65" s="1" t="s">
        <v>13</v>
      </c>
      <c r="D65" s="21">
        <f>MID(A65,3,1)</f>
      </c>
      <c r="E65" s="22">
        <f>MID(A65,3,2)</f>
      </c>
      <c r="F65" s="23">
        <f>IF(D65="1","Intact Loop",IF(D65="2","Broken Loop",IF(D65="3","RPV",IF(D65="4","Pressurizer",IF(D65="5","ECCS and AFW",IF(D65="6","Secondary Loop",IF(D65="7","Pump",IF(D65="8", "SG Broken Loop",IF(D65="9","SG Intact Loop","Break Assembly")))))))))</f>
      </c>
      <c r="G65" s="23">
        <f>IF(OR(E65="11",E65="12",E65="21",E65="22"),"Hot Leg",IF(OR(E65="13",E65="14",E65="23",E65="24"),"Loop Seal",IF(OR(E65="15",E65="16",E65="25",E65="26"),"Cold Leg",IF(OR(E65="31",E65="32",E65="3D",E65="83",E65="93"),"Downcomer",IF(OR(E65="33",E65="34",E65="35",E65="36"),"Lower Plenum",IF(E65="3R","Core",IF(OR(E65="37",E65="38"),"Upper Plenum",IF(E65="39","Upper Head",IF(E65="41","Surgeline",IF(OR(E65="40",E65="43"),"PRZ Vessel",IF(OR(E65="51",E65="52"),"Accumulator",IF(E65="57","AFW SG Intac Loop",IF(E65="58","AFW SG Intac Loop",IF(OR(E65="80",E65="82",E65="90",E65="92"),"SG U-tubes",IF(OR(E65="85",E65="95"),"Riser",IF(OR(E65="87",E65="97"),"Dome","Altro"))))))))))))))))</f>
      </c>
      <c r="H65" s="6"/>
      <c r="I65" s="6"/>
      <c r="J65" s="6"/>
      <c r="K65" s="6"/>
      <c r="L65" s="6"/>
      <c r="M65" s="6"/>
      <c r="N65" s="6"/>
      <c r="O65" s="9" t="s">
        <v>181</v>
      </c>
    </row>
    <row x14ac:dyDescent="0.25" r="66" customHeight="1" ht="18.75">
      <c r="A66" s="5" t="s">
        <v>182</v>
      </c>
      <c r="B66" s="9" t="s">
        <v>37</v>
      </c>
      <c r="C66" s="1" t="s">
        <v>13</v>
      </c>
      <c r="D66" s="21">
        <f>MID(A66,3,1)</f>
      </c>
      <c r="E66" s="22">
        <f>MID(A66,3,2)</f>
      </c>
      <c r="F66" s="23">
        <f>IF(D66="1","Intact Loop",IF(D66="2","Broken Loop",IF(D66="3","RPV",IF(D66="4","Pressurizer",IF(D66="5","ECCS and AFW",IF(D66="6","Secondary Loop",IF(D66="7","Pump",IF(D66="8", "SG Broken Loop",IF(D66="9","SG Intact Loop","Break Assembly")))))))))</f>
      </c>
      <c r="G66" s="23">
        <f>IF(OR(E66="11",E66="12",E66="21",E66="22"),"Hot Leg",IF(OR(E66="13",E66="14",E66="23",E66="24"),"Loop Seal",IF(OR(E66="15",E66="16",E66="25",E66="26"),"Cold Leg",IF(OR(E66="31",E66="32",E66="3D",E66="83",E66="93"),"Downcomer",IF(OR(E66="33",E66="34",E66="35",E66="36"),"Lower Plenum",IF(E66="3R","Core",IF(OR(E66="37",E66="38"),"Upper Plenum",IF(E66="39","Upper Head",IF(E66="41","Surgeline",IF(OR(E66="40",E66="43"),"PRZ Vessel",IF(OR(E66="51",E66="52"),"Accumulator",IF(E66="57","AFW SG Intac Loop",IF(E66="58","AFW SG Intac Loop",IF(OR(E66="80",E66="82",E66="90",E66="92"),"SG U-tubes",IF(OR(E66="85",E66="95"),"Riser",IF(OR(E66="87",E66="97"),"Dome","Altro"))))))))))))))))</f>
      </c>
      <c r="H66" s="6"/>
      <c r="I66" s="6"/>
      <c r="J66" s="6"/>
      <c r="K66" s="6"/>
      <c r="L66" s="6"/>
      <c r="M66" s="6"/>
      <c r="N66" s="6"/>
      <c r="O66" s="9" t="s">
        <v>184</v>
      </c>
    </row>
    <row x14ac:dyDescent="0.25" r="67" customHeight="1" ht="18.75">
      <c r="A67" s="5" t="s">
        <v>185</v>
      </c>
      <c r="B67" s="9" t="s">
        <v>37</v>
      </c>
      <c r="C67" s="1" t="s">
        <v>13</v>
      </c>
      <c r="D67" s="21">
        <f>MID(A67,3,1)</f>
      </c>
      <c r="E67" s="22">
        <f>MID(A67,3,2)</f>
      </c>
      <c r="F67" s="23">
        <f>IF(D67="1","Intact Loop",IF(D67="2","Broken Loop",IF(D67="3","RPV",IF(D67="4","Pressurizer",IF(D67="5","ECCS and AFW",IF(D67="6","Secondary Loop",IF(D67="7","Pump",IF(D67="8", "SG Broken Loop",IF(D67="9","SG Intact Loop","Break Assembly")))))))))</f>
      </c>
      <c r="G67" s="23">
        <f>IF(OR(E67="11",E67="12",E67="21",E67="22"),"Hot Leg",IF(OR(E67="13",E67="14",E67="23",E67="24"),"Loop Seal",IF(OR(E67="15",E67="16",E67="25",E67="26"),"Cold Leg",IF(OR(E67="31",E67="32",E67="3D",E67="83",E67="93"),"Downcomer",IF(OR(E67="33",E67="34",E67="35",E67="36"),"Lower Plenum",IF(E67="3R","Core",IF(OR(E67="37",E67="38"),"Upper Plenum",IF(E67="39","Upper Head",IF(E67="41","Surgeline",IF(OR(E67="40",E67="43"),"PRZ Vessel",IF(OR(E67="51",E67="52"),"Accumulator",IF(E67="57","AFW SG Intac Loop",IF(E67="58","AFW SG Intac Loop",IF(OR(E67="80",E67="82",E67="90",E67="92"),"SG U-tubes",IF(OR(E67="85",E67="95"),"Riser",IF(OR(E67="87",E67="97"),"Dome","Altro"))))))))))))))))</f>
      </c>
      <c r="H67" s="6"/>
      <c r="I67" s="6"/>
      <c r="J67" s="6"/>
      <c r="K67" s="6"/>
      <c r="L67" s="6"/>
      <c r="M67" s="6"/>
      <c r="N67" s="6"/>
      <c r="O67" s="9" t="s">
        <v>187</v>
      </c>
    </row>
    <row x14ac:dyDescent="0.25" r="68" customHeight="1" ht="18.75">
      <c r="A68" s="5" t="s">
        <v>188</v>
      </c>
      <c r="B68" s="9" t="s">
        <v>37</v>
      </c>
      <c r="C68" s="1" t="s">
        <v>13</v>
      </c>
      <c r="D68" s="21">
        <f>MID(A68,3,1)</f>
      </c>
      <c r="E68" s="22">
        <f>MID(A68,3,2)</f>
      </c>
      <c r="F68" s="23">
        <f>IF(D68="1","Intact Loop",IF(D68="2","Broken Loop",IF(D68="3","RPV",IF(D68="4","Pressurizer",IF(D68="5","ECCS and AFW",IF(D68="6","Secondary Loop",IF(D68="7","Pump",IF(D68="8", "SG Broken Loop",IF(D68="9","SG Intact Loop","Break Assembly")))))))))</f>
      </c>
      <c r="G68" s="23">
        <f>IF(OR(E68="11",E68="12",E68="21",E68="22"),"Hot Leg",IF(OR(E68="13",E68="14",E68="23",E68="24"),"Loop Seal",IF(OR(E68="15",E68="16",E68="25",E68="26"),"Cold Leg",IF(OR(E68="31",E68="32",E68="3D",E68="83",E68="93"),"Downcomer",IF(OR(E68="33",E68="34",E68="35",E68="36"),"Lower Plenum",IF(E68="3R","Core",IF(OR(E68="37",E68="38"),"Upper Plenum",IF(E68="39","Upper Head",IF(E68="41","Surgeline",IF(OR(E68="40",E68="43"),"PRZ Vessel",IF(OR(E68="51",E68="52"),"Accumulator",IF(E68="57","AFW SG Intac Loop",IF(E68="58","AFW SG Intac Loop",IF(OR(E68="80",E68="82",E68="90",E68="92"),"SG U-tubes",IF(OR(E68="85",E68="95"),"Riser",IF(OR(E68="87",E68="97"),"Dome","Altro"))))))))))))))))</f>
      </c>
      <c r="H68" s="6"/>
      <c r="I68" s="6"/>
      <c r="J68" s="6"/>
      <c r="K68" s="6"/>
      <c r="L68" s="6"/>
      <c r="M68" s="6"/>
      <c r="N68" s="6"/>
      <c r="O68" s="9" t="s">
        <v>190</v>
      </c>
    </row>
    <row x14ac:dyDescent="0.25" r="69" customHeight="1" ht="18.75">
      <c r="A69" s="5" t="s">
        <v>191</v>
      </c>
      <c r="B69" s="9" t="s">
        <v>37</v>
      </c>
      <c r="C69" s="1" t="s">
        <v>13</v>
      </c>
      <c r="D69" s="21">
        <f>MID(A69,3,1)</f>
      </c>
      <c r="E69" s="22">
        <f>MID(A69,3,2)</f>
      </c>
      <c r="F69" s="23">
        <f>IF(D69="1","Intact Loop",IF(D69="2","Broken Loop",IF(D69="3","RPV",IF(D69="4","Pressurizer",IF(D69="5","ECCS and AFW",IF(D69="6","Secondary Loop",IF(D69="7","Pump",IF(D69="8", "SG Broken Loop",IF(D69="9","SG Intact Loop","Break Assembly")))))))))</f>
      </c>
      <c r="G69" s="23">
        <f>IF(OR(E69="11",E69="12",E69="21",E69="22"),"Hot Leg",IF(OR(E69="13",E69="14",E69="23",E69="24"),"Loop Seal",IF(OR(E69="15",E69="16",E69="25",E69="26"),"Cold Leg",IF(OR(E69="31",E69="32",E69="3D",E69="83",E69="93"),"Downcomer",IF(OR(E69="33",E69="34",E69="35",E69="36"),"Lower Plenum",IF(E69="3R","Core",IF(OR(E69="37",E69="38"),"Upper Plenum",IF(E69="39","Upper Head",IF(E69="41","Surgeline",IF(OR(E69="40",E69="43"),"PRZ Vessel",IF(OR(E69="51",E69="52"),"Accumulator",IF(E69="57","AFW SG Intac Loop",IF(E69="58","AFW SG Intac Loop",IF(OR(E69="80",E69="82",E69="90",E69="92"),"SG U-tubes",IF(OR(E69="85",E69="95"),"Riser",IF(OR(E69="87",E69="97"),"Dome","Altro"))))))))))))))))</f>
      </c>
      <c r="H69" s="6"/>
      <c r="I69" s="6"/>
      <c r="J69" s="6"/>
      <c r="K69" s="6"/>
      <c r="L69" s="6"/>
      <c r="M69" s="6"/>
      <c r="N69" s="6"/>
      <c r="O69" s="9" t="s">
        <v>192</v>
      </c>
    </row>
    <row x14ac:dyDescent="0.25" r="70" customHeight="1" ht="18.75">
      <c r="A70" s="5" t="s">
        <v>193</v>
      </c>
      <c r="B70" s="9" t="s">
        <v>37</v>
      </c>
      <c r="C70" s="1" t="s">
        <v>13</v>
      </c>
      <c r="D70" s="21">
        <f>MID(A70,3,1)</f>
      </c>
      <c r="E70" s="22">
        <f>MID(A70,3,2)</f>
      </c>
      <c r="F70" s="23">
        <f>IF(D70="1","Intact Loop",IF(D70="2","Broken Loop",IF(D70="3","RPV",IF(D70="4","Pressurizer",IF(D70="5","ECCS and AFW",IF(D70="6","Secondary Loop",IF(D70="7","Pump",IF(D70="8", "SG Broken Loop",IF(D70="9","SG Intact Loop","Break Assembly")))))))))</f>
      </c>
      <c r="G70" s="23">
        <f>IF(OR(E70="11",E70="12",E70="21",E70="22"),"Hot Leg",IF(OR(E70="13",E70="14",E70="23",E70="24"),"Loop Seal",IF(OR(E70="15",E70="16",E70="25",E70="26"),"Cold Leg",IF(OR(E70="31",E70="32",E70="3D",E70="83",E70="93"),"Downcomer",IF(OR(E70="33",E70="34",E70="35",E70="36"),"Lower Plenum",IF(E70="3R","Core",IF(OR(E70="37",E70="38"),"Upper Plenum",IF(E70="39","Upper Head",IF(E70="41","Surgeline",IF(OR(E70="40",E70="43"),"PRZ Vessel",IF(OR(E70="51",E70="52"),"Accumulator",IF(E70="57","AFW SG Intac Loop",IF(E70="58","AFW SG Intac Loop",IF(OR(E70="80",E70="82",E70="90",E70="92"),"SG U-tubes",IF(OR(E70="85",E70="95"),"Riser",IF(OR(E70="87",E70="97"),"Dome","Altro"))))))))))))))))</f>
      </c>
      <c r="H70" s="6"/>
      <c r="I70" s="6"/>
      <c r="J70" s="6"/>
      <c r="K70" s="6"/>
      <c r="L70" s="6"/>
      <c r="M70" s="6"/>
      <c r="N70" s="6"/>
      <c r="O70" s="9" t="s">
        <v>195</v>
      </c>
    </row>
    <row x14ac:dyDescent="0.25" r="71" customHeight="1" ht="18.75">
      <c r="A71" s="5" t="s">
        <v>196</v>
      </c>
      <c r="B71" s="9" t="s">
        <v>37</v>
      </c>
      <c r="C71" s="1" t="s">
        <v>13</v>
      </c>
      <c r="D71" s="21">
        <f>MID(A71,3,1)</f>
      </c>
      <c r="E71" s="22">
        <f>MID(A71,3,2)</f>
      </c>
      <c r="F71" s="23">
        <f>IF(D71="1","Intact Loop",IF(D71="2","Broken Loop",IF(D71="3","RPV",IF(D71="4","Pressurizer",IF(D71="5","ECCS and AFW",IF(D71="6","Secondary Loop",IF(D71="7","Pump",IF(D71="8", "SG Broken Loop",IF(D71="9","SG Intact Loop","Break Assembly")))))))))</f>
      </c>
      <c r="G71" s="23">
        <f>IF(OR(E71="11",E71="12",E71="21",E71="22"),"Hot Leg",IF(OR(E71="13",E71="14",E71="23",E71="24"),"Loop Seal",IF(OR(E71="15",E71="16",E71="25",E71="26"),"Cold Leg",IF(OR(E71="31",E71="32",E71="3D",E71="83",E71="93"),"Downcomer",IF(OR(E71="33",E71="34",E71="35",E71="36"),"Lower Plenum",IF(E71="3R","Core",IF(OR(E71="37",E71="38"),"Upper Plenum",IF(E71="39","Upper Head",IF(E71="41","Surgeline",IF(OR(E71="40",E71="43"),"PRZ Vessel",IF(OR(E71="51",E71="52"),"Accumulator",IF(E71="57","AFW SG Intac Loop",IF(E71="58","AFW SG Intac Loop",IF(OR(E71="80",E71="82",E71="90",E71="92"),"SG U-tubes",IF(OR(E71="85",E71="95"),"Riser",IF(OR(E71="87",E71="97"),"Dome","Altro"))))))))))))))))</f>
      </c>
      <c r="H71" s="6"/>
      <c r="I71" s="6"/>
      <c r="J71" s="6"/>
      <c r="K71" s="6"/>
      <c r="L71" s="6"/>
      <c r="M71" s="6"/>
      <c r="N71" s="6"/>
      <c r="O71" s="9" t="s">
        <v>197</v>
      </c>
    </row>
    <row x14ac:dyDescent="0.25" r="72" customHeight="1" ht="18.75">
      <c r="A72" s="5" t="s">
        <v>198</v>
      </c>
      <c r="B72" s="9" t="s">
        <v>37</v>
      </c>
      <c r="C72" s="1" t="s">
        <v>13</v>
      </c>
      <c r="D72" s="21">
        <f>MID(A72,3,1)</f>
      </c>
      <c r="E72" s="22">
        <f>MID(A72,3,2)</f>
      </c>
      <c r="F72" s="23">
        <f>IF(D72="1","Intact Loop",IF(D72="2","Broken Loop",IF(D72="3","RPV",IF(D72="4","Pressurizer",IF(D72="5","ECCS and AFW",IF(D72="6","Secondary Loop",IF(D72="7","Pump",IF(D72="8", "SG Broken Loop",IF(D72="9","SG Intact Loop","Break Assembly")))))))))</f>
      </c>
      <c r="G72" s="23">
        <f>IF(OR(E72="11",E72="12",E72="21",E72="22"),"Hot Leg",IF(OR(E72="13",E72="14",E72="23",E72="24"),"Loop Seal",IF(OR(E72="15",E72="16",E72="25",E72="26"),"Cold Leg",IF(OR(E72="31",E72="32",E72="3D",E72="83",E72="93"),"Downcomer",IF(OR(E72="33",E72="34",E72="35",E72="36"),"Lower Plenum",IF(E72="3R","Core",IF(OR(E72="37",E72="38"),"Upper Plenum",IF(E72="39","Upper Head",IF(E72="41","Surgeline",IF(OR(E72="40",E72="43"),"PRZ Vessel",IF(OR(E72="51",E72="52"),"Accumulator",IF(E72="57","AFW SG Intac Loop",IF(E72="58","AFW SG Intac Loop",IF(OR(E72="80",E72="82",E72="90",E72="92"),"SG U-tubes",IF(OR(E72="85",E72="95"),"Riser",IF(OR(E72="87",E72="97"),"Dome","Altro"))))))))))))))))</f>
      </c>
      <c r="H72" s="6"/>
      <c r="I72" s="6"/>
      <c r="J72" s="6"/>
      <c r="K72" s="6"/>
      <c r="L72" s="6"/>
      <c r="M72" s="6"/>
      <c r="N72" s="6"/>
      <c r="O72" s="9" t="s">
        <v>199</v>
      </c>
    </row>
    <row x14ac:dyDescent="0.25" r="73" customHeight="1" ht="18.75">
      <c r="A73" s="5" t="s">
        <v>200</v>
      </c>
      <c r="B73" s="9" t="s">
        <v>37</v>
      </c>
      <c r="C73" s="1" t="s">
        <v>13</v>
      </c>
      <c r="D73" s="21">
        <f>MID(A73,3,1)</f>
      </c>
      <c r="E73" s="22">
        <f>MID(A73,3,2)</f>
      </c>
      <c r="F73" s="23">
        <f>IF(D73="1","Intact Loop",IF(D73="2","Broken Loop",IF(D73="3","RPV",IF(D73="4","Pressurizer",IF(D73="5","ECCS and AFW",IF(D73="6","Secondary Loop",IF(D73="7","Pump",IF(D73="8", "SG Broken Loop",IF(D73="9","SG Intact Loop","Break Assembly")))))))))</f>
      </c>
      <c r="G73" s="23">
        <f>IF(OR(E73="11",E73="12",E73="21",E73="22"),"Hot Leg",IF(OR(E73="13",E73="14",E73="23",E73="24"),"Loop Seal",IF(OR(E73="15",E73="16",E73="25",E73="26"),"Cold Leg",IF(OR(E73="31",E73="32",E73="3D",E73="83",E73="93"),"Downcomer",IF(OR(E73="33",E73="34",E73="35",E73="36"),"Lower Plenum",IF(E73="3R","Core",IF(OR(E73="37",E73="38"),"Upper Plenum",IF(E73="39","Upper Head",IF(E73="41","Surgeline",IF(OR(E73="40",E73="43"),"PRZ Vessel",IF(OR(E73="51",E73="52"),"Accumulator",IF(E73="57","AFW SG Intac Loop",IF(E73="58","AFW SG Intac Loop",IF(OR(E73="80",E73="82",E73="90",E73="92"),"SG U-tubes",IF(OR(E73="85",E73="95"),"Riser",IF(OR(E73="87",E73="97"),"Dome","Altro"))))))))))))))))</f>
      </c>
      <c r="H73" s="6"/>
      <c r="I73" s="6"/>
      <c r="J73" s="6"/>
      <c r="K73" s="6"/>
      <c r="L73" s="6"/>
      <c r="M73" s="6"/>
      <c r="N73" s="6"/>
      <c r="O73" s="9" t="s">
        <v>201</v>
      </c>
    </row>
    <row x14ac:dyDescent="0.25" r="74" customHeight="1" ht="18.75">
      <c r="A74" s="5" t="s">
        <v>202</v>
      </c>
      <c r="B74" s="9" t="s">
        <v>37</v>
      </c>
      <c r="C74" s="1" t="s">
        <v>13</v>
      </c>
      <c r="D74" s="21">
        <f>MID(A74,3,1)</f>
      </c>
      <c r="E74" s="22">
        <f>MID(A74,3,2)</f>
      </c>
      <c r="F74" s="23">
        <f>IF(D74="1","Intact Loop",IF(D74="2","Broken Loop",IF(D74="3","RPV",IF(D74="4","Pressurizer",IF(D74="5","ECCS and AFW",IF(D74="6","Secondary Loop",IF(D74="7","Pump",IF(D74="8", "SG Broken Loop",IF(D74="9","SG Intact Loop","Break Assembly")))))))))</f>
      </c>
      <c r="G74" s="23">
        <f>IF(OR(E74="11",E74="12",E74="21",E74="22"),"Hot Leg",IF(OR(E74="13",E74="14",E74="23",E74="24"),"Loop Seal",IF(OR(E74="15",E74="16",E74="25",E74="26"),"Cold Leg",IF(OR(E74="31",E74="32",E74="3D",E74="83",E74="93"),"Downcomer",IF(OR(E74="33",E74="34",E74="35",E74="36"),"Lower Plenum",IF(E74="3R","Core",IF(OR(E74="37",E74="38"),"Upper Plenum",IF(E74="39","Upper Head",IF(E74="41","Surgeline",IF(OR(E74="40",E74="43"),"PRZ Vessel",IF(OR(E74="51",E74="52"),"Accumulator",IF(E74="57","AFW SG Intac Loop",IF(E74="58","AFW SG Intac Loop",IF(OR(E74="80",E74="82",E74="90",E74="92"),"SG U-tubes",IF(OR(E74="85",E74="95"),"Riser",IF(OR(E74="87",E74="97"),"Dome","Altro"))))))))))))))))</f>
      </c>
      <c r="H74" s="6"/>
      <c r="I74" s="6"/>
      <c r="J74" s="6"/>
      <c r="K74" s="6"/>
      <c r="L74" s="6"/>
      <c r="M74" s="6"/>
      <c r="N74" s="6"/>
      <c r="O74" s="9" t="s">
        <v>203</v>
      </c>
    </row>
    <row x14ac:dyDescent="0.25" r="75" customHeight="1" ht="18.75">
      <c r="A75" s="5" t="s">
        <v>204</v>
      </c>
      <c r="B75" s="9" t="s">
        <v>37</v>
      </c>
      <c r="C75" s="1" t="s">
        <v>13</v>
      </c>
      <c r="D75" s="21">
        <f>MID(A75,3,1)</f>
      </c>
      <c r="E75" s="22">
        <f>MID(A75,3,2)</f>
      </c>
      <c r="F75" s="23">
        <f>IF(D75="1","Intact Loop",IF(D75="2","Broken Loop",IF(D75="3","RPV",IF(D75="4","Pressurizer",IF(D75="5","ECCS and AFW",IF(D75="6","Secondary Loop",IF(D75="7","Pump",IF(D75="8", "SG Broken Loop",IF(D75="9","SG Intact Loop","Break Assembly")))))))))</f>
      </c>
      <c r="G75" s="23">
        <f>IF(OR(E75="11",E75="12",E75="21",E75="22"),"Hot Leg",IF(OR(E75="13",E75="14",E75="23",E75="24"),"Loop Seal",IF(OR(E75="15",E75="16",E75="25",E75="26"),"Cold Leg",IF(OR(E75="31",E75="32",E75="3D",E75="83",E75="93"),"Downcomer",IF(OR(E75="33",E75="34",E75="35",E75="36"),"Lower Plenum",IF(E75="3R","Core",IF(OR(E75="37",E75="38"),"Upper Plenum",IF(E75="39","Upper Head",IF(E75="41","Surgeline",IF(OR(E75="40",E75="43"),"PRZ Vessel",IF(OR(E75="51",E75="52"),"Accumulator",IF(E75="57","AFW SG Intac Loop",IF(E75="58","AFW SG Intac Loop",IF(OR(E75="80",E75="82",E75="90",E75="92"),"SG U-tubes",IF(OR(E75="85",E75="95"),"Riser",IF(OR(E75="87",E75="97"),"Dome","Altro"))))))))))))))))</f>
      </c>
      <c r="H75" s="6"/>
      <c r="I75" s="6"/>
      <c r="J75" s="6"/>
      <c r="K75" s="6"/>
      <c r="L75" s="6"/>
      <c r="M75" s="6"/>
      <c r="N75" s="6"/>
      <c r="O75" s="9" t="s">
        <v>205</v>
      </c>
    </row>
    <row x14ac:dyDescent="0.25" r="76" customHeight="1" ht="18.75">
      <c r="A76" s="5" t="s">
        <v>206</v>
      </c>
      <c r="B76" s="9" t="s">
        <v>37</v>
      </c>
      <c r="C76" s="1" t="s">
        <v>13</v>
      </c>
      <c r="D76" s="21">
        <f>MID(A76,3,1)</f>
      </c>
      <c r="E76" s="22">
        <f>MID(A76,3,2)</f>
      </c>
      <c r="F76" s="23">
        <f>IF(D76="1","Intact Loop",IF(D76="2","Broken Loop",IF(D76="3","RPV",IF(D76="4","Pressurizer",IF(D76="5","ECCS and AFW",IF(D76="6","Secondary Loop",IF(D76="7","Pump",IF(D76="8", "SG Broken Loop",IF(D76="9","SG Intact Loop","Break Assembly")))))))))</f>
      </c>
      <c r="G76" s="23">
        <f>IF(OR(E76="11",E76="12",E76="21",E76="22"),"Hot Leg",IF(OR(E76="13",E76="14",E76="23",E76="24"),"Loop Seal",IF(OR(E76="15",E76="16",E76="25",E76="26"),"Cold Leg",IF(OR(E76="31",E76="32",E76="3D",E76="83",E76="93"),"Downcomer",IF(OR(E76="33",E76="34",E76="35",E76="36"),"Lower Plenum",IF(E76="3R","Core",IF(OR(E76="37",E76="38"),"Upper Plenum",IF(E76="39","Upper Head",IF(E76="41","Surgeline",IF(OR(E76="40",E76="43"),"PRZ Vessel",IF(OR(E76="51",E76="52"),"Accumulator",IF(E76="57","AFW SG Intac Loop",IF(E76="58","AFW SG Intac Loop",IF(OR(E76="80",E76="82",E76="90",E76="92"),"SG U-tubes",IF(OR(E76="85",E76="95"),"Riser",IF(OR(E76="87",E76="97"),"Dome","Altro"))))))))))))))))</f>
      </c>
      <c r="H76" s="6"/>
      <c r="I76" s="6"/>
      <c r="J76" s="6"/>
      <c r="K76" s="6"/>
      <c r="L76" s="6"/>
      <c r="M76" s="6"/>
      <c r="N76" s="6"/>
      <c r="O76" s="9" t="s">
        <v>207</v>
      </c>
    </row>
    <row x14ac:dyDescent="0.25" r="77" customHeight="1" ht="18.75">
      <c r="A77" s="5" t="s">
        <v>208</v>
      </c>
      <c r="B77" s="9" t="s">
        <v>37</v>
      </c>
      <c r="C77" s="1" t="s">
        <v>13</v>
      </c>
      <c r="D77" s="21">
        <f>MID(A77,3,1)</f>
      </c>
      <c r="E77" s="22">
        <f>MID(A77,3,2)</f>
      </c>
      <c r="F77" s="23">
        <f>IF(D77="1","Intact Loop",IF(D77="2","Broken Loop",IF(D77="3","RPV",IF(D77="4","Pressurizer",IF(D77="5","ECCS and AFW",IF(D77="6","Secondary Loop",IF(D77="7","Pump",IF(D77="8", "SG Broken Loop",IF(D77="9","SG Intact Loop","Break Assembly")))))))))</f>
      </c>
      <c r="G77" s="23">
        <f>IF(OR(E77="11",E77="12",E77="21",E77="22"),"Hot Leg",IF(OR(E77="13",E77="14",E77="23",E77="24"),"Loop Seal",IF(OR(E77="15",E77="16",E77="25",E77="26"),"Cold Leg",IF(OR(E77="31",E77="32",E77="3D",E77="83",E77="93"),"Downcomer",IF(OR(E77="33",E77="34",E77="35",E77="36"),"Lower Plenum",IF(E77="3R","Core",IF(OR(E77="37",E77="38"),"Upper Plenum",IF(E77="39","Upper Head",IF(E77="41","Surgeline",IF(OR(E77="40",E77="43"),"PRZ Vessel",IF(OR(E77="51",E77="52"),"Accumulator",IF(E77="57","AFW SG Intac Loop",IF(E77="58","AFW SG Intac Loop",IF(OR(E77="80",E77="82",E77="90",E77="92"),"SG U-tubes",IF(OR(E77="85",E77="95"),"Riser",IF(OR(E77="87",E77="97"),"Dome","Altro"))))))))))))))))</f>
      </c>
      <c r="H77" s="6"/>
      <c r="I77" s="6"/>
      <c r="J77" s="6"/>
      <c r="K77" s="6"/>
      <c r="L77" s="6"/>
      <c r="M77" s="6"/>
      <c r="N77" s="6"/>
      <c r="O77" s="9" t="s">
        <v>209</v>
      </c>
    </row>
    <row x14ac:dyDescent="0.25" r="78" customHeight="1" ht="18.75">
      <c r="A78" s="5" t="s">
        <v>210</v>
      </c>
      <c r="B78" s="9" t="s">
        <v>37</v>
      </c>
      <c r="C78" s="1" t="s">
        <v>13</v>
      </c>
      <c r="D78" s="21">
        <f>MID(A78,3,1)</f>
      </c>
      <c r="E78" s="22">
        <f>MID(A78,3,2)</f>
      </c>
      <c r="F78" s="23">
        <f>IF(D78="1","Intact Loop",IF(D78="2","Broken Loop",IF(D78="3","RPV",IF(D78="4","Pressurizer",IF(D78="5","ECCS and AFW",IF(D78="6","Secondary Loop",IF(D78="7","Pump",IF(D78="8", "SG Broken Loop",IF(D78="9","SG Intact Loop","Break Assembly")))))))))</f>
      </c>
      <c r="G78" s="23">
        <f>IF(OR(E78="11",E78="12",E78="21",E78="22"),"Hot Leg",IF(OR(E78="13",E78="14",E78="23",E78="24"),"Loop Seal",IF(OR(E78="15",E78="16",E78="25",E78="26"),"Cold Leg",IF(OR(E78="31",E78="32",E78="3D",E78="83",E78="93"),"Downcomer",IF(OR(E78="33",E78="34",E78="35",E78="36"),"Lower Plenum",IF(E78="3R","Core",IF(OR(E78="37",E78="38"),"Upper Plenum",IF(E78="39","Upper Head",IF(E78="41","Surgeline",IF(OR(E78="40",E78="43"),"PRZ Vessel",IF(OR(E78="51",E78="52"),"Accumulator",IF(E78="57","AFW SG Intac Loop",IF(E78="58","AFW SG Intac Loop",IF(OR(E78="80",E78="82",E78="90",E78="92"),"SG U-tubes",IF(OR(E78="85",E78="95"),"Riser",IF(OR(E78="87",E78="97"),"Dome","Altro"))))))))))))))))</f>
      </c>
      <c r="H78" s="6"/>
      <c r="I78" s="6"/>
      <c r="J78" s="6"/>
      <c r="K78" s="6"/>
      <c r="L78" s="6"/>
      <c r="M78" s="6"/>
      <c r="N78" s="6"/>
      <c r="O78" s="9" t="s">
        <v>211</v>
      </c>
    </row>
    <row x14ac:dyDescent="0.25" r="79" customHeight="1" ht="18.75">
      <c r="A79" s="5" t="s">
        <v>212</v>
      </c>
      <c r="B79" s="9" t="s">
        <v>37</v>
      </c>
      <c r="C79" s="1" t="s">
        <v>13</v>
      </c>
      <c r="D79" s="21">
        <f>MID(A79,3,1)</f>
      </c>
      <c r="E79" s="22">
        <f>MID(A79,3,2)</f>
      </c>
      <c r="F79" s="23">
        <f>IF(D79="1","Intact Loop",IF(D79="2","Broken Loop",IF(D79="3","RPV",IF(D79="4","Pressurizer",IF(D79="5","ECCS and AFW",IF(D79="6","Secondary Loop",IF(D79="7","Pump",IF(D79="8", "SG Broken Loop",IF(D79="9","SG Intact Loop","Break Assembly")))))))))</f>
      </c>
      <c r="G79" s="24" t="s">
        <v>1000</v>
      </c>
      <c r="H79" s="6"/>
      <c r="I79" s="6"/>
      <c r="J79" s="6"/>
      <c r="K79" s="6"/>
      <c r="L79" s="6"/>
      <c r="M79" s="6"/>
      <c r="N79" s="6"/>
      <c r="O79" s="9" t="s">
        <v>213</v>
      </c>
    </row>
    <row x14ac:dyDescent="0.25" r="80" customHeight="1" ht="18.75">
      <c r="A80" s="5" t="s">
        <v>214</v>
      </c>
      <c r="B80" s="9" t="s">
        <v>37</v>
      </c>
      <c r="C80" s="1" t="s">
        <v>13</v>
      </c>
      <c r="D80" s="21">
        <f>MID(A80,3,1)</f>
      </c>
      <c r="E80" s="22">
        <f>MID(A80,3,2)</f>
      </c>
      <c r="F80" s="23">
        <f>IF(D80="1","Intact Loop",IF(D80="2","Broken Loop",IF(D80="3","RPV",IF(D80="4","Pressurizer",IF(D80="5","ECCS and AFW",IF(D80="6","Secondary Loop",IF(D80="7","Pump",IF(D80="8", "SG Broken Loop",IF(D80="9","SG Intact Loop","Break Assembly")))))))))</f>
      </c>
      <c r="G80" s="23">
        <f>IF(OR(E80="11",E80="12",E80="21",E80="22"),"Hot Leg",IF(OR(E80="13",E80="14",E80="23",E80="24"),"Loop Seal",IF(OR(E80="15",E80="16",E80="25",E80="26"),"Cold Leg",IF(OR(E80="31",E80="32",E80="3D",E80="83",E80="93"),"Downcomer",IF(OR(E80="33",E80="34",E80="35",E80="36"),"Lower Plenum",IF(E80="3R","Core",IF(OR(E80="37",E80="38"),"Upper Plenum",IF(E80="39","Upper Head",IF(E80="41","Surgeline",IF(OR(E80="40",E80="43"),"PRZ Vessel",IF(OR(E80="51",E80="52"),"Accumulator",IF(E80="57","AFW SG Intac Loop",IF(E80="58","AFW SG Intac Loop",IF(OR(E80="80",E80="82",E80="90",E80="92"),"SG U-tubes",IF(OR(E80="85",E80="95"),"Riser",IF(OR(E80="87",E80="97"),"Dome","Altro"))))))))))))))))</f>
      </c>
      <c r="H80" s="6"/>
      <c r="I80" s="6"/>
      <c r="J80" s="6"/>
      <c r="K80" s="6"/>
      <c r="L80" s="6"/>
      <c r="M80" s="6"/>
      <c r="N80" s="6"/>
      <c r="O80" s="9" t="s">
        <v>216</v>
      </c>
    </row>
    <row x14ac:dyDescent="0.25" r="81" customHeight="1" ht="18.75">
      <c r="A81" s="5" t="s">
        <v>217</v>
      </c>
      <c r="B81" s="9" t="s">
        <v>37</v>
      </c>
      <c r="C81" s="1" t="s">
        <v>13</v>
      </c>
      <c r="D81" s="21">
        <f>MID(A81,3,1)</f>
      </c>
      <c r="E81" s="22">
        <f>MID(A81,3,2)</f>
      </c>
      <c r="F81" s="23">
        <f>IF(D81="1","Intact Loop",IF(D81="2","Broken Loop",IF(D81="3","RPV",IF(D81="4","Pressurizer",IF(D81="5","ECCS and AFW",IF(D81="6","Secondary Loop",IF(D81="7","Pump",IF(D81="8", "SG Broken Loop",IF(D81="9","SG Intact Loop","Break Assembly")))))))))</f>
      </c>
      <c r="G81" s="23">
        <f>IF(OR(E81="11",E81="12",E81="21",E81="22"),"Hot Leg",IF(OR(E81="13",E81="14",E81="23",E81="24"),"Loop Seal",IF(OR(E81="15",E81="16",E81="25",E81="26"),"Cold Leg",IF(OR(E81="31",E81="32",E81="3D",E81="83",E81="93"),"Downcomer",IF(OR(E81="33",E81="34",E81="35",E81="36"),"Lower Plenum",IF(E81="3R","Core",IF(OR(E81="37",E81="38"),"Upper Plenum",IF(E81="39","Upper Head",IF(E81="41","Surgeline",IF(OR(E81="40",E81="43"),"PRZ Vessel",IF(OR(E81="51",E81="52"),"Accumulator",IF(E81="57","AFW SG Intac Loop",IF(E81="58","AFW SG Intac Loop",IF(OR(E81="80",E81="82",E81="90",E81="92"),"SG U-tubes",IF(OR(E81="85",E81="95"),"Riser",IF(OR(E81="87",E81="97"),"Dome","Altro"))))))))))))))))</f>
      </c>
      <c r="H81" s="6"/>
      <c r="I81" s="6"/>
      <c r="J81" s="6"/>
      <c r="K81" s="6"/>
      <c r="L81" s="6"/>
      <c r="M81" s="6"/>
      <c r="N81" s="6"/>
      <c r="O81" s="9" t="s">
        <v>219</v>
      </c>
    </row>
    <row x14ac:dyDescent="0.25" r="82" customHeight="1" ht="18.75">
      <c r="A82" s="5" t="s">
        <v>220</v>
      </c>
      <c r="B82" s="9" t="s">
        <v>37</v>
      </c>
      <c r="C82" s="1" t="s">
        <v>13</v>
      </c>
      <c r="D82" s="21">
        <f>MID(A82,3,1)</f>
      </c>
      <c r="E82" s="22">
        <f>MID(A82,3,2)</f>
      </c>
      <c r="F82" s="23">
        <f>IF(D82="1","Intact Loop",IF(D82="2","Broken Loop",IF(D82="3","RPV",IF(D82="4","Pressurizer",IF(D82="5","ECCS and AFW",IF(D82="6","Secondary Loop",IF(D82="7","Pump",IF(D82="8", "SG Broken Loop",IF(D82="9","SG Intact Loop","Break Assembly")))))))))</f>
      </c>
      <c r="G82" s="23">
        <f>IF(OR(E82="11",E82="12",E82="21",E82="22"),"Hot Leg",IF(OR(E82="13",E82="14",E82="23",E82="24"),"Loop Seal",IF(OR(E82="15",E82="16",E82="25",E82="26"),"Cold Leg",IF(OR(E82="31",E82="32",E82="3D",E82="83",E82="93"),"Downcomer",IF(OR(E82="33",E82="34",E82="35",E82="36"),"Lower Plenum",IF(E82="3R","Core",IF(OR(E82="37",E82="38"),"Upper Plenum",IF(E82="39","Upper Head",IF(E82="41","Surgeline",IF(OR(E82="40",E82="43"),"PRZ Vessel",IF(OR(E82="51",E82="52"),"Accumulator",IF(E82="57","AFW SG Intac Loop",IF(E82="58","AFW SG Intac Loop",IF(OR(E82="80",E82="82",E82="90",E82="92"),"SG U-tubes",IF(OR(E82="85",E82="95"),"Riser",IF(OR(E82="87",E82="97"),"Dome","Altro"))))))))))))))))</f>
      </c>
      <c r="H82" s="6"/>
      <c r="I82" s="6"/>
      <c r="J82" s="6"/>
      <c r="K82" s="6"/>
      <c r="L82" s="6"/>
      <c r="M82" s="6"/>
      <c r="N82" s="6"/>
      <c r="O82" s="9" t="s">
        <v>222</v>
      </c>
    </row>
    <row x14ac:dyDescent="0.25" r="83" customHeight="1" ht="18.75">
      <c r="A83" s="5" t="s">
        <v>223</v>
      </c>
      <c r="B83" s="9" t="s">
        <v>37</v>
      </c>
      <c r="C83" s="1" t="s">
        <v>13</v>
      </c>
      <c r="D83" s="21">
        <f>MID(A83,3,1)</f>
      </c>
      <c r="E83" s="22">
        <f>MID(A83,3,2)</f>
      </c>
      <c r="F83" s="23">
        <f>IF(D83="1","Intact Loop",IF(D83="2","Broken Loop",IF(D83="3","RPV",IF(D83="4","Pressurizer",IF(D83="5","ECCS and AFW",IF(D83="6","Secondary Loop",IF(D83="7","Pump",IF(D83="8", "SG Broken Loop",IF(D83="9","SG Intact Loop","Break Assembly")))))))))</f>
      </c>
      <c r="G83" s="23">
        <f>IF(OR(E83="11",E83="12",E83="21",E83="22"),"Hot Leg",IF(OR(E83="13",E83="14",E83="23",E83="24"),"Loop Seal",IF(OR(E83="15",E83="16",E83="25",E83="26"),"Cold Leg",IF(OR(E83="31",E83="32",E83="3D",E83="83",E83="93"),"Downcomer",IF(OR(E83="33",E83="34",E83="35",E83="36"),"Lower Plenum",IF(E83="3R","Core",IF(OR(E83="37",E83="38"),"Upper Plenum",IF(E83="39","Upper Head",IF(E83="41","Surgeline",IF(OR(E83="40",E83="43"),"PRZ Vessel",IF(OR(E83="51",E83="52"),"Accumulator",IF(E83="57","AFW SG Intac Loop",IF(E83="58","AFW SG Intac Loop",IF(OR(E83="80",E83="82",E83="90",E83="92"),"SG U-tubes",IF(OR(E83="85",E83="95"),"Riser",IF(OR(E83="87",E83="97"),"Dome","Altro"))))))))))))))))</f>
      </c>
      <c r="H83" s="6"/>
      <c r="I83" s="6"/>
      <c r="J83" s="6"/>
      <c r="K83" s="6"/>
      <c r="L83" s="6"/>
      <c r="M83" s="6"/>
      <c r="N83" s="6"/>
      <c r="O83" s="9" t="s">
        <v>225</v>
      </c>
    </row>
    <row x14ac:dyDescent="0.25" r="84" customHeight="1" ht="18.75">
      <c r="A84" s="5" t="s">
        <v>226</v>
      </c>
      <c r="B84" s="9" t="s">
        <v>37</v>
      </c>
      <c r="C84" s="1" t="s">
        <v>13</v>
      </c>
      <c r="D84" s="21">
        <f>MID(A84,3,1)</f>
      </c>
      <c r="E84" s="22">
        <f>MID(A84,3,2)</f>
      </c>
      <c r="F84" s="23">
        <f>IF(D84="1","Intact Loop",IF(D84="2","Broken Loop",IF(D84="3","RPV",IF(D84="4","Pressurizer",IF(D84="5","ECCS and AFW",IF(D84="6","Secondary Loop",IF(D84="7","Pump",IF(D84="8", "SG Broken Loop",IF(D84="9","SG Intact Loop","Break Assembly")))))))))</f>
      </c>
      <c r="G84" s="23">
        <f>IF(OR(E84="11",E84="12",E84="21",E84="22"),"Hot Leg",IF(OR(E84="13",E84="14",E84="23",E84="24"),"Loop Seal",IF(OR(E84="15",E84="16",E84="25",E84="26"),"Cold Leg",IF(OR(E84="31",E84="32",E84="3D",E84="83",E84="93"),"Downcomer",IF(OR(E84="33",E84="34",E84="35",E84="36"),"Lower Plenum",IF(E84="3R","Core",IF(OR(E84="37",E84="38"),"Upper Plenum",IF(E84="39","Upper Head",IF(E84="41","Surgeline",IF(OR(E84="40",E84="43"),"PRZ Vessel",IF(OR(E84="51",E84="52"),"Accumulator",IF(E84="57","AFW SG Intac Loop",IF(E84="58","AFW SG Intac Loop",IF(OR(E84="80",E84="82",E84="90",E84="92"),"SG U-tubes",IF(OR(E84="85",E84="95"),"Riser",IF(OR(E84="87",E84="97"),"Dome","Altro"))))))))))))))))</f>
      </c>
      <c r="H84" s="6"/>
      <c r="I84" s="6"/>
      <c r="J84" s="6"/>
      <c r="K84" s="6"/>
      <c r="L84" s="6"/>
      <c r="M84" s="6"/>
      <c r="N84" s="6"/>
      <c r="O84" s="9" t="s">
        <v>228</v>
      </c>
    </row>
    <row x14ac:dyDescent="0.25" r="85" customHeight="1" ht="18.75">
      <c r="A85" s="5" t="s">
        <v>229</v>
      </c>
      <c r="B85" s="9" t="s">
        <v>37</v>
      </c>
      <c r="C85" s="1" t="s">
        <v>13</v>
      </c>
      <c r="D85" s="21">
        <f>MID(A85,3,1)</f>
      </c>
      <c r="E85" s="22">
        <f>MID(A85,3,2)</f>
      </c>
      <c r="F85" s="23">
        <f>IF(D85="1","Intact Loop",IF(D85="2","Broken Loop",IF(D85="3","RPV",IF(D85="4","Pressurizer",IF(D85="5","ECCS and AFW",IF(D85="6","Secondary Loop",IF(D85="7","Pump",IF(D85="8", "SG Broken Loop",IF(D85="9","SG Intact Loop","Break Assembly")))))))))</f>
      </c>
      <c r="G85" s="23">
        <f>IF(OR(E85="11",E85="12",E85="21",E85="22"),"Hot Leg",IF(OR(E85="13",E85="14",E85="23",E85="24"),"Loop Seal",IF(OR(E85="15",E85="16",E85="25",E85="26"),"Cold Leg",IF(OR(E85="31",E85="32",E85="3D",E85="83",E85="93"),"Downcomer",IF(OR(E85="33",E85="34",E85="35",E85="36"),"Lower Plenum",IF(E85="3R","Core",IF(OR(E85="37",E85="38"),"Upper Plenum",IF(E85="39","Upper Head",IF(E85="41","Surgeline",IF(OR(E85="40",E85="43"),"PRZ Vessel",IF(OR(E85="51",E85="52"),"Accumulator",IF(E85="57","AFW SG Intac Loop",IF(E85="58","AFW SG Intac Loop",IF(OR(E85="80",E85="82",E85="90",E85="92"),"SG U-tubes",IF(OR(E85="85",E85="95"),"Riser",IF(OR(E85="87",E85="97"),"Dome","Altro"))))))))))))))))</f>
      </c>
      <c r="H85" s="6"/>
      <c r="I85" s="6"/>
      <c r="J85" s="6"/>
      <c r="K85" s="6"/>
      <c r="L85" s="6"/>
      <c r="M85" s="6"/>
      <c r="N85" s="6"/>
      <c r="O85" s="9" t="s">
        <v>231</v>
      </c>
    </row>
    <row x14ac:dyDescent="0.25" r="86" customHeight="1" ht="18.75">
      <c r="A86" s="5" t="s">
        <v>232</v>
      </c>
      <c r="B86" s="9" t="s">
        <v>37</v>
      </c>
      <c r="C86" s="1" t="s">
        <v>13</v>
      </c>
      <c r="D86" s="21">
        <f>MID(A86,3,1)</f>
      </c>
      <c r="E86" s="22">
        <f>MID(A86,3,2)</f>
      </c>
      <c r="F86" s="23">
        <f>IF(D86="1","Intact Loop",IF(D86="2","Broken Loop",IF(D86="3","RPV",IF(D86="4","Pressurizer",IF(D86="5","ECCS and AFW",IF(D86="6","Secondary Loop",IF(D86="7","Pump",IF(D86="8", "SG Broken Loop",IF(D86="9","SG Intact Loop","Break Assembly")))))))))</f>
      </c>
      <c r="G86" s="23">
        <f>IF(OR(E86="11",E86="12",E86="21",E86="22"),"Hot Leg",IF(OR(E86="13",E86="14",E86="23",E86="24"),"Loop Seal",IF(OR(E86="15",E86="16",E86="25",E86="26"),"Cold Leg",IF(OR(E86="31",E86="32",E86="3D",E86="83",E86="93"),"Downcomer",IF(OR(E86="33",E86="34",E86="35",E86="36"),"Lower Plenum",IF(E86="3R","Core",IF(OR(E86="37",E86="38"),"Upper Plenum",IF(E86="39","Upper Head",IF(E86="41","Surgeline",IF(OR(E86="40",E86="43"),"PRZ Vessel",IF(OR(E86="51",E86="52"),"Accumulator",IF(E86="57","AFW SG Intac Loop",IF(E86="58","AFW SG Intac Loop",IF(OR(E86="80",E86="82",E86="90",E86="92"),"SG U-tubes",IF(OR(E86="85",E86="95"),"Riser",IF(OR(E86="87",E86="97"),"Dome","Altro"))))))))))))))))</f>
      </c>
      <c r="H86" s="6"/>
      <c r="I86" s="6"/>
      <c r="J86" s="6"/>
      <c r="K86" s="6"/>
      <c r="L86" s="6"/>
      <c r="M86" s="6"/>
      <c r="N86" s="6"/>
      <c r="O86" s="9" t="s">
        <v>233</v>
      </c>
    </row>
    <row x14ac:dyDescent="0.25" r="87" customHeight="1" ht="18.75">
      <c r="A87" s="5" t="s">
        <v>234</v>
      </c>
      <c r="B87" s="9" t="s">
        <v>37</v>
      </c>
      <c r="C87" s="1" t="s">
        <v>13</v>
      </c>
      <c r="D87" s="21">
        <f>MID(A87,3,1)</f>
      </c>
      <c r="E87" s="22">
        <f>MID(A87,3,2)</f>
      </c>
      <c r="F87" s="23">
        <f>IF(D87="1","Intact Loop",IF(D87="2","Broken Loop",IF(D87="3","RPV",IF(D87="4","Pressurizer",IF(D87="5","ECCS and AFW",IF(D87="6","Secondary Loop",IF(D87="7","Pump",IF(D87="8", "SG Broken Loop",IF(D87="9","SG Intact Loop","Break Assembly")))))))))</f>
      </c>
      <c r="G87" s="23">
        <f>IF(OR(E87="11",E87="12",E87="21",E87="22"),"Hot Leg",IF(OR(E87="13",E87="14",E87="23",E87="24"),"Loop Seal",IF(OR(E87="15",E87="16",E87="25",E87="26"),"Cold Leg",IF(OR(E87="31",E87="32",E87="3D",E87="83",E87="93"),"Downcomer",IF(OR(E87="33",E87="34",E87="35",E87="36"),"Lower Plenum",IF(E87="3R","Core",IF(OR(E87="37",E87="38"),"Upper Plenum",IF(E87="39","Upper Head",IF(E87="41","Surgeline",IF(OR(E87="40",E87="43"),"PRZ Vessel",IF(OR(E87="51",E87="52"),"Accumulator",IF(E87="57","AFW SG Intac Loop",IF(E87="58","AFW SG Intac Loop",IF(OR(E87="80",E87="82",E87="90",E87="92"),"SG U-tubes",IF(OR(E87="85",E87="95"),"Riser",IF(OR(E87="87",E87="97"),"Dome","Altro"))))))))))))))))</f>
      </c>
      <c r="H87" s="6"/>
      <c r="I87" s="6"/>
      <c r="J87" s="6"/>
      <c r="K87" s="6"/>
      <c r="L87" s="6"/>
      <c r="M87" s="6"/>
      <c r="N87" s="6"/>
      <c r="O87" s="9" t="s">
        <v>235</v>
      </c>
    </row>
    <row x14ac:dyDescent="0.25" r="88" customHeight="1" ht="18.75">
      <c r="A88" s="5" t="s">
        <v>236</v>
      </c>
      <c r="B88" s="9" t="s">
        <v>37</v>
      </c>
      <c r="C88" s="1" t="s">
        <v>13</v>
      </c>
      <c r="D88" s="21">
        <f>MID(A88,3,1)</f>
      </c>
      <c r="E88" s="22">
        <f>MID(A88,3,2)</f>
      </c>
      <c r="F88" s="23">
        <f>IF(D88="1","Intact Loop",IF(D88="2","Broken Loop",IF(D88="3","RPV",IF(D88="4","Pressurizer",IF(D88="5","ECCS and AFW",IF(D88="6","Secondary Loop",IF(D88="7","Pump",IF(D88="8", "SG Broken Loop",IF(D88="9","SG Intact Loop","Break Assembly")))))))))</f>
      </c>
      <c r="G88" s="23">
        <f>IF(OR(E88="11",E88="12",E88="21",E88="22"),"Hot Leg",IF(OR(E88="13",E88="14",E88="23",E88="24"),"Loop Seal",IF(OR(E88="15",E88="16",E88="25",E88="26"),"Cold Leg",IF(OR(E88="31",E88="32",E88="3D",E88="83",E88="93"),"Downcomer",IF(OR(E88="33",E88="34",E88="35",E88="36"),"Lower Plenum",IF(E88="3R","Core",IF(OR(E88="37",E88="38"),"Upper Plenum",IF(E88="39","Upper Head",IF(E88="41","Surgeline",IF(OR(E88="40",E88="43"),"PRZ Vessel",IF(OR(E88="51",E88="52"),"Accumulator",IF(E88="57","AFW SG Intac Loop",IF(E88="58","AFW SG Intac Loop",IF(OR(E88="80",E88="82",E88="90",E88="92"),"SG U-tubes",IF(OR(E88="85",E88="95"),"Riser",IF(OR(E88="87",E88="97"),"Dome","Altro"))))))))))))))))</f>
      </c>
      <c r="H88" s="6"/>
      <c r="I88" s="6"/>
      <c r="J88" s="6"/>
      <c r="K88" s="6"/>
      <c r="L88" s="6"/>
      <c r="M88" s="6"/>
      <c r="N88" s="6"/>
      <c r="O88" s="9" t="s">
        <v>237</v>
      </c>
    </row>
    <row x14ac:dyDescent="0.25" r="89" customHeight="1" ht="18.75">
      <c r="A89" s="5" t="s">
        <v>238</v>
      </c>
      <c r="B89" s="9" t="s">
        <v>37</v>
      </c>
      <c r="C89" s="1" t="s">
        <v>13</v>
      </c>
      <c r="D89" s="21">
        <f>MID(A89,3,1)</f>
      </c>
      <c r="E89" s="22">
        <f>MID(A89,3,2)</f>
      </c>
      <c r="F89" s="23">
        <f>IF(D89="1","Intact Loop",IF(D89="2","Broken Loop",IF(D89="3","RPV",IF(D89="4","Pressurizer",IF(D89="5","ECCS and AFW",IF(D89="6","Secondary Loop",IF(D89="7","Pump",IF(D89="8", "SG Broken Loop",IF(D89="9","SG Intact Loop","Break Assembly")))))))))</f>
      </c>
      <c r="G89" s="23">
        <f>IF(OR(E89="11",E89="12",E89="21",E89="22"),"Hot Leg",IF(OR(E89="13",E89="14",E89="23",E89="24"),"Loop Seal",IF(OR(E89="15",E89="16",E89="25",E89="26"),"Cold Leg",IF(OR(E89="31",E89="32",E89="3D",E89="83",E89="93"),"Downcomer",IF(OR(E89="33",E89="34",E89="35",E89="36"),"Lower Plenum",IF(E89="3R","Core",IF(OR(E89="37",E89="38"),"Upper Plenum",IF(E89="39","Upper Head",IF(E89="41","Surgeline",IF(OR(E89="40",E89="43"),"PRZ Vessel",IF(OR(E89="51",E89="52"),"Accumulator",IF(E89="57","AFW SG Intac Loop",IF(E89="58","AFW SG Intac Loop",IF(OR(E89="80",E89="82",E89="90",E89="92"),"SG U-tubes",IF(OR(E89="85",E89="95"),"Riser",IF(OR(E89="87",E89="97"),"Dome","Altro"))))))))))))))))</f>
      </c>
      <c r="H89" s="6"/>
      <c r="I89" s="6"/>
      <c r="J89" s="6"/>
      <c r="K89" s="6"/>
      <c r="L89" s="6"/>
      <c r="M89" s="6"/>
      <c r="N89" s="6"/>
      <c r="O89" s="9" t="s">
        <v>239</v>
      </c>
    </row>
    <row x14ac:dyDescent="0.25" r="90" customHeight="1" ht="18.75">
      <c r="A90" s="5" t="s">
        <v>240</v>
      </c>
      <c r="B90" s="9" t="s">
        <v>37</v>
      </c>
      <c r="C90" s="1" t="s">
        <v>13</v>
      </c>
      <c r="D90" s="21">
        <f>MID(A90,3,1)</f>
      </c>
      <c r="E90" s="22">
        <f>MID(A90,3,2)</f>
      </c>
      <c r="F90" s="23">
        <f>IF(D90="1","Intact Loop",IF(D90="2","Broken Loop",IF(D90="3","RPV",IF(D90="4","Pressurizer",IF(D90="5","ECCS and AFW",IF(D90="6","Secondary Loop",IF(D90="7","Pump",IF(D90="8", "SG Broken Loop",IF(D90="9","SG Intact Loop","Break Assembly")))))))))</f>
      </c>
      <c r="G90" s="23">
        <f>IF(OR(E90="11",E90="12",E90="21",E90="22"),"Hot Leg",IF(OR(E90="13",E90="14",E90="23",E90="24"),"Loop Seal",IF(OR(E90="15",E90="16",E90="25",E90="26"),"Cold Leg",IF(OR(E90="31",E90="32",E90="3D",E90="83",E90="93"),"Downcomer",IF(OR(E90="33",E90="34",E90="35",E90="36"),"Lower Plenum",IF(E90="3R","Core",IF(OR(E90="37",E90="38"),"Upper Plenum",IF(E90="39","Upper Head",IF(E90="41","Surgeline",IF(OR(E90="40",E90="43"),"PRZ Vessel",IF(OR(E90="51",E90="52"),"Accumulator",IF(E90="57","AFW SG Intac Loop",IF(E90="58","AFW SG Intac Loop",IF(OR(E90="80",E90="82",E90="90",E90="92"),"SG U-tubes",IF(OR(E90="85",E90="95"),"Riser",IF(OR(E90="87",E90="97"),"Dome","Altro"))))))))))))))))</f>
      </c>
      <c r="H90" s="6"/>
      <c r="I90" s="6"/>
      <c r="J90" s="6"/>
      <c r="K90" s="6"/>
      <c r="L90" s="6"/>
      <c r="M90" s="6"/>
      <c r="N90" s="6"/>
      <c r="O90" s="9" t="s">
        <v>242</v>
      </c>
    </row>
    <row x14ac:dyDescent="0.25" r="91" customHeight="1" ht="18.75">
      <c r="A91" s="5" t="s">
        <v>243</v>
      </c>
      <c r="B91" s="9" t="s">
        <v>37</v>
      </c>
      <c r="C91" s="1" t="s">
        <v>13</v>
      </c>
      <c r="D91" s="21">
        <f>MID(A91,3,1)</f>
      </c>
      <c r="E91" s="22">
        <f>MID(A91,3,2)</f>
      </c>
      <c r="F91" s="23">
        <f>IF(D91="1","Intact Loop",IF(D91="2","Broken Loop",IF(D91="3","RPV",IF(D91="4","Pressurizer",IF(D91="5","ECCS and AFW",IF(D91="6","Secondary Loop",IF(D91="7","Pump",IF(D91="8", "SG Broken Loop",IF(D91="9","SG Intact Loop","Break Assembly")))))))))</f>
      </c>
      <c r="G91" s="23">
        <f>IF(OR(E91="11",E91="12",E91="21",E91="22"),"Hot Leg",IF(OR(E91="13",E91="14",E91="23",E91="24"),"Loop Seal",IF(OR(E91="15",E91="16",E91="25",E91="26"),"Cold Leg",IF(OR(E91="31",E91="32",E91="3D",E91="83",E91="93"),"Downcomer",IF(OR(E91="33",E91="34",E91="35",E91="36"),"Lower Plenum",IF(E91="3R","Core",IF(OR(E91="37",E91="38"),"Upper Plenum",IF(E91="39","Upper Head",IF(E91="41","Surgeline",IF(OR(E91="40",E91="43"),"PRZ Vessel",IF(OR(E91="51",E91="52"),"Accumulator",IF(E91="57","AFW SG Intac Loop",IF(E91="58","AFW SG Intac Loop",IF(OR(E91="80",E91="82",E91="90",E91="92"),"SG U-tubes",IF(OR(E91="85",E91="95"),"Riser",IF(OR(E91="87",E91="97"),"Dome","Altro"))))))))))))))))</f>
      </c>
      <c r="H91" s="6"/>
      <c r="I91" s="6"/>
      <c r="J91" s="6"/>
      <c r="K91" s="6"/>
      <c r="L91" s="6"/>
      <c r="M91" s="6"/>
      <c r="N91" s="6"/>
      <c r="O91" s="9" t="s">
        <v>245</v>
      </c>
    </row>
    <row x14ac:dyDescent="0.25" r="92" customHeight="1" ht="18.75">
      <c r="A92" s="5" t="s">
        <v>246</v>
      </c>
      <c r="B92" s="9" t="s">
        <v>37</v>
      </c>
      <c r="C92" s="1" t="s">
        <v>13</v>
      </c>
      <c r="D92" s="21">
        <f>MID(A92,3,1)</f>
      </c>
      <c r="E92" s="22">
        <f>MID(A92,3,2)</f>
      </c>
      <c r="F92" s="23">
        <f>IF(D92="1","Intact Loop",IF(D92="2","Broken Loop",IF(D92="3","RPV",IF(D92="4","Pressurizer",IF(D92="5","ECCS and AFW",IF(D92="6","Secondary Loop",IF(D92="7","Pump",IF(D92="8", "SG Broken Loop",IF(D92="9","SG Intact Loop","Break Assembly")))))))))</f>
      </c>
      <c r="G92" s="23">
        <f>IF(OR(E92="11",E92="12",E92="21",E92="22"),"Hot Leg",IF(OR(E92="13",E92="14",E92="23",E92="24"),"Loop Seal",IF(OR(E92="15",E92="16",E92="25",E92="26"),"Cold Leg",IF(OR(E92="31",E92="32",E92="3D",E92="83",E92="93"),"Downcomer",IF(OR(E92="33",E92="34",E92="35",E92="36"),"Lower Plenum",IF(E92="3R","Core",IF(OR(E92="37",E92="38"),"Upper Plenum",IF(E92="39","Upper Head",IF(E92="41","Surgeline",IF(OR(E92="40",E92="43"),"PRZ Vessel",IF(OR(E92="51",E92="52"),"Accumulator",IF(E92="57","AFW SG Intac Loop",IF(E92="58","AFW SG Intac Loop",IF(OR(E92="80",E92="82",E92="90",E92="92"),"SG U-tubes",IF(OR(E92="85",E92="95"),"Riser",IF(OR(E92="87",E92="97"),"Dome","Altro"))))))))))))))))</f>
      </c>
      <c r="H92" s="6"/>
      <c r="I92" s="6"/>
      <c r="J92" s="6"/>
      <c r="K92" s="6"/>
      <c r="L92" s="6"/>
      <c r="M92" s="6"/>
      <c r="N92" s="6"/>
      <c r="O92" s="9" t="s">
        <v>247</v>
      </c>
    </row>
    <row x14ac:dyDescent="0.25" r="93" customHeight="1" ht="18.75">
      <c r="A93" s="5" t="s">
        <v>248</v>
      </c>
      <c r="B93" s="9" t="s">
        <v>37</v>
      </c>
      <c r="C93" s="1" t="s">
        <v>13</v>
      </c>
      <c r="D93" s="21">
        <f>MID(A93,3,1)</f>
      </c>
      <c r="E93" s="22">
        <f>MID(A93,3,2)</f>
      </c>
      <c r="F93" s="23">
        <f>IF(D93="1","Intact Loop",IF(D93="2","Broken Loop",IF(D93="3","RPV",IF(D93="4","Pressurizer",IF(D93="5","ECCS and AFW",IF(D93="6","Secondary Loop",IF(D93="7","Pump",IF(D93="8", "SG Broken Loop",IF(D93="9","SG Intact Loop","Break Assembly")))))))))</f>
      </c>
      <c r="G93" s="24" t="s">
        <v>1000</v>
      </c>
      <c r="H93" s="6"/>
      <c r="I93" s="6"/>
      <c r="J93" s="6"/>
      <c r="K93" s="6"/>
      <c r="L93" s="6"/>
      <c r="M93" s="6"/>
      <c r="N93" s="6"/>
      <c r="O93" s="9" t="s">
        <v>249</v>
      </c>
    </row>
    <row x14ac:dyDescent="0.25" r="94" customHeight="1" ht="18.75">
      <c r="A94" s="5" t="s">
        <v>250</v>
      </c>
      <c r="B94" s="9" t="s">
        <v>37</v>
      </c>
      <c r="C94" s="1" t="s">
        <v>13</v>
      </c>
      <c r="D94" s="21">
        <f>MID(A94,3,1)</f>
      </c>
      <c r="E94" s="22">
        <f>MID(A94,3,2)</f>
      </c>
      <c r="F94" s="23">
        <f>IF(D94="1","Intact Loop",IF(D94="2","Broken Loop",IF(D94="3","RPV",IF(D94="4","Pressurizer",IF(D94="5","ECCS and AFW",IF(D94="6","Secondary Loop",IF(D94="7","Pump",IF(D94="8", "SG Broken Loop",IF(D94="9","SG Intact Loop","Break Assembly")))))))))</f>
      </c>
      <c r="G94" s="23">
        <f>IF(OR(E94="11",E94="12",E94="21",E94="22"),"Hot Leg",IF(OR(E94="13",E94="14",E94="23",E94="24"),"Loop Seal",IF(OR(E94="15",E94="16",E94="25",E94="26"),"Cold Leg",IF(OR(E94="31",E94="32",E94="3D",E94="83",E94="93"),"Downcomer",IF(OR(E94="33",E94="34",E94="35",E94="36"),"Lower Plenum",IF(E94="3R","Core",IF(OR(E94="37",E94="38"),"Upper Plenum",IF(E94="39","Upper Head",IF(E94="41","Surgeline",IF(OR(E94="40",E94="43"),"PRZ Vessel",IF(OR(E94="51",E94="52"),"Accumulator",IF(E94="57","AFW SG Intac Loop",IF(E94="58","AFW SG Intac Loop",IF(OR(E94="80",E94="82",E94="90",E94="92"),"SG U-tubes",IF(OR(E94="85",E94="95"),"Riser",IF(OR(E94="87",E94="97"),"Dome","Altro"))))))))))))))))</f>
      </c>
      <c r="H94" s="6"/>
      <c r="I94" s="6"/>
      <c r="J94" s="6"/>
      <c r="K94" s="6"/>
      <c r="L94" s="6"/>
      <c r="M94" s="6"/>
      <c r="N94" s="6"/>
      <c r="O94" s="9" t="s">
        <v>251</v>
      </c>
    </row>
    <row x14ac:dyDescent="0.25" r="95" customHeight="1" ht="18.75">
      <c r="A95" s="13" t="s">
        <v>252</v>
      </c>
      <c r="B95" s="1" t="s">
        <v>37</v>
      </c>
      <c r="C95" s="1" t="s">
        <v>13</v>
      </c>
      <c r="D95" s="21">
        <f>MID(A95,3,1)</f>
      </c>
      <c r="E95" s="22">
        <f>MID(A95,3,2)</f>
      </c>
      <c r="F95" s="23">
        <f>IF(D95="1","Intact Loop",IF(D95="2","Broken Loop",IF(D95="3","RPV",IF(D95="4","Pressurizer",IF(D95="5","ECCS and AFW",IF(D95="6","Secondary Loop",IF(D95="7","Pump",IF(D95="8", "SG Broken Loop",IF(D95="9","SG Intact Loop","Break Assembly")))))))))</f>
      </c>
      <c r="G95" s="23">
        <f>IF(OR(E95="11",E95="12",E95="21",E95="22"),"Hot Leg",IF(OR(E95="13",E95="14",E95="23",E95="24"),"Loop Seal",IF(OR(E95="15",E95="16",E95="25",E95="26"),"Cold Leg",IF(OR(E95="31",E95="32",E95="3D",E95="83",E95="93"),"Downcomer",IF(OR(E95="33",E95="34",E95="35",E95="36"),"Lower Plenum",IF(E95="3R","Core",IF(OR(E95="37",E95="38"),"Upper Plenum",IF(E95="39","Upper Head",IF(E95="41","Surgeline",IF(OR(E95="40",E95="43"),"PRZ Vessel",IF(OR(E95="51",E95="52"),"Accumulator",IF(E95="57","AFW SG Intac Loop",IF(E95="58","AFW SG Intac Loop",IF(OR(E95="80",E95="82",E95="90",E95="92"),"SG U-tubes",IF(OR(E95="85",E95="95"),"Riser",IF(OR(E95="87",E95="97"),"Dome","Altro"))))))))))))))))</f>
      </c>
      <c r="H95" s="6"/>
      <c r="I95" s="6"/>
      <c r="J95" s="6"/>
      <c r="K95" s="6"/>
      <c r="L95" s="6"/>
      <c r="M95" s="6"/>
      <c r="N95" s="6"/>
      <c r="O95" s="1" t="s">
        <v>253</v>
      </c>
    </row>
    <row x14ac:dyDescent="0.25" r="96" customHeight="1" ht="18.75">
      <c r="A96" s="13" t="s">
        <v>254</v>
      </c>
      <c r="B96" s="9" t="s">
        <v>37</v>
      </c>
      <c r="C96" s="1" t="s">
        <v>13</v>
      </c>
      <c r="D96" s="21">
        <f>MID(A96,3,1)</f>
      </c>
      <c r="E96" s="22">
        <f>MID(A96,3,2)</f>
      </c>
      <c r="F96" s="23">
        <f>IF(D96="1","Intact Loop",IF(D96="2","Broken Loop",IF(D96="3","RPV",IF(D96="4","Pressurizer",IF(D96="5","ECCS and AFW",IF(D96="6","Secondary Loop",IF(D96="7","Pump",IF(D96="8", "SG Broken Loop",IF(D96="9","SG Intact Loop","Break Assembly")))))))))</f>
      </c>
      <c r="G96" s="23">
        <f>IF(OR(E96="11",E96="12",E96="21",E96="22"),"Hot Leg",IF(OR(E96="13",E96="14",E96="23",E96="24"),"Loop Seal",IF(OR(E96="15",E96="16",E96="25",E96="26"),"Cold Leg",IF(OR(E96="31",E96="32",E96="3D",E96="83",E96="93"),"Downcomer",IF(OR(E96="33",E96="34",E96="35",E96="36"),"Lower Plenum",IF(E96="3R","Core",IF(OR(E96="37",E96="38"),"Upper Plenum",IF(E96="39","Upper Head",IF(E96="41","Surgeline",IF(OR(E96="40",E96="43"),"PRZ Vessel",IF(OR(E96="51",E96="52"),"Accumulator",IF(E96="57","AFW SG Intac Loop",IF(E96="58","AFW SG Intac Loop",IF(OR(E96="80",E96="82",E96="90",E96="92"),"SG U-tubes",IF(OR(E96="85",E96="95"),"Riser",IF(OR(E96="87",E96="97"),"Dome","Altro"))))))))))))))))</f>
      </c>
      <c r="H96" s="6"/>
      <c r="I96" s="6"/>
      <c r="J96" s="6"/>
      <c r="K96" s="6"/>
      <c r="L96" s="6"/>
      <c r="M96" s="6"/>
      <c r="N96" s="6"/>
      <c r="O96" s="1" t="s">
        <v>255</v>
      </c>
    </row>
    <row x14ac:dyDescent="0.25" r="97" customHeight="1" ht="18.75">
      <c r="A97" s="5" t="s">
        <v>256</v>
      </c>
      <c r="B97" s="9" t="s">
        <v>37</v>
      </c>
      <c r="C97" s="1" t="s">
        <v>13</v>
      </c>
      <c r="D97" s="21">
        <f>MID(A97,3,1)</f>
      </c>
      <c r="E97" s="22">
        <f>MID(A97,3,2)</f>
      </c>
      <c r="F97" s="23">
        <f>IF(D97="1","Intact Loop",IF(D97="2","Broken Loop",IF(D97="3","RPV",IF(D97="4","Pressurizer",IF(D97="5","ECCS and AFW",IF(D97="6","Secondary Loop",IF(D97="7","Pump",IF(D97="8", "SG Broken Loop",IF(D97="9","SG Intact Loop","Break Assembly")))))))))</f>
      </c>
      <c r="G97" s="23">
        <f>IF(OR(E97="11",E97="12",E97="21",E97="22"),"Hot Leg",IF(OR(E97="13",E97="14",E97="23",E97="24"),"Loop Seal",IF(OR(E97="15",E97="16",E97="25",E97="26"),"Cold Leg",IF(OR(E97="31",E97="32",E97="3D",E97="83",E97="93"),"Downcomer",IF(OR(E97="33",E97="34",E97="35",E97="36"),"Lower Plenum",IF(E97="3R","Core",IF(OR(E97="37",E97="38"),"Upper Plenum",IF(E97="39","Upper Head",IF(E97="41","Surgeline",IF(OR(E97="40",E97="43"),"PRZ Vessel",IF(OR(E97="51",E97="52"),"Accumulator",IF(E97="57","AFW SG Intac Loop",IF(E97="58","AFW SG Intac Loop",IF(OR(E97="80",E97="82",E97="90",E97="92"),"SG U-tubes",IF(OR(E97="85",E97="95"),"Riser",IF(OR(E97="87",E97="97"),"Dome","Altro"))))))))))))))))</f>
      </c>
      <c r="H97" s="6"/>
      <c r="I97" s="6"/>
      <c r="J97" s="6"/>
      <c r="K97" s="6"/>
      <c r="L97" s="6"/>
      <c r="M97" s="6"/>
      <c r="N97" s="6"/>
      <c r="O97" s="9" t="s">
        <v>257</v>
      </c>
    </row>
    <row x14ac:dyDescent="0.25" r="98" customHeight="1" ht="18.75">
      <c r="A98" s="13" t="s">
        <v>258</v>
      </c>
      <c r="B98" s="9" t="s">
        <v>37</v>
      </c>
      <c r="C98" s="1" t="s">
        <v>13</v>
      </c>
      <c r="D98" s="21">
        <f>MID(A98,3,1)</f>
      </c>
      <c r="E98" s="22">
        <f>MID(A98,3,2)</f>
      </c>
      <c r="F98" s="23">
        <f>IF(D98="1","Intact Loop",IF(D98="2","Broken Loop",IF(D98="3","RPV",IF(D98="4","Pressurizer",IF(D98="5","ECCS and AFW",IF(D98="6","Secondary Loop",IF(D98="7","Pump",IF(D98="8", "SG Broken Loop",IF(D98="9","SG Intact Loop","Break Assembly")))))))))</f>
      </c>
      <c r="G98" s="23">
        <f>IF(OR(E98="11",E98="12",E98="21",E98="22"),"Hot Leg",IF(OR(E98="13",E98="14",E98="23",E98="24"),"Loop Seal",IF(OR(E98="15",E98="16",E98="25",E98="26"),"Cold Leg",IF(OR(E98="31",E98="32",E98="3D",E98="83",E98="93"),"Downcomer",IF(OR(E98="33",E98="34",E98="35",E98="36"),"Lower Plenum",IF(E98="3R","Core",IF(OR(E98="37",E98="38"),"Upper Plenum",IF(E98="39","Upper Head",IF(E98="41","Surgeline",IF(OR(E98="40",E98="43"),"PRZ Vessel",IF(OR(E98="51",E98="52"),"Accumulator",IF(E98="57","AFW SG Intac Loop",IF(E98="58","AFW SG Intac Loop",IF(OR(E98="80",E98="82",E98="90",E98="92"),"SG U-tubes",IF(OR(E98="85",E98="95"),"Riser",IF(OR(E98="87",E98="97"),"Dome","Altro"))))))))))))))))</f>
      </c>
      <c r="H98" s="6"/>
      <c r="I98" s="6"/>
      <c r="J98" s="6"/>
      <c r="K98" s="6"/>
      <c r="L98" s="6"/>
      <c r="M98" s="6"/>
      <c r="N98" s="6"/>
      <c r="O98" s="9" t="s">
        <v>259</v>
      </c>
    </row>
    <row x14ac:dyDescent="0.25" r="99" customHeight="1" ht="18.75">
      <c r="A99" s="5" t="s">
        <v>260</v>
      </c>
      <c r="B99" s="9" t="s">
        <v>37</v>
      </c>
      <c r="C99" s="1" t="s">
        <v>13</v>
      </c>
      <c r="D99" s="21">
        <f>MID(A99,3,1)</f>
      </c>
      <c r="E99" s="22">
        <f>MID(A99,3,2)</f>
      </c>
      <c r="F99" s="23">
        <f>IF(D99="1","Intact Loop",IF(D99="2","Broken Loop",IF(D99="3","RPV",IF(D99="4","Pressurizer",IF(D99="5","ECCS and AFW",IF(D99="6","Secondary Loop",IF(D99="7","Pump",IF(D99="8", "SG Broken Loop",IF(D99="9","SG Intact Loop","Break Assembly")))))))))</f>
      </c>
      <c r="G99" s="23">
        <f>IF(OR(E99="11",E99="12",E99="21",E99="22"),"Hot Leg",IF(OR(E99="13",E99="14",E99="23",E99="24"),"Loop Seal",IF(OR(E99="15",E99="16",E99="25",E99="26"),"Cold Leg",IF(OR(E99="31",E99="32",E99="3D",E99="83",E99="93"),"Downcomer",IF(OR(E99="33",E99="34",E99="35",E99="36"),"Lower Plenum",IF(E99="3R","Core",IF(OR(E99="37",E99="38"),"Upper Plenum",IF(E99="39","Upper Head",IF(E99="41","Surgeline",IF(OR(E99="40",E99="43"),"PRZ Vessel",IF(OR(E99="51",E99="52"),"Accumulator",IF(E99="57","AFW SG Intac Loop",IF(E99="58","AFW SG Intac Loop",IF(OR(E99="80",E99="82",E99="90",E99="92"),"SG U-tubes",IF(OR(E99="85",E99="95"),"Riser",IF(OR(E99="87",E99="97"),"Dome","Altro"))))))))))))))))</f>
      </c>
      <c r="H99" s="6"/>
      <c r="I99" s="6"/>
      <c r="J99" s="6"/>
      <c r="K99" s="6"/>
      <c r="L99" s="6"/>
      <c r="M99" s="6"/>
      <c r="N99" s="6"/>
      <c r="O99" s="9" t="s">
        <v>261</v>
      </c>
    </row>
    <row x14ac:dyDescent="0.25" r="100" customHeight="1" ht="18.75">
      <c r="A100" s="5" t="s">
        <v>262</v>
      </c>
      <c r="B100" s="9" t="s">
        <v>37</v>
      </c>
      <c r="C100" s="1" t="s">
        <v>13</v>
      </c>
      <c r="D100" s="21">
        <f>MID(A100,3,1)</f>
      </c>
      <c r="E100" s="22">
        <f>MID(A100,3,2)</f>
      </c>
      <c r="F100" s="23">
        <f>IF(D100="1","Intact Loop",IF(D100="2","Broken Loop",IF(D100="3","RPV",IF(D100="4","Pressurizer",IF(D100="5","ECCS and AFW",IF(D100="6","Secondary Loop",IF(D100="7","Pump",IF(D100="8", "SG Broken Loop",IF(D100="9","SG Intact Loop","Break Assembly")))))))))</f>
      </c>
      <c r="G100" s="23">
        <f>IF(OR(E100="11",E100="12",E100="21",E100="22"),"Hot Leg",IF(OR(E100="13",E100="14",E100="23",E100="24"),"Loop Seal",IF(OR(E100="15",E100="16",E100="25",E100="26"),"Cold Leg",IF(OR(E100="31",E100="32",E100="3D",E100="83",E100="93"),"Downcomer",IF(OR(E100="33",E100="34",E100="35",E100="36"),"Lower Plenum",IF(E100="3R","Core",IF(OR(E100="37",E100="38"),"Upper Plenum",IF(E100="39","Upper Head",IF(E100="41","Surgeline",IF(OR(E100="40",E100="43"),"PRZ Vessel",IF(OR(E100="51",E100="52"),"Accumulator",IF(E100="57","AFW SG Intac Loop",IF(E100="58","AFW SG Intac Loop",IF(OR(E100="80",E100="82",E100="90",E100="92"),"SG U-tubes",IF(OR(E100="85",E100="95"),"Riser",IF(OR(E100="87",E100="97"),"Dome","Altro"))))))))))))))))</f>
      </c>
      <c r="H100" s="6"/>
      <c r="I100" s="6"/>
      <c r="J100" s="6"/>
      <c r="K100" s="6"/>
      <c r="L100" s="6"/>
      <c r="M100" s="6"/>
      <c r="N100" s="6"/>
      <c r="O100" s="9" t="s">
        <v>263</v>
      </c>
    </row>
    <row x14ac:dyDescent="0.25" r="101" customHeight="1" ht="18.75">
      <c r="A101" s="5" t="s">
        <v>264</v>
      </c>
      <c r="B101" s="9" t="s">
        <v>37</v>
      </c>
      <c r="C101" s="1" t="s">
        <v>13</v>
      </c>
      <c r="D101" s="21">
        <f>MID(A101,3,1)</f>
      </c>
      <c r="E101" s="22">
        <f>MID(A101,3,2)</f>
      </c>
      <c r="F101" s="23">
        <f>IF(D101="1","Intact Loop",IF(D101="2","Broken Loop",IF(D101="3","RPV",IF(D101="4","Pressurizer",IF(D101="5","ECCS and AFW",IF(D101="6","Secondary Loop",IF(D101="7","Pump",IF(D101="8", "SG Broken Loop",IF(D101="9","SG Intact Loop","Break Assembly")))))))))</f>
      </c>
      <c r="G101" s="23">
        <f>IF(OR(E101="11",E101="12",E101="21",E101="22"),"Hot Leg",IF(OR(E101="13",E101="14",E101="23",E101="24"),"Loop Seal",IF(OR(E101="15",E101="16",E101="25",E101="26"),"Cold Leg",IF(OR(E101="31",E101="32",E101="3D",E101="83",E101="93"),"Downcomer",IF(OR(E101="33",E101="34",E101="35",E101="36"),"Lower Plenum",IF(E101="3R","Core",IF(OR(E101="37",E101="38"),"Upper Plenum",IF(E101="39","Upper Head",IF(E101="41","Surgeline",IF(OR(E101="40",E101="43"),"PRZ Vessel",IF(OR(E101="51",E101="52"),"Accumulator",IF(E101="57","AFW SG Intac Loop",IF(E101="58","AFW SG Intac Loop",IF(OR(E101="80",E101="82",E101="90",E101="92"),"SG U-tubes",IF(OR(E101="85",E101="95"),"Riser",IF(OR(E101="87",E101="97"),"Dome","Altro"))))))))))))))))</f>
      </c>
      <c r="H101" s="6"/>
      <c r="I101" s="6"/>
      <c r="J101" s="6"/>
      <c r="K101" s="6"/>
      <c r="L101" s="6"/>
      <c r="M101" s="6"/>
      <c r="N101" s="6"/>
      <c r="O101" s="9" t="s">
        <v>265</v>
      </c>
    </row>
    <row x14ac:dyDescent="0.25" r="102" customHeight="1" ht="18.75">
      <c r="A102" s="5" t="s">
        <v>266</v>
      </c>
      <c r="B102" s="9" t="s">
        <v>37</v>
      </c>
      <c r="C102" s="1" t="s">
        <v>13</v>
      </c>
      <c r="D102" s="21">
        <f>MID(A102,3,1)</f>
      </c>
      <c r="E102" s="22">
        <f>MID(A102,3,2)</f>
      </c>
      <c r="F102" s="23">
        <f>IF(D102="1","Intact Loop",IF(D102="2","Broken Loop",IF(D102="3","RPV",IF(D102="4","Pressurizer",IF(D102="5","ECCS and AFW",IF(D102="6","Secondary Loop",IF(D102="7","Pump",IF(D102="8", "SG Broken Loop",IF(D102="9","SG Intact Loop","Break Assembly")))))))))</f>
      </c>
      <c r="G102" s="23">
        <f>IF(OR(E102="11",E102="12",E102="21",E102="22"),"Hot Leg",IF(OR(E102="13",E102="14",E102="23",E102="24"),"Loop Seal",IF(OR(E102="15",E102="16",E102="25",E102="26"),"Cold Leg",IF(OR(E102="31",E102="32",E102="3D",E102="83",E102="93"),"Downcomer",IF(OR(E102="33",E102="34",E102="35",E102="36"),"Lower Plenum",IF(E102="3R","Core",IF(OR(E102="37",E102="38"),"Upper Plenum",IF(E102="39","Upper Head",IF(E102="41","Surgeline",IF(OR(E102="40",E102="43"),"PRZ Vessel",IF(OR(E102="51",E102="52"),"Accumulator",IF(E102="57","AFW SG Intac Loop",IF(E102="58","AFW SG Intac Loop",IF(OR(E102="80",E102="82",E102="90",E102="92"),"SG U-tubes",IF(OR(E102="85",E102="95"),"Riser",IF(OR(E102="87",E102="97"),"Dome","Altro"))))))))))))))))</f>
      </c>
      <c r="H102" s="6"/>
      <c r="I102" s="6"/>
      <c r="J102" s="6"/>
      <c r="K102" s="6"/>
      <c r="L102" s="6"/>
      <c r="M102" s="6"/>
      <c r="N102" s="6"/>
      <c r="O102" s="9" t="s">
        <v>267</v>
      </c>
    </row>
    <row x14ac:dyDescent="0.25" r="103" customHeight="1" ht="18.75">
      <c r="A103" s="5" t="s">
        <v>268</v>
      </c>
      <c r="B103" s="9" t="s">
        <v>37</v>
      </c>
      <c r="C103" s="1" t="s">
        <v>13</v>
      </c>
      <c r="D103" s="21">
        <f>MID(A103,3,1)</f>
      </c>
      <c r="E103" s="22">
        <f>MID(A103,3,2)</f>
      </c>
      <c r="F103" s="23">
        <f>IF(D103="1","Intact Loop",IF(D103="2","Broken Loop",IF(D103="3","RPV",IF(D103="4","Pressurizer",IF(D103="5","ECCS and AFW",IF(D103="6","Secondary Loop",IF(D103="7","Pump",IF(D103="8", "SG Broken Loop",IF(D103="9","SG Intact Loop","Break Assembly")))))))))</f>
      </c>
      <c r="G103" s="23">
        <f>IF(OR(E103="11",E103="12",E103="21",E103="22"),"Hot Leg",IF(OR(E103="13",E103="14",E103="23",E103="24"),"Loop Seal",IF(OR(E103="15",E103="16",E103="25",E103="26"),"Cold Leg",IF(OR(E103="31",E103="32",E103="3D",E103="83",E103="93"),"Downcomer",IF(OR(E103="33",E103="34",E103="35",E103="36"),"Lower Plenum",IF(E103="3R","Core",IF(OR(E103="37",E103="38"),"Upper Plenum",IF(E103="39","Upper Head",IF(E103="41","Surgeline",IF(OR(E103="40",E103="43"),"PRZ Vessel",IF(OR(E103="51",E103="52"),"Accumulator",IF(E103="57","AFW SG Intac Loop",IF(E103="58","AFW SG Intac Loop",IF(OR(E103="80",E103="82",E103="90",E103="92"),"SG U-tubes",IF(OR(E103="85",E103="95"),"Riser",IF(OR(E103="87",E103="97"),"Dome","Altro"))))))))))))))))</f>
      </c>
      <c r="H103" s="6"/>
      <c r="I103" s="6"/>
      <c r="J103" s="6"/>
      <c r="K103" s="6"/>
      <c r="L103" s="6"/>
      <c r="M103" s="6"/>
      <c r="N103" s="6"/>
      <c r="O103" s="1" t="s">
        <v>269</v>
      </c>
    </row>
    <row x14ac:dyDescent="0.25" r="104" customHeight="1" ht="18.75">
      <c r="A104" s="5" t="s">
        <v>270</v>
      </c>
      <c r="B104" s="1" t="s">
        <v>271</v>
      </c>
      <c r="C104" s="1" t="s">
        <v>13</v>
      </c>
      <c r="D104" s="21">
        <f>MID(A104,3,1)</f>
      </c>
      <c r="E104" s="22">
        <f>MID(A104,3,2)</f>
      </c>
      <c r="F104" s="23">
        <f>IF(D104="1","Intact Loop",IF(D104="2","Broken Loop",IF(D104="3","RPV",IF(D104="4","Pressurizer",IF(D104="5","ECCS and AFW",IF(D104="6","Secondary Loop",IF(D104="7","Pump",IF(D104="8", "SG Broken Loop",IF(D104="9","SG Intact Loop","Break Assembly")))))))))</f>
      </c>
      <c r="G104" s="23">
        <f>IF(OR(E104="11",E104="12",E104="21",E104="22"),"Hot Leg",IF(OR(E104="13",E104="14",E104="23",E104="24"),"Loop Seal",IF(OR(E104="15",E104="16",E104="25",E104="26"),"Cold Leg",IF(OR(E104="31",E104="32",E104="3D",E104="83",E104="93"),"Downcomer",IF(OR(E104="33",E104="34",E104="35",E104="36"),"Lower Plenum",IF(E104="3R","Core",IF(OR(E104="37",E104="38"),"Upper Plenum",IF(E104="39","Upper Head",IF(E104="41","Surgeline",IF(OR(E104="40",E104="43"),"PRZ Vessel",IF(OR(E104="51",E104="52"),"Accumulator",IF(E104="57","AFW SG Intac Loop",IF(E104="58","AFW SG Intac Loop",IF(OR(E104="80",E104="82",E104="90",E104="92"),"SG U-tubes",IF(OR(E104="85",E104="95"),"Riser",IF(OR(E104="87",E104="97"),"Dome","Altro"))))))))))))))))</f>
      </c>
      <c r="H104" s="6"/>
      <c r="I104" s="6"/>
      <c r="J104" s="6"/>
      <c r="K104" s="6"/>
      <c r="L104" s="6"/>
      <c r="M104" s="6"/>
      <c r="N104" s="6"/>
      <c r="O104" s="9" t="s">
        <v>272</v>
      </c>
    </row>
    <row x14ac:dyDescent="0.25" r="105" customHeight="1" ht="18.75">
      <c r="A105" s="5" t="s">
        <v>273</v>
      </c>
      <c r="B105" s="9" t="s">
        <v>37</v>
      </c>
      <c r="C105" s="1" t="s">
        <v>13</v>
      </c>
      <c r="D105" s="21">
        <f>MID(A105,3,1)</f>
      </c>
      <c r="E105" s="22">
        <f>MID(A105,3,2)</f>
      </c>
      <c r="F105" s="23">
        <f>IF(D105="1","Intact Loop",IF(D105="2","Broken Loop",IF(D105="3","RPV",IF(D105="4","Pressurizer",IF(D105="5","ECCS and AFW",IF(D105="6","Secondary Loop",IF(D105="7","Pump",IF(D105="8", "SG Broken Loop",IF(D105="9","SG Intact Loop","Break Assembly")))))))))</f>
      </c>
      <c r="G105" s="23">
        <f>IF(OR(E105="11",E105="12",E105="21",E105="22"),"Hot Leg",IF(OR(E105="13",E105="14",E105="23",E105="24"),"Loop Seal",IF(OR(E105="15",E105="16",E105="25",E105="26"),"Cold Leg",IF(OR(E105="31",E105="32",E105="3D",E105="83",E105="93"),"Downcomer",IF(OR(E105="33",E105="34",E105="35",E105="36"),"Lower Plenum",IF(E105="3R","Core",IF(OR(E105="37",E105="38"),"Upper Plenum",IF(E105="39","Upper Head",IF(E105="41","Surgeline",IF(OR(E105="40",E105="43"),"PRZ Vessel",IF(OR(E105="51",E105="52"),"Accumulator",IF(E105="57","AFW SG Intac Loop",IF(E105="58","AFW SG Intac Loop",IF(OR(E105="80",E105="82",E105="90",E105="92"),"SG U-tubes",IF(OR(E105="85",E105="95"),"Riser",IF(OR(E105="87",E105="97"),"Dome","Altro"))))))))))))))))</f>
      </c>
      <c r="H105" s="6"/>
      <c r="I105" s="6"/>
      <c r="J105" s="6"/>
      <c r="K105" s="6"/>
      <c r="L105" s="6"/>
      <c r="M105" s="6"/>
      <c r="N105" s="6"/>
      <c r="O105" s="9" t="s">
        <v>274</v>
      </c>
    </row>
    <row x14ac:dyDescent="0.25" r="106" customHeight="1" ht="18.75">
      <c r="A106" s="5" t="s">
        <v>275</v>
      </c>
      <c r="B106" s="9" t="s">
        <v>37</v>
      </c>
      <c r="C106" s="1" t="s">
        <v>13</v>
      </c>
      <c r="D106" s="21">
        <f>MID(A106,3,1)</f>
      </c>
      <c r="E106" s="22">
        <f>MID(A106,3,2)</f>
      </c>
      <c r="F106" s="23">
        <f>IF(D106="1","Intact Loop",IF(D106="2","Broken Loop",IF(D106="3","RPV",IF(D106="4","Pressurizer",IF(D106="5","ECCS and AFW",IF(D106="6","Secondary Loop",IF(D106="7","Pump",IF(D106="8", "SG Broken Loop",IF(D106="9","SG Intact Loop","Break Assembly")))))))))</f>
      </c>
      <c r="G106" s="23">
        <f>IF(OR(E106="11",E106="12",E106="21",E106="22"),"Hot Leg",IF(OR(E106="13",E106="14",E106="23",E106="24"),"Loop Seal",IF(OR(E106="15",E106="16",E106="25",E106="26"),"Cold Leg",IF(OR(E106="31",E106="32",E106="3D",E106="83",E106="93"),"Downcomer",IF(OR(E106="33",E106="34",E106="35",E106="36"),"Lower Plenum",IF(E106="3R","Core",IF(OR(E106="37",E106="38"),"Upper Plenum",IF(E106="39","Upper Head",IF(E106="41","Surgeline",IF(OR(E106="40",E106="43"),"PRZ Vessel",IF(OR(E106="51",E106="52"),"Accumulator",IF(E106="57","AFW SG Intac Loop",IF(E106="58","AFW SG Intac Loop",IF(OR(E106="80",E106="82",E106="90",E106="92"),"SG U-tubes",IF(OR(E106="85",E106="95"),"Riser",IF(OR(E106="87",E106="97"),"Dome","Altro"))))))))))))))))</f>
      </c>
      <c r="H106" s="6"/>
      <c r="I106" s="6"/>
      <c r="J106" s="6"/>
      <c r="K106" s="6"/>
      <c r="L106" s="6"/>
      <c r="M106" s="6"/>
      <c r="N106" s="6"/>
      <c r="O106" s="9" t="s">
        <v>276</v>
      </c>
    </row>
    <row x14ac:dyDescent="0.25" r="107" customHeight="1" ht="18.75">
      <c r="A107" s="5" t="s">
        <v>277</v>
      </c>
      <c r="B107" s="9" t="s">
        <v>37</v>
      </c>
      <c r="C107" s="1" t="s">
        <v>13</v>
      </c>
      <c r="D107" s="21">
        <f>MID(A107,3,1)</f>
      </c>
      <c r="E107" s="22">
        <f>MID(A107,3,2)</f>
      </c>
      <c r="F107" s="23">
        <f>IF(D107="1","Intact Loop",IF(D107="2","Broken Loop",IF(D107="3","RPV",IF(D107="4","Pressurizer",IF(D107="5","ECCS and AFW",IF(D107="6","Secondary Loop",IF(D107="7","Pump",IF(D107="8", "SG Broken Loop",IF(D107="9","SG Intact Loop","Break Assembly")))))))))</f>
      </c>
      <c r="G107" s="23">
        <f>IF(OR(E107="11",E107="12",E107="21",E107="22"),"Hot Leg",IF(OR(E107="13",E107="14",E107="23",E107="24"),"Loop Seal",IF(OR(E107="15",E107="16",E107="25",E107="26"),"Cold Leg",IF(OR(E107="31",E107="32",E107="3D",E107="83",E107="93"),"Downcomer",IF(OR(E107="33",E107="34",E107="35",E107="36"),"Lower Plenum",IF(E107="3R","Core",IF(OR(E107="37",E107="38"),"Upper Plenum",IF(E107="39","Upper Head",IF(E107="41","Surgeline",IF(OR(E107="40",E107="43"),"PRZ Vessel",IF(OR(E107="51",E107="52"),"Accumulator",IF(E107="57","AFW SG Intac Loop",IF(E107="58","AFW SG Intac Loop",IF(OR(E107="80",E107="82",E107="90",E107="92"),"SG U-tubes",IF(OR(E107="85",E107="95"),"Riser",IF(OR(E107="87",E107="97"),"Dome","Altro"))))))))))))))))</f>
      </c>
      <c r="H107" s="6"/>
      <c r="I107" s="6"/>
      <c r="J107" s="6"/>
      <c r="K107" s="6"/>
      <c r="L107" s="6"/>
      <c r="M107" s="6"/>
      <c r="N107" s="6"/>
      <c r="O107" s="9" t="s">
        <v>278</v>
      </c>
    </row>
    <row x14ac:dyDescent="0.25" r="108" customHeight="1" ht="18.75">
      <c r="A108" s="5" t="s">
        <v>279</v>
      </c>
      <c r="B108" s="9" t="s">
        <v>37</v>
      </c>
      <c r="C108" s="1" t="s">
        <v>13</v>
      </c>
      <c r="D108" s="21">
        <f>MID(A108,3,1)</f>
      </c>
      <c r="E108" s="22">
        <f>MID(A108,3,2)</f>
      </c>
      <c r="F108" s="23">
        <f>IF(D108="1","Intact Loop",IF(D108="2","Broken Loop",IF(D108="3","RPV",IF(D108="4","Pressurizer",IF(D108="5","ECCS and AFW",IF(D108="6","Secondary Loop",IF(D108="7","Pump",IF(D108="8", "SG Broken Loop",IF(D108="9","SG Intact Loop","Break Assembly")))))))))</f>
      </c>
      <c r="G108" s="23">
        <f>IF(OR(E108="11",E108="12",E108="21",E108="22"),"Hot Leg",IF(OR(E108="13",E108="14",E108="23",E108="24"),"Loop Seal",IF(OR(E108="15",E108="16",E108="25",E108="26"),"Cold Leg",IF(OR(E108="31",E108="32",E108="3D",E108="83",E108="93"),"Downcomer",IF(OR(E108="33",E108="34",E108="35",E108="36"),"Lower Plenum",IF(E108="3R","Core",IF(OR(E108="37",E108="38"),"Upper Plenum",IF(E108="39","Upper Head",IF(E108="41","Surgeline",IF(OR(E108="40",E108="43"),"PRZ Vessel",IF(OR(E108="51",E108="52"),"Accumulator",IF(E108="57","AFW SG Intac Loop",IF(E108="58","AFW SG Intac Loop",IF(OR(E108="80",E108="82",E108="90",E108="92"),"SG U-tubes",IF(OR(E108="85",E108="95"),"Riser",IF(OR(E108="87",E108="97"),"Dome","Altro"))))))))))))))))</f>
      </c>
      <c r="H108" s="6"/>
      <c r="I108" s="6"/>
      <c r="J108" s="6"/>
      <c r="K108" s="6"/>
      <c r="L108" s="6"/>
      <c r="M108" s="6"/>
      <c r="N108" s="6"/>
      <c r="O108" s="9" t="s">
        <v>280</v>
      </c>
    </row>
    <row x14ac:dyDescent="0.25" r="109" customHeight="1" ht="18.75">
      <c r="A109" s="5" t="s">
        <v>281</v>
      </c>
      <c r="B109" s="9" t="s">
        <v>37</v>
      </c>
      <c r="C109" s="1" t="s">
        <v>13</v>
      </c>
      <c r="D109" s="21">
        <f>MID(A109,3,1)</f>
      </c>
      <c r="E109" s="22">
        <f>MID(A109,3,2)</f>
      </c>
      <c r="F109" s="23">
        <f>IF(D109="1","Intact Loop",IF(D109="2","Broken Loop",IF(D109="3","RPV",IF(D109="4","Pressurizer",IF(D109="5","ECCS and AFW",IF(D109="6","Secondary Loop",IF(D109="7","Pump",IF(D109="8", "SG Broken Loop",IF(D109="9","SG Intact Loop","Break Assembly")))))))))</f>
      </c>
      <c r="G109" s="23">
        <f>IF(OR(E109="11",E109="12",E109="21",E109="22"),"Hot Leg",IF(OR(E109="13",E109="14",E109="23",E109="24"),"Loop Seal",IF(OR(E109="15",E109="16",E109="25",E109="26"),"Cold Leg",IF(OR(E109="31",E109="32",E109="3D",E109="83",E109="93"),"Downcomer",IF(OR(E109="33",E109="34",E109="35",E109="36"),"Lower Plenum",IF(E109="3R","Core",IF(OR(E109="37",E109="38"),"Upper Plenum",IF(E109="39","Upper Head",IF(E109="41","Surgeline",IF(OR(E109="40",E109="43"),"PRZ Vessel",IF(OR(E109="51",E109="52"),"Accumulator",IF(E109="57","AFW SG Intac Loop",IF(E109="58","AFW SG Intac Loop",IF(OR(E109="80",E109="82",E109="90",E109="92"),"SG U-tubes",IF(OR(E109="85",E109="95"),"Riser",IF(OR(E109="87",E109="97"),"Dome","Altro"))))))))))))))))</f>
      </c>
      <c r="H109" s="6"/>
      <c r="I109" s="6"/>
      <c r="J109" s="6"/>
      <c r="K109" s="6"/>
      <c r="L109" s="6"/>
      <c r="M109" s="6"/>
      <c r="N109" s="6"/>
      <c r="O109" s="9" t="s">
        <v>282</v>
      </c>
    </row>
    <row x14ac:dyDescent="0.25" r="110" customHeight="1" ht="18.75">
      <c r="A110" s="5" t="s">
        <v>283</v>
      </c>
      <c r="B110" s="9" t="s">
        <v>37</v>
      </c>
      <c r="C110" s="1" t="s">
        <v>13</v>
      </c>
      <c r="D110" s="21">
        <f>MID(A110,3,1)</f>
      </c>
      <c r="E110" s="22">
        <f>MID(A110,3,2)</f>
      </c>
      <c r="F110" s="23">
        <f>IF(D110="1","Intact Loop",IF(D110="2","Broken Loop",IF(D110="3","RPV",IF(D110="4","Pressurizer",IF(D110="5","ECCS and AFW",IF(D110="6","Secondary Loop",IF(D110="7","Pump",IF(D110="8", "SG Broken Loop",IF(D110="9","SG Intact Loop","Break Assembly")))))))))</f>
      </c>
      <c r="G110" s="23">
        <f>IF(OR(E110="11",E110="12",E110="21",E110="22"),"Hot Leg",IF(OR(E110="13",E110="14",E110="23",E110="24"),"Loop Seal",IF(OR(E110="15",E110="16",E110="25",E110="26"),"Cold Leg",IF(OR(E110="31",E110="32",E110="3D",E110="83",E110="93"),"Downcomer",IF(OR(E110="33",E110="34",E110="35",E110="36"),"Lower Plenum",IF(E110="3R","Core",IF(OR(E110="37",E110="38"),"Upper Plenum",IF(E110="39","Upper Head",IF(E110="41","Surgeline",IF(OR(E110="40",E110="43"),"PRZ Vessel",IF(OR(E110="51",E110="52"),"Accumulator",IF(E110="57","AFW SG Intac Loop",IF(E110="58","AFW SG Intac Loop",IF(OR(E110="80",E110="82",E110="90",E110="92"),"SG U-tubes",IF(OR(E110="85",E110="95"),"Riser",IF(OR(E110="87",E110="97"),"Dome","Altro"))))))))))))))))</f>
      </c>
      <c r="H110" s="6"/>
      <c r="I110" s="6"/>
      <c r="J110" s="6"/>
      <c r="K110" s="6"/>
      <c r="L110" s="6"/>
      <c r="M110" s="6"/>
      <c r="N110" s="6"/>
      <c r="O110" s="9" t="s">
        <v>284</v>
      </c>
    </row>
    <row x14ac:dyDescent="0.25" r="111" customHeight="1" ht="18.75">
      <c r="A111" s="5" t="s">
        <v>285</v>
      </c>
      <c r="B111" s="9" t="s">
        <v>37</v>
      </c>
      <c r="C111" s="1" t="s">
        <v>13</v>
      </c>
      <c r="D111" s="21">
        <f>MID(A111,3,1)</f>
      </c>
      <c r="E111" s="22">
        <f>MID(A111,3,2)</f>
      </c>
      <c r="F111" s="23">
        <f>IF(D111="1","Intact Loop",IF(D111="2","Broken Loop",IF(D111="3","RPV",IF(D111="4","Pressurizer",IF(D111="5","ECCS and AFW",IF(D111="6","Secondary Loop",IF(D111="7","Pump",IF(D111="8", "SG Broken Loop",IF(D111="9","SG Intact Loop","Break Assembly")))))))))</f>
      </c>
      <c r="G111" s="24" t="s">
        <v>1000</v>
      </c>
      <c r="H111" s="6"/>
      <c r="I111" s="6"/>
      <c r="J111" s="6"/>
      <c r="K111" s="6"/>
      <c r="L111" s="6"/>
      <c r="M111" s="6"/>
      <c r="N111" s="6"/>
      <c r="O111" s="9" t="s">
        <v>286</v>
      </c>
    </row>
    <row x14ac:dyDescent="0.25" r="112" customHeight="1" ht="18.75">
      <c r="A112" s="13" t="s">
        <v>287</v>
      </c>
      <c r="B112" s="9" t="s">
        <v>37</v>
      </c>
      <c r="C112" s="1" t="s">
        <v>13</v>
      </c>
      <c r="D112" s="21">
        <f>MID(A112,3,1)</f>
      </c>
      <c r="E112" s="22">
        <f>MID(A112,3,2)</f>
      </c>
      <c r="F112" s="23">
        <f>IF(D112="1","Intact Loop",IF(D112="2","Broken Loop",IF(D112="3","RPV",IF(D112="4","Pressurizer",IF(D112="5","ECCS and AFW",IF(D112="6","Secondary Loop",IF(D112="7","Pump",IF(D112="8", "SG Broken Loop",IF(D112="9","SG Intact Loop","Break Assembly")))))))))</f>
      </c>
      <c r="G112" s="23">
        <f>IF(OR(E112="11",E112="12",E112="21",E112="22"),"Hot Leg",IF(OR(E112="13",E112="14",E112="23",E112="24"),"Loop Seal",IF(OR(E112="15",E112="16",E112="25",E112="26"),"Cold Leg",IF(OR(E112="31",E112="32",E112="3D",E112="83",E112="93"),"Downcomer",IF(OR(E112="33",E112="34",E112="35",E112="36"),"Lower Plenum",IF(E112="3R","Core",IF(OR(E112="37",E112="38"),"Upper Plenum",IF(E112="39","Upper Head",IF(E112="41","Surgeline",IF(OR(E112="40",E112="43"),"PRZ Vessel",IF(OR(E112="51",E112="52"),"Accumulator",IF(E112="57","AFW SG Intac Loop",IF(E112="58","AFW SG Intac Loop",IF(OR(E112="80",E112="82",E112="90",E112="92"),"SG U-tubes",IF(OR(E112="85",E112="95"),"Riser",IF(OR(E112="87",E112="97"),"Dome","Altro"))))))))))))))))</f>
      </c>
      <c r="H112" s="6"/>
      <c r="I112" s="6"/>
      <c r="J112" s="6"/>
      <c r="K112" s="6"/>
      <c r="L112" s="6"/>
      <c r="M112" s="6"/>
      <c r="N112" s="6"/>
      <c r="O112" s="9" t="s">
        <v>288</v>
      </c>
    </row>
    <row x14ac:dyDescent="0.25" r="113" customHeight="1" ht="18.75">
      <c r="A113" s="5" t="s">
        <v>289</v>
      </c>
      <c r="B113" s="9" t="s">
        <v>37</v>
      </c>
      <c r="C113" s="1" t="s">
        <v>13</v>
      </c>
      <c r="D113" s="21">
        <f>MID(A113,3,1)</f>
      </c>
      <c r="E113" s="22">
        <f>MID(A113,3,2)</f>
      </c>
      <c r="F113" s="23">
        <f>IF(D113="1","Intact Loop",IF(D113="2","Broken Loop",IF(D113="3","RPV",IF(D113="4","Pressurizer",IF(D113="5","ECCS and AFW",IF(D113="6","Secondary Loop",IF(D113="7","Pump",IF(D113="8", "SG Broken Loop",IF(D113="9","SG Intact Loop","Break Assembly")))))))))</f>
      </c>
      <c r="G113" s="23">
        <f>IF(OR(E113="11",E113="12",E113="21",E113="22"),"Hot Leg",IF(OR(E113="13",E113="14",E113="23",E113="24"),"Loop Seal",IF(OR(E113="15",E113="16",E113="25",E113="26"),"Cold Leg",IF(OR(E113="31",E113="32",E113="3D",E113="83",E113="93"),"Downcomer",IF(OR(E113="33",E113="34",E113="35",E113="36"),"Lower Plenum",IF(E113="3R","Core",IF(OR(E113="37",E113="38"),"Upper Plenum",IF(E113="39","Upper Head",IF(E113="41","Surgeline",IF(OR(E113="40",E113="43"),"PRZ Vessel",IF(OR(E113="51",E113="52"),"Accumulator",IF(E113="57","AFW SG Intac Loop",IF(E113="58","AFW SG Intac Loop",IF(OR(E113="80",E113="82",E113="90",E113="92"),"SG U-tubes",IF(OR(E113="85",E113="95"),"Riser",IF(OR(E113="87",E113="97"),"Dome","Altro"))))))))))))))))</f>
      </c>
      <c r="H113" s="6"/>
      <c r="I113" s="6"/>
      <c r="J113" s="6"/>
      <c r="K113" s="6"/>
      <c r="L113" s="6"/>
      <c r="M113" s="6"/>
      <c r="N113" s="6"/>
      <c r="O113" s="9" t="s">
        <v>290</v>
      </c>
    </row>
    <row x14ac:dyDescent="0.25" r="114" customHeight="1" ht="18.75">
      <c r="A114" s="5" t="s">
        <v>291</v>
      </c>
      <c r="B114" s="9" t="s">
        <v>37</v>
      </c>
      <c r="C114" s="1" t="s">
        <v>13</v>
      </c>
      <c r="D114" s="21">
        <f>MID(A114,3,1)</f>
      </c>
      <c r="E114" s="22">
        <f>MID(A114,3,2)</f>
      </c>
      <c r="F114" s="23">
        <f>IF(D114="1","Intact Loop",IF(D114="2","Broken Loop",IF(D114="3","RPV",IF(D114="4","Pressurizer",IF(D114="5","ECCS and AFW",IF(D114="6","Secondary Loop",IF(D114="7","Pump",IF(D114="8", "SG Broken Loop",IF(D114="9","SG Intact Loop","Break Assembly")))))))))</f>
      </c>
      <c r="G114" s="23">
        <f>IF(OR(E114="11",E114="12",E114="21",E114="22"),"Hot Leg",IF(OR(E114="13",E114="14",E114="23",E114="24"),"Loop Seal",IF(OR(E114="15",E114="16",E114="25",E114="26"),"Cold Leg",IF(OR(E114="31",E114="32",E114="3D",E114="83",E114="93"),"Downcomer",IF(OR(E114="33",E114="34",E114="35",E114="36"),"Lower Plenum",IF(E114="3R","Core",IF(OR(E114="37",E114="38"),"Upper Plenum",IF(E114="39","Upper Head",IF(E114="41","Surgeline",IF(OR(E114="40",E114="43"),"PRZ Vessel",IF(OR(E114="51",E114="52"),"Accumulator",IF(E114="57","AFW SG Intac Loop",IF(E114="58","AFW SG Intac Loop",IF(OR(E114="80",E114="82",E114="90",E114="92"),"SG U-tubes",IF(OR(E114="85",E114="95"),"Riser",IF(OR(E114="87",E114="97"),"Dome","Altro"))))))))))))))))</f>
      </c>
      <c r="H114" s="6"/>
      <c r="I114" s="6"/>
      <c r="J114" s="6"/>
      <c r="K114" s="6"/>
      <c r="L114" s="6"/>
      <c r="M114" s="6"/>
      <c r="N114" s="6"/>
      <c r="O114" s="9" t="s">
        <v>292</v>
      </c>
    </row>
    <row x14ac:dyDescent="0.25" r="115" customHeight="1" ht="18.75">
      <c r="A115" s="5" t="s">
        <v>293</v>
      </c>
      <c r="B115" s="9" t="s">
        <v>37</v>
      </c>
      <c r="C115" s="1" t="s">
        <v>13</v>
      </c>
      <c r="D115" s="21">
        <f>MID(A115,3,1)</f>
      </c>
      <c r="E115" s="22">
        <f>MID(A115,3,2)</f>
      </c>
      <c r="F115" s="23">
        <f>IF(D115="1","Intact Loop",IF(D115="2","Broken Loop",IF(D115="3","RPV",IF(D115="4","Pressurizer",IF(D115="5","ECCS and AFW",IF(D115="6","Secondary Loop",IF(D115="7","Pump",IF(D115="8", "SG Broken Loop",IF(D115="9","SG Intact Loop","Break Assembly")))))))))</f>
      </c>
      <c r="G115" s="23">
        <f>IF(OR(E115="11",E115="12",E115="21",E115="22"),"Hot Leg",IF(OR(E115="13",E115="14",E115="23",E115="24"),"Loop Seal",IF(OR(E115="15",E115="16",E115="25",E115="26"),"Cold Leg",IF(OR(E115="31",E115="32",E115="3D",E115="83",E115="93"),"Downcomer",IF(OR(E115="33",E115="34",E115="35",E115="36"),"Lower Plenum",IF(E115="3R","Core",IF(OR(E115="37",E115="38"),"Upper Plenum",IF(E115="39","Upper Head",IF(E115="41","Surgeline",IF(OR(E115="40",E115="43"),"PRZ Vessel",IF(OR(E115="51",E115="52"),"Accumulator",IF(E115="57","AFW SG Intac Loop",IF(E115="58","AFW SG Intac Loop",IF(OR(E115="80",E115="82",E115="90",E115="92"),"SG U-tubes",IF(OR(E115="85",E115="95"),"Riser",IF(OR(E115="87",E115="97"),"Dome","Altro"))))))))))))))))</f>
      </c>
      <c r="H115" s="6"/>
      <c r="I115" s="6"/>
      <c r="J115" s="6"/>
      <c r="K115" s="6"/>
      <c r="L115" s="6"/>
      <c r="M115" s="6"/>
      <c r="N115" s="6"/>
      <c r="O115" s="9" t="s">
        <v>294</v>
      </c>
    </row>
    <row x14ac:dyDescent="0.25" r="116" customHeight="1" ht="18.75">
      <c r="A116" s="5" t="s">
        <v>295</v>
      </c>
      <c r="B116" s="9" t="s">
        <v>37</v>
      </c>
      <c r="C116" s="1" t="s">
        <v>13</v>
      </c>
      <c r="D116" s="21">
        <f>MID(A116,3,1)</f>
      </c>
      <c r="E116" s="22">
        <f>MID(A116,3,2)</f>
      </c>
      <c r="F116" s="23">
        <f>IF(D116="1","Intact Loop",IF(D116="2","Broken Loop",IF(D116="3","RPV",IF(D116="4","Pressurizer",IF(D116="5","ECCS and AFW",IF(D116="6","Secondary Loop",IF(D116="7","Pump",IF(D116="8", "SG Broken Loop",IF(D116="9","SG Intact Loop","Break Assembly")))))))))</f>
      </c>
      <c r="G116" s="23">
        <f>IF(OR(E116="11",E116="12",E116="21",E116="22"),"Hot Leg",IF(OR(E116="13",E116="14",E116="23",E116="24"),"Loop Seal",IF(OR(E116="15",E116="16",E116="25",E116="26"),"Cold Leg",IF(OR(E116="31",E116="32",E116="3D",E116="83",E116="93"),"Downcomer",IF(OR(E116="33",E116="34",E116="35",E116="36"),"Lower Plenum",IF(E116="3R","Core",IF(OR(E116="37",E116="38"),"Upper Plenum",IF(E116="39","Upper Head",IF(E116="41","Surgeline",IF(OR(E116="40",E116="43"),"PRZ Vessel",IF(OR(E116="51",E116="52"),"Accumulator",IF(E116="57","AFW SG Intac Loop",IF(E116="58","AFW SG Intac Loop",IF(OR(E116="80",E116="82",E116="90",E116="92"),"SG U-tubes",IF(OR(E116="85",E116="95"),"Riser",IF(OR(E116="87",E116="97"),"Dome","Altro"))))))))))))))))</f>
      </c>
      <c r="H116" s="6"/>
      <c r="I116" s="6"/>
      <c r="J116" s="6"/>
      <c r="K116" s="6"/>
      <c r="L116" s="6"/>
      <c r="M116" s="6"/>
      <c r="N116" s="6"/>
      <c r="O116" s="9" t="s">
        <v>296</v>
      </c>
    </row>
    <row x14ac:dyDescent="0.25" r="117" customHeight="1" ht="18.75">
      <c r="A117" s="5" t="s">
        <v>297</v>
      </c>
      <c r="B117" s="9" t="s">
        <v>37</v>
      </c>
      <c r="C117" s="1" t="s">
        <v>13</v>
      </c>
      <c r="D117" s="21">
        <f>MID(A117,3,1)</f>
      </c>
      <c r="E117" s="22">
        <f>MID(A117,3,2)</f>
      </c>
      <c r="F117" s="23">
        <f>IF(D117="1","Intact Loop",IF(D117="2","Broken Loop",IF(D117="3","RPV",IF(D117="4","Pressurizer",IF(D117="5","ECCS and AFW",IF(D117="6","Secondary Loop",IF(D117="7","Pump",IF(D117="8", "SG Broken Loop",IF(D117="9","SG Intact Loop","Break Assembly")))))))))</f>
      </c>
      <c r="G117" s="23">
        <f>IF(OR(E117="11",E117="12",E117="21",E117="22"),"Hot Leg",IF(OR(E117="13",E117="14",E117="23",E117="24"),"Loop Seal",IF(OR(E117="15",E117="16",E117="25",E117="26"),"Cold Leg",IF(OR(E117="31",E117="32",E117="3D",E117="83",E117="93"),"Downcomer",IF(OR(E117="33",E117="34",E117="35",E117="36"),"Lower Plenum",IF(E117="3R","Core",IF(OR(E117="37",E117="38"),"Upper Plenum",IF(E117="39","Upper Head",IF(E117="41","Surgeline",IF(OR(E117="40",E117="43"),"PRZ Vessel",IF(OR(E117="51",E117="52"),"Accumulator",IF(E117="57","AFW SG Intac Loop",IF(E117="58","AFW SG Intac Loop",IF(OR(E117="80",E117="82",E117="90",E117="92"),"SG U-tubes",IF(OR(E117="85",E117="95"),"Riser",IF(OR(E117="87",E117="97"),"Dome","Altro"))))))))))))))))</f>
      </c>
      <c r="H117" s="6"/>
      <c r="I117" s="6"/>
      <c r="J117" s="6"/>
      <c r="K117" s="6"/>
      <c r="L117" s="6"/>
      <c r="M117" s="6"/>
      <c r="N117" s="6"/>
      <c r="O117" s="9" t="s">
        <v>298</v>
      </c>
    </row>
    <row x14ac:dyDescent="0.25" r="118" customHeight="1" ht="18.75">
      <c r="A118" s="5" t="s">
        <v>299</v>
      </c>
      <c r="B118" s="9" t="s">
        <v>37</v>
      </c>
      <c r="C118" s="1" t="s">
        <v>13</v>
      </c>
      <c r="D118" s="21">
        <f>MID(A118,3,1)</f>
      </c>
      <c r="E118" s="22">
        <f>MID(A118,3,2)</f>
      </c>
      <c r="F118" s="23">
        <f>IF(D118="1","Intact Loop",IF(D118="2","Broken Loop",IF(D118="3","RPV",IF(D118="4","Pressurizer",IF(D118="5","ECCS and AFW",IF(D118="6","Secondary Loop",IF(D118="7","Pump",IF(D118="8", "SG Broken Loop",IF(D118="9","SG Intact Loop","Break Assembly")))))))))</f>
      </c>
      <c r="G118" s="23">
        <f>IF(OR(E118="11",E118="12",E118="21",E118="22"),"Hot Leg",IF(OR(E118="13",E118="14",E118="23",E118="24"),"Loop Seal",IF(OR(E118="15",E118="16",E118="25",E118="26"),"Cold Leg",IF(OR(E118="31",E118="32",E118="3D",E118="83",E118="93"),"Downcomer",IF(OR(E118="33",E118="34",E118="35",E118="36"),"Lower Plenum",IF(E118="3R","Core",IF(OR(E118="37",E118="38"),"Upper Plenum",IF(E118="39","Upper Head",IF(E118="41","Surgeline",IF(OR(E118="40",E118="43"),"PRZ Vessel",IF(OR(E118="51",E118="52"),"Accumulator",IF(E118="57","AFW SG Intac Loop",IF(E118="58","AFW SG Intac Loop",IF(OR(E118="80",E118="82",E118="90",E118="92"),"SG U-tubes",IF(OR(E118="85",E118="95"),"Riser",IF(OR(E118="87",E118="97"),"Dome","Altro"))))))))))))))))</f>
      </c>
      <c r="H118" s="6"/>
      <c r="I118" s="6"/>
      <c r="J118" s="6"/>
      <c r="K118" s="6"/>
      <c r="L118" s="6"/>
      <c r="M118" s="6"/>
      <c r="N118" s="6"/>
      <c r="O118" s="9" t="s">
        <v>300</v>
      </c>
    </row>
    <row x14ac:dyDescent="0.25" r="119" customHeight="1" ht="18.75">
      <c r="A119" s="5" t="s">
        <v>301</v>
      </c>
      <c r="B119" s="9" t="s">
        <v>37</v>
      </c>
      <c r="C119" s="1" t="s">
        <v>13</v>
      </c>
      <c r="D119" s="21">
        <f>MID(A119,3,1)</f>
      </c>
      <c r="E119" s="22">
        <f>MID(A119,3,2)</f>
      </c>
      <c r="F119" s="23">
        <f>IF(D119="1","Intact Loop",IF(D119="2","Broken Loop",IF(D119="3","RPV",IF(D119="4","Pressurizer",IF(D119="5","ECCS and AFW",IF(D119="6","Secondary Loop",IF(D119="7","Pump",IF(D119="8", "SG Broken Loop",IF(D119="9","SG Intact Loop","Break Assembly")))))))))</f>
      </c>
      <c r="G119" s="23">
        <f>IF(OR(E119="11",E119="12",E119="21",E119="22"),"Hot Leg",IF(OR(E119="13",E119="14",E119="23",E119="24"),"Loop Seal",IF(OR(E119="15",E119="16",E119="25",E119="26"),"Cold Leg",IF(OR(E119="31",E119="32",E119="3D",E119="83",E119="93"),"Downcomer",IF(OR(E119="33",E119="34",E119="35",E119="36"),"Lower Plenum",IF(E119="3R","Core",IF(OR(E119="37",E119="38"),"Upper Plenum",IF(E119="39","Upper Head",IF(E119="41","Surgeline",IF(OR(E119="40",E119="43"),"PRZ Vessel",IF(OR(E119="51",E119="52"),"Accumulator",IF(E119="57","AFW SG Intac Loop",IF(E119="58","AFW SG Intac Loop",IF(OR(E119="80",E119="82",E119="90",E119="92"),"SG U-tubes",IF(OR(E119="85",E119="95"),"Riser",IF(OR(E119="87",E119="97"),"Dome","Altro"))))))))))))))))</f>
      </c>
      <c r="H119" s="6"/>
      <c r="I119" s="6"/>
      <c r="J119" s="6"/>
      <c r="K119" s="6"/>
      <c r="L119" s="6"/>
      <c r="M119" s="6"/>
      <c r="N119" s="6"/>
      <c r="O119" s="9" t="s">
        <v>302</v>
      </c>
    </row>
    <row x14ac:dyDescent="0.25" r="120" customHeight="1" ht="18.75">
      <c r="A120" s="5" t="s">
        <v>303</v>
      </c>
      <c r="B120" s="9" t="s">
        <v>37</v>
      </c>
      <c r="C120" s="1" t="s">
        <v>13</v>
      </c>
      <c r="D120" s="21">
        <f>MID(A120,3,1)</f>
      </c>
      <c r="E120" s="22">
        <f>MID(A120,3,2)</f>
      </c>
      <c r="F120" s="23">
        <f>IF(D120="1","Intact Loop",IF(D120="2","Broken Loop",IF(D120="3","RPV",IF(D120="4","Pressurizer",IF(D120="5","ECCS and AFW",IF(D120="6","Secondary Loop",IF(D120="7","Pump",IF(D120="8", "SG Broken Loop",IF(D120="9","SG Intact Loop","Break Assembly")))))))))</f>
      </c>
      <c r="G120" s="23">
        <f>IF(OR(E120="11",E120="12",E120="21",E120="22"),"Hot Leg",IF(OR(E120="13",E120="14",E120="23",E120="24"),"Loop Seal",IF(OR(E120="15",E120="16",E120="25",E120="26"),"Cold Leg",IF(OR(E120="31",E120="32",E120="3D",E120="83",E120="93"),"Downcomer",IF(OR(E120="33",E120="34",E120="35",E120="36"),"Lower Plenum",IF(E120="3R","Core",IF(OR(E120="37",E120="38"),"Upper Plenum",IF(E120="39","Upper Head",IF(E120="41","Surgeline",IF(OR(E120="40",E120="43"),"PRZ Vessel",IF(OR(E120="51",E120="52"),"Accumulator",IF(E120="57","AFW SG Intac Loop",IF(E120="58","AFW SG Intac Loop",IF(OR(E120="80",E120="82",E120="90",E120="92"),"SG U-tubes",IF(OR(E120="85",E120="95"),"Riser",IF(OR(E120="87",E120="97"),"Dome","Altro"))))))))))))))))</f>
      </c>
      <c r="H120" s="6"/>
      <c r="I120" s="6"/>
      <c r="J120" s="6"/>
      <c r="K120" s="6"/>
      <c r="L120" s="6"/>
      <c r="M120" s="6"/>
      <c r="N120" s="6"/>
      <c r="O120" s="9" t="s">
        <v>304</v>
      </c>
    </row>
    <row x14ac:dyDescent="0.25" r="121" customHeight="1" ht="18.75">
      <c r="A121" s="5" t="s">
        <v>305</v>
      </c>
      <c r="B121" s="9" t="s">
        <v>37</v>
      </c>
      <c r="C121" s="1" t="s">
        <v>13</v>
      </c>
      <c r="D121" s="21">
        <f>MID(A121,3,1)</f>
      </c>
      <c r="E121" s="22">
        <f>MID(A121,3,2)</f>
      </c>
      <c r="F121" s="23">
        <f>IF(D121="1","Intact Loop",IF(D121="2","Broken Loop",IF(D121="3","RPV",IF(D121="4","Pressurizer",IF(D121="5","ECCS and AFW",IF(D121="6","Secondary Loop",IF(D121="7","Pump",IF(D121="8", "SG Broken Loop",IF(D121="9","SG Intact Loop","Break Assembly")))))))))</f>
      </c>
      <c r="G121" s="23">
        <f>IF(OR(E121="11",E121="12",E121="21",E121="22"),"Hot Leg",IF(OR(E121="13",E121="14",E121="23",E121="24"),"Loop Seal",IF(OR(E121="15",E121="16",E121="25",E121="26"),"Cold Leg",IF(OR(E121="31",E121="32",E121="3D",E121="83",E121="93"),"Downcomer",IF(OR(E121="33",E121="34",E121="35",E121="36"),"Lower Plenum",IF(E121="3R","Core",IF(OR(E121="37",E121="38"),"Upper Plenum",IF(E121="39","Upper Head",IF(E121="41","Surgeline",IF(OR(E121="40",E121="43"),"PRZ Vessel",IF(OR(E121="51",E121="52"),"Accumulator",IF(E121="57","AFW SG Intac Loop",IF(E121="58","AFW SG Intac Loop",IF(OR(E121="80",E121="82",E121="90",E121="92"),"SG U-tubes",IF(OR(E121="85",E121="95"),"Riser",IF(OR(E121="87",E121="97"),"Dome","Altro"))))))))))))))))</f>
      </c>
      <c r="H121" s="6"/>
      <c r="I121" s="6"/>
      <c r="J121" s="6"/>
      <c r="K121" s="6"/>
      <c r="L121" s="6"/>
      <c r="M121" s="6"/>
      <c r="N121" s="6"/>
      <c r="O121" s="9" t="s">
        <v>306</v>
      </c>
    </row>
    <row x14ac:dyDescent="0.25" r="122" customHeight="1" ht="18.75">
      <c r="A122" s="5" t="s">
        <v>307</v>
      </c>
      <c r="B122" s="9" t="s">
        <v>37</v>
      </c>
      <c r="C122" s="1" t="s">
        <v>13</v>
      </c>
      <c r="D122" s="21">
        <f>MID(A122,3,1)</f>
      </c>
      <c r="E122" s="22">
        <f>MID(A122,3,2)</f>
      </c>
      <c r="F122" s="23">
        <f>IF(D122="1","Intact Loop",IF(D122="2","Broken Loop",IF(D122="3","RPV",IF(D122="4","Pressurizer",IF(D122="5","ECCS and AFW",IF(D122="6","Secondary Loop",IF(D122="7","Pump",IF(D122="8", "SG Broken Loop",IF(D122="9","SG Intact Loop","Break Assembly")))))))))</f>
      </c>
      <c r="G122" s="23">
        <f>IF(OR(E122="11",E122="12",E122="21",E122="22"),"Hot Leg",IF(OR(E122="13",E122="14",E122="23",E122="24"),"Loop Seal",IF(OR(E122="15",E122="16",E122="25",E122="26"),"Cold Leg",IF(OR(E122="31",E122="32",E122="3D",E122="83",E122="93"),"Downcomer",IF(OR(E122="33",E122="34",E122="35",E122="36"),"Lower Plenum",IF(E122="3R","Core",IF(OR(E122="37",E122="38"),"Upper Plenum",IF(E122="39","Upper Head",IF(E122="41","Surgeline",IF(OR(E122="40",E122="43"),"PRZ Vessel",IF(OR(E122="51",E122="52"),"Accumulator",IF(E122="57","AFW SG Intac Loop",IF(E122="58","AFW SG Intac Loop",IF(OR(E122="80",E122="82",E122="90",E122="92"),"SG U-tubes",IF(OR(E122="85",E122="95"),"Riser",IF(OR(E122="87",E122="97"),"Dome","Altro"))))))))))))))))</f>
      </c>
      <c r="H122" s="6"/>
      <c r="I122" s="6"/>
      <c r="J122" s="6"/>
      <c r="K122" s="6"/>
      <c r="L122" s="6"/>
      <c r="M122" s="6"/>
      <c r="N122" s="6"/>
      <c r="O122" s="9" t="s">
        <v>308</v>
      </c>
    </row>
    <row x14ac:dyDescent="0.25" r="123" customHeight="1" ht="18.75">
      <c r="A123" s="5" t="s">
        <v>309</v>
      </c>
      <c r="B123" s="9" t="s">
        <v>37</v>
      </c>
      <c r="C123" s="1" t="s">
        <v>13</v>
      </c>
      <c r="D123" s="21">
        <f>MID(A123,3,1)</f>
      </c>
      <c r="E123" s="22">
        <f>MID(A123,3,2)</f>
      </c>
      <c r="F123" s="23">
        <f>IF(D123="1","Intact Loop",IF(D123="2","Broken Loop",IF(D123="3","RPV",IF(D123="4","Pressurizer",IF(D123="5","ECCS and AFW",IF(D123="6","Secondary Loop",IF(D123="7","Pump",IF(D123="8", "SG Broken Loop",IF(D123="9","SG Intact Loop","Break Assembly")))))))))</f>
      </c>
      <c r="G123" s="23">
        <f>IF(OR(E123="11",E123="12",E123="21",E123="22"),"Hot Leg",IF(OR(E123="13",E123="14",E123="23",E123="24"),"Loop Seal",IF(OR(E123="15",E123="16",E123="25",E123="26"),"Cold Leg",IF(OR(E123="31",E123="32",E123="3D",E123="83",E123="93"),"Downcomer",IF(OR(E123="33",E123="34",E123="35",E123="36"),"Lower Plenum",IF(E123="3R","Core",IF(OR(E123="37",E123="38"),"Upper Plenum",IF(E123="39","Upper Head",IF(E123="41","Surgeline",IF(OR(E123="40",E123="43"),"PRZ Vessel",IF(OR(E123="51",E123="52"),"Accumulator",IF(E123="57","AFW SG Intac Loop",IF(E123="58","AFW SG Intac Loop",IF(OR(E123="80",E123="82",E123="90",E123="92"),"SG U-tubes",IF(OR(E123="85",E123="95"),"Riser",IF(OR(E123="87",E123="97"),"Dome","Altro"))))))))))))))))</f>
      </c>
      <c r="H123" s="6"/>
      <c r="I123" s="6"/>
      <c r="J123" s="6"/>
      <c r="K123" s="6"/>
      <c r="L123" s="6"/>
      <c r="M123" s="6"/>
      <c r="N123" s="6"/>
      <c r="O123" s="9" t="s">
        <v>310</v>
      </c>
    </row>
    <row x14ac:dyDescent="0.25" r="124" customHeight="1" ht="18.75">
      <c r="A124" s="5" t="s">
        <v>311</v>
      </c>
      <c r="B124" s="9" t="s">
        <v>37</v>
      </c>
      <c r="C124" s="1" t="s">
        <v>13</v>
      </c>
      <c r="D124" s="21">
        <f>MID(A124,3,1)</f>
      </c>
      <c r="E124" s="22">
        <f>MID(A124,3,2)</f>
      </c>
      <c r="F124" s="23">
        <f>IF(D124="1","Intact Loop",IF(D124="2","Broken Loop",IF(D124="3","RPV",IF(D124="4","Pressurizer",IF(D124="5","ECCS and AFW",IF(D124="6","Secondary Loop",IF(D124="7","Pump",IF(D124="8", "SG Broken Loop",IF(D124="9","SG Intact Loop","Break Assembly")))))))))</f>
      </c>
      <c r="G124" s="23">
        <f>IF(OR(E124="11",E124="12",E124="21",E124="22"),"Hot Leg",IF(OR(E124="13",E124="14",E124="23",E124="24"),"Loop Seal",IF(OR(E124="15",E124="16",E124="25",E124="26"),"Cold Leg",IF(OR(E124="31",E124="32",E124="3D",E124="83",E124="93"),"Downcomer",IF(OR(E124="33",E124="34",E124="35",E124="36"),"Lower Plenum",IF(E124="3R","Core",IF(OR(E124="37",E124="38"),"Upper Plenum",IF(E124="39","Upper Head",IF(E124="41","Surgeline",IF(OR(E124="40",E124="43"),"PRZ Vessel",IF(OR(E124="51",E124="52"),"Accumulator",IF(E124="57","AFW SG Intac Loop",IF(E124="58","AFW SG Intac Loop",IF(OR(E124="80",E124="82",E124="90",E124="92"),"SG U-tubes",IF(OR(E124="85",E124="95"),"Riser",IF(OR(E124="87",E124="97"),"Dome","Altro"))))))))))))))))</f>
      </c>
      <c r="H124" s="6"/>
      <c r="I124" s="6"/>
      <c r="J124" s="6"/>
      <c r="K124" s="6"/>
      <c r="L124" s="6"/>
      <c r="M124" s="6"/>
      <c r="N124" s="6"/>
      <c r="O124" s="9" t="s">
        <v>312</v>
      </c>
    </row>
    <row x14ac:dyDescent="0.25" r="125" customHeight="1" ht="18.75">
      <c r="A125" s="5" t="s">
        <v>313</v>
      </c>
      <c r="B125" s="1" t="s">
        <v>271</v>
      </c>
      <c r="C125" s="1" t="s">
        <v>13</v>
      </c>
      <c r="D125" s="21">
        <f>MID(A125,3,1)</f>
      </c>
      <c r="E125" s="22">
        <f>MID(A125,3,2)</f>
      </c>
      <c r="F125" s="24" t="s">
        <v>1006</v>
      </c>
      <c r="G125" s="24" t="s">
        <v>1007</v>
      </c>
      <c r="H125" s="6"/>
      <c r="I125" s="6"/>
      <c r="J125" s="6"/>
      <c r="K125" s="6"/>
      <c r="L125" s="6"/>
      <c r="M125" s="6"/>
      <c r="N125" s="6"/>
      <c r="O125" s="9" t="s">
        <v>315</v>
      </c>
    </row>
    <row x14ac:dyDescent="0.25" r="126" customHeight="1" ht="18.75">
      <c r="A126" s="5" t="s">
        <v>316</v>
      </c>
      <c r="B126" s="1" t="s">
        <v>37</v>
      </c>
      <c r="C126" s="1" t="s">
        <v>13</v>
      </c>
      <c r="D126" s="21">
        <f>MID(A126,3,1)</f>
      </c>
      <c r="E126" s="22">
        <f>MID(A126,3,2)</f>
      </c>
      <c r="F126" s="24" t="s">
        <v>1006</v>
      </c>
      <c r="G126" s="24" t="s">
        <v>1008</v>
      </c>
      <c r="H126" s="6"/>
      <c r="I126" s="6"/>
      <c r="J126" s="6"/>
      <c r="K126" s="6"/>
      <c r="L126" s="6"/>
      <c r="M126" s="6"/>
      <c r="N126" s="6"/>
      <c r="O126" s="1" t="s">
        <v>317</v>
      </c>
    </row>
    <row x14ac:dyDescent="0.25" r="127" customHeight="1" ht="18.75">
      <c r="A127" s="5" t="s">
        <v>318</v>
      </c>
      <c r="B127" s="9" t="s">
        <v>37</v>
      </c>
      <c r="C127" s="1" t="s">
        <v>13</v>
      </c>
      <c r="D127" s="21">
        <f>MID(A127,3,1)</f>
      </c>
      <c r="E127" s="22">
        <f>MID(A127,3,2)</f>
      </c>
      <c r="F127" s="24" t="s">
        <v>1006</v>
      </c>
      <c r="G127" s="24" t="s">
        <v>1007</v>
      </c>
      <c r="H127" s="6"/>
      <c r="I127" s="6"/>
      <c r="J127" s="6"/>
      <c r="K127" s="6"/>
      <c r="L127" s="6"/>
      <c r="M127" s="6"/>
      <c r="N127" s="6"/>
      <c r="O127" s="9" t="s">
        <v>320</v>
      </c>
    </row>
    <row x14ac:dyDescent="0.25" r="128" customHeight="1" ht="18.75">
      <c r="A128" s="5" t="s">
        <v>321</v>
      </c>
      <c r="B128" s="9" t="s">
        <v>37</v>
      </c>
      <c r="C128" s="1" t="s">
        <v>13</v>
      </c>
      <c r="D128" s="21">
        <f>MID(A128,3,1)</f>
      </c>
      <c r="E128" s="22">
        <f>MID(A128,3,2)</f>
      </c>
      <c r="F128" s="24" t="s">
        <v>1006</v>
      </c>
      <c r="G128" s="24" t="s">
        <v>1008</v>
      </c>
      <c r="H128" s="6"/>
      <c r="I128" s="6"/>
      <c r="J128" s="6"/>
      <c r="K128" s="6"/>
      <c r="L128" s="6"/>
      <c r="M128" s="6"/>
      <c r="N128" s="6"/>
      <c r="O128" s="9" t="s">
        <v>322</v>
      </c>
    </row>
    <row x14ac:dyDescent="0.25" r="129" customHeight="1" ht="18.75">
      <c r="A129" s="5" t="s">
        <v>323</v>
      </c>
      <c r="B129" s="9" t="s">
        <v>37</v>
      </c>
      <c r="C129" s="1" t="s">
        <v>13</v>
      </c>
      <c r="D129" s="21">
        <f>MID(A129,3,1)</f>
      </c>
      <c r="E129" s="22">
        <f>MID(A129,3,2)</f>
      </c>
      <c r="F129" s="23">
        <f>IF(D129="1","Intact Loop",IF(D129="2","Broken Loop",IF(D129="3","RPV",IF(D129="4","Pressurizer",IF(D129="5","ECCS and AFW",IF(D129="6","Secondary Loop",IF(D129="7","Pump",IF(D129="8", "SG Broken Loop",IF(D129="9","SG Intact Loop","Break Assembly")))))))))</f>
      </c>
      <c r="G129" s="23">
        <f>IF(OR(E129="11",E129="12",E129="21",E129="22"),"Hot Leg",IF(OR(E129="13",E129="14",E129="23",E129="24"),"Loop Seal",IF(OR(E129="15",E129="16",E129="25",E129="26"),"Cold Leg",IF(OR(E129="31",E129="32",E129="3D",E129="83",E129="93"),"Downcomer",IF(OR(E129="33",E129="34",E129="35",E129="36"),"Lower Plenum",IF(E129="3R","Core",IF(OR(E129="37",E129="38"),"Upper Plenum",IF(E129="39","Upper Head",IF(E129="41","Surgeline",IF(OR(E129="40",E129="43"),"PRZ Vessel",IF(OR(E129="51",E129="52"),"Accumulator",IF(E129="57","AFW SG Intac Loop",IF(E129="58","AFW SG Intac Loop",IF(OR(E129="80",E129="82",E129="90",E129="92"),"SG U-tubes",IF(OR(E129="85",E129="95"),"Riser",IF(OR(E129="87",E129="97"),"Dome","Altro"))))))))))))))))</f>
      </c>
      <c r="H129" s="6"/>
      <c r="I129" s="6"/>
      <c r="J129" s="6"/>
      <c r="K129" s="6"/>
      <c r="L129" s="6"/>
      <c r="M129" s="6"/>
      <c r="N129" s="6"/>
      <c r="O129" s="9" t="s">
        <v>325</v>
      </c>
    </row>
    <row x14ac:dyDescent="0.25" r="130" customHeight="1" ht="18.75">
      <c r="A130" s="5" t="s">
        <v>326</v>
      </c>
      <c r="B130" s="9" t="s">
        <v>37</v>
      </c>
      <c r="C130" s="1" t="s">
        <v>13</v>
      </c>
      <c r="D130" s="21">
        <f>MID(A130,3,1)</f>
      </c>
      <c r="E130" s="22">
        <f>MID(A130,3,2)</f>
      </c>
      <c r="F130" s="23">
        <f>IF(D130="1","Intact Loop",IF(D130="2","Broken Loop",IF(D130="3","RPV",IF(D130="4","Pressurizer",IF(D130="5","ECCS and AFW",IF(D130="6","Secondary Loop",IF(D130="7","Pump",IF(D130="8", "SG Broken Loop",IF(D130="9","SG Intact Loop","Break Assembly")))))))))</f>
      </c>
      <c r="G130" s="23">
        <f>IF(OR(E130="11",E130="12",E130="21",E130="22"),"Hot Leg",IF(OR(E130="13",E130="14",E130="23",E130="24"),"Loop Seal",IF(OR(E130="15",E130="16",E130="25",E130="26"),"Cold Leg",IF(OR(E130="31",E130="32",E130="3D",E130="83",E130="93"),"Downcomer",IF(OR(E130="33",E130="34",E130="35",E130="36"),"Lower Plenum",IF(E130="3R","Core",IF(OR(E130="37",E130="38"),"Upper Plenum",IF(E130="39","Upper Head",IF(E130="41","Surgeline",IF(OR(E130="40",E130="43"),"PRZ Vessel",IF(OR(E130="51",E130="52"),"Accumulator",IF(E130="57","AFW SG Intac Loop",IF(E130="58","AFW SG Intac Loop",IF(OR(E130="80",E130="82",E130="90",E130="92"),"SG U-tubes",IF(OR(E130="85",E130="95"),"Riser",IF(OR(E130="87",E130="97"),"Dome","Altro"))))))))))))))))</f>
      </c>
      <c r="H130" s="6"/>
      <c r="I130" s="6"/>
      <c r="J130" s="6"/>
      <c r="K130" s="6"/>
      <c r="L130" s="6"/>
      <c r="M130" s="6"/>
      <c r="N130" s="6"/>
      <c r="O130" s="9" t="s">
        <v>327</v>
      </c>
    </row>
    <row x14ac:dyDescent="0.25" r="131" customHeight="1" ht="18.75">
      <c r="A131" s="5" t="s">
        <v>328</v>
      </c>
      <c r="B131" s="9" t="s">
        <v>37</v>
      </c>
      <c r="C131" s="1" t="s">
        <v>13</v>
      </c>
      <c r="D131" s="21">
        <f>MID(A131,3,1)</f>
      </c>
      <c r="E131" s="22">
        <f>MID(A131,3,2)</f>
      </c>
      <c r="F131" s="23">
        <f>IF(D131="1","Intact Loop",IF(D131="2","Broken Loop",IF(D131="3","RPV",IF(D131="4","Pressurizer",IF(D131="5","ECCS and AFW",IF(D131="6","Secondary Loop",IF(D131="7","Pump",IF(D131="8", "SG Broken Loop",IF(D131="9","SG Intact Loop","Break Assembly")))))))))</f>
      </c>
      <c r="G131" s="23">
        <f>IF(OR(E131="11",E131="12",E131="21",E131="22"),"Hot Leg",IF(OR(E131="13",E131="14",E131="23",E131="24"),"Loop Seal",IF(OR(E131="15",E131="16",E131="25",E131="26"),"Cold Leg",IF(OR(E131="31",E131="32",E131="3D",E131="83",E131="93"),"Downcomer",IF(OR(E131="33",E131="34",E131="35",E131="36"),"Lower Plenum",IF(E131="3R","Core",IF(OR(E131="37",E131="38"),"Upper Plenum",IF(E131="39","Upper Head",IF(E131="41","Surgeline",IF(OR(E131="40",E131="43"),"PRZ Vessel",IF(OR(E131="51",E131="52"),"Accumulator",IF(E131="57","AFW SG Intac Loop",IF(E131="58","AFW SG Intac Loop",IF(OR(E131="80",E131="82",E131="90",E131="92"),"SG U-tubes",IF(OR(E131="85",E131="95"),"Riser",IF(OR(E131="87",E131="97"),"Dome","Altro"))))))))))))))))</f>
      </c>
      <c r="H131" s="6"/>
      <c r="I131" s="6"/>
      <c r="J131" s="6"/>
      <c r="K131" s="6"/>
      <c r="L131" s="6"/>
      <c r="M131" s="6"/>
      <c r="N131" s="6"/>
      <c r="O131" s="9" t="s">
        <v>329</v>
      </c>
    </row>
    <row x14ac:dyDescent="0.25" r="132" customHeight="1" ht="18.75">
      <c r="A132" s="5" t="s">
        <v>330</v>
      </c>
      <c r="B132" s="9" t="s">
        <v>331</v>
      </c>
      <c r="C132" s="1" t="s">
        <v>332</v>
      </c>
      <c r="D132" s="21">
        <f>MID(A132,3,1)</f>
      </c>
      <c r="E132" s="22">
        <f>MID(A132,3,2)</f>
      </c>
      <c r="F132" s="23">
        <f>IF(D132="1","Intact Loop",IF(D132="2","Broken Loop",IF(D132="3","RPV",IF(D132="4","Pressurizer",IF(D132="5","ECCS and AFW",IF(D132="6","Secondary Loop",IF(D132="7","Pump",IF(D132="8", "SG Broken Loop",IF(D132="9","SG Intact Loop","Break Assembly")))))))))</f>
      </c>
      <c r="G132" s="23">
        <f>IF(OR(E132="11",E132="12",E132="21",E132="22"),"Hot Leg",IF(OR(E132="13",E132="14",E132="23",E132="24"),"Loop Seal",IF(OR(E132="15",E132="16",E132="25",E132="26"),"Cold Leg",IF(OR(E132="31",E132="32",E132="3D",E132="83",E132="93"),"Downcomer",IF(OR(E132="33",E132="34",E132="35",E132="36"),"Lower Plenum",IF(E132="3R","Core",IF(OR(E132="37",E132="38"),"Upper Plenum",IF(E132="39","Upper Head",IF(E132="41","Surgeline",IF(OR(E132="40",E132="43"),"PRZ Vessel",IF(OR(E132="51",E132="52"),"Accumulator",IF(E132="57","AFW SG Intac Loop",IF(E132="58","AFW SG Intac Loop",IF(OR(E132="80",E132="82",E132="90",E132="92"),"SG U-tubes",IF(OR(E132="85",E132="95"),"Riser",IF(OR(E132="87",E132="97"),"Dome","Altro"))))))))))))))))</f>
      </c>
      <c r="H132" s="6"/>
      <c r="I132" s="6"/>
      <c r="J132" s="6"/>
      <c r="K132" s="6"/>
      <c r="L132" s="6"/>
      <c r="M132" s="6"/>
      <c r="N132" s="6"/>
      <c r="O132" s="9" t="s">
        <v>334</v>
      </c>
    </row>
    <row x14ac:dyDescent="0.25" r="133" customHeight="1" ht="18.75">
      <c r="A133" s="5" t="s">
        <v>335</v>
      </c>
      <c r="B133" s="9" t="s">
        <v>331</v>
      </c>
      <c r="C133" s="1" t="s">
        <v>332</v>
      </c>
      <c r="D133" s="21">
        <f>MID(A133,3,1)</f>
      </c>
      <c r="E133" s="22">
        <f>MID(A133,3,2)</f>
      </c>
      <c r="F133" s="23">
        <f>IF(D133="1","Intact Loop",IF(D133="2","Broken Loop",IF(D133="3","RPV",IF(D133="4","Pressurizer",IF(D133="5","ECCS and AFW",IF(D133="6","Secondary Loop",IF(D133="7","Pump",IF(D133="8", "SG Broken Loop",IF(D133="9","SG Intact Loop","Break Assembly")))))))))</f>
      </c>
      <c r="G133" s="23">
        <f>IF(OR(E133="11",E133="12",E133="21",E133="22"),"Hot Leg",IF(OR(E133="13",E133="14",E133="23",E133="24"),"Loop Seal",IF(OR(E133="15",E133="16",E133="25",E133="26"),"Cold Leg",IF(OR(E133="31",E133="32",E133="3D",E133="83",E133="93"),"Downcomer",IF(OR(E133="33",E133="34",E133="35",E133="36"),"Lower Plenum",IF(E133="3R","Core",IF(OR(E133="37",E133="38"),"Upper Plenum",IF(E133="39","Upper Head",IF(E133="41","Surgeline",IF(OR(E133="40",E133="43"),"PRZ Vessel",IF(OR(E133="51",E133="52"),"Accumulator",IF(E133="57","AFW SG Intac Loop",IF(E133="58","AFW SG Intac Loop",IF(OR(E133="80",E133="82",E133="90",E133="92"),"SG U-tubes",IF(OR(E133="85",E133="95"),"Riser",IF(OR(E133="87",E133="97"),"Dome","Altro"))))))))))))))))</f>
      </c>
      <c r="H133" s="6"/>
      <c r="I133" s="6"/>
      <c r="J133" s="6"/>
      <c r="K133" s="6"/>
      <c r="L133" s="6"/>
      <c r="M133" s="6"/>
      <c r="N133" s="6"/>
      <c r="O133" s="9" t="s">
        <v>336</v>
      </c>
    </row>
    <row x14ac:dyDescent="0.25" r="134" customHeight="1" ht="18.75">
      <c r="A134" s="5" t="s">
        <v>337</v>
      </c>
      <c r="B134" s="9" t="s">
        <v>331</v>
      </c>
      <c r="C134" s="1" t="s">
        <v>332</v>
      </c>
      <c r="D134" s="21">
        <f>MID(A134,3,1)</f>
      </c>
      <c r="E134" s="22">
        <f>MID(A134,3,2)</f>
      </c>
      <c r="F134" s="23">
        <f>IF(D134="1","Intact Loop",IF(D134="2","Broken Loop",IF(D134="3","RPV",IF(D134="4","Pressurizer",IF(D134="5","ECCS and AFW",IF(D134="6","Secondary Loop",IF(D134="7","Pump",IF(D134="8", "SG Broken Loop",IF(D134="9","SG Intact Loop","Break Assembly")))))))))</f>
      </c>
      <c r="G134" s="23">
        <f>IF(OR(E134="11",E134="12",E134="21",E134="22"),"Hot Leg",IF(OR(E134="13",E134="14",E134="23",E134="24"),"Loop Seal",IF(OR(E134="15",E134="16",E134="25",E134="26"),"Cold Leg",IF(OR(E134="31",E134="32",E134="3D",E134="83",E134="93"),"Downcomer",IF(OR(E134="33",E134="34",E134="35",E134="36"),"Lower Plenum",IF(E134="3R","Core",IF(OR(E134="37",E134="38"),"Upper Plenum",IF(E134="39","Upper Head",IF(E134="41","Surgeline",IF(OR(E134="40",E134="43"),"PRZ Vessel",IF(OR(E134="51",E134="52"),"Accumulator",IF(E134="57","AFW SG Intac Loop",IF(E134="58","AFW SG Intac Loop",IF(OR(E134="80",E134="82",E134="90",E134="92"),"SG U-tubes",IF(OR(E134="85",E134="95"),"Riser",IF(OR(E134="87",E134="97"),"Dome","Altro"))))))))))))))))</f>
      </c>
      <c r="H134" s="6"/>
      <c r="I134" s="6"/>
      <c r="J134" s="6"/>
      <c r="K134" s="6"/>
      <c r="L134" s="6"/>
      <c r="M134" s="6"/>
      <c r="N134" s="6"/>
      <c r="O134" s="9" t="s">
        <v>338</v>
      </c>
    </row>
    <row x14ac:dyDescent="0.25" r="135" customHeight="1" ht="18.75">
      <c r="A135" s="5" t="s">
        <v>339</v>
      </c>
      <c r="B135" s="9" t="s">
        <v>331</v>
      </c>
      <c r="C135" s="1" t="s">
        <v>332</v>
      </c>
      <c r="D135" s="21">
        <f>MID(A135,3,1)</f>
      </c>
      <c r="E135" s="22">
        <f>MID(A135,3,2)</f>
      </c>
      <c r="F135" s="23">
        <f>IF(D135="1","Intact Loop",IF(D135="2","Broken Loop",IF(D135="3","RPV",IF(D135="4","Pressurizer",IF(D135="5","ECCS and AFW",IF(D135="6","Secondary Loop",IF(D135="7","Pump",IF(D135="8", "SG Broken Loop",IF(D135="9","SG Intact Loop","Break Assembly")))))))))</f>
      </c>
      <c r="G135" s="23">
        <f>IF(OR(E135="11",E135="12",E135="21",E135="22"),"Hot Leg",IF(OR(E135="13",E135="14",E135="23",E135="24"),"Loop Seal",IF(OR(E135="15",E135="16",E135="25",E135="26"),"Cold Leg",IF(OR(E135="31",E135="32",E135="3D",E135="83",E135="93"),"Downcomer",IF(OR(E135="33",E135="34",E135="35",E135="36"),"Lower Plenum",IF(E135="3R","Core",IF(OR(E135="37",E135="38"),"Upper Plenum",IF(E135="39","Upper Head",IF(E135="41","Surgeline",IF(OR(E135="40",E135="43"),"PRZ Vessel",IF(OR(E135="51",E135="52"),"Accumulator",IF(E135="57","AFW SG Intac Loop",IF(E135="58","AFW SG Intac Loop",IF(OR(E135="80",E135="82",E135="90",E135="92"),"SG U-tubes",IF(OR(E135="85",E135="95"),"Riser",IF(OR(E135="87",E135="97"),"Dome","Altro"))))))))))))))))</f>
      </c>
      <c r="H135" s="6"/>
      <c r="I135" s="6"/>
      <c r="J135" s="6"/>
      <c r="K135" s="6"/>
      <c r="L135" s="6"/>
      <c r="M135" s="6"/>
      <c r="N135" s="6"/>
      <c r="O135" s="9" t="s">
        <v>340</v>
      </c>
    </row>
    <row x14ac:dyDescent="0.25" r="136" customHeight="1" ht="18.75">
      <c r="A136" s="5" t="s">
        <v>341</v>
      </c>
      <c r="B136" s="1" t="s">
        <v>342</v>
      </c>
      <c r="C136" s="1" t="s">
        <v>343</v>
      </c>
      <c r="D136" s="21">
        <f>MID(A136,3,1)</f>
      </c>
      <c r="E136" s="22">
        <f>MID(A136,3,2)</f>
      </c>
      <c r="F136" s="23">
        <f>IF(D136="1","Intact Loop",IF(D136="2","Broken Loop",IF(D136="3","RPV",IF(D136="4","Pressurizer",IF(D136="5","ECCS and AFW",IF(D136="6","Secondary Loop",IF(D136="7","Pump",IF(D136="8", "SG Broken Loop",IF(D136="9","SG Intact Loop","Break Assembly")))))))))</f>
      </c>
      <c r="G136" s="23">
        <f>IF(OR(E136="11",E136="12",E136="21",E136="22"),"Hot Leg",IF(OR(E136="13",E136="14",E136="23",E136="24"),"Loop Seal",IF(OR(E136="15",E136="16",E136="25",E136="26"),"Cold Leg",IF(OR(E136="31",E136="32",E136="3D",E136="83",E136="93"),"Downcomer",IF(OR(E136="33",E136="34",E136="35",E136="36"),"Lower Plenum",IF(E136="3R","Core",IF(OR(E136="37",E136="38"),"Upper Plenum",IF(E136="39","Upper Head",IF(E136="41","Surgeline",IF(OR(E136="40",E136="43"),"PRZ Vessel",IF(OR(E136="51",E136="52"),"Accumulator",IF(E136="57","AFW SG Intac Loop",IF(E136="58","AFW SG Intac Loop",IF(OR(E136="80",E136="82",E136="90",E136="92"),"SG U-tubes",IF(OR(E136="85",E136="95"),"Riser",IF(OR(E136="87",E136="97"),"Dome","Altro"))))))))))))))))</f>
      </c>
      <c r="H136" s="6"/>
      <c r="I136" s="6"/>
      <c r="J136" s="6"/>
      <c r="K136" s="6"/>
      <c r="L136" s="6"/>
      <c r="M136" s="6"/>
      <c r="N136" s="6"/>
      <c r="O136" s="9" t="s">
        <v>345</v>
      </c>
    </row>
    <row x14ac:dyDescent="0.25" r="137" customHeight="1" ht="18.75">
      <c r="A137" s="13" t="s">
        <v>346</v>
      </c>
      <c r="B137" s="1" t="s">
        <v>347</v>
      </c>
      <c r="C137" s="1" t="s">
        <v>332</v>
      </c>
      <c r="D137" s="21">
        <f>MID(A137,3,1)</f>
      </c>
      <c r="E137" s="22">
        <f>MID(A137,3,2)</f>
      </c>
      <c r="F137" s="23">
        <f>IF(D137="1","Intact Loop",IF(D137="2","Broken Loop",IF(D137="3","RPV",IF(D137="4","Pressurizer",IF(D137="5","ECCS and AFW",IF(D137="6","Secondary Loop",IF(D137="7","Pump",IF(D137="8", "SG Broken Loop",IF(D137="9","SG Intact Loop","Break Assembly")))))))))</f>
      </c>
      <c r="G137" s="23">
        <f>IF(OR(E137="11",E137="12",E137="21",E137="22"),"Hot Leg",IF(OR(E137="13",E137="14",E137="23",E137="24"),"Loop Seal",IF(OR(E137="15",E137="16",E137="25",E137="26"),"Cold Leg",IF(OR(E137="31",E137="32",E137="3D",E137="83",E137="93"),"Downcomer",IF(OR(E137="33",E137="34",E137="35",E137="36"),"Lower Plenum",IF(E137="3R","Core",IF(OR(E137="37",E137="38"),"Upper Plenum",IF(E137="39","Upper Head",IF(E137="41","Surgeline",IF(OR(E137="40",E137="43"),"PRZ Vessel",IF(OR(E137="51",E137="52"),"Accumulator",IF(E137="57","AFW SG Intac Loop",IF(E137="58","AFW SG Intac Loop",IF(OR(E137="80",E137="82",E137="90",E137="92"),"SG U-tubes",IF(OR(E137="85",E137="95"),"Riser",IF(OR(E137="87",E137="97"),"Dome","Altro"))))))))))))))))</f>
      </c>
      <c r="H137" s="6"/>
      <c r="I137" s="6"/>
      <c r="J137" s="6"/>
      <c r="K137" s="6"/>
      <c r="L137" s="6"/>
      <c r="M137" s="6"/>
      <c r="N137" s="6"/>
      <c r="O137" s="1" t="s">
        <v>349</v>
      </c>
    </row>
    <row x14ac:dyDescent="0.25" r="138" customHeight="1" ht="18.75">
      <c r="A138" s="5" t="s">
        <v>350</v>
      </c>
      <c r="B138" s="9" t="s">
        <v>351</v>
      </c>
      <c r="C138" s="1" t="s">
        <v>352</v>
      </c>
      <c r="D138" s="21">
        <f>MID(A138,3,1)</f>
      </c>
      <c r="E138" s="22">
        <f>MID(A138,3,2)</f>
      </c>
      <c r="F138" s="23">
        <f>IF(D138="1","Intact Loop",IF(D138="2","Broken Loop",IF(D138="3","RPV",IF(D138="4","Pressurizer",IF(D138="5","ECCS and AFW",IF(D138="6","Secondary Loop",IF(D138="7","Pump",IF(D138="8", "SG Broken Loop",IF(D138="9","SG Intact Loop","Break Assembly")))))))))</f>
      </c>
      <c r="G138" s="23">
        <f>IF(OR(E138="11",E138="12",E138="21",E138="22"),"Hot Leg",IF(OR(E138="13",E138="14",E138="23",E138="24"),"Loop Seal",IF(OR(E138="15",E138="16",E138="25",E138="26"),"Cold Leg",IF(OR(E138="31",E138="32",E138="3D",E138="83",E138="93"),"Downcomer",IF(OR(E138="33",E138="34",E138="35",E138="36"),"Lower Plenum",IF(E138="3R","Core",IF(OR(E138="37",E138="38"),"Upper Plenum",IF(E138="39","Upper Head",IF(E138="41","Surgeline",IF(OR(E138="40",E138="43"),"PRZ Vessel",IF(OR(E138="51",E138="52"),"Accumulator",IF(E138="57","AFW SG Intac Loop",IF(E138="58","AFW SG Intac Loop",IF(OR(E138="80",E138="82",E138="90",E138="92"),"SG U-tubes",IF(OR(E138="85",E138="95"),"Riser",IF(OR(E138="87",E138="97"),"Dome","Altro"))))))))))))))))</f>
      </c>
      <c r="H138" s="6"/>
      <c r="I138" s="6"/>
      <c r="J138" s="6"/>
      <c r="K138" s="6"/>
      <c r="L138" s="6"/>
      <c r="M138" s="6"/>
      <c r="N138" s="6"/>
      <c r="O138" s="1" t="s">
        <v>354</v>
      </c>
    </row>
    <row x14ac:dyDescent="0.25" r="139" customHeight="1" ht="18.75">
      <c r="A139" s="5" t="s">
        <v>355</v>
      </c>
      <c r="B139" s="9" t="s">
        <v>351</v>
      </c>
      <c r="C139" s="1" t="s">
        <v>352</v>
      </c>
      <c r="D139" s="21">
        <f>MID(A139,3,1)</f>
      </c>
      <c r="E139" s="22">
        <f>MID(A139,3,2)</f>
      </c>
      <c r="F139" s="24" t="s">
        <v>996</v>
      </c>
      <c r="G139" s="24" t="s">
        <v>1009</v>
      </c>
      <c r="H139" s="6"/>
      <c r="I139" s="6"/>
      <c r="J139" s="6"/>
      <c r="K139" s="6"/>
      <c r="L139" s="6"/>
      <c r="M139" s="6"/>
      <c r="N139" s="6"/>
      <c r="O139" s="1" t="s">
        <v>357</v>
      </c>
    </row>
    <row x14ac:dyDescent="0.25" r="140" customHeight="1" ht="18.75">
      <c r="A140" s="5" t="s">
        <v>358</v>
      </c>
      <c r="B140" s="9" t="s">
        <v>351</v>
      </c>
      <c r="C140" s="1" t="s">
        <v>352</v>
      </c>
      <c r="D140" s="21">
        <f>MID(A140,3,1)</f>
      </c>
      <c r="E140" s="22">
        <f>MID(A140,3,2)</f>
      </c>
      <c r="F140" s="24" t="s">
        <v>996</v>
      </c>
      <c r="G140" s="24" t="s">
        <v>1009</v>
      </c>
      <c r="H140" s="6"/>
      <c r="I140" s="6"/>
      <c r="J140" s="6"/>
      <c r="K140" s="6"/>
      <c r="L140" s="6"/>
      <c r="M140" s="6"/>
      <c r="N140" s="6"/>
      <c r="O140" s="1" t="s">
        <v>360</v>
      </c>
    </row>
    <row x14ac:dyDescent="0.25" r="141" customHeight="1" ht="18.75">
      <c r="A141" s="13" t="s">
        <v>361</v>
      </c>
      <c r="B141" s="1" t="s">
        <v>362</v>
      </c>
      <c r="C141" s="1" t="s">
        <v>363</v>
      </c>
      <c r="D141" s="21">
        <f>MID(A141,3,1)</f>
      </c>
      <c r="E141" s="22">
        <f>MID(A141,3,2)</f>
      </c>
      <c r="F141" s="24" t="s">
        <v>996</v>
      </c>
      <c r="G141" s="24" t="s">
        <v>1010</v>
      </c>
      <c r="H141" s="6"/>
      <c r="I141" s="6"/>
      <c r="J141" s="6"/>
      <c r="K141" s="6"/>
      <c r="L141" s="6"/>
      <c r="M141" s="6"/>
      <c r="N141" s="6"/>
      <c r="O141" s="1" t="s">
        <v>366</v>
      </c>
    </row>
    <row x14ac:dyDescent="0.25" r="142" customHeight="1" ht="18.75">
      <c r="A142" s="13" t="s">
        <v>367</v>
      </c>
      <c r="B142" s="1" t="s">
        <v>362</v>
      </c>
      <c r="C142" s="1" t="s">
        <v>363</v>
      </c>
      <c r="D142" s="21">
        <f>MID(A142,3,1)</f>
      </c>
      <c r="E142" s="22">
        <f>MID(A142,3,2)</f>
      </c>
      <c r="F142" s="24" t="s">
        <v>1011</v>
      </c>
      <c r="G142" s="24" t="s">
        <v>1012</v>
      </c>
      <c r="H142" s="6"/>
      <c r="I142" s="6"/>
      <c r="J142" s="6"/>
      <c r="K142" s="6"/>
      <c r="L142" s="6"/>
      <c r="M142" s="6"/>
      <c r="N142" s="6"/>
      <c r="O142" s="1" t="s">
        <v>369</v>
      </c>
    </row>
    <row x14ac:dyDescent="0.25" r="143" customHeight="1" ht="18.75">
      <c r="A143" s="13" t="s">
        <v>370</v>
      </c>
      <c r="B143" s="1" t="s">
        <v>362</v>
      </c>
      <c r="C143" s="1" t="s">
        <v>363</v>
      </c>
      <c r="D143" s="21">
        <f>MID(A143,3,1)</f>
      </c>
      <c r="E143" s="22">
        <f>MID(A143,3,2)</f>
      </c>
      <c r="F143" s="24" t="s">
        <v>1011</v>
      </c>
      <c r="G143" s="24" t="s">
        <v>1013</v>
      </c>
      <c r="H143" s="6"/>
      <c r="I143" s="6"/>
      <c r="J143" s="6"/>
      <c r="K143" s="6"/>
      <c r="L143" s="6"/>
      <c r="M143" s="6"/>
      <c r="N143" s="6"/>
      <c r="O143" s="1" t="s">
        <v>372</v>
      </c>
    </row>
    <row x14ac:dyDescent="0.25" r="144" customHeight="1" ht="18.75">
      <c r="A144" s="13" t="s">
        <v>373</v>
      </c>
      <c r="B144" s="1" t="s">
        <v>362</v>
      </c>
      <c r="C144" s="1" t="s">
        <v>363</v>
      </c>
      <c r="D144" s="21">
        <f>MID(A144,3,1)</f>
      </c>
      <c r="E144" s="22">
        <f>MID(A144,3,2)</f>
      </c>
      <c r="F144" s="24" t="s">
        <v>1011</v>
      </c>
      <c r="G144" s="24" t="s">
        <v>1012</v>
      </c>
      <c r="H144" s="6"/>
      <c r="I144" s="6"/>
      <c r="J144" s="6"/>
      <c r="K144" s="6"/>
      <c r="L144" s="6"/>
      <c r="M144" s="6"/>
      <c r="N144" s="6"/>
      <c r="O144" s="1" t="s">
        <v>369</v>
      </c>
    </row>
    <row x14ac:dyDescent="0.25" r="145" customHeight="1" ht="18.75">
      <c r="A145" s="13" t="s">
        <v>375</v>
      </c>
      <c r="B145" s="1" t="s">
        <v>362</v>
      </c>
      <c r="C145" s="1" t="s">
        <v>363</v>
      </c>
      <c r="D145" s="21">
        <f>MID(A145,3,1)</f>
      </c>
      <c r="E145" s="22">
        <f>MID(A145,3,2)</f>
      </c>
      <c r="F145" s="24" t="s">
        <v>1011</v>
      </c>
      <c r="G145" s="24" t="s">
        <v>1013</v>
      </c>
      <c r="H145" s="6"/>
      <c r="I145" s="6"/>
      <c r="J145" s="6"/>
      <c r="K145" s="6"/>
      <c r="L145" s="6"/>
      <c r="M145" s="6"/>
      <c r="N145" s="6"/>
      <c r="O145" s="1" t="s">
        <v>372</v>
      </c>
    </row>
    <row x14ac:dyDescent="0.25" r="146" customHeight="1" ht="18.75">
      <c r="A146" s="5" t="s">
        <v>376</v>
      </c>
      <c r="B146" s="9" t="s">
        <v>377</v>
      </c>
      <c r="C146" s="1" t="s">
        <v>352</v>
      </c>
      <c r="D146" s="21">
        <f>MID(A146,3,1)</f>
      </c>
      <c r="E146" s="22">
        <f>MID(A146,3,2)</f>
      </c>
      <c r="F146" s="24" t="s">
        <v>1014</v>
      </c>
      <c r="G146" s="24" t="s">
        <v>1015</v>
      </c>
      <c r="H146" s="6"/>
      <c r="I146" s="6"/>
      <c r="J146" s="6"/>
      <c r="K146" s="6"/>
      <c r="L146" s="6"/>
      <c r="M146" s="6"/>
      <c r="N146" s="6"/>
      <c r="O146" s="9" t="s">
        <v>379</v>
      </c>
    </row>
    <row x14ac:dyDescent="0.25" r="147" customHeight="1" ht="18.75">
      <c r="A147" s="5" t="s">
        <v>380</v>
      </c>
      <c r="B147" s="9" t="s">
        <v>377</v>
      </c>
      <c r="C147" s="1" t="s">
        <v>352</v>
      </c>
      <c r="D147" s="21">
        <f>MID(A147,3,1)</f>
      </c>
      <c r="E147" s="22">
        <f>MID(A147,3,2)</f>
      </c>
      <c r="F147" s="24" t="s">
        <v>1016</v>
      </c>
      <c r="G147" s="24" t="s">
        <v>1015</v>
      </c>
      <c r="H147" s="6"/>
      <c r="I147" s="6"/>
      <c r="J147" s="6"/>
      <c r="K147" s="6"/>
      <c r="L147" s="6"/>
      <c r="M147" s="6"/>
      <c r="N147" s="6"/>
      <c r="O147" s="9" t="s">
        <v>382</v>
      </c>
    </row>
    <row x14ac:dyDescent="0.25" r="148" customHeight="1" ht="18.75">
      <c r="A148" s="13" t="s">
        <v>383</v>
      </c>
      <c r="B148" s="1" t="s">
        <v>271</v>
      </c>
      <c r="C148" s="1" t="s">
        <v>384</v>
      </c>
      <c r="D148" s="21">
        <f>MID(A148,3,1)</f>
      </c>
      <c r="E148" s="22">
        <f>MID(A148,3,2)</f>
      </c>
      <c r="F148" s="23">
        <f>IF(D148="1","Intact Loop",IF(D148="2","Broken Loop",IF(D148="3","RPV",IF(D148="4","Pressurizer",IF(D148="5","ECCS and AFW",IF(D148="6","Secondary Loop",IF(D148="7","Pump",IF(D148="8", "SG Broken Loop",IF(D148="9","SG Intact Loop","Break Assembly")))))))))</f>
      </c>
      <c r="G148" s="23">
        <f>IF(OR(E148="11",E148="12",E148="21",E148="22"),"Hot Leg",IF(OR(E148="13",E148="14",E148="23",E148="24"),"Loop Seal",IF(OR(E148="15",E148="16",E148="25",E148="26"),"Cold Leg",IF(OR(E148="31",E148="32",E148="3D",E148="83",E148="93"),"Downcomer",IF(OR(E148="33",E148="34",E148="35",E148="36"),"Lower Plenum",IF(E148="3R","Core",IF(OR(E148="37",E148="38"),"Upper Plenum",IF(E148="39","Upper Head",IF(E148="41","Surgeline",IF(OR(E148="40",E148="43"),"PRZ Vessel",IF(OR(E148="51",E148="52"),"Accumulator",IF(E148="57","AFW SG Intac Loop",IF(E148="58","AFW SG Intac Loop",IF(OR(E148="80",E148="82",E148="90",E148="92"),"SG U-tubes",IF(OR(E148="85",E148="95"),"Riser",IF(OR(E148="87",E148="97"),"Dome","Altro"))))))))))))))))</f>
      </c>
      <c r="H148" s="6"/>
      <c r="I148" s="6"/>
      <c r="J148" s="6"/>
      <c r="K148" s="6"/>
      <c r="L148" s="6"/>
      <c r="M148" s="6"/>
      <c r="N148" s="6"/>
      <c r="O148" s="1" t="s">
        <v>386</v>
      </c>
    </row>
    <row x14ac:dyDescent="0.25" r="149" customHeight="1" ht="18.75">
      <c r="A149" s="13" t="s">
        <v>387</v>
      </c>
      <c r="B149" s="1" t="s">
        <v>271</v>
      </c>
      <c r="C149" s="1" t="s">
        <v>384</v>
      </c>
      <c r="D149" s="21">
        <f>MID(A149,3,1)</f>
      </c>
      <c r="E149" s="22">
        <f>MID(A149,3,2)</f>
      </c>
      <c r="F149" s="23">
        <f>IF(D149="1","Intact Loop",IF(D149="2","Broken Loop",IF(D149="3","RPV",IF(D149="4","Pressurizer",IF(D149="5","ECCS and AFW",IF(D149="6","Secondary Loop",IF(D149="7","Pump",IF(D149="8", "SG Broken Loop",IF(D149="9","SG Intact Loop","Break Assembly")))))))))</f>
      </c>
      <c r="G149" s="23">
        <f>IF(OR(E149="11",E149="12",E149="21",E149="22"),"Hot Leg",IF(OR(E149="13",E149="14",E149="23",E149="24"),"Loop Seal",IF(OR(E149="15",E149="16",E149="25",E149="26"),"Cold Leg",IF(OR(E149="31",E149="32",E149="3D",E149="83",E149="93"),"Downcomer",IF(OR(E149="33",E149="34",E149="35",E149="36"),"Lower Plenum",IF(E149="3R","Core",IF(OR(E149="37",E149="38"),"Upper Plenum",IF(E149="39","Upper Head",IF(E149="41","Surgeline",IF(OR(E149="40",E149="43"),"PRZ Vessel",IF(OR(E149="51",E149="52"),"Accumulator",IF(E149="57","AFW SG Intac Loop",IF(E149="58","AFW SG Intac Loop",IF(OR(E149="80",E149="82",E149="90",E149="92"),"SG U-tubes",IF(OR(E149="85",E149="95"),"Riser",IF(OR(E149="87",E149="97"),"Dome","Altro"))))))))))))))))</f>
      </c>
      <c r="H149" s="6"/>
      <c r="I149" s="6"/>
      <c r="J149" s="6"/>
      <c r="K149" s="6"/>
      <c r="L149" s="6"/>
      <c r="M149" s="6"/>
      <c r="N149" s="6"/>
      <c r="O149" s="1" t="s">
        <v>386</v>
      </c>
    </row>
    <row x14ac:dyDescent="0.25" r="150" customHeight="1" ht="18.75">
      <c r="A150" s="5" t="s">
        <v>388</v>
      </c>
      <c r="B150" s="1" t="s">
        <v>271</v>
      </c>
      <c r="C150" s="1" t="s">
        <v>384</v>
      </c>
      <c r="D150" s="21">
        <f>MID(A150,3,1)</f>
      </c>
      <c r="E150" s="22">
        <f>MID(A150,3,2)</f>
      </c>
      <c r="F150" s="23">
        <f>IF(D150="1","Intact Loop",IF(D150="2","Broken Loop",IF(D150="3","RPV",IF(D150="4","Pressurizer",IF(D150="5","ECCS and AFW",IF(D150="6","Secondary Loop",IF(D150="7","Pump",IF(D150="8", "SG Broken Loop",IF(D150="9","SG Intact Loop","Break Assembly")))))))))</f>
      </c>
      <c r="G150" s="23">
        <f>IF(OR(E150="11",E150="12",E150="21",E150="22"),"Hot Leg",IF(OR(E150="13",E150="14",E150="23",E150="24"),"Loop Seal",IF(OR(E150="15",E150="16",E150="25",E150="26"),"Cold Leg",IF(OR(E150="31",E150="32",E150="3D",E150="83",E150="93"),"Downcomer",IF(OR(E150="33",E150="34",E150="35",E150="36"),"Lower Plenum",IF(E150="3R","Core",IF(OR(E150="37",E150="38"),"Upper Plenum",IF(E150="39","Upper Head",IF(E150="41","Surgeline",IF(OR(E150="40",E150="43"),"PRZ Vessel",IF(OR(E150="51",E150="52"),"Accumulator",IF(E150="57","AFW SG Intac Loop",IF(E150="58","AFW SG Intac Loop",IF(OR(E150="80",E150="82",E150="90",E150="92"),"SG U-tubes",IF(OR(E150="85",E150="95"),"Riser",IF(OR(E150="87",E150="97"),"Dome","Altro"))))))))))))))))</f>
      </c>
      <c r="H150" s="6"/>
      <c r="I150" s="6"/>
      <c r="J150" s="6"/>
      <c r="K150" s="6"/>
      <c r="L150" s="6"/>
      <c r="M150" s="6"/>
      <c r="N150" s="6"/>
      <c r="O150" s="9" t="s">
        <v>390</v>
      </c>
    </row>
    <row x14ac:dyDescent="0.25" r="151" customHeight="1" ht="18.75">
      <c r="A151" s="13" t="s">
        <v>391</v>
      </c>
      <c r="B151" s="9" t="s">
        <v>362</v>
      </c>
      <c r="C151" s="1" t="s">
        <v>363</v>
      </c>
      <c r="D151" s="21">
        <f>MID(A151,3,1)</f>
      </c>
      <c r="E151" s="22">
        <f>MID(A151,3,2)</f>
      </c>
      <c r="F151" s="24" t="s">
        <v>1011</v>
      </c>
      <c r="G151" s="24" t="s">
        <v>1017</v>
      </c>
      <c r="H151" s="6"/>
      <c r="I151" s="6"/>
      <c r="J151" s="6"/>
      <c r="K151" s="6"/>
      <c r="L151" s="6"/>
      <c r="M151" s="6"/>
      <c r="N151" s="6"/>
      <c r="O151" s="9" t="s">
        <v>392</v>
      </c>
    </row>
    <row x14ac:dyDescent="0.25" r="152" customHeight="1" ht="18.75">
      <c r="A152" s="5" t="s">
        <v>393</v>
      </c>
      <c r="B152" s="9" t="s">
        <v>362</v>
      </c>
      <c r="C152" s="1" t="s">
        <v>363</v>
      </c>
      <c r="D152" s="21">
        <f>MID(A152,3,1)</f>
      </c>
      <c r="E152" s="22">
        <f>MID(A152,3,2)</f>
      </c>
      <c r="F152" s="24" t="s">
        <v>1011</v>
      </c>
      <c r="G152" s="24" t="s">
        <v>1017</v>
      </c>
      <c r="H152" s="6"/>
      <c r="I152" s="6"/>
      <c r="J152" s="6"/>
      <c r="K152" s="6"/>
      <c r="L152" s="6"/>
      <c r="M152" s="6"/>
      <c r="N152" s="6"/>
      <c r="O152" s="9" t="s">
        <v>394</v>
      </c>
    </row>
    <row x14ac:dyDescent="0.25" r="153" customHeight="1" ht="18.75">
      <c r="A153" s="5" t="s">
        <v>395</v>
      </c>
      <c r="B153" s="9" t="s">
        <v>362</v>
      </c>
      <c r="C153" s="1" t="s">
        <v>363</v>
      </c>
      <c r="D153" s="21">
        <f>MID(A153,3,1)</f>
      </c>
      <c r="E153" s="22">
        <f>MID(A153,3,2)</f>
      </c>
      <c r="F153" s="24" t="s">
        <v>1011</v>
      </c>
      <c r="G153" s="24" t="s">
        <v>1017</v>
      </c>
      <c r="H153" s="6"/>
      <c r="I153" s="6"/>
      <c r="J153" s="6"/>
      <c r="K153" s="6"/>
      <c r="L153" s="6"/>
      <c r="M153" s="6"/>
      <c r="N153" s="6"/>
      <c r="O153" s="9" t="s">
        <v>396</v>
      </c>
    </row>
    <row x14ac:dyDescent="0.25" r="154" customHeight="1" ht="18.75">
      <c r="A154" s="13" t="s">
        <v>397</v>
      </c>
      <c r="B154" s="9" t="s">
        <v>362</v>
      </c>
      <c r="C154" s="1" t="s">
        <v>363</v>
      </c>
      <c r="D154" s="21">
        <f>MID(A154,3,1)</f>
      </c>
      <c r="E154" s="22">
        <f>MID(A154,3,2)</f>
      </c>
      <c r="F154" s="24" t="s">
        <v>1011</v>
      </c>
      <c r="G154" s="24" t="s">
        <v>1017</v>
      </c>
      <c r="H154" s="6"/>
      <c r="I154" s="6"/>
      <c r="J154" s="6"/>
      <c r="K154" s="6"/>
      <c r="L154" s="6"/>
      <c r="M154" s="6"/>
      <c r="N154" s="6"/>
      <c r="O154" s="1" t="s">
        <v>398</v>
      </c>
    </row>
    <row x14ac:dyDescent="0.25" r="155" customHeight="1" ht="18.75">
      <c r="A155" s="13" t="s">
        <v>399</v>
      </c>
      <c r="B155" s="9" t="s">
        <v>362</v>
      </c>
      <c r="C155" s="1" t="s">
        <v>363</v>
      </c>
      <c r="D155" s="21">
        <f>MID(A155,3,1)</f>
      </c>
      <c r="E155" s="22">
        <f>MID(A155,3,2)</f>
      </c>
      <c r="F155" s="24" t="s">
        <v>1011</v>
      </c>
      <c r="G155" s="24" t="s">
        <v>1017</v>
      </c>
      <c r="H155" s="6"/>
      <c r="I155" s="6"/>
      <c r="J155" s="6"/>
      <c r="K155" s="6"/>
      <c r="L155" s="6"/>
      <c r="M155" s="6"/>
      <c r="N155" s="6"/>
      <c r="O155" s="1" t="s">
        <v>400</v>
      </c>
    </row>
    <row x14ac:dyDescent="0.25" r="156" customHeight="1" ht="18.75">
      <c r="A156" s="5" t="s">
        <v>401</v>
      </c>
      <c r="B156" s="9" t="s">
        <v>362</v>
      </c>
      <c r="C156" s="1" t="s">
        <v>363</v>
      </c>
      <c r="D156" s="21">
        <f>MID(A156,3,1)</f>
      </c>
      <c r="E156" s="22">
        <f>MID(A156,3,2)</f>
      </c>
      <c r="F156" s="24" t="s">
        <v>1011</v>
      </c>
      <c r="G156" s="24" t="s">
        <v>1017</v>
      </c>
      <c r="H156" s="6"/>
      <c r="I156" s="6"/>
      <c r="J156" s="6"/>
      <c r="K156" s="6"/>
      <c r="L156" s="6"/>
      <c r="M156" s="6"/>
      <c r="N156" s="6"/>
      <c r="O156" s="9" t="s">
        <v>402</v>
      </c>
    </row>
    <row x14ac:dyDescent="0.25" r="157" customHeight="1" ht="18.75">
      <c r="A157" s="5" t="s">
        <v>403</v>
      </c>
      <c r="B157" s="1" t="s">
        <v>404</v>
      </c>
      <c r="C157" s="1" t="s">
        <v>363</v>
      </c>
      <c r="D157" s="21">
        <f>MID(A157,3,1)</f>
      </c>
      <c r="E157" s="22">
        <f>MID(A157,3,2)</f>
      </c>
      <c r="F157" s="24" t="s">
        <v>1011</v>
      </c>
      <c r="G157" s="24" t="s">
        <v>1017</v>
      </c>
      <c r="H157" s="6"/>
      <c r="I157" s="6"/>
      <c r="J157" s="6"/>
      <c r="K157" s="6"/>
      <c r="L157" s="6"/>
      <c r="M157" s="6"/>
      <c r="N157" s="6"/>
      <c r="O157" s="9" t="s">
        <v>406</v>
      </c>
    </row>
    <row x14ac:dyDescent="0.25" r="158" customHeight="1" ht="18.75">
      <c r="A158" s="1" t="s">
        <v>972</v>
      </c>
      <c r="B158" s="1" t="s">
        <v>973</v>
      </c>
      <c r="C158" s="1" t="s">
        <v>363</v>
      </c>
      <c r="D158" s="21">
        <f>MID(A158,3,1)</f>
      </c>
      <c r="E158" s="22">
        <f>MID(A158,3,2)</f>
      </c>
      <c r="F158" s="23">
        <f>IF(D158="1","Intact Loop",IF(D158="2","Broken Loop",IF(D158="3","RPV",IF(D158="4","Pressurizer",IF(D158="5","ECCS and AFW",IF(D158="6","Secondary Loop",IF(D158="7","Pump",IF(D158="8", "SG Broken Loop",IF(D158="9","SG Intact Loop","Break Assembly")))))))))</f>
      </c>
      <c r="G158" s="24" t="s">
        <v>995</v>
      </c>
      <c r="H158" s="6"/>
      <c r="I158" s="6"/>
      <c r="J158" s="6"/>
      <c r="K158" s="6"/>
      <c r="L158" s="2"/>
      <c r="M158" s="2"/>
      <c r="N158" s="2"/>
      <c r="O158" s="1" t="s">
        <v>974</v>
      </c>
    </row>
    <row x14ac:dyDescent="0.25" r="159" customHeight="1" ht="18.75">
      <c r="A159" s="5" t="s">
        <v>407</v>
      </c>
      <c r="B159" s="9" t="s">
        <v>408</v>
      </c>
      <c r="C159" s="1" t="s">
        <v>409</v>
      </c>
      <c r="D159" s="21">
        <f>MID(A159,3,1)</f>
      </c>
      <c r="E159" s="22">
        <f>MID(A159,3,2)</f>
      </c>
      <c r="F159" s="23">
        <f>IF(D159="1","Intact Loop",IF(D159="2","Broken Loop",IF(D159="3","RPV",IF(D159="4","Pressurizer",IF(D159="5","ECCS and AFW",IF(D159="6","Secondary Loop",IF(D159="7","Pump",IF(D159="8", "SG Broken Loop",IF(D159="9","SG Intact Loop","Break Assembly")))))))))</f>
      </c>
      <c r="G159" s="23">
        <f>IF(OR(E159="11",E159="12",E159="21",E159="22"),"Hot Leg",IF(OR(E159="13",E159="14",E159="23",E159="24"),"Loop Seal",IF(OR(E159="15",E159="16",E159="25",E159="26"),"Cold Leg",IF(OR(E159="31",E159="32",E159="3D",E159="83",E159="93"),"Downcomer",IF(OR(E159="33",E159="34",E159="35",E159="36"),"Lower Plenum",IF(E159="3R","Core",IF(OR(E159="37",E159="38"),"Upper Plenum",IF(E159="39","Upper Head",IF(E159="41","Surgeline",IF(OR(E159="40",E159="43"),"PRZ Vessel",IF(OR(E159="51",E159="52"),"Accumulator",IF(E159="57","AFW SG Intac Loop",IF(E159="58","AFW SG Intac Loop",IF(OR(E159="80",E159="82",E159="90",E159="92"),"SG U-tubes",IF(OR(E159="85",E159="95"),"Riser",IF(OR(E159="87",E159="97"),"Dome","Altro"))))))))))))))))</f>
      </c>
      <c r="H159" s="6"/>
      <c r="I159" s="6"/>
      <c r="J159" s="6"/>
      <c r="K159" s="6"/>
      <c r="L159" s="6"/>
      <c r="M159" s="6"/>
      <c r="N159" s="6"/>
      <c r="O159" s="9" t="s">
        <v>411</v>
      </c>
    </row>
    <row x14ac:dyDescent="0.25" r="160" customHeight="1" ht="18.75">
      <c r="A160" s="5" t="s">
        <v>412</v>
      </c>
      <c r="B160" s="9" t="s">
        <v>408</v>
      </c>
      <c r="C160" s="1" t="s">
        <v>409</v>
      </c>
      <c r="D160" s="21">
        <f>MID(A160,3,1)</f>
      </c>
      <c r="E160" s="22">
        <f>MID(A160,3,2)</f>
      </c>
      <c r="F160" s="23">
        <f>IF(D160="1","Intact Loop",IF(D160="2","Broken Loop",IF(D160="3","RPV",IF(D160="4","Pressurizer",IF(D160="5","ECCS and AFW",IF(D160="6","Secondary Loop",IF(D160="7","Pump",IF(D160="8", "SG Broken Loop",IF(D160="9","SG Intact Loop","Break Assembly")))))))))</f>
      </c>
      <c r="G160" s="23">
        <f>IF(OR(E160="11",E160="12",E160="21",E160="22"),"Hot Leg",IF(OR(E160="13",E160="14",E160="23",E160="24"),"Loop Seal",IF(OR(E160="15",E160="16",E160="25",E160="26"),"Cold Leg",IF(OR(E160="31",E160="32",E160="3D",E160="83",E160="93"),"Downcomer",IF(OR(E160="33",E160="34",E160="35",E160="36"),"Lower Plenum",IF(E160="3R","Core",IF(OR(E160="37",E160="38"),"Upper Plenum",IF(E160="39","Upper Head",IF(E160="41","Surgeline",IF(OR(E160="40",E160="43"),"PRZ Vessel",IF(OR(E160="51",E160="52"),"Accumulator",IF(E160="57","AFW SG Intac Loop",IF(E160="58","AFW SG Intac Loop",IF(OR(E160="80",E160="82",E160="90",E160="92"),"SG U-tubes",IF(OR(E160="85",E160="95"),"Riser",IF(OR(E160="87",E160="97"),"Dome","Altro"))))))))))))))))</f>
      </c>
      <c r="H160" s="6"/>
      <c r="I160" s="6"/>
      <c r="J160" s="6"/>
      <c r="K160" s="6"/>
      <c r="L160" s="6"/>
      <c r="M160" s="6"/>
      <c r="N160" s="6"/>
      <c r="O160" s="9" t="s">
        <v>411</v>
      </c>
    </row>
    <row x14ac:dyDescent="0.25" r="161" customHeight="1" ht="18.75">
      <c r="A161" s="5" t="s">
        <v>413</v>
      </c>
      <c r="B161" s="1" t="s">
        <v>408</v>
      </c>
      <c r="C161" s="1" t="s">
        <v>409</v>
      </c>
      <c r="D161" s="21">
        <f>MID(A161,3,1)</f>
      </c>
      <c r="E161" s="22">
        <f>MID(A161,3,2)</f>
      </c>
      <c r="F161" s="23">
        <f>IF(D161="1","Intact Loop",IF(D161="2","Broken Loop",IF(D161="3","RPV",IF(D161="4","Pressurizer",IF(D161="5","ECCS and AFW",IF(D161="6","Secondary Loop",IF(D161="7","Pump",IF(D161="8", "SG Broken Loop",IF(D161="9","SG Intact Loop","Break Assembly")))))))))</f>
      </c>
      <c r="G161" s="23">
        <f>IF(OR(E161="11",E161="12",E161="21",E161="22"),"Hot Leg",IF(OR(E161="13",E161="14",E161="23",E161="24"),"Loop Seal",IF(OR(E161="15",E161="16",E161="25",E161="26"),"Cold Leg",IF(OR(E161="31",E161="32",E161="3D",E161="83",E161="93"),"Downcomer",IF(OR(E161="33",E161="34",E161="35",E161="36"),"Lower Plenum",IF(E161="3R","Core",IF(OR(E161="37",E161="38"),"Upper Plenum",IF(E161="39","Upper Head",IF(E161="41","Surgeline",IF(OR(E161="40",E161="43"),"PRZ Vessel",IF(OR(E161="51",E161="52"),"Accumulator",IF(E161="57","AFW SG Intac Loop",IF(E161="58","AFW SG Intac Loop",IF(OR(E161="80",E161="82",E161="90",E161="92"),"SG U-tubes",IF(OR(E161="85",E161="95"),"Riser",IF(OR(E161="87",E161="97"),"Dome","Altro"))))))))))))))))</f>
      </c>
      <c r="H161" s="6"/>
      <c r="I161" s="6"/>
      <c r="J161" s="6"/>
      <c r="K161" s="6"/>
      <c r="L161" s="6"/>
      <c r="M161" s="6"/>
      <c r="N161" s="6"/>
      <c r="O161" s="9" t="s">
        <v>414</v>
      </c>
    </row>
    <row x14ac:dyDescent="0.25" r="162" customHeight="1" ht="18.75">
      <c r="A162" s="5" t="s">
        <v>415</v>
      </c>
      <c r="B162" s="1" t="s">
        <v>408</v>
      </c>
      <c r="C162" s="1" t="s">
        <v>409</v>
      </c>
      <c r="D162" s="21">
        <f>MID(A162,3,1)</f>
      </c>
      <c r="E162" s="22">
        <f>MID(A162,3,2)</f>
      </c>
      <c r="F162" s="23">
        <f>IF(D162="1","Intact Loop",IF(D162="2","Broken Loop",IF(D162="3","RPV",IF(D162="4","Pressurizer",IF(D162="5","ECCS and AFW",IF(D162="6","Secondary Loop",IF(D162="7","Pump",IF(D162="8", "SG Broken Loop",IF(D162="9","SG Intact Loop","Break Assembly")))))))))</f>
      </c>
      <c r="G162" s="23">
        <f>IF(OR(E162="11",E162="12",E162="21",E162="22"),"Hot Leg",IF(OR(E162="13",E162="14",E162="23",E162="24"),"Loop Seal",IF(OR(E162="15",E162="16",E162="25",E162="26"),"Cold Leg",IF(OR(E162="31",E162="32",E162="3D",E162="83",E162="93"),"Downcomer",IF(OR(E162="33",E162="34",E162="35",E162="36"),"Lower Plenum",IF(E162="3R","Core",IF(OR(E162="37",E162="38"),"Upper Plenum",IF(E162="39","Upper Head",IF(E162="41","Surgeline",IF(OR(E162="40",E162="43"),"PRZ Vessel",IF(OR(E162="51",E162="52"),"Accumulator",IF(E162="57","AFW SG Intac Loop",IF(E162="58","AFW SG Intac Loop",IF(OR(E162="80",E162="82",E162="90",E162="92"),"SG U-tubes",IF(OR(E162="85",E162="95"),"Riser",IF(OR(E162="87",E162="97"),"Dome","Altro"))))))))))))))))</f>
      </c>
      <c r="H162" s="6"/>
      <c r="I162" s="6"/>
      <c r="J162" s="6"/>
      <c r="K162" s="6"/>
      <c r="L162" s="6"/>
      <c r="M162" s="6"/>
      <c r="N162" s="6"/>
      <c r="O162" s="9" t="s">
        <v>414</v>
      </c>
    </row>
    <row x14ac:dyDescent="0.25" r="163" customHeight="1" ht="18.75">
      <c r="A163" s="5" t="s">
        <v>416</v>
      </c>
      <c r="B163" s="9" t="s">
        <v>408</v>
      </c>
      <c r="C163" s="1" t="s">
        <v>409</v>
      </c>
      <c r="D163" s="21">
        <f>MID(A163,3,1)</f>
      </c>
      <c r="E163" s="22">
        <f>MID(A163,3,2)</f>
      </c>
      <c r="F163" s="23">
        <f>IF(D163="1","Intact Loop",IF(D163="2","Broken Loop",IF(D163="3","RPV",IF(D163="4","Pressurizer",IF(D163="5","ECCS and AFW",IF(D163="6","Secondary Loop",IF(D163="7","Pump",IF(D163="8", "SG Broken Loop",IF(D163="9","SG Intact Loop","Break Assembly")))))))))</f>
      </c>
      <c r="G163" s="23">
        <f>IF(OR(E163="11",E163="12",E163="21",E163="22"),"Hot Leg",IF(OR(E163="13",E163="14",E163="23",E163="24"),"Loop Seal",IF(OR(E163="15",E163="16",E163="25",E163="26"),"Cold Leg",IF(OR(E163="31",E163="32",E163="3D",E163="83",E163="93"),"Downcomer",IF(OR(E163="33",E163="34",E163="35",E163="36"),"Lower Plenum",IF(E163="3R","Core",IF(OR(E163="37",E163="38"),"Upper Plenum",IF(E163="39","Upper Head",IF(E163="41","Surgeline",IF(OR(E163="40",E163="43"),"PRZ Vessel",IF(OR(E163="51",E163="52"),"Accumulator",IF(E163="57","AFW SG Intac Loop",IF(E163="58","AFW SG Intac Loop",IF(OR(E163="80",E163="82",E163="90",E163="92"),"SG U-tubes",IF(OR(E163="85",E163="95"),"Riser",IF(OR(E163="87",E163="97"),"Dome","Altro"))))))))))))))))</f>
      </c>
      <c r="H163" s="6"/>
      <c r="I163" s="6"/>
      <c r="J163" s="6"/>
      <c r="K163" s="6"/>
      <c r="L163" s="6"/>
      <c r="M163" s="6"/>
      <c r="N163" s="6"/>
      <c r="O163" s="9" t="s">
        <v>418</v>
      </c>
    </row>
    <row x14ac:dyDescent="0.25" r="164" customHeight="1" ht="18.75">
      <c r="A164" s="5" t="s">
        <v>419</v>
      </c>
      <c r="B164" s="9" t="s">
        <v>408</v>
      </c>
      <c r="C164" s="1" t="s">
        <v>409</v>
      </c>
      <c r="D164" s="21">
        <f>MID(A164,3,1)</f>
      </c>
      <c r="E164" s="22">
        <f>MID(A164,3,2)</f>
      </c>
      <c r="F164" s="23">
        <f>IF(D164="1","Intact Loop",IF(D164="2","Broken Loop",IF(D164="3","RPV",IF(D164="4","Pressurizer",IF(D164="5","ECCS and AFW",IF(D164="6","Secondary Loop",IF(D164="7","Pump",IF(D164="8", "SG Broken Loop",IF(D164="9","SG Intact Loop","Break Assembly")))))))))</f>
      </c>
      <c r="G164" s="23">
        <f>IF(OR(E164="11",E164="12",E164="21",E164="22"),"Hot Leg",IF(OR(E164="13",E164="14",E164="23",E164="24"),"Loop Seal",IF(OR(E164="15",E164="16",E164="25",E164="26"),"Cold Leg",IF(OR(E164="31",E164="32",E164="3D",E164="83",E164="93"),"Downcomer",IF(OR(E164="33",E164="34",E164="35",E164="36"),"Lower Plenum",IF(E164="3R","Core",IF(OR(E164="37",E164="38"),"Upper Plenum",IF(E164="39","Upper Head",IF(E164="41","Surgeline",IF(OR(E164="40",E164="43"),"PRZ Vessel",IF(OR(E164="51",E164="52"),"Accumulator",IF(E164="57","AFW SG Intac Loop",IF(E164="58","AFW SG Intac Loop",IF(OR(E164="80",E164="82",E164="90",E164="92"),"SG U-tubes",IF(OR(E164="85",E164="95"),"Riser",IF(OR(E164="87",E164="97"),"Dome","Altro"))))))))))))))))</f>
      </c>
      <c r="H164" s="6"/>
      <c r="I164" s="6"/>
      <c r="J164" s="6"/>
      <c r="K164" s="6"/>
      <c r="L164" s="6"/>
      <c r="M164" s="6"/>
      <c r="N164" s="6"/>
      <c r="O164" s="9" t="s">
        <v>418</v>
      </c>
    </row>
    <row x14ac:dyDescent="0.25" r="165" customHeight="1" ht="18.75">
      <c r="A165" s="5" t="s">
        <v>420</v>
      </c>
      <c r="B165" s="9" t="s">
        <v>408</v>
      </c>
      <c r="C165" s="1" t="s">
        <v>409</v>
      </c>
      <c r="D165" s="21">
        <f>MID(A165,3,1)</f>
      </c>
      <c r="E165" s="22">
        <f>MID(A165,3,2)</f>
      </c>
      <c r="F165" s="23">
        <f>IF(D165="1","Intact Loop",IF(D165="2","Broken Loop",IF(D165="3","RPV",IF(D165="4","Pressurizer",IF(D165="5","ECCS and AFW",IF(D165="6","Secondary Loop",IF(D165="7","Pump",IF(D165="8", "SG Broken Loop",IF(D165="9","SG Intact Loop","Break Assembly")))))))))</f>
      </c>
      <c r="G165" s="23">
        <f>IF(OR(E165="11",E165="12",E165="21",E165="22"),"Hot Leg",IF(OR(E165="13",E165="14",E165="23",E165="24"),"Loop Seal",IF(OR(E165="15",E165="16",E165="25",E165="26"),"Cold Leg",IF(OR(E165="31",E165="32",E165="3D",E165="83",E165="93"),"Downcomer",IF(OR(E165="33",E165="34",E165="35",E165="36"),"Lower Plenum",IF(E165="3R","Core",IF(OR(E165="37",E165="38"),"Upper Plenum",IF(E165="39","Upper Head",IF(E165="41","Surgeline",IF(OR(E165="40",E165="43"),"PRZ Vessel",IF(OR(E165="51",E165="52"),"Accumulator",IF(E165="57","AFW SG Intac Loop",IF(E165="58","AFW SG Intac Loop",IF(OR(E165="80",E165="82",E165="90",E165="92"),"SG U-tubes",IF(OR(E165="85",E165="95"),"Riser",IF(OR(E165="87",E165="97"),"Dome","Altro"))))))))))))))))</f>
      </c>
      <c r="H165" s="6"/>
      <c r="I165" s="6"/>
      <c r="J165" s="6"/>
      <c r="K165" s="6"/>
      <c r="L165" s="6"/>
      <c r="M165" s="6"/>
      <c r="N165" s="6"/>
      <c r="O165" s="9" t="s">
        <v>422</v>
      </c>
    </row>
    <row x14ac:dyDescent="0.25" r="166" customHeight="1" ht="18.75">
      <c r="A166" s="5" t="s">
        <v>423</v>
      </c>
      <c r="B166" s="9" t="s">
        <v>408</v>
      </c>
      <c r="C166" s="1" t="s">
        <v>409</v>
      </c>
      <c r="D166" s="21">
        <f>MID(A166,3,1)</f>
      </c>
      <c r="E166" s="22">
        <f>MID(A166,3,2)</f>
      </c>
      <c r="F166" s="23">
        <f>IF(D166="1","Intact Loop",IF(D166="2","Broken Loop",IF(D166="3","RPV",IF(D166="4","Pressurizer",IF(D166="5","ECCS and AFW",IF(D166="6","Secondary Loop",IF(D166="7","Pump",IF(D166="8", "SG Broken Loop",IF(D166="9","SG Intact Loop","Break Assembly")))))))))</f>
      </c>
      <c r="G166" s="23">
        <f>IF(OR(E166="11",E166="12",E166="21",E166="22"),"Hot Leg",IF(OR(E166="13",E166="14",E166="23",E166="24"),"Loop Seal",IF(OR(E166="15",E166="16",E166="25",E166="26"),"Cold Leg",IF(OR(E166="31",E166="32",E166="3D",E166="83",E166="93"),"Downcomer",IF(OR(E166="33",E166="34",E166="35",E166="36"),"Lower Plenum",IF(E166="3R","Core",IF(OR(E166="37",E166="38"),"Upper Plenum",IF(E166="39","Upper Head",IF(E166="41","Surgeline",IF(OR(E166="40",E166="43"),"PRZ Vessel",IF(OR(E166="51",E166="52"),"Accumulator",IF(E166="57","AFW SG Intac Loop",IF(E166="58","AFW SG Intac Loop",IF(OR(E166="80",E166="82",E166="90",E166="92"),"SG U-tubes",IF(OR(E166="85",E166="95"),"Riser",IF(OR(E166="87",E166="97"),"Dome","Altro"))))))))))))))))</f>
      </c>
      <c r="H166" s="6"/>
      <c r="I166" s="6"/>
      <c r="J166" s="6"/>
      <c r="K166" s="6"/>
      <c r="L166" s="6"/>
      <c r="M166" s="6"/>
      <c r="N166" s="6"/>
      <c r="O166" s="9" t="s">
        <v>422</v>
      </c>
    </row>
    <row x14ac:dyDescent="0.25" r="167" customHeight="1" ht="18.75">
      <c r="A167" s="5" t="s">
        <v>424</v>
      </c>
      <c r="B167" s="9" t="s">
        <v>408</v>
      </c>
      <c r="C167" s="1" t="s">
        <v>409</v>
      </c>
      <c r="D167" s="21">
        <f>MID(A167,3,1)</f>
      </c>
      <c r="E167" s="22">
        <f>MID(A167,3,2)</f>
      </c>
      <c r="F167" s="23">
        <f>IF(D167="1","Intact Loop",IF(D167="2","Broken Loop",IF(D167="3","RPV",IF(D167="4","Pressurizer",IF(D167="5","ECCS and AFW",IF(D167="6","Secondary Loop",IF(D167="7","Pump",IF(D167="8", "SG Broken Loop",IF(D167="9","SG Intact Loop","Break Assembly")))))))))</f>
      </c>
      <c r="G167" s="23">
        <f>IF(OR(E167="11",E167="12",E167="21",E167="22"),"Hot Leg",IF(OR(E167="13",E167="14",E167="23",E167="24"),"Loop Seal",IF(OR(E167="15",E167="16",E167="25",E167="26"),"Cold Leg",IF(OR(E167="31",E167="32",E167="3D",E167="83",E167="93"),"Downcomer",IF(OR(E167="33",E167="34",E167="35",E167="36"),"Lower Plenum",IF(E167="3R","Core",IF(OR(E167="37",E167="38"),"Upper Plenum",IF(E167="39","Upper Head",IF(E167="41","Surgeline",IF(OR(E167="40",E167="43"),"PRZ Vessel",IF(OR(E167="51",E167="52"),"Accumulator",IF(E167="57","AFW SG Intac Loop",IF(E167="58","AFW SG Intac Loop",IF(OR(E167="80",E167="82",E167="90",E167="92"),"SG U-tubes",IF(OR(E167="85",E167="95"),"Riser",IF(OR(E167="87",E167="97"),"Dome","Altro"))))))))))))))))</f>
      </c>
      <c r="H167" s="6"/>
      <c r="I167" s="6"/>
      <c r="J167" s="6"/>
      <c r="K167" s="6"/>
      <c r="L167" s="6"/>
      <c r="M167" s="6"/>
      <c r="N167" s="6"/>
      <c r="O167" s="9" t="s">
        <v>425</v>
      </c>
    </row>
    <row x14ac:dyDescent="0.25" r="168" customHeight="1" ht="18.75">
      <c r="A168" s="5" t="s">
        <v>426</v>
      </c>
      <c r="B168" s="9" t="s">
        <v>408</v>
      </c>
      <c r="C168" s="1" t="s">
        <v>409</v>
      </c>
      <c r="D168" s="21">
        <f>MID(A168,3,1)</f>
      </c>
      <c r="E168" s="22">
        <f>MID(A168,3,2)</f>
      </c>
      <c r="F168" s="23">
        <f>IF(D168="1","Intact Loop",IF(D168="2","Broken Loop",IF(D168="3","RPV",IF(D168="4","Pressurizer",IF(D168="5","ECCS and AFW",IF(D168="6","Secondary Loop",IF(D168="7","Pump",IF(D168="8", "SG Broken Loop",IF(D168="9","SG Intact Loop","Break Assembly")))))))))</f>
      </c>
      <c r="G168" s="23">
        <f>IF(OR(E168="11",E168="12",E168="21",E168="22"),"Hot Leg",IF(OR(E168="13",E168="14",E168="23",E168="24"),"Loop Seal",IF(OR(E168="15",E168="16",E168="25",E168="26"),"Cold Leg",IF(OR(E168="31",E168="32",E168="3D",E168="83",E168="93"),"Downcomer",IF(OR(E168="33",E168="34",E168="35",E168="36"),"Lower Plenum",IF(E168="3R","Core",IF(OR(E168="37",E168="38"),"Upper Plenum",IF(E168="39","Upper Head",IF(E168="41","Surgeline",IF(OR(E168="40",E168="43"),"PRZ Vessel",IF(OR(E168="51",E168="52"),"Accumulator",IF(E168="57","AFW SG Intac Loop",IF(E168="58","AFW SG Intac Loop",IF(OR(E168="80",E168="82",E168="90",E168="92"),"SG U-tubes",IF(OR(E168="85",E168="95"),"Riser",IF(OR(E168="87",E168="97"),"Dome","Altro"))))))))))))))))</f>
      </c>
      <c r="H168" s="6"/>
      <c r="I168" s="6"/>
      <c r="J168" s="6"/>
      <c r="K168" s="6"/>
      <c r="L168" s="6"/>
      <c r="M168" s="6"/>
      <c r="N168" s="6"/>
      <c r="O168" s="9" t="s">
        <v>425</v>
      </c>
    </row>
    <row x14ac:dyDescent="0.25" r="169" customHeight="1" ht="18.75">
      <c r="A169" s="5" t="s">
        <v>427</v>
      </c>
      <c r="B169" s="9" t="s">
        <v>408</v>
      </c>
      <c r="C169" s="1" t="s">
        <v>409</v>
      </c>
      <c r="D169" s="21">
        <f>MID(A169,3,1)</f>
      </c>
      <c r="E169" s="22">
        <f>MID(A169,3,2)</f>
      </c>
      <c r="F169" s="23">
        <f>IF(D169="1","Intact Loop",IF(D169="2","Broken Loop",IF(D169="3","RPV",IF(D169="4","Pressurizer",IF(D169="5","ECCS and AFW",IF(D169="6","Secondary Loop",IF(D169="7","Pump",IF(D169="8", "SG Broken Loop",IF(D169="9","SG Intact Loop","Break Assembly")))))))))</f>
      </c>
      <c r="G169" s="23">
        <f>IF(OR(E169="11",E169="12",E169="21",E169="22"),"Hot Leg",IF(OR(E169="13",E169="14",E169="23",E169="24"),"Loop Seal",IF(OR(E169="15",E169="16",E169="25",E169="26"),"Cold Leg",IF(OR(E169="31",E169="32",E169="3D",E169="83",E169="93"),"Downcomer",IF(OR(E169="33",E169="34",E169="35",E169="36"),"Lower Plenum",IF(E169="3R","Core",IF(OR(E169="37",E169="38"),"Upper Plenum",IF(E169="39","Upper Head",IF(E169="41","Surgeline",IF(OR(E169="40",E169="43"),"PRZ Vessel",IF(OR(E169="51",E169="52"),"Accumulator",IF(E169="57","AFW SG Intac Loop",IF(E169="58","AFW SG Intac Loop",IF(OR(E169="80",E169="82",E169="90",E169="92"),"SG U-tubes",IF(OR(E169="85",E169="95"),"Riser",IF(OR(E169="87",E169="97"),"Dome","Altro"))))))))))))))))</f>
      </c>
      <c r="H169" s="6"/>
      <c r="I169" s="6"/>
      <c r="J169" s="6"/>
      <c r="K169" s="6"/>
      <c r="L169" s="6"/>
      <c r="M169" s="6"/>
      <c r="N169" s="6"/>
      <c r="O169" s="1" t="s">
        <v>428</v>
      </c>
    </row>
    <row x14ac:dyDescent="0.25" r="170" customHeight="1" ht="18.75">
      <c r="A170" s="5" t="s">
        <v>429</v>
      </c>
      <c r="B170" s="9" t="s">
        <v>408</v>
      </c>
      <c r="C170" s="1" t="s">
        <v>409</v>
      </c>
      <c r="D170" s="21">
        <f>MID(A170,3,1)</f>
      </c>
      <c r="E170" s="22">
        <f>MID(A170,3,2)</f>
      </c>
      <c r="F170" s="23">
        <f>IF(D170="1","Intact Loop",IF(D170="2","Broken Loop",IF(D170="3","RPV",IF(D170="4","Pressurizer",IF(D170="5","ECCS and AFW",IF(D170="6","Secondary Loop",IF(D170="7","Pump",IF(D170="8", "SG Broken Loop",IF(D170="9","SG Intact Loop","Break Assembly")))))))))</f>
      </c>
      <c r="G170" s="23">
        <f>IF(OR(E170="11",E170="12",E170="21",E170="22"),"Hot Leg",IF(OR(E170="13",E170="14",E170="23",E170="24"),"Loop Seal",IF(OR(E170="15",E170="16",E170="25",E170="26"),"Cold Leg",IF(OR(E170="31",E170="32",E170="3D",E170="83",E170="93"),"Downcomer",IF(OR(E170="33",E170="34",E170="35",E170="36"),"Lower Plenum",IF(E170="3R","Core",IF(OR(E170="37",E170="38"),"Upper Plenum",IF(E170="39","Upper Head",IF(E170="41","Surgeline",IF(OR(E170="40",E170="43"),"PRZ Vessel",IF(OR(E170="51",E170="52"),"Accumulator",IF(E170="57","AFW SG Intac Loop",IF(E170="58","AFW SG Intac Loop",IF(OR(E170="80",E170="82",E170="90",E170="92"),"SG U-tubes",IF(OR(E170="85",E170="95"),"Riser",IF(OR(E170="87",E170="97"),"Dome","Altro"))))))))))))))))</f>
      </c>
      <c r="H170" s="6"/>
      <c r="I170" s="6"/>
      <c r="J170" s="6"/>
      <c r="K170" s="6"/>
      <c r="L170" s="6"/>
      <c r="M170" s="6"/>
      <c r="N170" s="6"/>
      <c r="O170" s="1" t="s">
        <v>428</v>
      </c>
    </row>
    <row x14ac:dyDescent="0.25" r="171" customHeight="1" ht="18.75">
      <c r="A171" s="5" t="s">
        <v>430</v>
      </c>
      <c r="B171" s="9" t="s">
        <v>408</v>
      </c>
      <c r="C171" s="1" t="s">
        <v>409</v>
      </c>
      <c r="D171" s="21">
        <f>MID(A171,3,1)</f>
      </c>
      <c r="E171" s="22">
        <f>MID(A171,3,2)</f>
      </c>
      <c r="F171" s="23">
        <f>IF(D171="1","Intact Loop",IF(D171="2","Broken Loop",IF(D171="3","RPV",IF(D171="4","Pressurizer",IF(D171="5","ECCS and AFW",IF(D171="6","Secondary Loop",IF(D171="7","Pump",IF(D171="8", "SG Broken Loop",IF(D171="9","SG Intact Loop","Break Assembly")))))))))</f>
      </c>
      <c r="G171" s="23">
        <f>IF(OR(E171="11",E171="12",E171="21",E171="22"),"Hot Leg",IF(OR(E171="13",E171="14",E171="23",E171="24"),"Loop Seal",IF(OR(E171="15",E171="16",E171="25",E171="26"),"Cold Leg",IF(OR(E171="31",E171="32",E171="3D",E171="83",E171="93"),"Downcomer",IF(OR(E171="33",E171="34",E171="35",E171="36"),"Lower Plenum",IF(E171="3R","Core",IF(OR(E171="37",E171="38"),"Upper Plenum",IF(E171="39","Upper Head",IF(E171="41","Surgeline",IF(OR(E171="40",E171="43"),"PRZ Vessel",IF(OR(E171="51",E171="52"),"Accumulator",IF(E171="57","AFW SG Intac Loop",IF(E171="58","AFW SG Intac Loop",IF(OR(E171="80",E171="82",E171="90",E171="92"),"SG U-tubes",IF(OR(E171="85",E171="95"),"Riser",IF(OR(E171="87",E171="97"),"Dome","Altro"))))))))))))))))</f>
      </c>
      <c r="H171" s="6"/>
      <c r="I171" s="6"/>
      <c r="J171" s="6"/>
      <c r="K171" s="6"/>
      <c r="L171" s="6"/>
      <c r="M171" s="6"/>
      <c r="N171" s="6"/>
      <c r="O171" s="1" t="s">
        <v>431</v>
      </c>
    </row>
    <row x14ac:dyDescent="0.25" r="172" customHeight="1" ht="18.75">
      <c r="A172" s="13" t="s">
        <v>432</v>
      </c>
      <c r="B172" s="9" t="s">
        <v>408</v>
      </c>
      <c r="C172" s="1" t="s">
        <v>409</v>
      </c>
      <c r="D172" s="21">
        <f>MID(A172,3,1)</f>
      </c>
      <c r="E172" s="22">
        <f>MID(A172,3,2)</f>
      </c>
      <c r="F172" s="23">
        <f>IF(D172="1","Intact Loop",IF(D172="2","Broken Loop",IF(D172="3","RPV",IF(D172="4","Pressurizer",IF(D172="5","ECCS and AFW",IF(D172="6","Secondary Loop",IF(D172="7","Pump",IF(D172="8", "SG Broken Loop",IF(D172="9","SG Intact Loop","Break Assembly")))))))))</f>
      </c>
      <c r="G172" s="23">
        <f>IF(OR(E172="11",E172="12",E172="21",E172="22"),"Hot Leg",IF(OR(E172="13",E172="14",E172="23",E172="24"),"Loop Seal",IF(OR(E172="15",E172="16",E172="25",E172="26"),"Cold Leg",IF(OR(E172="31",E172="32",E172="3D",E172="83",E172="93"),"Downcomer",IF(OR(E172="33",E172="34",E172="35",E172="36"),"Lower Plenum",IF(E172="3R","Core",IF(OR(E172="37",E172="38"),"Upper Plenum",IF(E172="39","Upper Head",IF(E172="41","Surgeline",IF(OR(E172="40",E172="43"),"PRZ Vessel",IF(OR(E172="51",E172="52"),"Accumulator",IF(E172="57","AFW SG Intac Loop",IF(E172="58","AFW SG Intac Loop",IF(OR(E172="80",E172="82",E172="90",E172="92"),"SG U-tubes",IF(OR(E172="85",E172="95"),"Riser",IF(OR(E172="87",E172="97"),"Dome","Altro"))))))))))))))))</f>
      </c>
      <c r="H172" s="6"/>
      <c r="I172" s="6"/>
      <c r="J172" s="6"/>
      <c r="K172" s="6"/>
      <c r="L172" s="6"/>
      <c r="M172" s="6"/>
      <c r="N172" s="6"/>
      <c r="O172" s="1" t="s">
        <v>431</v>
      </c>
    </row>
    <row x14ac:dyDescent="0.25" r="173" customHeight="1" ht="18.75">
      <c r="A173" s="5" t="s">
        <v>433</v>
      </c>
      <c r="B173" s="9" t="s">
        <v>408</v>
      </c>
      <c r="C173" s="1" t="s">
        <v>409</v>
      </c>
      <c r="D173" s="21">
        <f>MID(A173,3,1)</f>
      </c>
      <c r="E173" s="22">
        <f>MID(A173,3,2)</f>
      </c>
      <c r="F173" s="23">
        <f>IF(D173="1","Intact Loop",IF(D173="2","Broken Loop",IF(D173="3","RPV",IF(D173="4","Pressurizer",IF(D173="5","ECCS and AFW",IF(D173="6","Secondary Loop",IF(D173="7","Pump",IF(D173="8", "SG Broken Loop",IF(D173="9","SG Intact Loop","Break Assembly")))))))))</f>
      </c>
      <c r="G173" s="23">
        <f>IF(OR(E173="11",E173="12",E173="21",E173="22"),"Hot Leg",IF(OR(E173="13",E173="14",E173="23",E173="24"),"Loop Seal",IF(OR(E173="15",E173="16",E173="25",E173="26"),"Cold Leg",IF(OR(E173="31",E173="32",E173="3D",E173="83",E173="93"),"Downcomer",IF(OR(E173="33",E173="34",E173="35",E173="36"),"Lower Plenum",IF(E173="3R","Core",IF(OR(E173="37",E173="38"),"Upper Plenum",IF(E173="39","Upper Head",IF(E173="41","Surgeline",IF(OR(E173="40",E173="43"),"PRZ Vessel",IF(OR(E173="51",E173="52"),"Accumulator",IF(E173="57","AFW SG Intac Loop",IF(E173="58","AFW SG Intac Loop",IF(OR(E173="80",E173="82",E173="90",E173="92"),"SG U-tubes",IF(OR(E173="85",E173="95"),"Riser",IF(OR(E173="87",E173="97"),"Dome","Altro"))))))))))))))))</f>
      </c>
      <c r="H173" s="6"/>
      <c r="I173" s="6"/>
      <c r="J173" s="6"/>
      <c r="K173" s="6"/>
      <c r="L173" s="6"/>
      <c r="M173" s="6"/>
      <c r="N173" s="6"/>
      <c r="O173" s="9" t="s">
        <v>434</v>
      </c>
    </row>
    <row x14ac:dyDescent="0.25" r="174" customHeight="1" ht="18.75">
      <c r="A174" s="5" t="s">
        <v>435</v>
      </c>
      <c r="B174" s="9" t="s">
        <v>408</v>
      </c>
      <c r="C174" s="1" t="s">
        <v>409</v>
      </c>
      <c r="D174" s="21">
        <f>MID(A174,3,1)</f>
      </c>
      <c r="E174" s="22">
        <f>MID(A174,3,2)</f>
      </c>
      <c r="F174" s="23">
        <f>IF(D174="1","Intact Loop",IF(D174="2","Broken Loop",IF(D174="3","RPV",IF(D174="4","Pressurizer",IF(D174="5","ECCS and AFW",IF(D174="6","Secondary Loop",IF(D174="7","Pump",IF(D174="8", "SG Broken Loop",IF(D174="9","SG Intact Loop","Break Assembly")))))))))</f>
      </c>
      <c r="G174" s="23">
        <f>IF(OR(E174="11",E174="12",E174="21",E174="22"),"Hot Leg",IF(OR(E174="13",E174="14",E174="23",E174="24"),"Loop Seal",IF(OR(E174="15",E174="16",E174="25",E174="26"),"Cold Leg",IF(OR(E174="31",E174="32",E174="3D",E174="83",E174="93"),"Downcomer",IF(OR(E174="33",E174="34",E174="35",E174="36"),"Lower Plenum",IF(E174="3R","Core",IF(OR(E174="37",E174="38"),"Upper Plenum",IF(E174="39","Upper Head",IF(E174="41","Surgeline",IF(OR(E174="40",E174="43"),"PRZ Vessel",IF(OR(E174="51",E174="52"),"Accumulator",IF(E174="57","AFW SG Intac Loop",IF(E174="58","AFW SG Intac Loop",IF(OR(E174="80",E174="82",E174="90",E174="92"),"SG U-tubes",IF(OR(E174="85",E174="95"),"Riser",IF(OR(E174="87",E174="97"),"Dome","Altro"))))))))))))))))</f>
      </c>
      <c r="H174" s="6"/>
      <c r="I174" s="6"/>
      <c r="J174" s="6"/>
      <c r="K174" s="6"/>
      <c r="L174" s="6"/>
      <c r="M174" s="6"/>
      <c r="N174" s="6"/>
      <c r="O174" s="9" t="s">
        <v>434</v>
      </c>
    </row>
    <row x14ac:dyDescent="0.25" r="175" customHeight="1" ht="18.75">
      <c r="A175" s="5" t="s">
        <v>436</v>
      </c>
      <c r="B175" s="9" t="s">
        <v>408</v>
      </c>
      <c r="C175" s="1" t="s">
        <v>409</v>
      </c>
      <c r="D175" s="21">
        <f>MID(A175,3,1)</f>
      </c>
      <c r="E175" s="22">
        <f>MID(A175,3,2)</f>
      </c>
      <c r="F175" s="23">
        <f>IF(D175="1","Intact Loop",IF(D175="2","Broken Loop",IF(D175="3","RPV",IF(D175="4","Pressurizer",IF(D175="5","ECCS and AFW",IF(D175="6","Secondary Loop",IF(D175="7","Pump",IF(D175="8", "SG Broken Loop",IF(D175="9","SG Intact Loop","Break Assembly")))))))))</f>
      </c>
      <c r="G175" s="23">
        <f>IF(OR(E175="11",E175="12",E175="21",E175="22"),"Hot Leg",IF(OR(E175="13",E175="14",E175="23",E175="24"),"Loop Seal",IF(OR(E175="15",E175="16",E175="25",E175="26"),"Cold Leg",IF(OR(E175="31",E175="32",E175="3D",E175="83",E175="93"),"Downcomer",IF(OR(E175="33",E175="34",E175="35",E175="36"),"Lower Plenum",IF(E175="3R","Core",IF(OR(E175="37",E175="38"),"Upper Plenum",IF(E175="39","Upper Head",IF(E175="41","Surgeline",IF(OR(E175="40",E175="43"),"PRZ Vessel",IF(OR(E175="51",E175="52"),"Accumulator",IF(E175="57","AFW SG Intac Loop",IF(E175="58","AFW SG Intac Loop",IF(OR(E175="80",E175="82",E175="90",E175="92"),"SG U-tubes",IF(OR(E175="85",E175="95"),"Riser",IF(OR(E175="87",E175="97"),"Dome","Altro"))))))))))))))))</f>
      </c>
      <c r="H175" s="6"/>
      <c r="I175" s="6"/>
      <c r="J175" s="6"/>
      <c r="K175" s="6"/>
      <c r="L175" s="6"/>
      <c r="M175" s="6"/>
      <c r="N175" s="6"/>
      <c r="O175" s="9" t="s">
        <v>438</v>
      </c>
    </row>
    <row x14ac:dyDescent="0.25" r="176" customHeight="1" ht="18.75">
      <c r="A176" s="5" t="s">
        <v>439</v>
      </c>
      <c r="B176" s="1" t="s">
        <v>975</v>
      </c>
      <c r="C176" s="1" t="s">
        <v>441</v>
      </c>
      <c r="D176" s="21">
        <f>MID(A176,3,1)</f>
      </c>
      <c r="E176" s="22">
        <f>MID(A176,3,2)</f>
      </c>
      <c r="F176" s="23">
        <f>IF(D176="1","Intact Loop",IF(D176="2","Broken Loop",IF(D176="3","RPV",IF(D176="4","Pressurizer",IF(D176="5","ECCS and AFW",IF(D176="6","Secondary Loop",IF(D176="7","Pump",IF(D176="8", "SG Broken Loop",IF(D176="9","SG Intact Loop","Break Assembly")))))))))</f>
      </c>
      <c r="G176" s="23">
        <f>IF(OR(E176="11",E176="12",E176="21",E176="22"),"Hot Leg",IF(OR(E176="13",E176="14",E176="23",E176="24"),"Loop Seal",IF(OR(E176="15",E176="16",E176="25",E176="26"),"Cold Leg",IF(OR(E176="31",E176="32",E176="3D",E176="83",E176="93"),"Downcomer",IF(OR(E176="33",E176="34",E176="35",E176="36"),"Lower Plenum",IF(E176="3R","Core",IF(OR(E176="37",E176="38"),"Upper Plenum",IF(E176="39","Upper Head",IF(E176="41","Surgeline",IF(OR(E176="40",E176="43"),"PRZ Vessel",IF(OR(E176="51",E176="52"),"Accumulator",IF(E176="57","AFW SG Intac Loop",IF(E176="58","AFW SG Intac Loop",IF(OR(E176="80",E176="82",E176="90",E176="92"),"SG U-tubes",IF(OR(E176="85",E176="95"),"Riser",IF(OR(E176="87",E176="97"),"Dome","Altro"))))))))))))))))</f>
      </c>
      <c r="H176" s="6"/>
      <c r="I176" s="6"/>
      <c r="J176" s="6"/>
      <c r="K176" s="6"/>
      <c r="L176" s="6"/>
      <c r="M176" s="6"/>
      <c r="N176" s="6"/>
      <c r="O176" s="9" t="s">
        <v>444</v>
      </c>
    </row>
    <row x14ac:dyDescent="0.25" r="177" customHeight="1" ht="18.75">
      <c r="A177" s="5" t="s">
        <v>445</v>
      </c>
      <c r="B177" s="9" t="s">
        <v>975</v>
      </c>
      <c r="C177" s="1" t="s">
        <v>441</v>
      </c>
      <c r="D177" s="21">
        <f>MID(A177,3,1)</f>
      </c>
      <c r="E177" s="22">
        <f>MID(A177,3,2)</f>
      </c>
      <c r="F177" s="23">
        <f>IF(D177="1","Intact Loop",IF(D177="2","Broken Loop",IF(D177="3","RPV",IF(D177="4","Pressurizer",IF(D177="5","ECCS and AFW",IF(D177="6","Secondary Loop",IF(D177="7","Pump",IF(D177="8", "SG Broken Loop",IF(D177="9","SG Intact Loop","Break Assembly")))))))))</f>
      </c>
      <c r="G177" s="23">
        <f>IF(OR(E177="11",E177="12",E177="21",E177="22"),"Hot Leg",IF(OR(E177="13",E177="14",E177="23",E177="24"),"Loop Seal",IF(OR(E177="15",E177="16",E177="25",E177="26"),"Cold Leg",IF(OR(E177="31",E177="32",E177="3D",E177="83",E177="93"),"Downcomer",IF(OR(E177="33",E177="34",E177="35",E177="36"),"Lower Plenum",IF(E177="3R","Core",IF(OR(E177="37",E177="38"),"Upper Plenum",IF(E177="39","Upper Head",IF(E177="41","Surgeline",IF(OR(E177="40",E177="43"),"PRZ Vessel",IF(OR(E177="51",E177="52"),"Accumulator",IF(E177="57","AFW SG Intac Loop",IF(E177="58","AFW SG Intac Loop",IF(OR(E177="80",E177="82",E177="90",E177="92"),"SG U-tubes",IF(OR(E177="85",E177="95"),"Riser",IF(OR(E177="87",E177="97"),"Dome","Altro"))))))))))))))))</f>
      </c>
      <c r="H177" s="6"/>
      <c r="I177" s="6"/>
      <c r="J177" s="6"/>
      <c r="K177" s="6"/>
      <c r="L177" s="6"/>
      <c r="M177" s="6"/>
      <c r="N177" s="6"/>
      <c r="O177" s="9" t="s">
        <v>444</v>
      </c>
    </row>
    <row x14ac:dyDescent="0.25" r="178" customHeight="1" ht="18.75">
      <c r="A178" s="5" t="s">
        <v>448</v>
      </c>
      <c r="B178" s="9" t="s">
        <v>975</v>
      </c>
      <c r="C178" s="1" t="s">
        <v>441</v>
      </c>
      <c r="D178" s="21">
        <f>MID(A178,3,1)</f>
      </c>
      <c r="E178" s="22">
        <f>MID(A178,3,2)</f>
      </c>
      <c r="F178" s="23">
        <f>IF(D178="1","Intact Loop",IF(D178="2","Broken Loop",IF(D178="3","RPV",IF(D178="4","Pressurizer",IF(D178="5","ECCS and AFW",IF(D178="6","Secondary Loop",IF(D178="7","Pump",IF(D178="8", "SG Broken Loop",IF(D178="9","SG Intact Loop","Break Assembly")))))))))</f>
      </c>
      <c r="G178" s="23">
        <f>IF(OR(E178="11",E178="12",E178="21",E178="22"),"Hot Leg",IF(OR(E178="13",E178="14",E178="23",E178="24"),"Loop Seal",IF(OR(E178="15",E178="16",E178="25",E178="26"),"Cold Leg",IF(OR(E178="31",E178="32",E178="3D",E178="83",E178="93"),"Downcomer",IF(OR(E178="33",E178="34",E178="35",E178="36"),"Lower Plenum",IF(E178="3R","Core",IF(OR(E178="37",E178="38"),"Upper Plenum",IF(E178="39","Upper Head",IF(E178="41","Surgeline",IF(OR(E178="40",E178="43"),"PRZ Vessel",IF(OR(E178="51",E178="52"),"Accumulator",IF(E178="57","AFW SG Intac Loop",IF(E178="58","AFW SG Intac Loop",IF(OR(E178="80",E178="82",E178="90",E178="92"),"SG U-tubes",IF(OR(E178="85",E178="95"),"Riser",IF(OR(E178="87",E178="97"),"Dome","Altro"))))))))))))))))</f>
      </c>
      <c r="H178" s="6"/>
      <c r="I178" s="6"/>
      <c r="J178" s="6"/>
      <c r="K178" s="6"/>
      <c r="L178" s="6"/>
      <c r="M178" s="6"/>
      <c r="N178" s="6"/>
      <c r="O178" s="9" t="s">
        <v>451</v>
      </c>
    </row>
    <row x14ac:dyDescent="0.25" r="179" customHeight="1" ht="18.75">
      <c r="A179" s="5" t="s">
        <v>452</v>
      </c>
      <c r="B179" s="9" t="s">
        <v>975</v>
      </c>
      <c r="C179" s="1" t="s">
        <v>441</v>
      </c>
      <c r="D179" s="21">
        <f>MID(A179,3,1)</f>
      </c>
      <c r="E179" s="22">
        <f>MID(A179,3,2)</f>
      </c>
      <c r="F179" s="23">
        <f>IF(D179="1","Intact Loop",IF(D179="2","Broken Loop",IF(D179="3","RPV",IF(D179="4","Pressurizer",IF(D179="5","ECCS and AFW",IF(D179="6","Secondary Loop",IF(D179="7","Pump",IF(D179="8", "SG Broken Loop",IF(D179="9","SG Intact Loop","Break Assembly")))))))))</f>
      </c>
      <c r="G179" s="23">
        <f>IF(OR(E179="11",E179="12",E179="21",E179="22"),"Hot Leg",IF(OR(E179="13",E179="14",E179="23",E179="24"),"Loop Seal",IF(OR(E179="15",E179="16",E179="25",E179="26"),"Cold Leg",IF(OR(E179="31",E179="32",E179="3D",E179="83",E179="93"),"Downcomer",IF(OR(E179="33",E179="34",E179="35",E179="36"),"Lower Plenum",IF(E179="3R","Core",IF(OR(E179="37",E179="38"),"Upper Plenum",IF(E179="39","Upper Head",IF(E179="41","Surgeline",IF(OR(E179="40",E179="43"),"PRZ Vessel",IF(OR(E179="51",E179="52"),"Accumulator",IF(E179="57","AFW SG Intac Loop",IF(E179="58","AFW SG Intac Loop",IF(OR(E179="80",E179="82",E179="90",E179="92"),"SG U-tubes",IF(OR(E179="85",E179="95"),"Riser",IF(OR(E179="87",E179="97"),"Dome","Altro"))))))))))))))))</f>
      </c>
      <c r="H179" s="6"/>
      <c r="I179" s="6"/>
      <c r="J179" s="6"/>
      <c r="K179" s="6"/>
      <c r="L179" s="6"/>
      <c r="M179" s="6"/>
      <c r="N179" s="6"/>
      <c r="O179" s="9" t="s">
        <v>455</v>
      </c>
    </row>
    <row x14ac:dyDescent="0.25" r="180" customHeight="1" ht="18.75">
      <c r="A180" s="5" t="s">
        <v>456</v>
      </c>
      <c r="B180" s="9" t="s">
        <v>975</v>
      </c>
      <c r="C180" s="1" t="s">
        <v>441</v>
      </c>
      <c r="D180" s="21">
        <f>MID(A180,3,1)</f>
      </c>
      <c r="E180" s="22">
        <f>MID(A180,3,2)</f>
      </c>
      <c r="F180" s="23">
        <f>IF(D180="1","Intact Loop",IF(D180="2","Broken Loop",IF(D180="3","RPV",IF(D180="4","Pressurizer",IF(D180="5","ECCS and AFW",IF(D180="6","Secondary Loop",IF(D180="7","Pump",IF(D180="8", "SG Broken Loop",IF(D180="9","SG Intact Loop","Break Assembly")))))))))</f>
      </c>
      <c r="G180" s="23">
        <f>IF(OR(E180="11",E180="12",E180="21",E180="22"),"Hot Leg",IF(OR(E180="13",E180="14",E180="23",E180="24"),"Loop Seal",IF(OR(E180="15",E180="16",E180="25",E180="26"),"Cold Leg",IF(OR(E180="31",E180="32",E180="3D",E180="83",E180="93"),"Downcomer",IF(OR(E180="33",E180="34",E180="35",E180="36"),"Lower Plenum",IF(E180="3R","Core",IF(OR(E180="37",E180="38"),"Upper Plenum",IF(E180="39","Upper Head",IF(E180="41","Surgeline",IF(OR(E180="40",E180="43"),"PRZ Vessel",IF(OR(E180="51",E180="52"),"Accumulator",IF(E180="57","AFW SG Intac Loop",IF(E180="58","AFW SG Intac Loop",IF(OR(E180="80",E180="82",E180="90",E180="92"),"SG U-tubes",IF(OR(E180="85",E180="95"),"Riser",IF(OR(E180="87",E180="97"),"Dome","Altro"))))))))))))))))</f>
      </c>
      <c r="H180" s="6"/>
      <c r="I180" s="6"/>
      <c r="J180" s="6"/>
      <c r="K180" s="6"/>
      <c r="L180" s="6"/>
      <c r="M180" s="6"/>
      <c r="N180" s="6"/>
      <c r="O180" s="9" t="s">
        <v>459</v>
      </c>
    </row>
    <row x14ac:dyDescent="0.25" r="181" customHeight="1" ht="18.75">
      <c r="A181" s="5" t="s">
        <v>460</v>
      </c>
      <c r="B181" s="9" t="s">
        <v>975</v>
      </c>
      <c r="C181" s="1" t="s">
        <v>441</v>
      </c>
      <c r="D181" s="21">
        <f>MID(A181,3,1)</f>
      </c>
      <c r="E181" s="22">
        <f>MID(A181,3,2)</f>
      </c>
      <c r="F181" s="23">
        <f>IF(D181="1","Intact Loop",IF(D181="2","Broken Loop",IF(D181="3","RPV",IF(D181="4","Pressurizer",IF(D181="5","ECCS and AFW",IF(D181="6","Secondary Loop",IF(D181="7","Pump",IF(D181="8", "SG Broken Loop",IF(D181="9","SG Intact Loop","Break Assembly")))))))))</f>
      </c>
      <c r="G181" s="23">
        <f>IF(OR(E181="11",E181="12",E181="21",E181="22"),"Hot Leg",IF(OR(E181="13",E181="14",E181="23",E181="24"),"Loop Seal",IF(OR(E181="15",E181="16",E181="25",E181="26"),"Cold Leg",IF(OR(E181="31",E181="32",E181="3D",E181="83",E181="93"),"Downcomer",IF(OR(E181="33",E181="34",E181="35",E181="36"),"Lower Plenum",IF(E181="3R","Core",IF(OR(E181="37",E181="38"),"Upper Plenum",IF(E181="39","Upper Head",IF(E181="41","Surgeline",IF(OR(E181="40",E181="43"),"PRZ Vessel",IF(OR(E181="51",E181="52"),"Accumulator",IF(E181="57","AFW SG Intac Loop",IF(E181="58","AFW SG Intac Loop",IF(OR(E181="80",E181="82",E181="90",E181="92"),"SG U-tubes",IF(OR(E181="85",E181="95"),"Riser",IF(OR(E181="87",E181="97"),"Dome","Altro"))))))))))))))))</f>
      </c>
      <c r="H181" s="6"/>
      <c r="I181" s="6"/>
      <c r="J181" s="6"/>
      <c r="K181" s="6"/>
      <c r="L181" s="6"/>
      <c r="M181" s="6"/>
      <c r="N181" s="6"/>
      <c r="O181" s="9" t="s">
        <v>463</v>
      </c>
    </row>
    <row x14ac:dyDescent="0.25" r="182" customHeight="1" ht="18.75">
      <c r="A182" s="5" t="s">
        <v>464</v>
      </c>
      <c r="B182" s="9" t="s">
        <v>975</v>
      </c>
      <c r="C182" s="1" t="s">
        <v>441</v>
      </c>
      <c r="D182" s="21">
        <f>MID(A182,3,1)</f>
      </c>
      <c r="E182" s="22">
        <f>MID(A182,3,2)</f>
      </c>
      <c r="F182" s="23">
        <f>IF(D182="1","Intact Loop",IF(D182="2","Broken Loop",IF(D182="3","RPV",IF(D182="4","Pressurizer",IF(D182="5","ECCS and AFW",IF(D182="6","Secondary Loop",IF(D182="7","Pump",IF(D182="8", "SG Broken Loop",IF(D182="9","SG Intact Loop","Break Assembly")))))))))</f>
      </c>
      <c r="G182" s="23">
        <f>IF(OR(E182="11",E182="12",E182="21",E182="22"),"Hot Leg",IF(OR(E182="13",E182="14",E182="23",E182="24"),"Loop Seal",IF(OR(E182="15",E182="16",E182="25",E182="26"),"Cold Leg",IF(OR(E182="31",E182="32",E182="3D",E182="83",E182="93"),"Downcomer",IF(OR(E182="33",E182="34",E182="35",E182="36"),"Lower Plenum",IF(E182="3R","Core",IF(OR(E182="37",E182="38"),"Upper Plenum",IF(E182="39","Upper Head",IF(E182="41","Surgeline",IF(OR(E182="40",E182="43"),"PRZ Vessel",IF(OR(E182="51",E182="52"),"Accumulator",IF(E182="57","AFW SG Intac Loop",IF(E182="58","AFW SG Intac Loop",IF(OR(E182="80",E182="82",E182="90",E182="92"),"SG U-tubes",IF(OR(E182="85",E182="95"),"Riser",IF(OR(E182="87",E182="97"),"Dome","Altro"))))))))))))))))</f>
      </c>
      <c r="H182" s="6"/>
      <c r="I182" s="6"/>
      <c r="J182" s="6"/>
      <c r="K182" s="6"/>
      <c r="L182" s="6"/>
      <c r="M182" s="6"/>
      <c r="N182" s="6"/>
      <c r="O182" s="9" t="s">
        <v>463</v>
      </c>
    </row>
    <row x14ac:dyDescent="0.25" r="183" customHeight="1" ht="18.75">
      <c r="A183" s="5" t="s">
        <v>467</v>
      </c>
      <c r="B183" s="9" t="s">
        <v>975</v>
      </c>
      <c r="C183" s="1" t="s">
        <v>441</v>
      </c>
      <c r="D183" s="21">
        <f>MID(A183,3,1)</f>
      </c>
      <c r="E183" s="22">
        <f>MID(A183,3,2)</f>
      </c>
      <c r="F183" s="23">
        <f>IF(D183="1","Intact Loop",IF(D183="2","Broken Loop",IF(D183="3","RPV",IF(D183="4","Pressurizer",IF(D183="5","ECCS and AFW",IF(D183="6","Secondary Loop",IF(D183="7","Pump",IF(D183="8", "SG Broken Loop",IF(D183="9","SG Intact Loop","Break Assembly")))))))))</f>
      </c>
      <c r="G183" s="23">
        <f>IF(OR(E183="11",E183="12",E183="21",E183="22"),"Hot Leg",IF(OR(E183="13",E183="14",E183="23",E183="24"),"Loop Seal",IF(OR(E183="15",E183="16",E183="25",E183="26"),"Cold Leg",IF(OR(E183="31",E183="32",E183="3D",E183="83",E183="93"),"Downcomer",IF(OR(E183="33",E183="34",E183="35",E183="36"),"Lower Plenum",IF(E183="3R","Core",IF(OR(E183="37",E183="38"),"Upper Plenum",IF(E183="39","Upper Head",IF(E183="41","Surgeline",IF(OR(E183="40",E183="43"),"PRZ Vessel",IF(OR(E183="51",E183="52"),"Accumulator",IF(E183="57","AFW SG Intac Loop",IF(E183="58","AFW SG Intac Loop",IF(OR(E183="80",E183="82",E183="90",E183="92"),"SG U-tubes",IF(OR(E183="85",E183="95"),"Riser",IF(OR(E183="87",E183="97"),"Dome","Altro"))))))))))))))))</f>
      </c>
      <c r="H183" s="6"/>
      <c r="I183" s="6"/>
      <c r="J183" s="6"/>
      <c r="K183" s="6"/>
      <c r="L183" s="6"/>
      <c r="M183" s="6"/>
      <c r="N183" s="6"/>
      <c r="O183" s="9" t="s">
        <v>470</v>
      </c>
    </row>
    <row x14ac:dyDescent="0.25" r="184" customHeight="1" ht="18.75">
      <c r="A184" s="5" t="s">
        <v>471</v>
      </c>
      <c r="B184" s="9" t="s">
        <v>975</v>
      </c>
      <c r="C184" s="1" t="s">
        <v>441</v>
      </c>
      <c r="D184" s="21">
        <f>MID(A184,3,1)</f>
      </c>
      <c r="E184" s="22">
        <f>MID(A184,3,2)</f>
      </c>
      <c r="F184" s="23">
        <f>IF(D184="1","Intact Loop",IF(D184="2","Broken Loop",IF(D184="3","RPV",IF(D184="4","Pressurizer",IF(D184="5","ECCS and AFW",IF(D184="6","Secondary Loop",IF(D184="7","Pump",IF(D184="8", "SG Broken Loop",IF(D184="9","SG Intact Loop","Break Assembly")))))))))</f>
      </c>
      <c r="G184" s="23">
        <f>IF(OR(E184="11",E184="12",E184="21",E184="22"),"Hot Leg",IF(OR(E184="13",E184="14",E184="23",E184="24"),"Loop Seal",IF(OR(E184="15",E184="16",E184="25",E184="26"),"Cold Leg",IF(OR(E184="31",E184="32",E184="3D",E184="83",E184="93"),"Downcomer",IF(OR(E184="33",E184="34",E184="35",E184="36"),"Lower Plenum",IF(E184="3R","Core",IF(OR(E184="37",E184="38"),"Upper Plenum",IF(E184="39","Upper Head",IF(E184="41","Surgeline",IF(OR(E184="40",E184="43"),"PRZ Vessel",IF(OR(E184="51",E184="52"),"Accumulator",IF(E184="57","AFW SG Intac Loop",IF(E184="58","AFW SG Intac Loop",IF(OR(E184="80",E184="82",E184="90",E184="92"),"SG U-tubes",IF(OR(E184="85",E184="95"),"Riser",IF(OR(E184="87",E184="97"),"Dome","Altro"))))))))))))))))</f>
      </c>
      <c r="H184" s="6"/>
      <c r="I184" s="6"/>
      <c r="J184" s="6"/>
      <c r="K184" s="6"/>
      <c r="L184" s="6"/>
      <c r="M184" s="6"/>
      <c r="N184" s="6"/>
      <c r="O184" s="9" t="s">
        <v>470</v>
      </c>
    </row>
    <row x14ac:dyDescent="0.25" r="185" customHeight="1" ht="18.75">
      <c r="A185" s="5" t="s">
        <v>474</v>
      </c>
      <c r="B185" s="9" t="s">
        <v>975</v>
      </c>
      <c r="C185" s="1" t="s">
        <v>441</v>
      </c>
      <c r="D185" s="21">
        <f>MID(A185,3,1)</f>
      </c>
      <c r="E185" s="22">
        <f>MID(A185,3,2)</f>
      </c>
      <c r="F185" s="23">
        <f>IF(D185="1","Intact Loop",IF(D185="2","Broken Loop",IF(D185="3","RPV",IF(D185="4","Pressurizer",IF(D185="5","ECCS and AFW",IF(D185="6","Secondary Loop",IF(D185="7","Pump",IF(D185="8", "SG Broken Loop",IF(D185="9","SG Intact Loop","Break Assembly")))))))))</f>
      </c>
      <c r="G185" s="23">
        <f>IF(OR(E185="11",E185="12",E185="21",E185="22"),"Hot Leg",IF(OR(E185="13",E185="14",E185="23",E185="24"),"Loop Seal",IF(OR(E185="15",E185="16",E185="25",E185="26"),"Cold Leg",IF(OR(E185="31",E185="32",E185="3D",E185="83",E185="93"),"Downcomer",IF(OR(E185="33",E185="34",E185="35",E185="36"),"Lower Plenum",IF(E185="3R","Core",IF(OR(E185="37",E185="38"),"Upper Plenum",IF(E185="39","Upper Head",IF(E185="41","Surgeline",IF(OR(E185="40",E185="43"),"PRZ Vessel",IF(OR(E185="51",E185="52"),"Accumulator",IF(E185="57","AFW SG Intac Loop",IF(E185="58","AFW SG Intac Loop",IF(OR(E185="80",E185="82",E185="90",E185="92"),"SG U-tubes",IF(OR(E185="85",E185="95"),"Riser",IF(OR(E185="87",E185="97"),"Dome","Altro"))))))))))))))))</f>
      </c>
      <c r="H185" s="6"/>
      <c r="I185" s="6"/>
      <c r="J185" s="6"/>
      <c r="K185" s="6"/>
      <c r="L185" s="6"/>
      <c r="M185" s="6"/>
      <c r="N185" s="6"/>
      <c r="O185" s="9" t="s">
        <v>477</v>
      </c>
    </row>
    <row x14ac:dyDescent="0.25" r="186" customHeight="1" ht="18.75">
      <c r="A186" s="5" t="s">
        <v>478</v>
      </c>
      <c r="B186" s="9" t="s">
        <v>975</v>
      </c>
      <c r="C186" s="1" t="s">
        <v>441</v>
      </c>
      <c r="D186" s="21">
        <f>MID(A186,3,1)</f>
      </c>
      <c r="E186" s="22">
        <f>MID(A186,3,2)</f>
      </c>
      <c r="F186" s="23">
        <f>IF(D186="1","Intact Loop",IF(D186="2","Broken Loop",IF(D186="3","RPV",IF(D186="4","Pressurizer",IF(D186="5","ECCS and AFW",IF(D186="6","Secondary Loop",IF(D186="7","Pump",IF(D186="8", "SG Broken Loop",IF(D186="9","SG Intact Loop","Break Assembly")))))))))</f>
      </c>
      <c r="G186" s="23">
        <f>IF(OR(E186="11",E186="12",E186="21",E186="22"),"Hot Leg",IF(OR(E186="13",E186="14",E186="23",E186="24"),"Loop Seal",IF(OR(E186="15",E186="16",E186="25",E186="26"),"Cold Leg",IF(OR(E186="31",E186="32",E186="3D",E186="83",E186="93"),"Downcomer",IF(OR(E186="33",E186="34",E186="35",E186="36"),"Lower Plenum",IF(E186="3R","Core",IF(OR(E186="37",E186="38"),"Upper Plenum",IF(E186="39","Upper Head",IF(E186="41","Surgeline",IF(OR(E186="40",E186="43"),"PRZ Vessel",IF(OR(E186="51",E186="52"),"Accumulator",IF(E186="57","AFW SG Intac Loop",IF(E186="58","AFW SG Intac Loop",IF(OR(E186="80",E186="82",E186="90",E186="92"),"SG U-tubes",IF(OR(E186="85",E186="95"),"Riser",IF(OR(E186="87",E186="97"),"Dome","Altro"))))))))))))))))</f>
      </c>
      <c r="H186" s="6"/>
      <c r="I186" s="6"/>
      <c r="J186" s="6"/>
      <c r="K186" s="6"/>
      <c r="L186" s="6"/>
      <c r="M186" s="6"/>
      <c r="N186" s="6"/>
      <c r="O186" s="9" t="s">
        <v>477</v>
      </c>
    </row>
    <row x14ac:dyDescent="0.25" r="187" customHeight="1" ht="18.75">
      <c r="A187" s="5" t="s">
        <v>481</v>
      </c>
      <c r="B187" s="9" t="s">
        <v>975</v>
      </c>
      <c r="C187" s="1" t="s">
        <v>441</v>
      </c>
      <c r="D187" s="21">
        <f>MID(A187,3,1)</f>
      </c>
      <c r="E187" s="22">
        <f>MID(A187,3,2)</f>
      </c>
      <c r="F187" s="23">
        <f>IF(D187="1","Intact Loop",IF(D187="2","Broken Loop",IF(D187="3","RPV",IF(D187="4","Pressurizer",IF(D187="5","ECCS and AFW",IF(D187="6","Secondary Loop",IF(D187="7","Pump",IF(D187="8", "SG Broken Loop",IF(D187="9","SG Intact Loop","Break Assembly")))))))))</f>
      </c>
      <c r="G187" s="23">
        <f>IF(OR(E187="11",E187="12",E187="21",E187="22"),"Hot Leg",IF(OR(E187="13",E187="14",E187="23",E187="24"),"Loop Seal",IF(OR(E187="15",E187="16",E187="25",E187="26"),"Cold Leg",IF(OR(E187="31",E187="32",E187="3D",E187="83",E187="93"),"Downcomer",IF(OR(E187="33",E187="34",E187="35",E187="36"),"Lower Plenum",IF(E187="3R","Core",IF(OR(E187="37",E187="38"),"Upper Plenum",IF(E187="39","Upper Head",IF(E187="41","Surgeline",IF(OR(E187="40",E187="43"),"PRZ Vessel",IF(OR(E187="51",E187="52"),"Accumulator",IF(E187="57","AFW SG Intac Loop",IF(E187="58","AFW SG Intac Loop",IF(OR(E187="80",E187="82",E187="90",E187="92"),"SG U-tubes",IF(OR(E187="85",E187="95"),"Riser",IF(OR(E187="87",E187="97"),"Dome","Altro"))))))))))))))))</f>
      </c>
      <c r="H187" s="6"/>
      <c r="I187" s="6"/>
      <c r="J187" s="6"/>
      <c r="K187" s="6"/>
      <c r="L187" s="6"/>
      <c r="M187" s="6"/>
      <c r="N187" s="6"/>
      <c r="O187" s="9" t="s">
        <v>484</v>
      </c>
    </row>
    <row x14ac:dyDescent="0.25" r="188" customHeight="1" ht="18.75">
      <c r="A188" s="5" t="s">
        <v>485</v>
      </c>
      <c r="B188" s="9" t="s">
        <v>975</v>
      </c>
      <c r="C188" s="1" t="s">
        <v>441</v>
      </c>
      <c r="D188" s="21">
        <f>MID(A188,3,1)</f>
      </c>
      <c r="E188" s="22">
        <f>MID(A188,3,2)</f>
      </c>
      <c r="F188" s="23">
        <f>IF(D188="1","Intact Loop",IF(D188="2","Broken Loop",IF(D188="3","RPV",IF(D188="4","Pressurizer",IF(D188="5","ECCS and AFW",IF(D188="6","Secondary Loop",IF(D188="7","Pump",IF(D188="8", "SG Broken Loop",IF(D188="9","SG Intact Loop","Break Assembly")))))))))</f>
      </c>
      <c r="G188" s="23">
        <f>IF(OR(E188="11",E188="12",E188="21",E188="22"),"Hot Leg",IF(OR(E188="13",E188="14",E188="23",E188="24"),"Loop Seal",IF(OR(E188="15",E188="16",E188="25",E188="26"),"Cold Leg",IF(OR(E188="31",E188="32",E188="3D",E188="83",E188="93"),"Downcomer",IF(OR(E188="33",E188="34",E188="35",E188="36"),"Lower Plenum",IF(E188="3R","Core",IF(OR(E188="37",E188="38"),"Upper Plenum",IF(E188="39","Upper Head",IF(E188="41","Surgeline",IF(OR(E188="40",E188="43"),"PRZ Vessel",IF(OR(E188="51",E188="52"),"Accumulator",IF(E188="57","AFW SG Intac Loop",IF(E188="58","AFW SG Intac Loop",IF(OR(E188="80",E188="82",E188="90",E188="92"),"SG U-tubes",IF(OR(E188="85",E188="95"),"Riser",IF(OR(E188="87",E188="97"),"Dome","Altro"))))))))))))))))</f>
      </c>
      <c r="H188" s="6"/>
      <c r="I188" s="6"/>
      <c r="J188" s="6"/>
      <c r="K188" s="6"/>
      <c r="L188" s="6"/>
      <c r="M188" s="6"/>
      <c r="N188" s="6"/>
      <c r="O188" s="9" t="s">
        <v>488</v>
      </c>
    </row>
    <row x14ac:dyDescent="0.25" r="189" customHeight="1" ht="18.75">
      <c r="A189" s="5" t="s">
        <v>489</v>
      </c>
      <c r="B189" s="9" t="s">
        <v>975</v>
      </c>
      <c r="C189" s="1" t="s">
        <v>441</v>
      </c>
      <c r="D189" s="21">
        <f>MID(A189,3,1)</f>
      </c>
      <c r="E189" s="22">
        <f>MID(A189,3,2)</f>
      </c>
      <c r="F189" s="23">
        <f>IF(D189="1","Intact Loop",IF(D189="2","Broken Loop",IF(D189="3","RPV",IF(D189="4","Pressurizer",IF(D189="5","ECCS and AFW",IF(D189="6","Secondary Loop",IF(D189="7","Pump",IF(D189="8", "SG Broken Loop",IF(D189="9","SG Intact Loop","Break Assembly")))))))))</f>
      </c>
      <c r="G189" s="23">
        <f>IF(OR(E189="11",E189="12",E189="21",E189="22"),"Hot Leg",IF(OR(E189="13",E189="14",E189="23",E189="24"),"Loop Seal",IF(OR(E189="15",E189="16",E189="25",E189="26"),"Cold Leg",IF(OR(E189="31",E189="32",E189="3D",E189="83",E189="93"),"Downcomer",IF(OR(E189="33",E189="34",E189="35",E189="36"),"Lower Plenum",IF(E189="3R","Core",IF(OR(E189="37",E189="38"),"Upper Plenum",IF(E189="39","Upper Head",IF(E189="41","Surgeline",IF(OR(E189="40",E189="43"),"PRZ Vessel",IF(OR(E189="51",E189="52"),"Accumulator",IF(E189="57","AFW SG Intac Loop",IF(E189="58","AFW SG Intac Loop",IF(OR(E189="80",E189="82",E189="90",E189="92"),"SG U-tubes",IF(OR(E189="85",E189="95"),"Riser",IF(OR(E189="87",E189="97"),"Dome","Altro"))))))))))))))))</f>
      </c>
      <c r="H189" s="6"/>
      <c r="I189" s="6"/>
      <c r="J189" s="6"/>
      <c r="K189" s="6"/>
      <c r="L189" s="6"/>
      <c r="M189" s="6"/>
      <c r="N189" s="6"/>
      <c r="O189" s="9" t="s">
        <v>492</v>
      </c>
    </row>
    <row x14ac:dyDescent="0.25" r="190" customHeight="1" ht="18.75">
      <c r="A190" s="5" t="s">
        <v>493</v>
      </c>
      <c r="B190" s="9" t="s">
        <v>975</v>
      </c>
      <c r="C190" s="1" t="s">
        <v>441</v>
      </c>
      <c r="D190" s="21">
        <f>MID(A190,3,1)</f>
      </c>
      <c r="E190" s="22">
        <f>MID(A190,3,2)</f>
      </c>
      <c r="F190" s="23">
        <f>IF(D190="1","Intact Loop",IF(D190="2","Broken Loop",IF(D190="3","RPV",IF(D190="4","Pressurizer",IF(D190="5","ECCS and AFW",IF(D190="6","Secondary Loop",IF(D190="7","Pump",IF(D190="8", "SG Broken Loop",IF(D190="9","SG Intact Loop","Break Assembly")))))))))</f>
      </c>
      <c r="G190" s="23">
        <f>IF(OR(E190="11",E190="12",E190="21",E190="22"),"Hot Leg",IF(OR(E190="13",E190="14",E190="23",E190="24"),"Loop Seal",IF(OR(E190="15",E190="16",E190="25",E190="26"),"Cold Leg",IF(OR(E190="31",E190="32",E190="3D",E190="83",E190="93"),"Downcomer",IF(OR(E190="33",E190="34",E190="35",E190="36"),"Lower Plenum",IF(E190="3R","Core",IF(OR(E190="37",E190="38"),"Upper Plenum",IF(E190="39","Upper Head",IF(E190="41","Surgeline",IF(OR(E190="40",E190="43"),"PRZ Vessel",IF(OR(E190="51",E190="52"),"Accumulator",IF(E190="57","AFW SG Intac Loop",IF(E190="58","AFW SG Intac Loop",IF(OR(E190="80",E190="82",E190="90",E190="92"),"SG U-tubes",IF(OR(E190="85",E190="95"),"Riser",IF(OR(E190="87",E190="97"),"Dome","Altro"))))))))))))))))</f>
      </c>
      <c r="H190" s="6"/>
      <c r="I190" s="6"/>
      <c r="J190" s="6"/>
      <c r="K190" s="6"/>
      <c r="L190" s="6"/>
      <c r="M190" s="6"/>
      <c r="N190" s="6"/>
      <c r="O190" s="9" t="s">
        <v>496</v>
      </c>
    </row>
    <row x14ac:dyDescent="0.25" r="191" customHeight="1" ht="18.75">
      <c r="A191" s="5" t="s">
        <v>497</v>
      </c>
      <c r="B191" s="9" t="s">
        <v>975</v>
      </c>
      <c r="C191" s="1" t="s">
        <v>441</v>
      </c>
      <c r="D191" s="21">
        <f>MID(A191,3,1)</f>
      </c>
      <c r="E191" s="22">
        <f>MID(A191,3,2)</f>
      </c>
      <c r="F191" s="23">
        <f>IF(D191="1","Intact Loop",IF(D191="2","Broken Loop",IF(D191="3","RPV",IF(D191="4","Pressurizer",IF(D191="5","ECCS and AFW",IF(D191="6","Secondary Loop",IF(D191="7","Pump",IF(D191="8", "SG Broken Loop",IF(D191="9","SG Intact Loop","Break Assembly")))))))))</f>
      </c>
      <c r="G191" s="23">
        <f>IF(OR(E191="11",E191="12",E191="21",E191="22"),"Hot Leg",IF(OR(E191="13",E191="14",E191="23",E191="24"),"Loop Seal",IF(OR(E191="15",E191="16",E191="25",E191="26"),"Cold Leg",IF(OR(E191="31",E191="32",E191="3D",E191="83",E191="93"),"Downcomer",IF(OR(E191="33",E191="34",E191="35",E191="36"),"Lower Plenum",IF(E191="3R","Core",IF(OR(E191="37",E191="38"),"Upper Plenum",IF(E191="39","Upper Head",IF(E191="41","Surgeline",IF(OR(E191="40",E191="43"),"PRZ Vessel",IF(OR(E191="51",E191="52"),"Accumulator",IF(E191="57","AFW SG Intac Loop",IF(E191="58","AFW SG Intac Loop",IF(OR(E191="80",E191="82",E191="90",E191="92"),"SG U-tubes",IF(OR(E191="85",E191="95"),"Riser",IF(OR(E191="87",E191="97"),"Dome","Altro"))))))))))))))))</f>
      </c>
      <c r="H191" s="6"/>
      <c r="I191" s="6"/>
      <c r="J191" s="6"/>
      <c r="K191" s="6"/>
      <c r="L191" s="6"/>
      <c r="M191" s="6"/>
      <c r="N191" s="6"/>
      <c r="O191" s="9" t="s">
        <v>496</v>
      </c>
    </row>
    <row x14ac:dyDescent="0.25" r="192" customHeight="1" ht="18.75">
      <c r="A192" s="5" t="s">
        <v>500</v>
      </c>
      <c r="B192" s="9" t="s">
        <v>975</v>
      </c>
      <c r="C192" s="1" t="s">
        <v>441</v>
      </c>
      <c r="D192" s="21">
        <f>MID(A192,3,1)</f>
      </c>
      <c r="E192" s="22">
        <f>MID(A192,3,2)</f>
      </c>
      <c r="F192" s="23">
        <f>IF(D192="1","Intact Loop",IF(D192="2","Broken Loop",IF(D192="3","RPV",IF(D192="4","Pressurizer",IF(D192="5","ECCS and AFW",IF(D192="6","Secondary Loop",IF(D192="7","Pump",IF(D192="8", "SG Broken Loop",IF(D192="9","SG Intact Loop","Break Assembly")))))))))</f>
      </c>
      <c r="G192" s="23">
        <f>IF(OR(E192="11",E192="12",E192="21",E192="22"),"Hot Leg",IF(OR(E192="13",E192="14",E192="23",E192="24"),"Loop Seal",IF(OR(E192="15",E192="16",E192="25",E192="26"),"Cold Leg",IF(OR(E192="31",E192="32",E192="3D",E192="83",E192="93"),"Downcomer",IF(OR(E192="33",E192="34",E192="35",E192="36"),"Lower Plenum",IF(E192="3R","Core",IF(OR(E192="37",E192="38"),"Upper Plenum",IF(E192="39","Upper Head",IF(E192="41","Surgeline",IF(OR(E192="40",E192="43"),"PRZ Vessel",IF(OR(E192="51",E192="52"),"Accumulator",IF(E192="57","AFW SG Intac Loop",IF(E192="58","AFW SG Intac Loop",IF(OR(E192="80",E192="82",E192="90",E192="92"),"SG U-tubes",IF(OR(E192="85",E192="95"),"Riser",IF(OR(E192="87",E192="97"),"Dome","Altro"))))))))))))))))</f>
      </c>
      <c r="H192" s="6"/>
      <c r="I192" s="6"/>
      <c r="J192" s="6"/>
      <c r="K192" s="6"/>
      <c r="L192" s="6"/>
      <c r="M192" s="6"/>
      <c r="N192" s="6"/>
      <c r="O192" s="9" t="s">
        <v>503</v>
      </c>
    </row>
    <row x14ac:dyDescent="0.25" r="193" customHeight="1" ht="18.75">
      <c r="A193" s="5" t="s">
        <v>504</v>
      </c>
      <c r="B193" s="9" t="s">
        <v>975</v>
      </c>
      <c r="C193" s="1" t="s">
        <v>441</v>
      </c>
      <c r="D193" s="21">
        <f>MID(A193,3,1)</f>
      </c>
      <c r="E193" s="22">
        <f>MID(A193,3,2)</f>
      </c>
      <c r="F193" s="23">
        <f>IF(D193="1","Intact Loop",IF(D193="2","Broken Loop",IF(D193="3","RPV",IF(D193="4","Pressurizer",IF(D193="5","ECCS and AFW",IF(D193="6","Secondary Loop",IF(D193="7","Pump",IF(D193="8", "SG Broken Loop",IF(D193="9","SG Intact Loop","Break Assembly")))))))))</f>
      </c>
      <c r="G193" s="23">
        <f>IF(OR(E193="11",E193="12",E193="21",E193="22"),"Hot Leg",IF(OR(E193="13",E193="14",E193="23",E193="24"),"Loop Seal",IF(OR(E193="15",E193="16",E193="25",E193="26"),"Cold Leg",IF(OR(E193="31",E193="32",E193="3D",E193="83",E193="93"),"Downcomer",IF(OR(E193="33",E193="34",E193="35",E193="36"),"Lower Plenum",IF(E193="3R","Core",IF(OR(E193="37",E193="38"),"Upper Plenum",IF(E193="39","Upper Head",IF(E193="41","Surgeline",IF(OR(E193="40",E193="43"),"PRZ Vessel",IF(OR(E193="51",E193="52"),"Accumulator",IF(E193="57","AFW SG Intac Loop",IF(E193="58","AFW SG Intac Loop",IF(OR(E193="80",E193="82",E193="90",E193="92"),"SG U-tubes",IF(OR(E193="85",E193="95"),"Riser",IF(OR(E193="87",E193="97"),"Dome","Altro"))))))))))))))))</f>
      </c>
      <c r="H193" s="6"/>
      <c r="I193" s="6"/>
      <c r="J193" s="6"/>
      <c r="K193" s="6"/>
      <c r="L193" s="6"/>
      <c r="M193" s="6"/>
      <c r="N193" s="6"/>
      <c r="O193" s="9" t="s">
        <v>503</v>
      </c>
    </row>
    <row x14ac:dyDescent="0.25" r="194" customHeight="1" ht="18.75">
      <c r="A194" s="5" t="s">
        <v>507</v>
      </c>
      <c r="B194" s="9" t="s">
        <v>975</v>
      </c>
      <c r="C194" s="1" t="s">
        <v>441</v>
      </c>
      <c r="D194" s="21">
        <f>MID(A194,3,1)</f>
      </c>
      <c r="E194" s="22">
        <f>MID(A194,3,2)</f>
      </c>
      <c r="F194" s="23">
        <f>IF(D194="1","Intact Loop",IF(D194="2","Broken Loop",IF(D194="3","RPV",IF(D194="4","Pressurizer",IF(D194="5","ECCS and AFW",IF(D194="6","Secondary Loop",IF(D194="7","Pump",IF(D194="8", "SG Broken Loop",IF(D194="9","SG Intact Loop","Break Assembly")))))))))</f>
      </c>
      <c r="G194" s="23">
        <f>IF(OR(E194="11",E194="12",E194="21",E194="22"),"Hot Leg",IF(OR(E194="13",E194="14",E194="23",E194="24"),"Loop Seal",IF(OR(E194="15",E194="16",E194="25",E194="26"),"Cold Leg",IF(OR(E194="31",E194="32",E194="3D",E194="83",E194="93"),"Downcomer",IF(OR(E194="33",E194="34",E194="35",E194="36"),"Lower Plenum",IF(E194="3R","Core",IF(OR(E194="37",E194="38"),"Upper Plenum",IF(E194="39","Upper Head",IF(E194="41","Surgeline",IF(OR(E194="40",E194="43"),"PRZ Vessel",IF(OR(E194="51",E194="52"),"Accumulator",IF(E194="57","AFW SG Intac Loop",IF(E194="58","AFW SG Intac Loop",IF(OR(E194="80",E194="82",E194="90",E194="92"),"SG U-tubes",IF(OR(E194="85",E194="95"),"Riser",IF(OR(E194="87",E194="97"),"Dome","Altro"))))))))))))))))</f>
      </c>
      <c r="H194" s="6"/>
      <c r="I194" s="6"/>
      <c r="J194" s="6"/>
      <c r="K194" s="6"/>
      <c r="L194" s="6"/>
      <c r="M194" s="6"/>
      <c r="N194" s="6"/>
      <c r="O194" s="9" t="s">
        <v>510</v>
      </c>
    </row>
    <row x14ac:dyDescent="0.25" r="195" customHeight="1" ht="18.75">
      <c r="A195" s="5" t="s">
        <v>511</v>
      </c>
      <c r="B195" s="9" t="s">
        <v>975</v>
      </c>
      <c r="C195" s="1" t="s">
        <v>441</v>
      </c>
      <c r="D195" s="21">
        <f>MID(A195,3,1)</f>
      </c>
      <c r="E195" s="22">
        <f>MID(A195,3,2)</f>
      </c>
      <c r="F195" s="23">
        <f>IF(D195="1","Intact Loop",IF(D195="2","Broken Loop",IF(D195="3","RPV",IF(D195="4","Pressurizer",IF(D195="5","ECCS and AFW",IF(D195="6","Secondary Loop",IF(D195="7","Pump",IF(D195="8", "SG Broken Loop",IF(D195="9","SG Intact Loop","Break Assembly")))))))))</f>
      </c>
      <c r="G195" s="23">
        <f>IF(OR(E195="11",E195="12",E195="21",E195="22"),"Hot Leg",IF(OR(E195="13",E195="14",E195="23",E195="24"),"Loop Seal",IF(OR(E195="15",E195="16",E195="25",E195="26"),"Cold Leg",IF(OR(E195="31",E195="32",E195="3D",E195="83",E195="93"),"Downcomer",IF(OR(E195="33",E195="34",E195="35",E195="36"),"Lower Plenum",IF(E195="3R","Core",IF(OR(E195="37",E195="38"),"Upper Plenum",IF(E195="39","Upper Head",IF(E195="41","Surgeline",IF(OR(E195="40",E195="43"),"PRZ Vessel",IF(OR(E195="51",E195="52"),"Accumulator",IF(E195="57","AFW SG Intac Loop",IF(E195="58","AFW SG Intac Loop",IF(OR(E195="80",E195="82",E195="90",E195="92"),"SG U-tubes",IF(OR(E195="85",E195="95"),"Riser",IF(OR(E195="87",E195="97"),"Dome","Altro"))))))))))))))))</f>
      </c>
      <c r="H195" s="6"/>
      <c r="I195" s="6"/>
      <c r="J195" s="6"/>
      <c r="K195" s="6"/>
      <c r="L195" s="6"/>
      <c r="M195" s="6"/>
      <c r="N195" s="6"/>
      <c r="O195" s="9" t="s">
        <v>510</v>
      </c>
    </row>
    <row x14ac:dyDescent="0.25" r="196" customHeight="1" ht="18.75">
      <c r="A196" s="5" t="s">
        <v>514</v>
      </c>
      <c r="B196" s="9" t="s">
        <v>975</v>
      </c>
      <c r="C196" s="1" t="s">
        <v>441</v>
      </c>
      <c r="D196" s="21">
        <f>MID(A196,3,1)</f>
      </c>
      <c r="E196" s="22">
        <f>MID(A196,3,2)</f>
      </c>
      <c r="F196" s="23">
        <f>IF(D196="1","Intact Loop",IF(D196="2","Broken Loop",IF(D196="3","RPV",IF(D196="4","Pressurizer",IF(D196="5","ECCS and AFW",IF(D196="6","Secondary Loop",IF(D196="7","Pump",IF(D196="8", "SG Broken Loop",IF(D196="9","SG Intact Loop","Break Assembly")))))))))</f>
      </c>
      <c r="G196" s="23">
        <f>IF(OR(E196="11",E196="12",E196="21",E196="22"),"Hot Leg",IF(OR(E196="13",E196="14",E196="23",E196="24"),"Loop Seal",IF(OR(E196="15",E196="16",E196="25",E196="26"),"Cold Leg",IF(OR(E196="31",E196="32",E196="3D",E196="83",E196="93"),"Downcomer",IF(OR(E196="33",E196="34",E196="35",E196="36"),"Lower Plenum",IF(E196="3R","Core",IF(OR(E196="37",E196="38"),"Upper Plenum",IF(E196="39","Upper Head",IF(E196="41","Surgeline",IF(OR(E196="40",E196="43"),"PRZ Vessel",IF(OR(E196="51",E196="52"),"Accumulator",IF(E196="57","AFW SG Intac Loop",IF(E196="58","AFW SG Intac Loop",IF(OR(E196="80",E196="82",E196="90",E196="92"),"SG U-tubes",IF(OR(E196="85",E196="95"),"Riser",IF(OR(E196="87",E196="97"),"Dome","Altro"))))))))))))))))</f>
      </c>
      <c r="H196" s="6"/>
      <c r="I196" s="6"/>
      <c r="J196" s="6"/>
      <c r="K196" s="6"/>
      <c r="L196" s="6"/>
      <c r="M196" s="6"/>
      <c r="N196" s="6"/>
      <c r="O196" s="9" t="s">
        <v>517</v>
      </c>
    </row>
    <row x14ac:dyDescent="0.25" r="197" customHeight="1" ht="18.75">
      <c r="A197" s="5" t="s">
        <v>518</v>
      </c>
      <c r="B197" s="9" t="s">
        <v>975</v>
      </c>
      <c r="C197" s="1" t="s">
        <v>441</v>
      </c>
      <c r="D197" s="21">
        <f>MID(A197,3,1)</f>
      </c>
      <c r="E197" s="22">
        <f>MID(A197,3,2)</f>
      </c>
      <c r="F197" s="23">
        <f>IF(D197="1","Intact Loop",IF(D197="2","Broken Loop",IF(D197="3","RPV",IF(D197="4","Pressurizer",IF(D197="5","ECCS and AFW",IF(D197="6","Secondary Loop",IF(D197="7","Pump",IF(D197="8", "SG Broken Loop",IF(D197="9","SG Intact Loop","Break Assembly")))))))))</f>
      </c>
      <c r="G197" s="23">
        <f>IF(OR(E197="11",E197="12",E197="21",E197="22"),"Hot Leg",IF(OR(E197="13",E197="14",E197="23",E197="24"),"Loop Seal",IF(OR(E197="15",E197="16",E197="25",E197="26"),"Cold Leg",IF(OR(E197="31",E197="32",E197="3D",E197="83",E197="93"),"Downcomer",IF(OR(E197="33",E197="34",E197="35",E197="36"),"Lower Plenum",IF(E197="3R","Core",IF(OR(E197="37",E197="38"),"Upper Plenum",IF(E197="39","Upper Head",IF(E197="41","Surgeline",IF(OR(E197="40",E197="43"),"PRZ Vessel",IF(OR(E197="51",E197="52"),"Accumulator",IF(E197="57","AFW SG Intac Loop",IF(E197="58","AFW SG Intac Loop",IF(OR(E197="80",E197="82",E197="90",E197="92"),"SG U-tubes",IF(OR(E197="85",E197="95"),"Riser",IF(OR(E197="87",E197="97"),"Dome","Altro"))))))))))))))))</f>
      </c>
      <c r="H197" s="6"/>
      <c r="I197" s="6"/>
      <c r="J197" s="6"/>
      <c r="K197" s="6"/>
      <c r="L197" s="6"/>
      <c r="M197" s="6"/>
      <c r="N197" s="6"/>
      <c r="O197" s="9" t="s">
        <v>517</v>
      </c>
    </row>
    <row x14ac:dyDescent="0.25" r="198" customHeight="1" ht="18.75">
      <c r="A198" s="5" t="s">
        <v>521</v>
      </c>
      <c r="B198" s="9" t="s">
        <v>975</v>
      </c>
      <c r="C198" s="1" t="s">
        <v>441</v>
      </c>
      <c r="D198" s="21">
        <f>MID(A198,3,1)</f>
      </c>
      <c r="E198" s="22">
        <f>MID(A198,3,2)</f>
      </c>
      <c r="F198" s="23">
        <f>IF(D198="1","Intact Loop",IF(D198="2","Broken Loop",IF(D198="3","RPV",IF(D198="4","Pressurizer",IF(D198="5","ECCS and AFW",IF(D198="6","Secondary Loop",IF(D198="7","Pump",IF(D198="8", "SG Broken Loop",IF(D198="9","SG Intact Loop","Break Assembly")))))))))</f>
      </c>
      <c r="G198" s="23">
        <f>IF(OR(E198="11",E198="12",E198="21",E198="22"),"Hot Leg",IF(OR(E198="13",E198="14",E198="23",E198="24"),"Loop Seal",IF(OR(E198="15",E198="16",E198="25",E198="26"),"Cold Leg",IF(OR(E198="31",E198="32",E198="3D",E198="83",E198="93"),"Downcomer",IF(OR(E198="33",E198="34",E198="35",E198="36"),"Lower Plenum",IF(E198="3R","Core",IF(OR(E198="37",E198="38"),"Upper Plenum",IF(E198="39","Upper Head",IF(E198="41","Surgeline",IF(OR(E198="40",E198="43"),"PRZ Vessel",IF(OR(E198="51",E198="52"),"Accumulator",IF(E198="57","AFW SG Intac Loop",IF(E198="58","AFW SG Intac Loop",IF(OR(E198="80",E198="82",E198="90",E198="92"),"SG U-tubes",IF(OR(E198="85",E198="95"),"Riser",IF(OR(E198="87",E198="97"),"Dome","Altro"))))))))))))))))</f>
      </c>
      <c r="H198" s="6"/>
      <c r="I198" s="6"/>
      <c r="J198" s="6"/>
      <c r="K198" s="6"/>
      <c r="L198" s="6"/>
      <c r="M198" s="6"/>
      <c r="N198" s="6"/>
      <c r="O198" s="9" t="s">
        <v>524</v>
      </c>
    </row>
    <row x14ac:dyDescent="0.25" r="199" customHeight="1" ht="18.75">
      <c r="A199" s="5" t="s">
        <v>525</v>
      </c>
      <c r="B199" s="9" t="s">
        <v>975</v>
      </c>
      <c r="C199" s="1" t="s">
        <v>441</v>
      </c>
      <c r="D199" s="21">
        <f>MID(A199,3,1)</f>
      </c>
      <c r="E199" s="22">
        <f>MID(A199,3,2)</f>
      </c>
      <c r="F199" s="23">
        <f>IF(D199="1","Intact Loop",IF(D199="2","Broken Loop",IF(D199="3","RPV",IF(D199="4","Pressurizer",IF(D199="5","ECCS and AFW",IF(D199="6","Secondary Loop",IF(D199="7","Pump",IF(D199="8", "SG Broken Loop",IF(D199="9","SG Intact Loop","Break Assembly")))))))))</f>
      </c>
      <c r="G199" s="23">
        <f>IF(OR(E199="11",E199="12",E199="21",E199="22"),"Hot Leg",IF(OR(E199="13",E199="14",E199="23",E199="24"),"Loop Seal",IF(OR(E199="15",E199="16",E199="25",E199="26"),"Cold Leg",IF(OR(E199="31",E199="32",E199="3D",E199="83",E199="93"),"Downcomer",IF(OR(E199="33",E199="34",E199="35",E199="36"),"Lower Plenum",IF(E199="3R","Core",IF(OR(E199="37",E199="38"),"Upper Plenum",IF(E199="39","Upper Head",IF(E199="41","Surgeline",IF(OR(E199="40",E199="43"),"PRZ Vessel",IF(OR(E199="51",E199="52"),"Accumulator",IF(E199="57","AFW SG Intac Loop",IF(E199="58","AFW SG Intac Loop",IF(OR(E199="80",E199="82",E199="90",E199="92"),"SG U-tubes",IF(OR(E199="85",E199="95"),"Riser",IF(OR(E199="87",E199="97"),"Dome","Altro"))))))))))))))))</f>
      </c>
      <c r="H199" s="6"/>
      <c r="I199" s="6"/>
      <c r="J199" s="6"/>
      <c r="K199" s="6"/>
      <c r="L199" s="6"/>
      <c r="M199" s="6"/>
      <c r="N199" s="6"/>
      <c r="O199" s="9" t="s">
        <v>528</v>
      </c>
    </row>
    <row x14ac:dyDescent="0.25" r="200" customHeight="1" ht="18.75">
      <c r="A200" s="5" t="s">
        <v>529</v>
      </c>
      <c r="B200" s="9" t="s">
        <v>975</v>
      </c>
      <c r="C200" s="1" t="s">
        <v>441</v>
      </c>
      <c r="D200" s="21">
        <f>MID(A200,3,1)</f>
      </c>
      <c r="E200" s="22">
        <f>MID(A200,3,2)</f>
      </c>
      <c r="F200" s="23">
        <f>IF(D200="1","Intact Loop",IF(D200="2","Broken Loop",IF(D200="3","RPV",IF(D200="4","Pressurizer",IF(D200="5","ECCS and AFW",IF(D200="6","Secondary Loop",IF(D200="7","Pump",IF(D200="8", "SG Broken Loop",IF(D200="9","SG Intact Loop","Break Assembly")))))))))</f>
      </c>
      <c r="G200" s="23">
        <f>IF(OR(E200="11",E200="12",E200="21",E200="22"),"Hot Leg",IF(OR(E200="13",E200="14",E200="23",E200="24"),"Loop Seal",IF(OR(E200="15",E200="16",E200="25",E200="26"),"Cold Leg",IF(OR(E200="31",E200="32",E200="3D",E200="83",E200="93"),"Downcomer",IF(OR(E200="33",E200="34",E200="35",E200="36"),"Lower Plenum",IF(E200="3R","Core",IF(OR(E200="37",E200="38"),"Upper Plenum",IF(E200="39","Upper Head",IF(E200="41","Surgeline",IF(OR(E200="40",E200="43"),"PRZ Vessel",IF(OR(E200="51",E200="52"),"Accumulator",IF(E200="57","AFW SG Intac Loop",IF(E200="58","AFW SG Intac Loop",IF(OR(E200="80",E200="82",E200="90",E200="92"),"SG U-tubes",IF(OR(E200="85",E200="95"),"Riser",IF(OR(E200="87",E200="97"),"Dome","Altro"))))))))))))))))</f>
      </c>
      <c r="H200" s="6"/>
      <c r="I200" s="6"/>
      <c r="J200" s="6"/>
      <c r="K200" s="6"/>
      <c r="L200" s="6"/>
      <c r="M200" s="6"/>
      <c r="N200" s="6"/>
      <c r="O200" s="9" t="s">
        <v>531</v>
      </c>
    </row>
    <row x14ac:dyDescent="0.25" r="201" customHeight="1" ht="18.75">
      <c r="A201" s="5" t="s">
        <v>532</v>
      </c>
      <c r="B201" s="9" t="s">
        <v>975</v>
      </c>
      <c r="C201" s="1" t="s">
        <v>441</v>
      </c>
      <c r="D201" s="21">
        <f>MID(A201,3,1)</f>
      </c>
      <c r="E201" s="22">
        <f>MID(A201,3,2)</f>
      </c>
      <c r="F201" s="23">
        <f>IF(D201="1","Intact Loop",IF(D201="2","Broken Loop",IF(D201="3","RPV",IF(D201="4","Pressurizer",IF(D201="5","ECCS and AFW",IF(D201="6","Secondary Loop",IF(D201="7","Pump",IF(D201="8", "SG Broken Loop",IF(D201="9","SG Intact Loop","Break Assembly")))))))))</f>
      </c>
      <c r="G201" s="23">
        <f>IF(OR(E201="11",E201="12",E201="21",E201="22"),"Hot Leg",IF(OR(E201="13",E201="14",E201="23",E201="24"),"Loop Seal",IF(OR(E201="15",E201="16",E201="25",E201="26"),"Cold Leg",IF(OR(E201="31",E201="32",E201="3D",E201="83",E201="93"),"Downcomer",IF(OR(E201="33",E201="34",E201="35",E201="36"),"Lower Plenum",IF(E201="3R","Core",IF(OR(E201="37",E201="38"),"Upper Plenum",IF(E201="39","Upper Head",IF(E201="41","Surgeline",IF(OR(E201="40",E201="43"),"PRZ Vessel",IF(OR(E201="51",E201="52"),"Accumulator",IF(E201="57","AFW SG Intac Loop",IF(E201="58","AFW SG Intac Loop",IF(OR(E201="80",E201="82",E201="90",E201="92"),"SG U-tubes",IF(OR(E201="85",E201="95"),"Riser",IF(OR(E201="87",E201="97"),"Dome","Altro"))))))))))))))))</f>
      </c>
      <c r="H201" s="6"/>
      <c r="I201" s="6"/>
      <c r="J201" s="6"/>
      <c r="K201" s="6"/>
      <c r="L201" s="6"/>
      <c r="M201" s="6"/>
      <c r="N201" s="6"/>
      <c r="O201" s="9" t="s">
        <v>533</v>
      </c>
    </row>
    <row x14ac:dyDescent="0.25" r="202" customHeight="1" ht="18.75">
      <c r="A202" s="5" t="s">
        <v>534</v>
      </c>
      <c r="B202" s="9" t="s">
        <v>975</v>
      </c>
      <c r="C202" s="1" t="s">
        <v>441</v>
      </c>
      <c r="D202" s="21">
        <f>MID(A202,3,1)</f>
      </c>
      <c r="E202" s="22">
        <f>MID(A202,3,2)</f>
      </c>
      <c r="F202" s="23">
        <f>IF(D202="1","Intact Loop",IF(D202="2","Broken Loop",IF(D202="3","RPV",IF(D202="4","Pressurizer",IF(D202="5","ECCS and AFW",IF(D202="6","Secondary Loop",IF(D202="7","Pump",IF(D202="8", "SG Broken Loop",IF(D202="9","SG Intact Loop","Break Assembly")))))))))</f>
      </c>
      <c r="G202" s="23">
        <f>IF(OR(E202="11",E202="12",E202="21",E202="22"),"Hot Leg",IF(OR(E202="13",E202="14",E202="23",E202="24"),"Loop Seal",IF(OR(E202="15",E202="16",E202="25",E202="26"),"Cold Leg",IF(OR(E202="31",E202="32",E202="3D",E202="83",E202="93"),"Downcomer",IF(OR(E202="33",E202="34",E202="35",E202="36"),"Lower Plenum",IF(E202="3R","Core",IF(OR(E202="37",E202="38"),"Upper Plenum",IF(E202="39","Upper Head",IF(E202="41","Surgeline",IF(OR(E202="40",E202="43"),"PRZ Vessel",IF(OR(E202="51",E202="52"),"Accumulator",IF(E202="57","AFW SG Intac Loop",IF(E202="58","AFW SG Intac Loop",IF(OR(E202="80",E202="82",E202="90",E202="92"),"SG U-tubes",IF(OR(E202="85",E202="95"),"Riser",IF(OR(E202="87",E202="97"),"Dome","Altro"))))))))))))))))</f>
      </c>
      <c r="H202" s="6"/>
      <c r="I202" s="6"/>
      <c r="J202" s="6"/>
      <c r="K202" s="6"/>
      <c r="L202" s="6"/>
      <c r="M202" s="6"/>
      <c r="N202" s="6"/>
      <c r="O202" s="9" t="s">
        <v>535</v>
      </c>
    </row>
    <row x14ac:dyDescent="0.25" r="203" customHeight="1" ht="18.75">
      <c r="A203" s="5" t="s">
        <v>536</v>
      </c>
      <c r="B203" s="9" t="s">
        <v>975</v>
      </c>
      <c r="C203" s="1" t="s">
        <v>441</v>
      </c>
      <c r="D203" s="21">
        <f>MID(A203,3,1)</f>
      </c>
      <c r="E203" s="22">
        <f>MID(A203,3,2)</f>
      </c>
      <c r="F203" s="23">
        <f>IF(D203="1","Intact Loop",IF(D203="2","Broken Loop",IF(D203="3","RPV",IF(D203="4","Pressurizer",IF(D203="5","ECCS and AFW",IF(D203="6","Secondary Loop",IF(D203="7","Pump",IF(D203="8", "SG Broken Loop",IF(D203="9","SG Intact Loop","Break Assembly")))))))))</f>
      </c>
      <c r="G203" s="23">
        <f>IF(OR(E203="11",E203="12",E203="21",E203="22"),"Hot Leg",IF(OR(E203="13",E203="14",E203="23",E203="24"),"Loop Seal",IF(OR(E203="15",E203="16",E203="25",E203="26"),"Cold Leg",IF(OR(E203="31",E203="32",E203="3D",E203="83",E203="93"),"Downcomer",IF(OR(E203="33",E203="34",E203="35",E203="36"),"Lower Plenum",IF(E203="3R","Core",IF(OR(E203="37",E203="38"),"Upper Plenum",IF(E203="39","Upper Head",IF(E203="41","Surgeline",IF(OR(E203="40",E203="43"),"PRZ Vessel",IF(OR(E203="51",E203="52"),"Accumulator",IF(E203="57","AFW SG Intac Loop",IF(E203="58","AFW SG Intac Loop",IF(OR(E203="80",E203="82",E203="90",E203="92"),"SG U-tubes",IF(OR(E203="85",E203="95"),"Riser",IF(OR(E203="87",E203="97"),"Dome","Altro"))))))))))))))))</f>
      </c>
      <c r="H203" s="6"/>
      <c r="I203" s="6"/>
      <c r="J203" s="6"/>
      <c r="K203" s="6"/>
      <c r="L203" s="6"/>
      <c r="M203" s="6"/>
      <c r="N203" s="6"/>
      <c r="O203" s="9" t="s">
        <v>537</v>
      </c>
    </row>
    <row x14ac:dyDescent="0.25" r="204" customHeight="1" ht="18.75">
      <c r="A204" s="5" t="s">
        <v>538</v>
      </c>
      <c r="B204" s="9" t="s">
        <v>975</v>
      </c>
      <c r="C204" s="1" t="s">
        <v>441</v>
      </c>
      <c r="D204" s="21">
        <f>MID(A204,3,1)</f>
      </c>
      <c r="E204" s="22">
        <f>MID(A204,3,2)</f>
      </c>
      <c r="F204" s="23">
        <f>IF(D204="1","Intact Loop",IF(D204="2","Broken Loop",IF(D204="3","RPV",IF(D204="4","Pressurizer",IF(D204="5","ECCS and AFW",IF(D204="6","Secondary Loop",IF(D204="7","Pump",IF(D204="8", "SG Broken Loop",IF(D204="9","SG Intact Loop","Break Assembly")))))))))</f>
      </c>
      <c r="G204" s="23">
        <f>IF(OR(E204="11",E204="12",E204="21",E204="22"),"Hot Leg",IF(OR(E204="13",E204="14",E204="23",E204="24"),"Loop Seal",IF(OR(E204="15",E204="16",E204="25",E204="26"),"Cold Leg",IF(OR(E204="31",E204="32",E204="3D",E204="83",E204="93"),"Downcomer",IF(OR(E204="33",E204="34",E204="35",E204="36"),"Lower Plenum",IF(E204="3R","Core",IF(OR(E204="37",E204="38"),"Upper Plenum",IF(E204="39","Upper Head",IF(E204="41","Surgeline",IF(OR(E204="40",E204="43"),"PRZ Vessel",IF(OR(E204="51",E204="52"),"Accumulator",IF(E204="57","AFW SG Intac Loop",IF(E204="58","AFW SG Intac Loop",IF(OR(E204="80",E204="82",E204="90",E204="92"),"SG U-tubes",IF(OR(E204="85",E204="95"),"Riser",IF(OR(E204="87",E204="97"),"Dome","Altro"))))))))))))))))</f>
      </c>
      <c r="H204" s="6"/>
      <c r="I204" s="6"/>
      <c r="J204" s="6"/>
      <c r="K204" s="6"/>
      <c r="L204" s="6"/>
      <c r="M204" s="6"/>
      <c r="N204" s="6"/>
      <c r="O204" s="9" t="s">
        <v>539</v>
      </c>
    </row>
    <row x14ac:dyDescent="0.25" r="205" customHeight="1" ht="18.75">
      <c r="A205" s="5" t="s">
        <v>540</v>
      </c>
      <c r="B205" s="9" t="s">
        <v>975</v>
      </c>
      <c r="C205" s="1" t="s">
        <v>441</v>
      </c>
      <c r="D205" s="21">
        <f>MID(A205,3,1)</f>
      </c>
      <c r="E205" s="22">
        <f>MID(A205,3,2)</f>
      </c>
      <c r="F205" s="23">
        <f>IF(D205="1","Intact Loop",IF(D205="2","Broken Loop",IF(D205="3","RPV",IF(D205="4","Pressurizer",IF(D205="5","ECCS and AFW",IF(D205="6","Secondary Loop",IF(D205="7","Pump",IF(D205="8", "SG Broken Loop",IF(D205="9","SG Intact Loop","Break Assembly")))))))))</f>
      </c>
      <c r="G205" s="23">
        <f>IF(OR(E205="11",E205="12",E205="21",E205="22"),"Hot Leg",IF(OR(E205="13",E205="14",E205="23",E205="24"),"Loop Seal",IF(OR(E205="15",E205="16",E205="25",E205="26"),"Cold Leg",IF(OR(E205="31",E205="32",E205="3D",E205="83",E205="93"),"Downcomer",IF(OR(E205="33",E205="34",E205="35",E205="36"),"Lower Plenum",IF(E205="3R","Core",IF(OR(E205="37",E205="38"),"Upper Plenum",IF(E205="39","Upper Head",IF(E205="41","Surgeline",IF(OR(E205="40",E205="43"),"PRZ Vessel",IF(OR(E205="51",E205="52"),"Accumulator",IF(E205="57","AFW SG Intac Loop",IF(E205="58","AFW SG Intac Loop",IF(OR(E205="80",E205="82",E205="90",E205="92"),"SG U-tubes",IF(OR(E205="85",E205="95"),"Riser",IF(OR(E205="87",E205="97"),"Dome","Altro"))))))))))))))))</f>
      </c>
      <c r="H205" s="6"/>
      <c r="I205" s="6"/>
      <c r="J205" s="6"/>
      <c r="K205" s="6"/>
      <c r="L205" s="6"/>
      <c r="M205" s="6"/>
      <c r="N205" s="6"/>
      <c r="O205" s="9" t="s">
        <v>541</v>
      </c>
    </row>
    <row x14ac:dyDescent="0.25" r="206" customHeight="1" ht="18.75">
      <c r="A206" s="5" t="s">
        <v>542</v>
      </c>
      <c r="B206" s="9" t="s">
        <v>975</v>
      </c>
      <c r="C206" s="1" t="s">
        <v>441</v>
      </c>
      <c r="D206" s="21">
        <f>MID(A206,3,1)</f>
      </c>
      <c r="E206" s="22">
        <f>MID(A206,3,2)</f>
      </c>
      <c r="F206" s="23">
        <f>IF(D206="1","Intact Loop",IF(D206="2","Broken Loop",IF(D206="3","RPV",IF(D206="4","Pressurizer",IF(D206="5","ECCS and AFW",IF(D206="6","Secondary Loop",IF(D206="7","Pump",IF(D206="8", "SG Broken Loop",IF(D206="9","SG Intact Loop","Break Assembly")))))))))</f>
      </c>
      <c r="G206" s="25">
        <f>IF(OR(E206="11",E206="12",E206="21",E206="22"),"Hot Leg",IF(OR(E206="13",E206="14",E206="23",E206="24"),"Loop Seal",IF(OR(E206="15",E206="16",E206="25",E206="26"),"Cold Leg",IF(OR(E206="31",E206="32",E206="3D",E206="83",E206="93"),"Downcomer",IF(OR(E206="33",E206="34",E206="35",E206="36"),"Lower Plenum",IF(E206="3R","Core",IF(OR(E206="37",E206="38"),"Upper Plenum",IF(E206="39","Upper Head",IF(E206="41","Surgeline",IF(OR(E206="40",E206="42",E206="43"),"PRZ Vessel",IF(OR(E206="51",E206="52"),"Accumulator",IF(E206="57","AFW SG Intac Loop",IF(E206="58","AFW SG Intac Loop",IF(OR(E206="80",E206="82",E206="90",E206="92"),"SG U-tubes",IF(OR(E206="85",E206="95"),"Riser",IF(OR(E206="87",E206="97"),"Dome","Altro"))))))))))))))))</f>
      </c>
      <c r="H206" s="6"/>
      <c r="I206" s="6"/>
      <c r="J206" s="6"/>
      <c r="K206" s="6"/>
      <c r="L206" s="6"/>
      <c r="M206" s="6"/>
      <c r="N206" s="6"/>
      <c r="O206" s="9" t="s">
        <v>543</v>
      </c>
    </row>
    <row x14ac:dyDescent="0.25" r="207" customHeight="1" ht="18.75">
      <c r="A207" s="5" t="s">
        <v>544</v>
      </c>
      <c r="B207" s="9" t="s">
        <v>975</v>
      </c>
      <c r="C207" s="1" t="s">
        <v>441</v>
      </c>
      <c r="D207" s="21">
        <f>MID(A207,3,1)</f>
      </c>
      <c r="E207" s="22">
        <f>MID(A207,3,2)</f>
      </c>
      <c r="F207" s="23">
        <f>IF(D207="1","Intact Loop",IF(D207="2","Broken Loop",IF(D207="3","RPV",IF(D207="4","Pressurizer",IF(D207="5","ECCS and AFW",IF(D207="6","Secondary Loop",IF(D207="7","Pump",IF(D207="8", "SG Broken Loop",IF(D207="9","SG Intact Loop","Break Assembly")))))))))</f>
      </c>
      <c r="G207" s="23">
        <f>IF(OR(E207="11",E207="12",E207="21",E207="22"),"Hot Leg",IF(OR(E207="13",E207="14",E207="23",E207="24"),"Loop Seal",IF(OR(E207="15",E207="16",E207="25",E207="26"),"Cold Leg",IF(OR(E207="31",E207="32",E207="3D",E207="83",E207="93"),"Downcomer",IF(OR(E207="33",E207="34",E207="35",E207="36"),"Lower Plenum",IF(E207="3R","Core",IF(OR(E207="37",E207="38"),"Upper Plenum",IF(E207="39","Upper Head",IF(E207="41","Surgeline",IF(OR(E207="40",E207="43"),"PRZ Vessel",IF(OR(E207="51",E207="52"),"Accumulator",IF(E207="57","AFW SG Intac Loop",IF(E207="58","AFW SG Intac Loop",IF(OR(E207="80",E207="82",E207="90",E207="92"),"SG U-tubes",IF(OR(E207="85",E207="95"),"Riser",IF(OR(E207="87",E207="97"),"Dome","Altro"))))))))))))))))</f>
      </c>
      <c r="H207" s="6"/>
      <c r="I207" s="6"/>
      <c r="J207" s="6"/>
      <c r="K207" s="6"/>
      <c r="L207" s="6"/>
      <c r="M207" s="6"/>
      <c r="N207" s="6"/>
      <c r="O207" s="9" t="s">
        <v>545</v>
      </c>
    </row>
    <row x14ac:dyDescent="0.25" r="208" customHeight="1" ht="18.75">
      <c r="A208" s="5" t="s">
        <v>546</v>
      </c>
      <c r="B208" s="1" t="s">
        <v>975</v>
      </c>
      <c r="C208" s="1" t="s">
        <v>441</v>
      </c>
      <c r="D208" s="21">
        <f>MID(A208,3,1)</f>
      </c>
      <c r="E208" s="22">
        <f>MID(A208,3,2)</f>
      </c>
      <c r="F208" s="23">
        <f>IF(D208="1","Intact Loop",IF(D208="2","Broken Loop",IF(D208="3","RPV",IF(D208="4","Pressurizer",IF(D208="5","ECCS and AFW",IF(D208="6","Secondary Loop",IF(D208="7","Pump",IF(D208="8", "SG Broken Loop",IF(D208="9","SG Intact Loop","Break Assembly")))))))))</f>
      </c>
      <c r="G208" s="24" t="s">
        <v>995</v>
      </c>
      <c r="H208" s="6"/>
      <c r="I208" s="6"/>
      <c r="J208" s="6"/>
      <c r="K208" s="6"/>
      <c r="L208" s="6"/>
      <c r="M208" s="6"/>
      <c r="N208" s="6"/>
      <c r="O208" s="9" t="s">
        <v>547</v>
      </c>
    </row>
    <row x14ac:dyDescent="0.25" r="209" customHeight="1" ht="18.75">
      <c r="A209" s="5" t="s">
        <v>548</v>
      </c>
      <c r="B209" s="1" t="s">
        <v>975</v>
      </c>
      <c r="C209" s="1" t="s">
        <v>441</v>
      </c>
      <c r="D209" s="21">
        <f>MID(A209,3,1)</f>
      </c>
      <c r="E209" s="22">
        <f>MID(A209,3,2)</f>
      </c>
      <c r="F209" s="23">
        <f>IF(D209="1","Intact Loop",IF(D209="2","Broken Loop",IF(D209="3","RPV",IF(D209="4","Pressurizer",IF(D209="5","ECCS and AFW",IF(D209="6","Secondary Loop",IF(D209="7","Pump",IF(D209="8", "SG Broken Loop",IF(D209="9","SG Intact Loop","Break Assembly")))))))))</f>
      </c>
      <c r="G209" s="24" t="s">
        <v>995</v>
      </c>
      <c r="H209" s="6"/>
      <c r="I209" s="6"/>
      <c r="J209" s="6"/>
      <c r="K209" s="6"/>
      <c r="L209" s="6"/>
      <c r="M209" s="6"/>
      <c r="N209" s="6"/>
      <c r="O209" s="9" t="s">
        <v>549</v>
      </c>
    </row>
    <row x14ac:dyDescent="0.25" r="210" customHeight="1" ht="18.75">
      <c r="A210" s="13" t="s">
        <v>550</v>
      </c>
      <c r="B210" s="9" t="s">
        <v>975</v>
      </c>
      <c r="C210" s="1" t="s">
        <v>441</v>
      </c>
      <c r="D210" s="21">
        <f>MID(A210,3,1)</f>
      </c>
      <c r="E210" s="22">
        <f>MID(A210,3,2)</f>
      </c>
      <c r="F210" s="24" t="s">
        <v>996</v>
      </c>
      <c r="G210" s="24" t="s">
        <v>1009</v>
      </c>
      <c r="H210" s="6"/>
      <c r="I210" s="6"/>
      <c r="J210" s="6"/>
      <c r="K210" s="6"/>
      <c r="L210" s="6"/>
      <c r="M210" s="6"/>
      <c r="N210" s="6"/>
      <c r="O210" s="1" t="s">
        <v>551</v>
      </c>
    </row>
    <row x14ac:dyDescent="0.25" r="211" customHeight="1" ht="18.75">
      <c r="A211" s="5" t="s">
        <v>552</v>
      </c>
      <c r="B211" s="9" t="s">
        <v>975</v>
      </c>
      <c r="C211" s="1" t="s">
        <v>441</v>
      </c>
      <c r="D211" s="21">
        <f>MID(A211,3,1)</f>
      </c>
      <c r="E211" s="22">
        <f>MID(A211,3,2)</f>
      </c>
      <c r="F211" s="24" t="s">
        <v>1014</v>
      </c>
      <c r="G211" s="24" t="s">
        <v>1018</v>
      </c>
      <c r="H211" s="6"/>
      <c r="I211" s="6"/>
      <c r="J211" s="6"/>
      <c r="K211" s="6"/>
      <c r="L211" s="6"/>
      <c r="M211" s="6"/>
      <c r="N211" s="6"/>
      <c r="O211" s="9" t="s">
        <v>553</v>
      </c>
    </row>
    <row x14ac:dyDescent="0.25" r="212" customHeight="1" ht="18.75">
      <c r="A212" s="5" t="s">
        <v>554</v>
      </c>
      <c r="B212" s="9" t="s">
        <v>975</v>
      </c>
      <c r="C212" s="1" t="s">
        <v>441</v>
      </c>
      <c r="D212" s="21">
        <f>MID(A212,3,1)</f>
      </c>
      <c r="E212" s="22">
        <f>MID(A212,3,2)</f>
      </c>
      <c r="F212" s="24" t="s">
        <v>1016</v>
      </c>
      <c r="G212" s="24" t="s">
        <v>1018</v>
      </c>
      <c r="H212" s="6"/>
      <c r="I212" s="6"/>
      <c r="J212" s="6"/>
      <c r="K212" s="6"/>
      <c r="L212" s="6"/>
      <c r="M212" s="6"/>
      <c r="N212" s="6"/>
      <c r="O212" s="9" t="s">
        <v>555</v>
      </c>
    </row>
    <row x14ac:dyDescent="0.25" r="213" customHeight="1" ht="18.75">
      <c r="A213" s="13" t="s">
        <v>556</v>
      </c>
      <c r="B213" s="9" t="s">
        <v>975</v>
      </c>
      <c r="C213" s="1" t="s">
        <v>441</v>
      </c>
      <c r="D213" s="21">
        <f>MID(A213,3,1)</f>
      </c>
      <c r="E213" s="22">
        <f>MID(A213,3,2)</f>
      </c>
      <c r="F213" s="24" t="s">
        <v>1014</v>
      </c>
      <c r="G213" s="24" t="s">
        <v>1015</v>
      </c>
      <c r="H213" s="6"/>
      <c r="I213" s="6"/>
      <c r="J213" s="6"/>
      <c r="K213" s="6"/>
      <c r="L213" s="6"/>
      <c r="M213" s="6"/>
      <c r="N213" s="6"/>
      <c r="O213" s="9" t="s">
        <v>557</v>
      </c>
    </row>
    <row x14ac:dyDescent="0.25" r="214" customHeight="1" ht="18.75">
      <c r="A214" s="13" t="s">
        <v>558</v>
      </c>
      <c r="B214" s="9" t="s">
        <v>975</v>
      </c>
      <c r="C214" s="1" t="s">
        <v>441</v>
      </c>
      <c r="D214" s="21">
        <f>MID(A214,3,1)</f>
      </c>
      <c r="E214" s="22">
        <f>MID(A214,3,2)</f>
      </c>
      <c r="F214" s="24" t="s">
        <v>1016</v>
      </c>
      <c r="G214" s="24" t="s">
        <v>1015</v>
      </c>
      <c r="H214" s="6"/>
      <c r="I214" s="6"/>
      <c r="J214" s="6"/>
      <c r="K214" s="6"/>
      <c r="L214" s="6"/>
      <c r="M214" s="6"/>
      <c r="N214" s="6"/>
      <c r="O214" s="1" t="s">
        <v>559</v>
      </c>
    </row>
    <row x14ac:dyDescent="0.25" r="215" customHeight="1" ht="18.75">
      <c r="A215" s="5" t="s">
        <v>560</v>
      </c>
      <c r="B215" s="9" t="s">
        <v>975</v>
      </c>
      <c r="C215" s="1" t="s">
        <v>441</v>
      </c>
      <c r="D215" s="21">
        <f>MID(A215,3,1)</f>
      </c>
      <c r="E215" s="22">
        <f>MID(A215,3,2)</f>
      </c>
      <c r="F215" s="23">
        <f>IF(D215="1","Intact Loop",IF(D215="2","Broken Loop",IF(D215="3","RPV",IF(D215="4","Pressurizer",IF(D215="5","ECCS and AFW",IF(D215="6","Secondary Loop",IF(D215="7","Pump",IF(D215="8", "SG Broken Loop",IF(D215="9","SG Intact Loop","Break Assembly")))))))))</f>
      </c>
      <c r="G215" s="23">
        <f>IF(OR(E215="11",E215="12",E215="21",E215="22"),"Hot Leg",IF(OR(E215="13",E215="14",E215="23",E215="24"),"Loop Seal",IF(OR(E215="15",E215="16",E215="25",E215="26"),"Cold Leg",IF(OR(E215="31",E215="32",E215="3D",E215="83",E215="93"),"Downcomer",IF(OR(E215="33",E215="34",E215="35",E215="36"),"Lower Plenum",IF(E215="3R","Core",IF(OR(E215="37",E215="38"),"Upper Plenum",IF(E215="39","Upper Head",IF(E215="41","Surgeline",IF(OR(E215="40",E215="43"),"PRZ Vessel",IF(OR(E215="51",E215="52"),"Accumulator",IF(E215="57","AFW SG Intac Loop",IF(E215="58","AFW SG Intac Loop",IF(OR(E215="80",E215="82",E215="90",E215="92"),"SG U-tubes",IF(OR(E215="85",E215="95"),"Riser",IF(OR(E215="87",E215="97"),"Dome","Altro"))))))))))))))))</f>
      </c>
      <c r="H215" s="6"/>
      <c r="I215" s="6"/>
      <c r="J215" s="6"/>
      <c r="K215" s="6"/>
      <c r="L215" s="6"/>
      <c r="M215" s="6"/>
      <c r="N215" s="6"/>
      <c r="O215" s="9" t="s">
        <v>561</v>
      </c>
    </row>
    <row x14ac:dyDescent="0.25" r="216" customHeight="1" ht="18.75">
      <c r="A216" s="5" t="s">
        <v>562</v>
      </c>
      <c r="B216" s="9" t="s">
        <v>975</v>
      </c>
      <c r="C216" s="1" t="s">
        <v>441</v>
      </c>
      <c r="D216" s="21">
        <f>MID(A216,3,1)</f>
      </c>
      <c r="E216" s="22">
        <f>MID(A216,3,2)</f>
      </c>
      <c r="F216" s="23">
        <f>IF(D216="1","Intact Loop",IF(D216="2","Broken Loop",IF(D216="3","RPV",IF(D216="4","Pressurizer",IF(D216="5","ECCS and AFW",IF(D216="6","Secondary Loop",IF(D216="7","Pump",IF(D216="8", "SG Broken Loop",IF(D216="9","SG Intact Loop","Break Assembly")))))))))</f>
      </c>
      <c r="G216" s="23">
        <f>IF(OR(E216="11",E216="12",E216="21",E216="22"),"Hot Leg",IF(OR(E216="13",E216="14",E216="23",E216="24"),"Loop Seal",IF(OR(E216="15",E216="16",E216="25",E216="26"),"Cold Leg",IF(OR(E216="31",E216="32",E216="3D",E216="83",E216="93"),"Downcomer",IF(OR(E216="33",E216="34",E216="35",E216="36"),"Lower Plenum",IF(E216="3R","Core",IF(OR(E216="37",E216="38"),"Upper Plenum",IF(E216="39","Upper Head",IF(E216="41","Surgeline",IF(OR(E216="40",E216="43"),"PRZ Vessel",IF(OR(E216="51",E216="52"),"Accumulator",IF(E216="57","AFW SG Intac Loop",IF(E216="58","AFW SG Intac Loop",IF(OR(E216="80",E216="82",E216="90",E216="92"),"SG U-tubes",IF(OR(E216="85",E216="95"),"Riser",IF(OR(E216="87",E216="97"),"Dome","Altro"))))))))))))))))</f>
      </c>
      <c r="H216" s="6"/>
      <c r="I216" s="6"/>
      <c r="J216" s="6"/>
      <c r="K216" s="6"/>
      <c r="L216" s="6"/>
      <c r="M216" s="6"/>
      <c r="N216" s="6"/>
      <c r="O216" s="9" t="s">
        <v>563</v>
      </c>
    </row>
    <row x14ac:dyDescent="0.25" r="217" customHeight="1" ht="18.75">
      <c r="A217" s="5" t="s">
        <v>564</v>
      </c>
      <c r="B217" s="9" t="s">
        <v>975</v>
      </c>
      <c r="C217" s="1" t="s">
        <v>441</v>
      </c>
      <c r="D217" s="21">
        <f>MID(A217,3,1)</f>
      </c>
      <c r="E217" s="22">
        <f>MID(A217,3,2)</f>
      </c>
      <c r="F217" s="23">
        <f>IF(D217="1","Intact Loop",IF(D217="2","Broken Loop",IF(D217="3","RPV",IF(D217="4","Pressurizer",IF(D217="5","ECCS and AFW",IF(D217="6","Secondary Loop",IF(D217="7","Pump",IF(D217="8", "SG Broken Loop",IF(D217="9","SG Intact Loop","Break Assembly")))))))))</f>
      </c>
      <c r="G217" s="23">
        <f>IF(OR(E217="11",E217="12",E217="21",E217="22"),"Hot Leg",IF(OR(E217="13",E217="14",E217="23",E217="24"),"Loop Seal",IF(OR(E217="15",E217="16",E217="25",E217="26"),"Cold Leg",IF(OR(E217="31",E217="32",E217="3D",E217="83",E217="93"),"Downcomer",IF(OR(E217="33",E217="34",E217="35",E217="36"),"Lower Plenum",IF(E217="3R","Core",IF(OR(E217="37",E217="38"),"Upper Plenum",IF(E217="39","Upper Head",IF(E217="41","Surgeline",IF(OR(E217="40",E217="43"),"PRZ Vessel",IF(OR(E217="51",E217="52"),"Accumulator",IF(E217="57","AFW SG Intac Loop",IF(E217="58","AFW SG Intac Loop",IF(OR(E217="80",E217="82",E217="90",E217="92"),"SG U-tubes",IF(OR(E217="85",E217="95"),"Riser",IF(OR(E217="87",E217="97"),"Dome","Altro"))))))))))))))))</f>
      </c>
      <c r="H217" s="6"/>
      <c r="I217" s="6"/>
      <c r="J217" s="6"/>
      <c r="K217" s="6"/>
      <c r="L217" s="6"/>
      <c r="M217" s="6"/>
      <c r="N217" s="6"/>
      <c r="O217" s="9" t="s">
        <v>563</v>
      </c>
    </row>
    <row x14ac:dyDescent="0.25" r="218" customHeight="1" ht="18.75">
      <c r="A218" s="5" t="s">
        <v>565</v>
      </c>
      <c r="B218" s="9" t="s">
        <v>975</v>
      </c>
      <c r="C218" s="1" t="s">
        <v>441</v>
      </c>
      <c r="D218" s="21">
        <f>MID(A218,3,1)</f>
      </c>
      <c r="E218" s="22">
        <f>MID(A218,3,2)</f>
      </c>
      <c r="F218" s="23">
        <f>IF(D218="1","Intact Loop",IF(D218="2","Broken Loop",IF(D218="3","RPV",IF(D218="4","Pressurizer",IF(D218="5","ECCS and AFW",IF(D218="6","Secondary Loop",IF(D218="7","Pump",IF(D218="8", "SG Broken Loop",IF(D218="9","SG Intact Loop","Break Assembly")))))))))</f>
      </c>
      <c r="G218" s="23">
        <f>IF(OR(E218="11",E218="12",E218="21",E218="22"),"Hot Leg",IF(OR(E218="13",E218="14",E218="23",E218="24"),"Loop Seal",IF(OR(E218="15",E218="16",E218="25",E218="26"),"Cold Leg",IF(OR(E218="31",E218="32",E218="3D",E218="83",E218="93"),"Downcomer",IF(OR(E218="33",E218="34",E218="35",E218="36"),"Lower Plenum",IF(E218="3R","Core",IF(OR(E218="37",E218="38"),"Upper Plenum",IF(E218="39","Upper Head",IF(E218="41","Surgeline",IF(OR(E218="40",E218="43"),"PRZ Vessel",IF(OR(E218="51",E218="52"),"Accumulator",IF(E218="57","AFW SG Intac Loop",IF(E218="58","AFW SG Intac Loop",IF(OR(E218="80",E218="82",E218="90",E218="92"),"SG U-tubes",IF(OR(E218="85",E218="95"),"Riser",IF(OR(E218="87",E218="97"),"Dome","Altro"))))))))))))))))</f>
      </c>
      <c r="H218" s="6"/>
      <c r="I218" s="6"/>
      <c r="J218" s="6"/>
      <c r="K218" s="6"/>
      <c r="L218" s="6"/>
      <c r="M218" s="6"/>
      <c r="N218" s="6"/>
      <c r="O218" s="9" t="s">
        <v>566</v>
      </c>
    </row>
    <row x14ac:dyDescent="0.25" r="219" customHeight="1" ht="18.75">
      <c r="A219" s="5" t="s">
        <v>567</v>
      </c>
      <c r="B219" s="9" t="s">
        <v>975</v>
      </c>
      <c r="C219" s="1" t="s">
        <v>441</v>
      </c>
      <c r="D219" s="21">
        <f>MID(A219,3,1)</f>
      </c>
      <c r="E219" s="22">
        <f>MID(A219,3,2)</f>
      </c>
      <c r="F219" s="23">
        <f>IF(D219="1","Intact Loop",IF(D219="2","Broken Loop",IF(D219="3","RPV",IF(D219="4","Pressurizer",IF(D219="5","ECCS and AFW",IF(D219="6","Secondary Loop",IF(D219="7","Pump",IF(D219="8", "SG Broken Loop",IF(D219="9","SG Intact Loop","Break Assembly")))))))))</f>
      </c>
      <c r="G219" s="23">
        <f>IF(OR(E219="11",E219="12",E219="21",E219="22"),"Hot Leg",IF(OR(E219="13",E219="14",E219="23",E219="24"),"Loop Seal",IF(OR(E219="15",E219="16",E219="25",E219="26"),"Cold Leg",IF(OR(E219="31",E219="32",E219="3D",E219="83",E219="93"),"Downcomer",IF(OR(E219="33",E219="34",E219="35",E219="36"),"Lower Plenum",IF(E219="3R","Core",IF(OR(E219="37",E219="38"),"Upper Plenum",IF(E219="39","Upper Head",IF(E219="41","Surgeline",IF(OR(E219="40",E219="43"),"PRZ Vessel",IF(OR(E219="51",E219="52"),"Accumulator",IF(E219="57","AFW SG Intac Loop",IF(E219="58","AFW SG Intac Loop",IF(OR(E219="80",E219="82",E219="90",E219="92"),"SG U-tubes",IF(OR(E219="85",E219="95"),"Riser",IF(OR(E219="87",E219="97"),"Dome","Altro"))))))))))))))))</f>
      </c>
      <c r="H219" s="6"/>
      <c r="I219" s="6"/>
      <c r="J219" s="6"/>
      <c r="K219" s="6"/>
      <c r="L219" s="6"/>
      <c r="M219" s="6"/>
      <c r="N219" s="6"/>
      <c r="O219" s="9" t="s">
        <v>566</v>
      </c>
    </row>
    <row x14ac:dyDescent="0.25" r="220" customHeight="1" ht="18.75">
      <c r="A220" s="5" t="s">
        <v>568</v>
      </c>
      <c r="B220" s="9" t="s">
        <v>975</v>
      </c>
      <c r="C220" s="1" t="s">
        <v>441</v>
      </c>
      <c r="D220" s="21">
        <f>MID(A220,3,1)</f>
      </c>
      <c r="E220" s="22">
        <f>MID(A220,3,2)</f>
      </c>
      <c r="F220" s="23">
        <f>IF(D220="1","Intact Loop",IF(D220="2","Broken Loop",IF(D220="3","RPV",IF(D220="4","Pressurizer",IF(D220="5","ECCS and AFW",IF(D220="6","Secondary Loop",IF(D220="7","Pump",IF(D220="8", "SG Broken Loop",IF(D220="9","SG Intact Loop","Break Assembly")))))))))</f>
      </c>
      <c r="G220" s="23">
        <f>IF(OR(E220="11",E220="12",E220="21",E220="22"),"Hot Leg",IF(OR(E220="13",E220="14",E220="23",E220="24"),"Loop Seal",IF(OR(E220="15",E220="16",E220="25",E220="26"),"Cold Leg",IF(OR(E220="31",E220="32",E220="3D",E220="83",E220="93"),"Downcomer",IF(OR(E220="33",E220="34",E220="35",E220="36"),"Lower Plenum",IF(E220="3R","Core",IF(OR(E220="37",E220="38"),"Upper Plenum",IF(E220="39","Upper Head",IF(E220="41","Surgeline",IF(OR(E220="40",E220="43"),"PRZ Vessel",IF(OR(E220="51",E220="52"),"Accumulator",IF(E220="57","AFW SG Intac Loop",IF(E220="58","AFW SG Intac Loop",IF(OR(E220="80",E220="82",E220="90",E220="92"),"SG U-tubes",IF(OR(E220="85",E220="95"),"Riser",IF(OR(E220="87",E220="97"),"Dome","Altro"))))))))))))))))</f>
      </c>
      <c r="H220" s="6"/>
      <c r="I220" s="6"/>
      <c r="J220" s="6"/>
      <c r="K220" s="6"/>
      <c r="L220" s="6"/>
      <c r="M220" s="6"/>
      <c r="N220" s="6"/>
      <c r="O220" s="9" t="s">
        <v>566</v>
      </c>
    </row>
    <row x14ac:dyDescent="0.25" r="221" customHeight="1" ht="18.75">
      <c r="A221" s="5" t="s">
        <v>569</v>
      </c>
      <c r="B221" s="9" t="s">
        <v>975</v>
      </c>
      <c r="C221" s="1" t="s">
        <v>441</v>
      </c>
      <c r="D221" s="21">
        <f>MID(A221,3,1)</f>
      </c>
      <c r="E221" s="22">
        <f>MID(A221,3,2)</f>
      </c>
      <c r="F221" s="23">
        <f>IF(D221="1","Intact Loop",IF(D221="2","Broken Loop",IF(D221="3","RPV",IF(D221="4","Pressurizer",IF(D221="5","ECCS and AFW",IF(D221="6","Secondary Loop",IF(D221="7","Pump",IF(D221="8", "SG Broken Loop",IF(D221="9","SG Intact Loop","Break Assembly")))))))))</f>
      </c>
      <c r="G221" s="23">
        <f>IF(OR(E221="11",E221="12",E221="21",E221="22"),"Hot Leg",IF(OR(E221="13",E221="14",E221="23",E221="24"),"Loop Seal",IF(OR(E221="15",E221="16",E221="25",E221="26"),"Cold Leg",IF(OR(E221="31",E221="32",E221="3D",E221="83",E221="93"),"Downcomer",IF(OR(E221="33",E221="34",E221="35",E221="36"),"Lower Plenum",IF(E221="3R","Core",IF(OR(E221="37",E221="38"),"Upper Plenum",IF(E221="39","Upper Head",IF(E221="41","Surgeline",IF(OR(E221="40",E221="43"),"PRZ Vessel",IF(OR(E221="51",E221="52"),"Accumulator",IF(E221="57","AFW SG Intac Loop",IF(E221="58","AFW SG Intac Loop",IF(OR(E221="80",E221="82",E221="90",E221="92"),"SG U-tubes",IF(OR(E221="85",E221="95"),"Riser",IF(OR(E221="87",E221="97"),"Dome","Altro"))))))))))))))))</f>
      </c>
      <c r="H221" s="6"/>
      <c r="I221" s="6"/>
      <c r="J221" s="6"/>
      <c r="K221" s="6"/>
      <c r="L221" s="6"/>
      <c r="M221" s="6"/>
      <c r="N221" s="6"/>
      <c r="O221" s="9" t="s">
        <v>566</v>
      </c>
    </row>
    <row x14ac:dyDescent="0.25" r="222" customHeight="1" ht="18.75">
      <c r="A222" s="5" t="s">
        <v>570</v>
      </c>
      <c r="B222" s="9" t="s">
        <v>975</v>
      </c>
      <c r="C222" s="1" t="s">
        <v>441</v>
      </c>
      <c r="D222" s="21">
        <f>MID(A222,3,1)</f>
      </c>
      <c r="E222" s="22">
        <f>MID(A222,3,2)</f>
      </c>
      <c r="F222" s="23">
        <f>IF(D222="1","Intact Loop",IF(D222="2","Broken Loop",IF(D222="3","RPV",IF(D222="4","Pressurizer",IF(D222="5","ECCS and AFW",IF(D222="6","Secondary Loop",IF(D222="7","Pump",IF(D222="8", "SG Broken Loop",IF(D222="9","SG Intact Loop","Break Assembly")))))))))</f>
      </c>
      <c r="G222" s="23">
        <f>IF(OR(E222="11",E222="12",E222="21",E222="22"),"Hot Leg",IF(OR(E222="13",E222="14",E222="23",E222="24"),"Loop Seal",IF(OR(E222="15",E222="16",E222="25",E222="26"),"Cold Leg",IF(OR(E222="31",E222="32",E222="3D",E222="83",E222="93"),"Downcomer",IF(OR(E222="33",E222="34",E222="35",E222="36"),"Lower Plenum",IF(E222="3R","Core",IF(OR(E222="37",E222="38"),"Upper Plenum",IF(E222="39","Upper Head",IF(E222="41","Surgeline",IF(OR(E222="40",E222="43"),"PRZ Vessel",IF(OR(E222="51",E222="52"),"Accumulator",IF(E222="57","AFW SG Intac Loop",IF(E222="58","AFW SG Intac Loop",IF(OR(E222="80",E222="82",E222="90",E222="92"),"SG U-tubes",IF(OR(E222="85",E222="95"),"Riser",IF(OR(E222="87",E222="97"),"Dome","Altro"))))))))))))))))</f>
      </c>
      <c r="H222" s="6"/>
      <c r="I222" s="6"/>
      <c r="J222" s="6"/>
      <c r="K222" s="6"/>
      <c r="L222" s="6"/>
      <c r="M222" s="6"/>
      <c r="N222" s="6"/>
      <c r="O222" s="9" t="s">
        <v>571</v>
      </c>
    </row>
    <row x14ac:dyDescent="0.25" r="223" customHeight="1" ht="18.75">
      <c r="A223" s="5" t="s">
        <v>572</v>
      </c>
      <c r="B223" s="9" t="s">
        <v>975</v>
      </c>
      <c r="C223" s="1" t="s">
        <v>441</v>
      </c>
      <c r="D223" s="21">
        <f>MID(A223,3,1)</f>
      </c>
      <c r="E223" s="22">
        <f>MID(A223,3,2)</f>
      </c>
      <c r="F223" s="23">
        <f>IF(D223="1","Intact Loop",IF(D223="2","Broken Loop",IF(D223="3","RPV",IF(D223="4","Pressurizer",IF(D223="5","ECCS and AFW",IF(D223="6","Secondary Loop",IF(D223="7","Pump",IF(D223="8", "SG Broken Loop",IF(D223="9","SG Intact Loop","Break Assembly")))))))))</f>
      </c>
      <c r="G223" s="23">
        <f>IF(OR(E223="11",E223="12",E223="21",E223="22"),"Hot Leg",IF(OR(E223="13",E223="14",E223="23",E223="24"),"Loop Seal",IF(OR(E223="15",E223="16",E223="25",E223="26"),"Cold Leg",IF(OR(E223="31",E223="32",E223="3D",E223="83",E223="93"),"Downcomer",IF(OR(E223="33",E223="34",E223="35",E223="36"),"Lower Plenum",IF(E223="3R","Core",IF(OR(E223="37",E223="38"),"Upper Plenum",IF(E223="39","Upper Head",IF(E223="41","Surgeline",IF(OR(E223="40",E223="43"),"PRZ Vessel",IF(OR(E223="51",E223="52"),"Accumulator",IF(E223="57","AFW SG Intac Loop",IF(E223="58","AFW SG Intac Loop",IF(OR(E223="80",E223="82",E223="90",E223="92"),"SG U-tubes",IF(OR(E223="85",E223="95"),"Riser",IF(OR(E223="87",E223="97"),"Dome","Altro"))))))))))))))))</f>
      </c>
      <c r="H223" s="6"/>
      <c r="I223" s="6"/>
      <c r="J223" s="6"/>
      <c r="K223" s="6"/>
      <c r="L223" s="6"/>
      <c r="M223" s="6"/>
      <c r="N223" s="6"/>
      <c r="O223" s="9" t="s">
        <v>571</v>
      </c>
    </row>
    <row x14ac:dyDescent="0.25" r="224" customHeight="1" ht="18.75">
      <c r="A224" s="5" t="s">
        <v>573</v>
      </c>
      <c r="B224" s="9" t="s">
        <v>975</v>
      </c>
      <c r="C224" s="1" t="s">
        <v>441</v>
      </c>
      <c r="D224" s="21">
        <f>MID(A224,3,1)</f>
      </c>
      <c r="E224" s="22">
        <f>MID(A224,3,2)</f>
      </c>
      <c r="F224" s="23">
        <f>IF(D224="1","Intact Loop",IF(D224="2","Broken Loop",IF(D224="3","RPV",IF(D224="4","Pressurizer",IF(D224="5","ECCS and AFW",IF(D224="6","Secondary Loop",IF(D224="7","Pump",IF(D224="8", "SG Broken Loop",IF(D224="9","SG Intact Loop","Break Assembly")))))))))</f>
      </c>
      <c r="G224" s="23">
        <f>IF(OR(E224="11",E224="12",E224="21",E224="22"),"Hot Leg",IF(OR(E224="13",E224="14",E224="23",E224="24"),"Loop Seal",IF(OR(E224="15",E224="16",E224="25",E224="26"),"Cold Leg",IF(OR(E224="31",E224="32",E224="3D",E224="83",E224="93"),"Downcomer",IF(OR(E224="33",E224="34",E224="35",E224="36"),"Lower Plenum",IF(E224="3R","Core",IF(OR(E224="37",E224="38"),"Upper Plenum",IF(E224="39","Upper Head",IF(E224="41","Surgeline",IF(OR(E224="40",E224="43"),"PRZ Vessel",IF(OR(E224="51",E224="52"),"Accumulator",IF(E224="57","AFW SG Intac Loop",IF(E224="58","AFW SG Intac Loop",IF(OR(E224="80",E224="82",E224="90",E224="92"),"SG U-tubes",IF(OR(E224="85",E224="95"),"Riser",IF(OR(E224="87",E224="97"),"Dome","Altro"))))))))))))))))</f>
      </c>
      <c r="H224" s="6"/>
      <c r="I224" s="6"/>
      <c r="J224" s="6"/>
      <c r="K224" s="6"/>
      <c r="L224" s="6"/>
      <c r="M224" s="6"/>
      <c r="N224" s="6"/>
      <c r="O224" s="9" t="s">
        <v>571</v>
      </c>
    </row>
    <row x14ac:dyDescent="0.25" r="225" customHeight="1" ht="18.75">
      <c r="A225" s="5" t="s">
        <v>574</v>
      </c>
      <c r="B225" s="9" t="s">
        <v>975</v>
      </c>
      <c r="C225" s="1" t="s">
        <v>441</v>
      </c>
      <c r="D225" s="21">
        <f>MID(A225,3,1)</f>
      </c>
      <c r="E225" s="22">
        <f>MID(A225,3,2)</f>
      </c>
      <c r="F225" s="23">
        <f>IF(D225="1","Intact Loop",IF(D225="2","Broken Loop",IF(D225="3","RPV",IF(D225="4","Pressurizer",IF(D225="5","ECCS and AFW",IF(D225="6","Secondary Loop",IF(D225="7","Pump",IF(D225="8", "SG Broken Loop",IF(D225="9","SG Intact Loop","Break Assembly")))))))))</f>
      </c>
      <c r="G225" s="23">
        <f>IF(OR(E225="11",E225="12",E225="21",E225="22"),"Hot Leg",IF(OR(E225="13",E225="14",E225="23",E225="24"),"Loop Seal",IF(OR(E225="15",E225="16",E225="25",E225="26"),"Cold Leg",IF(OR(E225="31",E225="32",E225="3D",E225="83",E225="93"),"Downcomer",IF(OR(E225="33",E225="34",E225="35",E225="36"),"Lower Plenum",IF(E225="3R","Core",IF(OR(E225="37",E225="38"),"Upper Plenum",IF(E225="39","Upper Head",IF(E225="41","Surgeline",IF(OR(E225="40",E225="43"),"PRZ Vessel",IF(OR(E225="51",E225="52"),"Accumulator",IF(E225="57","AFW SG Intac Loop",IF(E225="58","AFW SG Intac Loop",IF(OR(E225="80",E225="82",E225="90",E225="92"),"SG U-tubes",IF(OR(E225="85",E225="95"),"Riser",IF(OR(E225="87",E225="97"),"Dome","Altro"))))))))))))))))</f>
      </c>
      <c r="H225" s="6"/>
      <c r="I225" s="6"/>
      <c r="J225" s="6"/>
      <c r="K225" s="6"/>
      <c r="L225" s="6"/>
      <c r="M225" s="6"/>
      <c r="N225" s="6"/>
      <c r="O225" s="9" t="s">
        <v>575</v>
      </c>
    </row>
    <row x14ac:dyDescent="0.25" r="226" customHeight="1" ht="18.75">
      <c r="A226" s="5" t="s">
        <v>576</v>
      </c>
      <c r="B226" s="9" t="s">
        <v>975</v>
      </c>
      <c r="C226" s="1" t="s">
        <v>441</v>
      </c>
      <c r="D226" s="21">
        <f>MID(A226,3,1)</f>
      </c>
      <c r="E226" s="22">
        <f>MID(A226,3,2)</f>
      </c>
      <c r="F226" s="23">
        <f>IF(D226="1","Intact Loop",IF(D226="2","Broken Loop",IF(D226="3","RPV",IF(D226="4","Pressurizer",IF(D226="5","ECCS and AFW",IF(D226="6","Secondary Loop",IF(D226="7","Pump",IF(D226="8", "SG Broken Loop",IF(D226="9","SG Intact Loop","Break Assembly")))))))))</f>
      </c>
      <c r="G226" s="23">
        <f>IF(OR(E226="11",E226="12",E226="21",E226="22"),"Hot Leg",IF(OR(E226="13",E226="14",E226="23",E226="24"),"Loop Seal",IF(OR(E226="15",E226="16",E226="25",E226="26"),"Cold Leg",IF(OR(E226="31",E226="32",E226="3D",E226="83",E226="93"),"Downcomer",IF(OR(E226="33",E226="34",E226="35",E226="36"),"Lower Plenum",IF(E226="3R","Core",IF(OR(E226="37",E226="38"),"Upper Plenum",IF(E226="39","Upper Head",IF(E226="41","Surgeline",IF(OR(E226="40",E226="43"),"PRZ Vessel",IF(OR(E226="51",E226="52"),"Accumulator",IF(E226="57","AFW SG Intac Loop",IF(E226="58","AFW SG Intac Loop",IF(OR(E226="80",E226="82",E226="90",E226="92"),"SG U-tubes",IF(OR(E226="85",E226="95"),"Riser",IF(OR(E226="87",E226="97"),"Dome","Altro"))))))))))))))))</f>
      </c>
      <c r="H226" s="6"/>
      <c r="I226" s="6"/>
      <c r="J226" s="6"/>
      <c r="K226" s="6"/>
      <c r="L226" s="6"/>
      <c r="M226" s="6"/>
      <c r="N226" s="6"/>
      <c r="O226" s="9" t="s">
        <v>577</v>
      </c>
    </row>
    <row x14ac:dyDescent="0.25" r="227" customHeight="1" ht="18.75">
      <c r="A227" s="5" t="s">
        <v>578</v>
      </c>
      <c r="B227" s="9" t="s">
        <v>975</v>
      </c>
      <c r="C227" s="1" t="s">
        <v>441</v>
      </c>
      <c r="D227" s="21">
        <f>MID(A227,3,1)</f>
      </c>
      <c r="E227" s="22">
        <f>MID(A227,3,2)</f>
      </c>
      <c r="F227" s="23">
        <f>IF(D227="1","Intact Loop",IF(D227="2","Broken Loop",IF(D227="3","RPV",IF(D227="4","Pressurizer",IF(D227="5","ECCS and AFW",IF(D227="6","Secondary Loop",IF(D227="7","Pump",IF(D227="8", "SG Broken Loop",IF(D227="9","SG Intact Loop","Break Assembly")))))))))</f>
      </c>
      <c r="G227" s="23">
        <f>IF(OR(E227="11",E227="12",E227="21",E227="22"),"Hot Leg",IF(OR(E227="13",E227="14",E227="23",E227="24"),"Loop Seal",IF(OR(E227="15",E227="16",E227="25",E227="26"),"Cold Leg",IF(OR(E227="31",E227="32",E227="3D",E227="83",E227="93"),"Downcomer",IF(OR(E227="33",E227="34",E227="35",E227="36"),"Lower Plenum",IF(E227="3R","Core",IF(OR(E227="37",E227="38"),"Upper Plenum",IF(E227="39","Upper Head",IF(E227="41","Surgeline",IF(OR(E227="40",E227="43"),"PRZ Vessel",IF(OR(E227="51",E227="52"),"Accumulator",IF(E227="57","AFW SG Intac Loop",IF(E227="58","AFW SG Intac Loop",IF(OR(E227="80",E227="82",E227="90",E227="92"),"SG U-tubes",IF(OR(E227="85",E227="95"),"Riser",IF(OR(E227="87",E227="97"),"Dome","Altro"))))))))))))))))</f>
      </c>
      <c r="H227" s="6"/>
      <c r="I227" s="6"/>
      <c r="J227" s="6"/>
      <c r="K227" s="6"/>
      <c r="L227" s="6"/>
      <c r="M227" s="6"/>
      <c r="N227" s="6"/>
      <c r="O227" s="9" t="s">
        <v>577</v>
      </c>
    </row>
    <row x14ac:dyDescent="0.25" r="228" customHeight="1" ht="18.75">
      <c r="A228" s="5" t="s">
        <v>579</v>
      </c>
      <c r="B228" s="9" t="s">
        <v>975</v>
      </c>
      <c r="C228" s="1" t="s">
        <v>441</v>
      </c>
      <c r="D228" s="21">
        <f>MID(A228,3,1)</f>
      </c>
      <c r="E228" s="22">
        <f>MID(A228,3,2)</f>
      </c>
      <c r="F228" s="23">
        <f>IF(D228="1","Intact Loop",IF(D228="2","Broken Loop",IF(D228="3","RPV",IF(D228="4","Pressurizer",IF(D228="5","ECCS and AFW",IF(D228="6","Secondary Loop",IF(D228="7","Pump",IF(D228="8", "SG Broken Loop",IF(D228="9","SG Intact Loop","Break Assembly")))))))))</f>
      </c>
      <c r="G228" s="23">
        <f>IF(OR(E228="11",E228="12",E228="21",E228="22"),"Hot Leg",IF(OR(E228="13",E228="14",E228="23",E228="24"),"Loop Seal",IF(OR(E228="15",E228="16",E228="25",E228="26"),"Cold Leg",IF(OR(E228="31",E228="32",E228="3D",E228="83",E228="93"),"Downcomer",IF(OR(E228="33",E228="34",E228="35",E228="36"),"Lower Plenum",IF(E228="3R","Core",IF(OR(E228="37",E228="38"),"Upper Plenum",IF(E228="39","Upper Head",IF(E228="41","Surgeline",IF(OR(E228="40",E228="43"),"PRZ Vessel",IF(OR(E228="51",E228="52"),"Accumulator",IF(E228="57","AFW SG Intac Loop",IF(E228="58","AFW SG Intac Loop",IF(OR(E228="80",E228="82",E228="90",E228="92"),"SG U-tubes",IF(OR(E228="85",E228="95"),"Riser",IF(OR(E228="87",E228="97"),"Dome","Altro"))))))))))))))))</f>
      </c>
      <c r="H228" s="6"/>
      <c r="I228" s="6"/>
      <c r="J228" s="6"/>
      <c r="K228" s="6"/>
      <c r="L228" s="6"/>
      <c r="M228" s="6"/>
      <c r="N228" s="6"/>
      <c r="O228" s="9" t="s">
        <v>577</v>
      </c>
    </row>
    <row x14ac:dyDescent="0.25" r="229" customHeight="1" ht="18.75">
      <c r="A229" s="5" t="s">
        <v>580</v>
      </c>
      <c r="B229" s="9" t="s">
        <v>975</v>
      </c>
      <c r="C229" s="1" t="s">
        <v>441</v>
      </c>
      <c r="D229" s="21">
        <f>MID(A229,3,1)</f>
      </c>
      <c r="E229" s="22">
        <f>MID(A229,3,2)</f>
      </c>
      <c r="F229" s="23">
        <f>IF(D229="1","Intact Loop",IF(D229="2","Broken Loop",IF(D229="3","RPV",IF(D229="4","Pressurizer",IF(D229="5","ECCS and AFW",IF(D229="6","Secondary Loop",IF(D229="7","Pump",IF(D229="8", "SG Broken Loop",IF(D229="9","SG Intact Loop","Break Assembly")))))))))</f>
      </c>
      <c r="G229" s="23">
        <f>IF(OR(E229="11",E229="12",E229="21",E229="22"),"Hot Leg",IF(OR(E229="13",E229="14",E229="23",E229="24"),"Loop Seal",IF(OR(E229="15",E229="16",E229="25",E229="26"),"Cold Leg",IF(OR(E229="31",E229="32",E229="3D",E229="83",E229="93"),"Downcomer",IF(OR(E229="33",E229="34",E229="35",E229="36"),"Lower Plenum",IF(E229="3R","Core",IF(OR(E229="37",E229="38"),"Upper Plenum",IF(E229="39","Upper Head",IF(E229="41","Surgeline",IF(OR(E229="40",E229="43"),"PRZ Vessel",IF(OR(E229="51",E229="52"),"Accumulator",IF(E229="57","AFW SG Intac Loop",IF(E229="58","AFW SG Intac Loop",IF(OR(E229="80",E229="82",E229="90",E229="92"),"SG U-tubes",IF(OR(E229="85",E229="95"),"Riser",IF(OR(E229="87",E229="97"),"Dome","Altro"))))))))))))))))</f>
      </c>
      <c r="H229" s="6"/>
      <c r="I229" s="6"/>
      <c r="J229" s="6"/>
      <c r="K229" s="6"/>
      <c r="L229" s="6"/>
      <c r="M229" s="6"/>
      <c r="N229" s="6"/>
      <c r="O229" s="9" t="s">
        <v>581</v>
      </c>
    </row>
    <row x14ac:dyDescent="0.25" r="230" customHeight="1" ht="18.75">
      <c r="A230" s="5" t="s">
        <v>582</v>
      </c>
      <c r="B230" s="9" t="s">
        <v>975</v>
      </c>
      <c r="C230" s="1" t="s">
        <v>441</v>
      </c>
      <c r="D230" s="21">
        <f>MID(A230,3,1)</f>
      </c>
      <c r="E230" s="22">
        <f>MID(A230,3,2)</f>
      </c>
      <c r="F230" s="23">
        <f>IF(D230="1","Intact Loop",IF(D230="2","Broken Loop",IF(D230="3","RPV",IF(D230="4","Pressurizer",IF(D230="5","ECCS and AFW",IF(D230="6","Secondary Loop",IF(D230="7","Pump",IF(D230="8", "SG Broken Loop",IF(D230="9","SG Intact Loop","Break Assembly")))))))))</f>
      </c>
      <c r="G230" s="23">
        <f>IF(OR(E230="11",E230="12",E230="21",E230="22"),"Hot Leg",IF(OR(E230="13",E230="14",E230="23",E230="24"),"Loop Seal",IF(OR(E230="15",E230="16",E230="25",E230="26"),"Cold Leg",IF(OR(E230="31",E230="32",E230="3D",E230="83",E230="93"),"Downcomer",IF(OR(E230="33",E230="34",E230="35",E230="36"),"Lower Plenum",IF(E230="3R","Core",IF(OR(E230="37",E230="38"),"Upper Plenum",IF(E230="39","Upper Head",IF(E230="41","Surgeline",IF(OR(E230="40",E230="43"),"PRZ Vessel",IF(OR(E230="51",E230="52"),"Accumulator",IF(E230="57","AFW SG Intac Loop",IF(E230="58","AFW SG Intac Loop",IF(OR(E230="80",E230="82",E230="90",E230="92"),"SG U-tubes",IF(OR(E230="85",E230="95"),"Riser",IF(OR(E230="87",E230="97"),"Dome","Altro"))))))))))))))))</f>
      </c>
      <c r="H230" s="6"/>
      <c r="I230" s="6"/>
      <c r="J230" s="6"/>
      <c r="K230" s="6"/>
      <c r="L230" s="6"/>
      <c r="M230" s="6"/>
      <c r="N230" s="6"/>
      <c r="O230" s="9" t="s">
        <v>581</v>
      </c>
    </row>
    <row x14ac:dyDescent="0.25" r="231" customHeight="1" ht="18.75">
      <c r="A231" s="5" t="s">
        <v>583</v>
      </c>
      <c r="B231" s="9" t="s">
        <v>975</v>
      </c>
      <c r="C231" s="1" t="s">
        <v>441</v>
      </c>
      <c r="D231" s="21">
        <f>MID(A231,3,1)</f>
      </c>
      <c r="E231" s="22">
        <f>MID(A231,3,2)</f>
      </c>
      <c r="F231" s="23">
        <f>IF(D231="1","Intact Loop",IF(D231="2","Broken Loop",IF(D231="3","RPV",IF(D231="4","Pressurizer",IF(D231="5","ECCS and AFW",IF(D231="6","Secondary Loop",IF(D231="7","Pump",IF(D231="8", "SG Broken Loop",IF(D231="9","SG Intact Loop","Break Assembly")))))))))</f>
      </c>
      <c r="G231" s="23">
        <f>IF(OR(E231="11",E231="12",E231="21",E231="22"),"Hot Leg",IF(OR(E231="13",E231="14",E231="23",E231="24"),"Loop Seal",IF(OR(E231="15",E231="16",E231="25",E231="26"),"Cold Leg",IF(OR(E231="31",E231="32",E231="3D",E231="83",E231="93"),"Downcomer",IF(OR(E231="33",E231="34",E231="35",E231="36"),"Lower Plenum",IF(E231="3R","Core",IF(OR(E231="37",E231="38"),"Upper Plenum",IF(E231="39","Upper Head",IF(E231="41","Surgeline",IF(OR(E231="40",E231="43"),"PRZ Vessel",IF(OR(E231="51",E231="52"),"Accumulator",IF(E231="57","AFW SG Intac Loop",IF(E231="58","AFW SG Intac Loop",IF(OR(E231="80",E231="82",E231="90",E231="92"),"SG U-tubes",IF(OR(E231="85",E231="95"),"Riser",IF(OR(E231="87",E231="97"),"Dome","Altro"))))))))))))))))</f>
      </c>
      <c r="H231" s="6"/>
      <c r="I231" s="6"/>
      <c r="J231" s="6"/>
      <c r="K231" s="6"/>
      <c r="L231" s="6"/>
      <c r="M231" s="6"/>
      <c r="N231" s="6"/>
      <c r="O231" s="9" t="s">
        <v>581</v>
      </c>
    </row>
    <row x14ac:dyDescent="0.25" r="232" customHeight="1" ht="18.75">
      <c r="A232" s="5" t="s">
        <v>584</v>
      </c>
      <c r="B232" s="9" t="s">
        <v>975</v>
      </c>
      <c r="C232" s="1" t="s">
        <v>441</v>
      </c>
      <c r="D232" s="21">
        <f>MID(A232,3,1)</f>
      </c>
      <c r="E232" s="22">
        <f>MID(A232,3,2)</f>
      </c>
      <c r="F232" s="23">
        <f>IF(D232="1","Intact Loop",IF(D232="2","Broken Loop",IF(D232="3","RPV",IF(D232="4","Pressurizer",IF(D232="5","ECCS and AFW",IF(D232="6","Secondary Loop",IF(D232="7","Pump",IF(D232="8", "SG Broken Loop",IF(D232="9","SG Intact Loop","Break Assembly")))))))))</f>
      </c>
      <c r="G232" s="23">
        <f>IF(OR(E232="11",E232="12",E232="21",E232="22"),"Hot Leg",IF(OR(E232="13",E232="14",E232="23",E232="24"),"Loop Seal",IF(OR(E232="15",E232="16",E232="25",E232="26"),"Cold Leg",IF(OR(E232="31",E232="32",E232="3D",E232="83",E232="93"),"Downcomer",IF(OR(E232="33",E232="34",E232="35",E232="36"),"Lower Plenum",IF(E232="3R","Core",IF(OR(E232="37",E232="38"),"Upper Plenum",IF(E232="39","Upper Head",IF(E232="41","Surgeline",IF(OR(E232="40",E232="43"),"PRZ Vessel",IF(OR(E232="51",E232="52"),"Accumulator",IF(E232="57","AFW SG Intac Loop",IF(E232="58","AFW SG Intac Loop",IF(OR(E232="80",E232="82",E232="90",E232="92"),"SG U-tubes",IF(OR(E232="85",E232="95"),"Riser",IF(OR(E232="87",E232="97"),"Dome","Altro"))))))))))))))))</f>
      </c>
      <c r="H232" s="6"/>
      <c r="I232" s="6"/>
      <c r="J232" s="6"/>
      <c r="K232" s="6"/>
      <c r="L232" s="6"/>
      <c r="M232" s="6"/>
      <c r="N232" s="6"/>
      <c r="O232" s="9" t="s">
        <v>581</v>
      </c>
    </row>
    <row x14ac:dyDescent="0.25" r="233" customHeight="1" ht="18.75">
      <c r="A233" s="5" t="s">
        <v>585</v>
      </c>
      <c r="B233" s="9" t="s">
        <v>975</v>
      </c>
      <c r="C233" s="1" t="s">
        <v>441</v>
      </c>
      <c r="D233" s="21">
        <f>MID(A233,3,1)</f>
      </c>
      <c r="E233" s="22">
        <f>MID(A233,3,2)</f>
      </c>
      <c r="F233" s="23">
        <f>IF(D233="1","Intact Loop",IF(D233="2","Broken Loop",IF(D233="3","RPV",IF(D233="4","Pressurizer",IF(D233="5","ECCS and AFW",IF(D233="6","Secondary Loop",IF(D233="7","Pump",IF(D233="8", "SG Broken Loop",IF(D233="9","SG Intact Loop","Break Assembly")))))))))</f>
      </c>
      <c r="G233" s="23">
        <f>IF(OR(E233="11",E233="12",E233="21",E233="22"),"Hot Leg",IF(OR(E233="13",E233="14",E233="23",E233="24"),"Loop Seal",IF(OR(E233="15",E233="16",E233="25",E233="26"),"Cold Leg",IF(OR(E233="31",E233="32",E233="3D",E233="83",E233="93"),"Downcomer",IF(OR(E233="33",E233="34",E233="35",E233="36"),"Lower Plenum",IF(E233="3R","Core",IF(OR(E233="37",E233="38"),"Upper Plenum",IF(E233="39","Upper Head",IF(E233="41","Surgeline",IF(OR(E233="40",E233="43"),"PRZ Vessel",IF(OR(E233="51",E233="52"),"Accumulator",IF(E233="57","AFW SG Intac Loop",IF(E233="58","AFW SG Intac Loop",IF(OR(E233="80",E233="82",E233="90",E233="92"),"SG U-tubes",IF(OR(E233="85",E233="95"),"Riser",IF(OR(E233="87",E233="97"),"Dome","Altro"))))))))))))))))</f>
      </c>
      <c r="H233" s="6"/>
      <c r="I233" s="6"/>
      <c r="J233" s="6"/>
      <c r="K233" s="6"/>
      <c r="L233" s="6"/>
      <c r="M233" s="6"/>
      <c r="N233" s="6"/>
      <c r="O233" s="9" t="s">
        <v>586</v>
      </c>
    </row>
    <row x14ac:dyDescent="0.25" r="234" customHeight="1" ht="18.75">
      <c r="A234" s="5" t="s">
        <v>587</v>
      </c>
      <c r="B234" s="9" t="s">
        <v>975</v>
      </c>
      <c r="C234" s="1" t="s">
        <v>441</v>
      </c>
      <c r="D234" s="21">
        <f>MID(A234,3,1)</f>
      </c>
      <c r="E234" s="22">
        <f>MID(A234,3,2)</f>
      </c>
      <c r="F234" s="23">
        <f>IF(D234="1","Intact Loop",IF(D234="2","Broken Loop",IF(D234="3","RPV",IF(D234="4","Pressurizer",IF(D234="5","ECCS and AFW",IF(D234="6","Secondary Loop",IF(D234="7","Pump",IF(D234="8", "SG Broken Loop",IF(D234="9","SG Intact Loop","Break Assembly")))))))))</f>
      </c>
      <c r="G234" s="23">
        <f>IF(OR(E234="11",E234="12",E234="21",E234="22"),"Hot Leg",IF(OR(E234="13",E234="14",E234="23",E234="24"),"Loop Seal",IF(OR(E234="15",E234="16",E234="25",E234="26"),"Cold Leg",IF(OR(E234="31",E234="32",E234="3D",E234="83",E234="93"),"Downcomer",IF(OR(E234="33",E234="34",E234="35",E234="36"),"Lower Plenum",IF(E234="3R","Core",IF(OR(E234="37",E234="38"),"Upper Plenum",IF(E234="39","Upper Head",IF(E234="41","Surgeline",IF(OR(E234="40",E234="43"),"PRZ Vessel",IF(OR(E234="51",E234="52"),"Accumulator",IF(E234="57","AFW SG Intac Loop",IF(E234="58","AFW SG Intac Loop",IF(OR(E234="80",E234="82",E234="90",E234="92"),"SG U-tubes",IF(OR(E234="85",E234="95"),"Riser",IF(OR(E234="87",E234="97"),"Dome","Altro"))))))))))))))))</f>
      </c>
      <c r="H234" s="6"/>
      <c r="I234" s="6"/>
      <c r="J234" s="6"/>
      <c r="K234" s="6"/>
      <c r="L234" s="6"/>
      <c r="M234" s="6"/>
      <c r="N234" s="6"/>
      <c r="O234" s="9" t="s">
        <v>586</v>
      </c>
    </row>
    <row x14ac:dyDescent="0.25" r="235" customHeight="1" ht="18.75">
      <c r="A235" s="5" t="s">
        <v>588</v>
      </c>
      <c r="B235" s="9" t="s">
        <v>975</v>
      </c>
      <c r="C235" s="1" t="s">
        <v>441</v>
      </c>
      <c r="D235" s="21">
        <f>MID(A235,3,1)</f>
      </c>
      <c r="E235" s="22">
        <f>MID(A235,3,2)</f>
      </c>
      <c r="F235" s="23">
        <f>IF(D235="1","Intact Loop",IF(D235="2","Broken Loop",IF(D235="3","RPV",IF(D235="4","Pressurizer",IF(D235="5","ECCS and AFW",IF(D235="6","Secondary Loop",IF(D235="7","Pump",IF(D235="8", "SG Broken Loop",IF(D235="9","SG Intact Loop","Break Assembly")))))))))</f>
      </c>
      <c r="G235" s="23">
        <f>IF(OR(E235="11",E235="12",E235="21",E235="22"),"Hot Leg",IF(OR(E235="13",E235="14",E235="23",E235="24"),"Loop Seal",IF(OR(E235="15",E235="16",E235="25",E235="26"),"Cold Leg",IF(OR(E235="31",E235="32",E235="3D",E235="83",E235="93"),"Downcomer",IF(OR(E235="33",E235="34",E235="35",E235="36"),"Lower Plenum",IF(E235="3R","Core",IF(OR(E235="37",E235="38"),"Upper Plenum",IF(E235="39","Upper Head",IF(E235="41","Surgeline",IF(OR(E235="40",E235="43"),"PRZ Vessel",IF(OR(E235="51",E235="52"),"Accumulator",IF(E235="57","AFW SG Intac Loop",IF(E235="58","AFW SG Intac Loop",IF(OR(E235="80",E235="82",E235="90",E235="92"),"SG U-tubes",IF(OR(E235="85",E235="95"),"Riser",IF(OR(E235="87",E235="97"),"Dome","Altro"))))))))))))))))</f>
      </c>
      <c r="H235" s="6"/>
      <c r="I235" s="6"/>
      <c r="J235" s="6"/>
      <c r="K235" s="6"/>
      <c r="L235" s="6"/>
      <c r="M235" s="6"/>
      <c r="N235" s="6"/>
      <c r="O235" s="9" t="s">
        <v>586</v>
      </c>
    </row>
    <row x14ac:dyDescent="0.25" r="236" customHeight="1" ht="18.75">
      <c r="A236" s="5" t="s">
        <v>589</v>
      </c>
      <c r="B236" s="9" t="s">
        <v>975</v>
      </c>
      <c r="C236" s="1" t="s">
        <v>441</v>
      </c>
      <c r="D236" s="21">
        <f>MID(A236,3,1)</f>
      </c>
      <c r="E236" s="22">
        <f>MID(A236,3,2)</f>
      </c>
      <c r="F236" s="23">
        <f>IF(D236="1","Intact Loop",IF(D236="2","Broken Loop",IF(D236="3","RPV",IF(D236="4","Pressurizer",IF(D236="5","ECCS and AFW",IF(D236="6","Secondary Loop",IF(D236="7","Pump",IF(D236="8", "SG Broken Loop",IF(D236="9","SG Intact Loop","Break Assembly")))))))))</f>
      </c>
      <c r="G236" s="23">
        <f>IF(OR(E236="11",E236="12",E236="21",E236="22"),"Hot Leg",IF(OR(E236="13",E236="14",E236="23",E236="24"),"Loop Seal",IF(OR(E236="15",E236="16",E236="25",E236="26"),"Cold Leg",IF(OR(E236="31",E236="32",E236="3D",E236="83",E236="93"),"Downcomer",IF(OR(E236="33",E236="34",E236="35",E236="36"),"Lower Plenum",IF(E236="3R","Core",IF(OR(E236="37",E236="38"),"Upper Plenum",IF(E236="39","Upper Head",IF(E236="41","Surgeline",IF(OR(E236="40",E236="43"),"PRZ Vessel",IF(OR(E236="51",E236="52"),"Accumulator",IF(E236="57","AFW SG Intac Loop",IF(E236="58","AFW SG Intac Loop",IF(OR(E236="80",E236="82",E236="90",E236="92"),"SG U-tubes",IF(OR(E236="85",E236="95"),"Riser",IF(OR(E236="87",E236="97"),"Dome","Altro"))))))))))))))))</f>
      </c>
      <c r="H236" s="6"/>
      <c r="I236" s="6"/>
      <c r="J236" s="6"/>
      <c r="K236" s="6"/>
      <c r="L236" s="6"/>
      <c r="M236" s="6"/>
      <c r="N236" s="6"/>
      <c r="O236" s="9" t="s">
        <v>590</v>
      </c>
    </row>
    <row x14ac:dyDescent="0.25" r="237" customHeight="1" ht="18.75">
      <c r="A237" s="5" t="s">
        <v>591</v>
      </c>
      <c r="B237" s="9" t="s">
        <v>975</v>
      </c>
      <c r="C237" s="1" t="s">
        <v>441</v>
      </c>
      <c r="D237" s="21">
        <f>MID(A237,3,1)</f>
      </c>
      <c r="E237" s="22">
        <f>MID(A237,3,2)</f>
      </c>
      <c r="F237" s="23">
        <f>IF(D237="1","Intact Loop",IF(D237="2","Broken Loop",IF(D237="3","RPV",IF(D237="4","Pressurizer",IF(D237="5","ECCS and AFW",IF(D237="6","Secondary Loop",IF(D237="7","Pump",IF(D237="8", "SG Broken Loop",IF(D237="9","SG Intact Loop","Break Assembly")))))))))</f>
      </c>
      <c r="G237" s="23">
        <f>IF(OR(E237="11",E237="12",E237="21",E237="22"),"Hot Leg",IF(OR(E237="13",E237="14",E237="23",E237="24"),"Loop Seal",IF(OR(E237="15",E237="16",E237="25",E237="26"),"Cold Leg",IF(OR(E237="31",E237="32",E237="3D",E237="83",E237="93"),"Downcomer",IF(OR(E237="33",E237="34",E237="35",E237="36"),"Lower Plenum",IF(E237="3R","Core",IF(OR(E237="37",E237="38"),"Upper Plenum",IF(E237="39","Upper Head",IF(E237="41","Surgeline",IF(OR(E237="40",E237="43"),"PRZ Vessel",IF(OR(E237="51",E237="52"),"Accumulator",IF(E237="57","AFW SG Intac Loop",IF(E237="58","AFW SG Intac Loop",IF(OR(E237="80",E237="82",E237="90",E237="92"),"SG U-tubes",IF(OR(E237="85",E237="95"),"Riser",IF(OR(E237="87",E237="97"),"Dome","Altro"))))))))))))))))</f>
      </c>
      <c r="H237" s="6"/>
      <c r="I237" s="6"/>
      <c r="J237" s="6"/>
      <c r="K237" s="6"/>
      <c r="L237" s="6"/>
      <c r="M237" s="6"/>
      <c r="N237" s="6"/>
      <c r="O237" s="9" t="s">
        <v>590</v>
      </c>
    </row>
    <row x14ac:dyDescent="0.25" r="238" customHeight="1" ht="18.75">
      <c r="A238" s="5" t="s">
        <v>592</v>
      </c>
      <c r="B238" s="9" t="s">
        <v>975</v>
      </c>
      <c r="C238" s="1" t="s">
        <v>441</v>
      </c>
      <c r="D238" s="21">
        <f>MID(A238,3,1)</f>
      </c>
      <c r="E238" s="22">
        <f>MID(A238,3,2)</f>
      </c>
      <c r="F238" s="23">
        <f>IF(D238="1","Intact Loop",IF(D238="2","Broken Loop",IF(D238="3","RPV",IF(D238="4","Pressurizer",IF(D238="5","ECCS and AFW",IF(D238="6","Secondary Loop",IF(D238="7","Pump",IF(D238="8", "SG Broken Loop",IF(D238="9","SG Intact Loop","Break Assembly")))))))))</f>
      </c>
      <c r="G238" s="23">
        <f>IF(OR(E238="11",E238="12",E238="21",E238="22"),"Hot Leg",IF(OR(E238="13",E238="14",E238="23",E238="24"),"Loop Seal",IF(OR(E238="15",E238="16",E238="25",E238="26"),"Cold Leg",IF(OR(E238="31",E238="32",E238="3D",E238="83",E238="93"),"Downcomer",IF(OR(E238="33",E238="34",E238="35",E238="36"),"Lower Plenum",IF(E238="3R","Core",IF(OR(E238="37",E238="38"),"Upper Plenum",IF(E238="39","Upper Head",IF(E238="41","Surgeline",IF(OR(E238="40",E238="43"),"PRZ Vessel",IF(OR(E238="51",E238="52"),"Accumulator",IF(E238="57","AFW SG Intac Loop",IF(E238="58","AFW SG Intac Loop",IF(OR(E238="80",E238="82",E238="90",E238="92"),"SG U-tubes",IF(OR(E238="85",E238="95"),"Riser",IF(OR(E238="87",E238="97"),"Dome","Altro"))))))))))))))))</f>
      </c>
      <c r="H238" s="6"/>
      <c r="I238" s="6"/>
      <c r="J238" s="6"/>
      <c r="K238" s="6"/>
      <c r="L238" s="6"/>
      <c r="M238" s="6"/>
      <c r="N238" s="6"/>
      <c r="O238" s="9" t="s">
        <v>590</v>
      </c>
    </row>
    <row x14ac:dyDescent="0.25" r="239" customHeight="1" ht="18.75">
      <c r="A239" s="5" t="s">
        <v>593</v>
      </c>
      <c r="B239" s="9" t="s">
        <v>975</v>
      </c>
      <c r="C239" s="1" t="s">
        <v>441</v>
      </c>
      <c r="D239" s="21">
        <f>MID(A239,3,1)</f>
      </c>
      <c r="E239" s="22">
        <f>MID(A239,3,2)</f>
      </c>
      <c r="F239" s="23">
        <f>IF(D239="1","Intact Loop",IF(D239="2","Broken Loop",IF(D239="3","RPV",IF(D239="4","Pressurizer",IF(D239="5","ECCS and AFW",IF(D239="6","Secondary Loop",IF(D239="7","Pump",IF(D239="8", "SG Broken Loop",IF(D239="9","SG Intact Loop","Break Assembly")))))))))</f>
      </c>
      <c r="G239" s="23">
        <f>IF(OR(E239="11",E239="12",E239="21",E239="22"),"Hot Leg",IF(OR(E239="13",E239="14",E239="23",E239="24"),"Loop Seal",IF(OR(E239="15",E239="16",E239="25",E239="26"),"Cold Leg",IF(OR(E239="31",E239="32",E239="3D",E239="83",E239="93"),"Downcomer",IF(OR(E239="33",E239="34",E239="35",E239="36"),"Lower Plenum",IF(E239="3R","Core",IF(OR(E239="37",E239="38"),"Upper Plenum",IF(E239="39","Upper Head",IF(E239="41","Surgeline",IF(OR(E239="40",E239="43"),"PRZ Vessel",IF(OR(E239="51",E239="52"),"Accumulator",IF(E239="57","AFW SG Intac Loop",IF(E239="58","AFW SG Intac Loop",IF(OR(E239="80",E239="82",E239="90",E239="92"),"SG U-tubes",IF(OR(E239="85",E239="95"),"Riser",IF(OR(E239="87",E239="97"),"Dome","Altro"))))))))))))))))</f>
      </c>
      <c r="H239" s="6"/>
      <c r="I239" s="6"/>
      <c r="J239" s="6"/>
      <c r="K239" s="6"/>
      <c r="L239" s="6"/>
      <c r="M239" s="6"/>
      <c r="N239" s="6"/>
      <c r="O239" s="9" t="s">
        <v>594</v>
      </c>
    </row>
    <row x14ac:dyDescent="0.25" r="240" customHeight="1" ht="18.75">
      <c r="A240" s="5" t="s">
        <v>595</v>
      </c>
      <c r="B240" s="9" t="s">
        <v>975</v>
      </c>
      <c r="C240" s="1" t="s">
        <v>441</v>
      </c>
      <c r="D240" s="21">
        <f>MID(A240,3,1)</f>
      </c>
      <c r="E240" s="22">
        <f>MID(A240,3,2)</f>
      </c>
      <c r="F240" s="23">
        <f>IF(D240="1","Intact Loop",IF(D240="2","Broken Loop",IF(D240="3","RPV",IF(D240="4","Pressurizer",IF(D240="5","ECCS and AFW",IF(D240="6","Secondary Loop",IF(D240="7","Pump",IF(D240="8", "SG Broken Loop",IF(D240="9","SG Intact Loop","Break Assembly")))))))))</f>
      </c>
      <c r="G240" s="23">
        <f>IF(OR(E240="11",E240="12",E240="21",E240="22"),"Hot Leg",IF(OR(E240="13",E240="14",E240="23",E240="24"),"Loop Seal",IF(OR(E240="15",E240="16",E240="25",E240="26"),"Cold Leg",IF(OR(E240="31",E240="32",E240="3D",E240="83",E240="93"),"Downcomer",IF(OR(E240="33",E240="34",E240="35",E240="36"),"Lower Plenum",IF(E240="3R","Core",IF(OR(E240="37",E240="38"),"Upper Plenum",IF(E240="39","Upper Head",IF(E240="41","Surgeline",IF(OR(E240="40",E240="43"),"PRZ Vessel",IF(OR(E240="51",E240="52"),"Accumulator",IF(E240="57","AFW SG Intac Loop",IF(E240="58","AFW SG Intac Loop",IF(OR(E240="80",E240="82",E240="90",E240="92"),"SG U-tubes",IF(OR(E240="85",E240="95"),"Riser",IF(OR(E240="87",E240="97"),"Dome","Altro"))))))))))))))))</f>
      </c>
      <c r="H240" s="6"/>
      <c r="I240" s="6"/>
      <c r="J240" s="6"/>
      <c r="K240" s="6"/>
      <c r="L240" s="6"/>
      <c r="M240" s="6"/>
      <c r="N240" s="6"/>
      <c r="O240" s="9" t="s">
        <v>594</v>
      </c>
    </row>
    <row x14ac:dyDescent="0.25" r="241" customHeight="1" ht="18.75">
      <c r="A241" s="5" t="s">
        <v>596</v>
      </c>
      <c r="B241" s="9" t="s">
        <v>975</v>
      </c>
      <c r="C241" s="1" t="s">
        <v>441</v>
      </c>
      <c r="D241" s="21">
        <f>MID(A241,3,1)</f>
      </c>
      <c r="E241" s="22">
        <f>MID(A241,3,2)</f>
      </c>
      <c r="F241" s="23">
        <f>IF(D241="1","Intact Loop",IF(D241="2","Broken Loop",IF(D241="3","RPV",IF(D241="4","Pressurizer",IF(D241="5","ECCS and AFW",IF(D241="6","Secondary Loop",IF(D241="7","Pump",IF(D241="8", "SG Broken Loop",IF(D241="9","SG Intact Loop","Break Assembly")))))))))</f>
      </c>
      <c r="G241" s="23">
        <f>IF(OR(E241="11",E241="12",E241="21",E241="22"),"Hot Leg",IF(OR(E241="13",E241="14",E241="23",E241="24"),"Loop Seal",IF(OR(E241="15",E241="16",E241="25",E241="26"),"Cold Leg",IF(OR(E241="31",E241="32",E241="3D",E241="83",E241="93"),"Downcomer",IF(OR(E241="33",E241="34",E241="35",E241="36"),"Lower Plenum",IF(E241="3R","Core",IF(OR(E241="37",E241="38"),"Upper Plenum",IF(E241="39","Upper Head",IF(E241="41","Surgeline",IF(OR(E241="40",E241="43"),"PRZ Vessel",IF(OR(E241="51",E241="52"),"Accumulator",IF(E241="57","AFW SG Intac Loop",IF(E241="58","AFW SG Intac Loop",IF(OR(E241="80",E241="82",E241="90",E241="92"),"SG U-tubes",IF(OR(E241="85",E241="95"),"Riser",IF(OR(E241="87",E241="97"),"Dome","Altro"))))))))))))))))</f>
      </c>
      <c r="H241" s="6"/>
      <c r="I241" s="6"/>
      <c r="J241" s="6"/>
      <c r="K241" s="6"/>
      <c r="L241" s="6"/>
      <c r="M241" s="6"/>
      <c r="N241" s="6"/>
      <c r="O241" s="9" t="s">
        <v>594</v>
      </c>
    </row>
    <row x14ac:dyDescent="0.25" r="242" customHeight="1" ht="18.75">
      <c r="A242" s="5" t="s">
        <v>597</v>
      </c>
      <c r="B242" s="9" t="s">
        <v>975</v>
      </c>
      <c r="C242" s="1" t="s">
        <v>441</v>
      </c>
      <c r="D242" s="21">
        <f>MID(A242,3,1)</f>
      </c>
      <c r="E242" s="22">
        <f>MID(A242,3,2)</f>
      </c>
      <c r="F242" s="23">
        <f>IF(D242="1","Intact Loop",IF(D242="2","Broken Loop",IF(D242="3","RPV",IF(D242="4","Pressurizer",IF(D242="5","ECCS and AFW",IF(D242="6","Secondary Loop",IF(D242="7","Pump",IF(D242="8", "SG Broken Loop",IF(D242="9","SG Intact Loop","Break Assembly")))))))))</f>
      </c>
      <c r="G242" s="23">
        <f>IF(OR(E242="11",E242="12",E242="21",E242="22"),"Hot Leg",IF(OR(E242="13",E242="14",E242="23",E242="24"),"Loop Seal",IF(OR(E242="15",E242="16",E242="25",E242="26"),"Cold Leg",IF(OR(E242="31",E242="32",E242="3D",E242="83",E242="93"),"Downcomer",IF(OR(E242="33",E242="34",E242="35",E242="36"),"Lower Plenum",IF(E242="3R","Core",IF(OR(E242="37",E242="38"),"Upper Plenum",IF(E242="39","Upper Head",IF(E242="41","Surgeline",IF(OR(E242="40",E242="43"),"PRZ Vessel",IF(OR(E242="51",E242="52"),"Accumulator",IF(E242="57","AFW SG Intac Loop",IF(E242="58","AFW SG Intac Loop",IF(OR(E242="80",E242="82",E242="90",E242="92"),"SG U-tubes",IF(OR(E242="85",E242="95"),"Riser",IF(OR(E242="87",E242="97"),"Dome","Altro"))))))))))))))))</f>
      </c>
      <c r="H242" s="6"/>
      <c r="I242" s="6"/>
      <c r="J242" s="6"/>
      <c r="K242" s="6"/>
      <c r="L242" s="6"/>
      <c r="M242" s="6"/>
      <c r="N242" s="6"/>
      <c r="O242" s="9" t="s">
        <v>598</v>
      </c>
    </row>
    <row x14ac:dyDescent="0.25" r="243" customHeight="1" ht="18.75">
      <c r="A243" s="5" t="s">
        <v>599</v>
      </c>
      <c r="B243" s="9" t="s">
        <v>975</v>
      </c>
      <c r="C243" s="1" t="s">
        <v>441</v>
      </c>
      <c r="D243" s="21">
        <f>MID(A243,3,1)</f>
      </c>
      <c r="E243" s="22">
        <f>MID(A243,3,2)</f>
      </c>
      <c r="F243" s="23">
        <f>IF(D243="1","Intact Loop",IF(D243="2","Broken Loop",IF(D243="3","RPV",IF(D243="4","Pressurizer",IF(D243="5","ECCS and AFW",IF(D243="6","Secondary Loop",IF(D243="7","Pump",IF(D243="8", "SG Broken Loop",IF(D243="9","SG Intact Loop","Break Assembly")))))))))</f>
      </c>
      <c r="G243" s="23">
        <f>IF(OR(E243="11",E243="12",E243="21",E243="22"),"Hot Leg",IF(OR(E243="13",E243="14",E243="23",E243="24"),"Loop Seal",IF(OR(E243="15",E243="16",E243="25",E243="26"),"Cold Leg",IF(OR(E243="31",E243="32",E243="3D",E243="83",E243="93"),"Downcomer",IF(OR(E243="33",E243="34",E243="35",E243="36"),"Lower Plenum",IF(E243="3R","Core",IF(OR(E243="37",E243="38"),"Upper Plenum",IF(E243="39","Upper Head",IF(E243="41","Surgeline",IF(OR(E243="40",E243="43"),"PRZ Vessel",IF(OR(E243="51",E243="52"),"Accumulator",IF(E243="57","AFW SG Intac Loop",IF(E243="58","AFW SG Intac Loop",IF(OR(E243="80",E243="82",E243="90",E243="92"),"SG U-tubes",IF(OR(E243="85",E243="95"),"Riser",IF(OR(E243="87",E243="97"),"Dome","Altro"))))))))))))))))</f>
      </c>
      <c r="H243" s="6"/>
      <c r="I243" s="6"/>
      <c r="J243" s="6"/>
      <c r="K243" s="6"/>
      <c r="L243" s="6"/>
      <c r="M243" s="6"/>
      <c r="N243" s="6"/>
      <c r="O243" s="9" t="s">
        <v>598</v>
      </c>
    </row>
    <row x14ac:dyDescent="0.25" r="244" customHeight="1" ht="18.75">
      <c r="A244" s="5" t="s">
        <v>600</v>
      </c>
      <c r="B244" s="9" t="s">
        <v>975</v>
      </c>
      <c r="C244" s="1" t="s">
        <v>441</v>
      </c>
      <c r="D244" s="21">
        <f>MID(A244,3,1)</f>
      </c>
      <c r="E244" s="22">
        <f>MID(A244,3,2)</f>
      </c>
      <c r="F244" s="23">
        <f>IF(D244="1","Intact Loop",IF(D244="2","Broken Loop",IF(D244="3","RPV",IF(D244="4","Pressurizer",IF(D244="5","ECCS and AFW",IF(D244="6","Secondary Loop",IF(D244="7","Pump",IF(D244="8", "SG Broken Loop",IF(D244="9","SG Intact Loop","Break Assembly")))))))))</f>
      </c>
      <c r="G244" s="23">
        <f>IF(OR(E244="11",E244="12",E244="21",E244="22"),"Hot Leg",IF(OR(E244="13",E244="14",E244="23",E244="24"),"Loop Seal",IF(OR(E244="15",E244="16",E244="25",E244="26"),"Cold Leg",IF(OR(E244="31",E244="32",E244="3D",E244="83",E244="93"),"Downcomer",IF(OR(E244="33",E244="34",E244="35",E244="36"),"Lower Plenum",IF(E244="3R","Core",IF(OR(E244="37",E244="38"),"Upper Plenum",IF(E244="39","Upper Head",IF(E244="41","Surgeline",IF(OR(E244="40",E244="43"),"PRZ Vessel",IF(OR(E244="51",E244="52"),"Accumulator",IF(E244="57","AFW SG Intac Loop",IF(E244="58","AFW SG Intac Loop",IF(OR(E244="80",E244="82",E244="90",E244="92"),"SG U-tubes",IF(OR(E244="85",E244="95"),"Riser",IF(OR(E244="87",E244="97"),"Dome","Altro"))))))))))))))))</f>
      </c>
      <c r="H244" s="6"/>
      <c r="I244" s="6"/>
      <c r="J244" s="6"/>
      <c r="K244" s="6"/>
      <c r="L244" s="6"/>
      <c r="M244" s="6"/>
      <c r="N244" s="6"/>
      <c r="O244" s="9" t="s">
        <v>601</v>
      </c>
    </row>
    <row x14ac:dyDescent="0.25" r="245" customHeight="1" ht="18.75">
      <c r="A245" s="5" t="s">
        <v>602</v>
      </c>
      <c r="B245" s="9" t="s">
        <v>975</v>
      </c>
      <c r="C245" s="1" t="s">
        <v>441</v>
      </c>
      <c r="D245" s="21">
        <f>MID(A245,3,1)</f>
      </c>
      <c r="E245" s="22">
        <f>MID(A245,3,2)</f>
      </c>
      <c r="F245" s="23">
        <f>IF(D245="1","Intact Loop",IF(D245="2","Broken Loop",IF(D245="3","RPV",IF(D245="4","Pressurizer",IF(D245="5","ECCS and AFW",IF(D245="6","Secondary Loop",IF(D245="7","Pump",IF(D245="8", "SG Broken Loop",IF(D245="9","SG Intact Loop","Break Assembly")))))))))</f>
      </c>
      <c r="G245" s="23">
        <f>IF(OR(E245="11",E245="12",E245="21",E245="22"),"Hot Leg",IF(OR(E245="13",E245="14",E245="23",E245="24"),"Loop Seal",IF(OR(E245="15",E245="16",E245="25",E245="26"),"Cold Leg",IF(OR(E245="31",E245="32",E245="3D",E245="83",E245="93"),"Downcomer",IF(OR(E245="33",E245="34",E245="35",E245="36"),"Lower Plenum",IF(E245="3R","Core",IF(OR(E245="37",E245="38"),"Upper Plenum",IF(E245="39","Upper Head",IF(E245="41","Surgeline",IF(OR(E245="40",E245="43"),"PRZ Vessel",IF(OR(E245="51",E245="52"),"Accumulator",IF(E245="57","AFW SG Intac Loop",IF(E245="58","AFW SG Intac Loop",IF(OR(E245="80",E245="82",E245="90",E245="92"),"SG U-tubes",IF(OR(E245="85",E245="95"),"Riser",IF(OR(E245="87",E245="97"),"Dome","Altro"))))))))))))))))</f>
      </c>
      <c r="H245" s="6"/>
      <c r="I245" s="6"/>
      <c r="J245" s="6"/>
      <c r="K245" s="6"/>
      <c r="L245" s="6"/>
      <c r="M245" s="6"/>
      <c r="N245" s="6"/>
      <c r="O245" s="9" t="s">
        <v>601</v>
      </c>
    </row>
    <row x14ac:dyDescent="0.25" r="246" customHeight="1" ht="18.75">
      <c r="A246" s="5" t="s">
        <v>603</v>
      </c>
      <c r="B246" s="9" t="s">
        <v>975</v>
      </c>
      <c r="C246" s="1" t="s">
        <v>441</v>
      </c>
      <c r="D246" s="21">
        <f>MID(A246,3,1)</f>
      </c>
      <c r="E246" s="22">
        <f>MID(A246,3,2)</f>
      </c>
      <c r="F246" s="23">
        <f>IF(D246="1","Intact Loop",IF(D246="2","Broken Loop",IF(D246="3","RPV",IF(D246="4","Pressurizer",IF(D246="5","ECCS and AFW",IF(D246="6","Secondary Loop",IF(D246="7","Pump",IF(D246="8", "SG Broken Loop",IF(D246="9","SG Intact Loop","Break Assembly")))))))))</f>
      </c>
      <c r="G246" s="23">
        <f>IF(OR(E246="11",E246="12",E246="21",E246="22"),"Hot Leg",IF(OR(E246="13",E246="14",E246="23",E246="24"),"Loop Seal",IF(OR(E246="15",E246="16",E246="25",E246="26"),"Cold Leg",IF(OR(E246="31",E246="32",E246="3D",E246="83",E246="93"),"Downcomer",IF(OR(E246="33",E246="34",E246="35",E246="36"),"Lower Plenum",IF(E246="3R","Core",IF(OR(E246="37",E246="38"),"Upper Plenum",IF(E246="39","Upper Head",IF(E246="41","Surgeline",IF(OR(E246="40",E246="43"),"PRZ Vessel",IF(OR(E246="51",E246="52"),"Accumulator",IF(E246="57","AFW SG Intac Loop",IF(E246="58","AFW SG Intac Loop",IF(OR(E246="80",E246="82",E246="90",E246="92"),"SG U-tubes",IF(OR(E246="85",E246="95"),"Riser",IF(OR(E246="87",E246="97"),"Dome","Altro"))))))))))))))))</f>
      </c>
      <c r="H246" s="6"/>
      <c r="I246" s="6"/>
      <c r="J246" s="6"/>
      <c r="K246" s="6"/>
      <c r="L246" s="6"/>
      <c r="M246" s="6"/>
      <c r="N246" s="6"/>
      <c r="O246" s="9" t="s">
        <v>604</v>
      </c>
    </row>
    <row x14ac:dyDescent="0.25" r="247" customHeight="1" ht="18.75">
      <c r="A247" s="5" t="s">
        <v>605</v>
      </c>
      <c r="B247" s="9" t="s">
        <v>975</v>
      </c>
      <c r="C247" s="1" t="s">
        <v>441</v>
      </c>
      <c r="D247" s="21">
        <f>MID(A247,3,1)</f>
      </c>
      <c r="E247" s="22">
        <f>MID(A247,3,2)</f>
      </c>
      <c r="F247" s="23">
        <f>IF(D247="1","Intact Loop",IF(D247="2","Broken Loop",IF(D247="3","RPV",IF(D247="4","Pressurizer",IF(D247="5","ECCS and AFW",IF(D247="6","Secondary Loop",IF(D247="7","Pump",IF(D247="8", "SG Broken Loop",IF(D247="9","SG Intact Loop","Break Assembly")))))))))</f>
      </c>
      <c r="G247" s="23">
        <f>IF(OR(E247="11",E247="12",E247="21",E247="22"),"Hot Leg",IF(OR(E247="13",E247="14",E247="23",E247="24"),"Loop Seal",IF(OR(E247="15",E247="16",E247="25",E247="26"),"Cold Leg",IF(OR(E247="31",E247="32",E247="3D",E247="83",E247="93"),"Downcomer",IF(OR(E247="33",E247="34",E247="35",E247="36"),"Lower Plenum",IF(E247="3R","Core",IF(OR(E247="37",E247="38"),"Upper Plenum",IF(E247="39","Upper Head",IF(E247="41","Surgeline",IF(OR(E247="40",E247="43"),"PRZ Vessel",IF(OR(E247="51",E247="52"),"Accumulator",IF(E247="57","AFW SG Intac Loop",IF(E247="58","AFW SG Intac Loop",IF(OR(E247="80",E247="82",E247="90",E247="92"),"SG U-tubes",IF(OR(E247="85",E247="95"),"Riser",IF(OR(E247="87",E247="97"),"Dome","Altro"))))))))))))))))</f>
      </c>
      <c r="H247" s="6"/>
      <c r="I247" s="6"/>
      <c r="J247" s="6"/>
      <c r="K247" s="6"/>
      <c r="L247" s="6"/>
      <c r="M247" s="6"/>
      <c r="N247" s="6"/>
      <c r="O247" s="9" t="s">
        <v>604</v>
      </c>
    </row>
    <row x14ac:dyDescent="0.25" r="248" customHeight="1" ht="18.75">
      <c r="A248" s="5" t="s">
        <v>606</v>
      </c>
      <c r="B248" s="9" t="s">
        <v>975</v>
      </c>
      <c r="C248" s="1" t="s">
        <v>441</v>
      </c>
      <c r="D248" s="21">
        <f>MID(A248,3,1)</f>
      </c>
      <c r="E248" s="22">
        <f>MID(A248,3,2)</f>
      </c>
      <c r="F248" s="23">
        <f>IF(D248="1","Intact Loop",IF(D248="2","Broken Loop",IF(D248="3","RPV",IF(D248="4","Pressurizer",IF(D248="5","ECCS and AFW",IF(D248="6","Secondary Loop",IF(D248="7","Pump",IF(D248="8", "SG Broken Loop",IF(D248="9","SG Intact Loop","Break Assembly")))))))))</f>
      </c>
      <c r="G248" s="23">
        <f>IF(OR(E248="11",E248="12",E248="21",E248="22"),"Hot Leg",IF(OR(E248="13",E248="14",E248="23",E248="24"),"Loop Seal",IF(OR(E248="15",E248="16",E248="25",E248="26"),"Cold Leg",IF(OR(E248="31",E248="32",E248="3D",E248="83",E248="93"),"Downcomer",IF(OR(E248="33",E248="34",E248="35",E248="36"),"Lower Plenum",IF(E248="3R","Core",IF(OR(E248="37",E248="38"),"Upper Plenum",IF(E248="39","Upper Head",IF(E248="41","Surgeline",IF(OR(E248="40",E248="43"),"PRZ Vessel",IF(OR(E248="51",E248="52"),"Accumulator",IF(E248="57","AFW SG Intac Loop",IF(E248="58","AFW SG Intac Loop",IF(OR(E248="80",E248="82",E248="90",E248="92"),"SG U-tubes",IF(OR(E248="85",E248="95"),"Riser",IF(OR(E248="87",E248="97"),"Dome","Altro"))))))))))))))))</f>
      </c>
      <c r="H248" s="6"/>
      <c r="I248" s="6"/>
      <c r="J248" s="6"/>
      <c r="K248" s="6"/>
      <c r="L248" s="6"/>
      <c r="M248" s="6"/>
      <c r="N248" s="6"/>
      <c r="O248" s="9" t="s">
        <v>604</v>
      </c>
    </row>
    <row x14ac:dyDescent="0.25" r="249" customHeight="1" ht="18.75">
      <c r="A249" s="5" t="s">
        <v>607</v>
      </c>
      <c r="B249" s="9" t="s">
        <v>975</v>
      </c>
      <c r="C249" s="1" t="s">
        <v>441</v>
      </c>
      <c r="D249" s="21">
        <f>MID(A249,3,1)</f>
      </c>
      <c r="E249" s="22">
        <f>MID(A249,3,2)</f>
      </c>
      <c r="F249" s="23">
        <f>IF(D249="1","Intact Loop",IF(D249="2","Broken Loop",IF(D249="3","RPV",IF(D249="4","Pressurizer",IF(D249="5","ECCS and AFW",IF(D249="6","Secondary Loop",IF(D249="7","Pump",IF(D249="8", "SG Broken Loop",IF(D249="9","SG Intact Loop","Break Assembly")))))))))</f>
      </c>
      <c r="G249" s="23">
        <f>IF(OR(E249="11",E249="12",E249="21",E249="22"),"Hot Leg",IF(OR(E249="13",E249="14",E249="23",E249="24"),"Loop Seal",IF(OR(E249="15",E249="16",E249="25",E249="26"),"Cold Leg",IF(OR(E249="31",E249="32",E249="3D",E249="83",E249="93"),"Downcomer",IF(OR(E249="33",E249="34",E249="35",E249="36"),"Lower Plenum",IF(E249="3R","Core",IF(OR(E249="37",E249="38"),"Upper Plenum",IF(E249="39","Upper Head",IF(E249="41","Surgeline",IF(OR(E249="40",E249="43"),"PRZ Vessel",IF(OR(E249="51",E249="52"),"Accumulator",IF(E249="57","AFW SG Intac Loop",IF(E249="58","AFW SG Intac Loop",IF(OR(E249="80",E249="82",E249="90",E249="92"),"SG U-tubes",IF(OR(E249="85",E249="95"),"Riser",IF(OR(E249="87",E249="97"),"Dome","Altro"))))))))))))))))</f>
      </c>
      <c r="H249" s="6"/>
      <c r="I249" s="6"/>
      <c r="J249" s="6"/>
      <c r="K249" s="6"/>
      <c r="L249" s="6"/>
      <c r="M249" s="6"/>
      <c r="N249" s="6"/>
      <c r="O249" s="9" t="s">
        <v>608</v>
      </c>
    </row>
    <row x14ac:dyDescent="0.25" r="250" customHeight="1" ht="18.75">
      <c r="A250" s="5" t="s">
        <v>609</v>
      </c>
      <c r="B250" s="9" t="s">
        <v>975</v>
      </c>
      <c r="C250" s="1" t="s">
        <v>441</v>
      </c>
      <c r="D250" s="21">
        <f>MID(A250,3,1)</f>
      </c>
      <c r="E250" s="22">
        <f>MID(A250,3,2)</f>
      </c>
      <c r="F250" s="23">
        <f>IF(D250="1","Intact Loop",IF(D250="2","Broken Loop",IF(D250="3","RPV",IF(D250="4","Pressurizer",IF(D250="5","ECCS and AFW",IF(D250="6","Secondary Loop",IF(D250="7","Pump",IF(D250="8", "SG Broken Loop",IF(D250="9","SG Intact Loop","Break Assembly")))))))))</f>
      </c>
      <c r="G250" s="23">
        <f>IF(OR(E250="11",E250="12",E250="21",E250="22"),"Hot Leg",IF(OR(E250="13",E250="14",E250="23",E250="24"),"Loop Seal",IF(OR(E250="15",E250="16",E250="25",E250="26"),"Cold Leg",IF(OR(E250="31",E250="32",E250="3D",E250="83",E250="93"),"Downcomer",IF(OR(E250="33",E250="34",E250="35",E250="36"),"Lower Plenum",IF(E250="3R","Core",IF(OR(E250="37",E250="38"),"Upper Plenum",IF(E250="39","Upper Head",IF(E250="41","Surgeline",IF(OR(E250="40",E250="43"),"PRZ Vessel",IF(OR(E250="51",E250="52"),"Accumulator",IF(E250="57","AFW SG Intac Loop",IF(E250="58","AFW SG Intac Loop",IF(OR(E250="80",E250="82",E250="90",E250="92"),"SG U-tubes",IF(OR(E250="85",E250="95"),"Riser",IF(OR(E250="87",E250="97"),"Dome","Altro"))))))))))))))))</f>
      </c>
      <c r="H250" s="6"/>
      <c r="I250" s="6"/>
      <c r="J250" s="6"/>
      <c r="K250" s="6"/>
      <c r="L250" s="6"/>
      <c r="M250" s="6"/>
      <c r="N250" s="6"/>
      <c r="O250" s="9" t="s">
        <v>608</v>
      </c>
    </row>
    <row x14ac:dyDescent="0.25" r="251" customHeight="1" ht="18.75">
      <c r="A251" s="5" t="s">
        <v>610</v>
      </c>
      <c r="B251" s="9" t="s">
        <v>975</v>
      </c>
      <c r="C251" s="1" t="s">
        <v>441</v>
      </c>
      <c r="D251" s="21">
        <f>MID(A251,3,1)</f>
      </c>
      <c r="E251" s="22">
        <f>MID(A251,3,2)</f>
      </c>
      <c r="F251" s="23">
        <f>IF(D251="1","Intact Loop",IF(D251="2","Broken Loop",IF(D251="3","RPV",IF(D251="4","Pressurizer",IF(D251="5","ECCS and AFW",IF(D251="6","Secondary Loop",IF(D251="7","Pump",IF(D251="8", "SG Broken Loop",IF(D251="9","SG Intact Loop","Break Assembly")))))))))</f>
      </c>
      <c r="G251" s="23">
        <f>IF(OR(E251="11",E251="12",E251="21",E251="22"),"Hot Leg",IF(OR(E251="13",E251="14",E251="23",E251="24"),"Loop Seal",IF(OR(E251="15",E251="16",E251="25",E251="26"),"Cold Leg",IF(OR(E251="31",E251="32",E251="3D",E251="83",E251="93"),"Downcomer",IF(OR(E251="33",E251="34",E251="35",E251="36"),"Lower Plenum",IF(E251="3R","Core",IF(OR(E251="37",E251="38"),"Upper Plenum",IF(E251="39","Upper Head",IF(E251="41","Surgeline",IF(OR(E251="40",E251="43"),"PRZ Vessel",IF(OR(E251="51",E251="52"),"Accumulator",IF(E251="57","AFW SG Intac Loop",IF(E251="58","AFW SG Intac Loop",IF(OR(E251="80",E251="82",E251="90",E251="92"),"SG U-tubes",IF(OR(E251="85",E251="95"),"Riser",IF(OR(E251="87",E251="97"),"Dome","Altro"))))))))))))))))</f>
      </c>
      <c r="H251" s="6"/>
      <c r="I251" s="6"/>
      <c r="J251" s="6"/>
      <c r="K251" s="6"/>
      <c r="L251" s="6"/>
      <c r="M251" s="6"/>
      <c r="N251" s="6"/>
      <c r="O251" s="9" t="s">
        <v>608</v>
      </c>
    </row>
    <row x14ac:dyDescent="0.25" r="252" customHeight="1" ht="18.75">
      <c r="A252" s="5" t="s">
        <v>611</v>
      </c>
      <c r="B252" s="9" t="s">
        <v>975</v>
      </c>
      <c r="C252" s="1" t="s">
        <v>441</v>
      </c>
      <c r="D252" s="21">
        <f>MID(A252,3,1)</f>
      </c>
      <c r="E252" s="22">
        <f>MID(A252,3,2)</f>
      </c>
      <c r="F252" s="23">
        <f>IF(D252="1","Intact Loop",IF(D252="2","Broken Loop",IF(D252="3","RPV",IF(D252="4","Pressurizer",IF(D252="5","ECCS and AFW",IF(D252="6","Secondary Loop",IF(D252="7","Pump",IF(D252="8", "SG Broken Loop",IF(D252="9","SG Intact Loop","Break Assembly")))))))))</f>
      </c>
      <c r="G252" s="23">
        <f>IF(OR(E252="11",E252="12",E252="21",E252="22"),"Hot Leg",IF(OR(E252="13",E252="14",E252="23",E252="24"),"Loop Seal",IF(OR(E252="15",E252="16",E252="25",E252="26"),"Cold Leg",IF(OR(E252="31",E252="32",E252="3D",E252="83",E252="93"),"Downcomer",IF(OR(E252="33",E252="34",E252="35",E252="36"),"Lower Plenum",IF(E252="3R","Core",IF(OR(E252="37",E252="38"),"Upper Plenum",IF(E252="39","Upper Head",IF(E252="41","Surgeline",IF(OR(E252="40",E252="43"),"PRZ Vessel",IF(OR(E252="51",E252="52"),"Accumulator",IF(E252="57","AFW SG Intac Loop",IF(E252="58","AFW SG Intac Loop",IF(OR(E252="80",E252="82",E252="90",E252="92"),"SG U-tubes",IF(OR(E252="85",E252="95"),"Riser",IF(OR(E252="87",E252="97"),"Dome","Altro"))))))))))))))))</f>
      </c>
      <c r="H252" s="6"/>
      <c r="I252" s="6"/>
      <c r="J252" s="6"/>
      <c r="K252" s="6"/>
      <c r="L252" s="6"/>
      <c r="M252" s="6"/>
      <c r="N252" s="6"/>
      <c r="O252" s="9" t="s">
        <v>612</v>
      </c>
    </row>
    <row x14ac:dyDescent="0.25" r="253" customHeight="1" ht="18.75">
      <c r="A253" s="5" t="s">
        <v>613</v>
      </c>
      <c r="B253" s="9" t="s">
        <v>975</v>
      </c>
      <c r="C253" s="1" t="s">
        <v>441</v>
      </c>
      <c r="D253" s="21">
        <f>MID(A253,3,1)</f>
      </c>
      <c r="E253" s="22">
        <f>MID(A253,3,2)</f>
      </c>
      <c r="F253" s="23">
        <f>IF(D253="1","Intact Loop",IF(D253="2","Broken Loop",IF(D253="3","RPV",IF(D253="4","Pressurizer",IF(D253="5","ECCS and AFW",IF(D253="6","Secondary Loop",IF(D253="7","Pump",IF(D253="8", "SG Broken Loop",IF(D253="9","SG Intact Loop","Break Assembly")))))))))</f>
      </c>
      <c r="G253" s="23">
        <f>IF(OR(E253="11",E253="12",E253="21",E253="22"),"Hot Leg",IF(OR(E253="13",E253="14",E253="23",E253="24"),"Loop Seal",IF(OR(E253="15",E253="16",E253="25",E253="26"),"Cold Leg",IF(OR(E253="31",E253="32",E253="3D",E253="83",E253="93"),"Downcomer",IF(OR(E253="33",E253="34",E253="35",E253="36"),"Lower Plenum",IF(E253="3R","Core",IF(OR(E253="37",E253="38"),"Upper Plenum",IF(E253="39","Upper Head",IF(E253="41","Surgeline",IF(OR(E253="40",E253="43"),"PRZ Vessel",IF(OR(E253="51",E253="52"),"Accumulator",IF(E253="57","AFW SG Intac Loop",IF(E253="58","AFW SG Intac Loop",IF(OR(E253="80",E253="82",E253="90",E253="92"),"SG U-tubes",IF(OR(E253="85",E253="95"),"Riser",IF(OR(E253="87",E253="97"),"Dome","Altro"))))))))))))))))</f>
      </c>
      <c r="H253" s="6"/>
      <c r="I253" s="6"/>
      <c r="J253" s="6"/>
      <c r="K253" s="6"/>
      <c r="L253" s="6"/>
      <c r="M253" s="6"/>
      <c r="N253" s="6"/>
      <c r="O253" s="9" t="s">
        <v>612</v>
      </c>
    </row>
    <row x14ac:dyDescent="0.25" r="254" customHeight="1" ht="18.75">
      <c r="A254" s="5" t="s">
        <v>614</v>
      </c>
      <c r="B254" s="9" t="s">
        <v>975</v>
      </c>
      <c r="C254" s="1" t="s">
        <v>441</v>
      </c>
      <c r="D254" s="21">
        <f>MID(A254,3,1)</f>
      </c>
      <c r="E254" s="22">
        <f>MID(A254,3,2)</f>
      </c>
      <c r="F254" s="23">
        <f>IF(D254="1","Intact Loop",IF(D254="2","Broken Loop",IF(D254="3","RPV",IF(D254="4","Pressurizer",IF(D254="5","ECCS and AFW",IF(D254="6","Secondary Loop",IF(D254="7","Pump",IF(D254="8", "SG Broken Loop",IF(D254="9","SG Intact Loop","Break Assembly")))))))))</f>
      </c>
      <c r="G254" s="23">
        <f>IF(OR(E254="11",E254="12",E254="21",E254="22"),"Hot Leg",IF(OR(E254="13",E254="14",E254="23",E254="24"),"Loop Seal",IF(OR(E254="15",E254="16",E254="25",E254="26"),"Cold Leg",IF(OR(E254="31",E254="32",E254="3D",E254="83",E254="93"),"Downcomer",IF(OR(E254="33",E254="34",E254="35",E254="36"),"Lower Plenum",IF(E254="3R","Core",IF(OR(E254="37",E254="38"),"Upper Plenum",IF(E254="39","Upper Head",IF(E254="41","Surgeline",IF(OR(E254="40",E254="43"),"PRZ Vessel",IF(OR(E254="51",E254="52"),"Accumulator",IF(E254="57","AFW SG Intac Loop",IF(E254="58","AFW SG Intac Loop",IF(OR(E254="80",E254="82",E254="90",E254="92"),"SG U-tubes",IF(OR(E254="85",E254="95"),"Riser",IF(OR(E254="87",E254="97"),"Dome","Altro"))))))))))))))))</f>
      </c>
      <c r="H254" s="6"/>
      <c r="I254" s="6"/>
      <c r="J254" s="6"/>
      <c r="K254" s="6"/>
      <c r="L254" s="6"/>
      <c r="M254" s="6"/>
      <c r="N254" s="6"/>
      <c r="O254" s="9" t="s">
        <v>612</v>
      </c>
    </row>
    <row x14ac:dyDescent="0.25" r="255" customHeight="1" ht="18.75">
      <c r="A255" s="5" t="s">
        <v>615</v>
      </c>
      <c r="B255" s="9" t="s">
        <v>975</v>
      </c>
      <c r="C255" s="1" t="s">
        <v>441</v>
      </c>
      <c r="D255" s="21">
        <f>MID(A255,3,1)</f>
      </c>
      <c r="E255" s="22">
        <f>MID(A255,3,2)</f>
      </c>
      <c r="F255" s="23">
        <f>IF(D255="1","Intact Loop",IF(D255="2","Broken Loop",IF(D255="3","RPV",IF(D255="4","Pressurizer",IF(D255="5","ECCS and AFW",IF(D255="6","Secondary Loop",IF(D255="7","Pump",IF(D255="8", "SG Broken Loop",IF(D255="9","SG Intact Loop","Break Assembly")))))))))</f>
      </c>
      <c r="G255" s="23">
        <f>IF(OR(E255="11",E255="12",E255="21",E255="22"),"Hot Leg",IF(OR(E255="13",E255="14",E255="23",E255="24"),"Loop Seal",IF(OR(E255="15",E255="16",E255="25",E255="26"),"Cold Leg",IF(OR(E255="31",E255="32",E255="3D",E255="83",E255="93"),"Downcomer",IF(OR(E255="33",E255="34",E255="35",E255="36"),"Lower Plenum",IF(E255="3R","Core",IF(OR(E255="37",E255="38"),"Upper Plenum",IF(E255="39","Upper Head",IF(E255="41","Surgeline",IF(OR(E255="40",E255="43"),"PRZ Vessel",IF(OR(E255="51",E255="52"),"Accumulator",IF(E255="57","AFW SG Intac Loop",IF(E255="58","AFW SG Intac Loop",IF(OR(E255="80",E255="82",E255="90",E255="92"),"SG U-tubes",IF(OR(E255="85",E255="95"),"Riser",IF(OR(E255="87",E255="97"),"Dome","Altro"))))))))))))))))</f>
      </c>
      <c r="H255" s="6"/>
      <c r="I255" s="6"/>
      <c r="J255" s="6"/>
      <c r="K255" s="6"/>
      <c r="L255" s="6"/>
      <c r="M255" s="6"/>
      <c r="N255" s="6"/>
      <c r="O255" s="9" t="s">
        <v>616</v>
      </c>
    </row>
    <row x14ac:dyDescent="0.25" r="256" customHeight="1" ht="18.75">
      <c r="A256" s="5" t="s">
        <v>617</v>
      </c>
      <c r="B256" s="9" t="s">
        <v>975</v>
      </c>
      <c r="C256" s="1" t="s">
        <v>441</v>
      </c>
      <c r="D256" s="21">
        <f>MID(A256,3,1)</f>
      </c>
      <c r="E256" s="22">
        <f>MID(A256,3,2)</f>
      </c>
      <c r="F256" s="23">
        <f>IF(D256="1","Intact Loop",IF(D256="2","Broken Loop",IF(D256="3","RPV",IF(D256="4","Pressurizer",IF(D256="5","ECCS and AFW",IF(D256="6","Secondary Loop",IF(D256="7","Pump",IF(D256="8", "SG Broken Loop",IF(D256="9","SG Intact Loop","Break Assembly")))))))))</f>
      </c>
      <c r="G256" s="23">
        <f>IF(OR(E256="11",E256="12",E256="21",E256="22"),"Hot Leg",IF(OR(E256="13",E256="14",E256="23",E256="24"),"Loop Seal",IF(OR(E256="15",E256="16",E256="25",E256="26"),"Cold Leg",IF(OR(E256="31",E256="32",E256="3D",E256="83",E256="93"),"Downcomer",IF(OR(E256="33",E256="34",E256="35",E256="36"),"Lower Plenum",IF(E256="3R","Core",IF(OR(E256="37",E256="38"),"Upper Plenum",IF(E256="39","Upper Head",IF(E256="41","Surgeline",IF(OR(E256="40",E256="43"),"PRZ Vessel",IF(OR(E256="51",E256="52"),"Accumulator",IF(E256="57","AFW SG Intac Loop",IF(E256="58","AFW SG Intac Loop",IF(OR(E256="80",E256="82",E256="90",E256="92"),"SG U-tubes",IF(OR(E256="85",E256="95"),"Riser",IF(OR(E256="87",E256="97"),"Dome","Altro"))))))))))))))))</f>
      </c>
      <c r="H256" s="6"/>
      <c r="I256" s="6"/>
      <c r="J256" s="6"/>
      <c r="K256" s="6"/>
      <c r="L256" s="6"/>
      <c r="M256" s="6"/>
      <c r="N256" s="6"/>
      <c r="O256" s="9" t="s">
        <v>618</v>
      </c>
    </row>
    <row x14ac:dyDescent="0.25" r="257" customHeight="1" ht="18.75">
      <c r="A257" s="5" t="s">
        <v>619</v>
      </c>
      <c r="B257" s="9" t="s">
        <v>975</v>
      </c>
      <c r="C257" s="1" t="s">
        <v>441</v>
      </c>
      <c r="D257" s="21">
        <f>MID(A257,3,1)</f>
      </c>
      <c r="E257" s="22">
        <f>MID(A257,3,2)</f>
      </c>
      <c r="F257" s="23">
        <f>IF(D257="1","Intact Loop",IF(D257="2","Broken Loop",IF(D257="3","RPV",IF(D257="4","Pressurizer",IF(D257="5","ECCS and AFW",IF(D257="6","Secondary Loop",IF(D257="7","Pump",IF(D257="8", "SG Broken Loop",IF(D257="9","SG Intact Loop","Break Assembly")))))))))</f>
      </c>
      <c r="G257" s="23">
        <f>IF(OR(E257="11",E257="12",E257="21",E257="22"),"Hot Leg",IF(OR(E257="13",E257="14",E257="23",E257="24"),"Loop Seal",IF(OR(E257="15",E257="16",E257="25",E257="26"),"Cold Leg",IF(OR(E257="31",E257="32",E257="3D",E257="83",E257="93"),"Downcomer",IF(OR(E257="33",E257="34",E257="35",E257="36"),"Lower Plenum",IF(E257="3R","Core",IF(OR(E257="37",E257="38"),"Upper Plenum",IF(E257="39","Upper Head",IF(E257="41","Surgeline",IF(OR(E257="40",E257="43"),"PRZ Vessel",IF(OR(E257="51",E257="52"),"Accumulator",IF(E257="57","AFW SG Intac Loop",IF(E257="58","AFW SG Intac Loop",IF(OR(E257="80",E257="82",E257="90",E257="92"),"SG U-tubes",IF(OR(E257="85",E257="95"),"Riser",IF(OR(E257="87",E257="97"),"Dome","Altro"))))))))))))))))</f>
      </c>
      <c r="H257" s="6"/>
      <c r="I257" s="6"/>
      <c r="J257" s="6"/>
      <c r="K257" s="6"/>
      <c r="L257" s="6"/>
      <c r="M257" s="6"/>
      <c r="N257" s="6"/>
      <c r="O257" s="9" t="s">
        <v>620</v>
      </c>
    </row>
    <row x14ac:dyDescent="0.25" r="258" customHeight="1" ht="18.75">
      <c r="A258" s="5" t="s">
        <v>621</v>
      </c>
      <c r="B258" s="9" t="s">
        <v>975</v>
      </c>
      <c r="C258" s="1" t="s">
        <v>441</v>
      </c>
      <c r="D258" s="21">
        <f>MID(A258,3,1)</f>
      </c>
      <c r="E258" s="22">
        <f>MID(A258,3,2)</f>
      </c>
      <c r="F258" s="23">
        <f>IF(D258="1","Intact Loop",IF(D258="2","Broken Loop",IF(D258="3","RPV",IF(D258="4","Pressurizer",IF(D258="5","ECCS and AFW",IF(D258="6","Secondary Loop",IF(D258="7","Pump",IF(D258="8", "SG Broken Loop",IF(D258="9","SG Intact Loop","Break Assembly")))))))))</f>
      </c>
      <c r="G258" s="23">
        <f>IF(OR(E258="11",E258="12",E258="21",E258="22"),"Hot Leg",IF(OR(E258="13",E258="14",E258="23",E258="24"),"Loop Seal",IF(OR(E258="15",E258="16",E258="25",E258="26"),"Cold Leg",IF(OR(E258="31",E258="32",E258="3D",E258="83",E258="93"),"Downcomer",IF(OR(E258="33",E258="34",E258="35",E258="36"),"Lower Plenum",IF(E258="3R","Core",IF(OR(E258="37",E258="38"),"Upper Plenum",IF(E258="39","Upper Head",IF(E258="41","Surgeline",IF(OR(E258="40",E258="43"),"PRZ Vessel",IF(OR(E258="51",E258="52"),"Accumulator",IF(E258="57","AFW SG Intac Loop",IF(E258="58","AFW SG Intac Loop",IF(OR(E258="80",E258="82",E258="90",E258="92"),"SG U-tubes",IF(OR(E258="85",E258="95"),"Riser",IF(OR(E258="87",E258="97"),"Dome","Altro"))))))))))))))))</f>
      </c>
      <c r="H258" s="6"/>
      <c r="I258" s="6"/>
      <c r="J258" s="6"/>
      <c r="K258" s="6"/>
      <c r="L258" s="6"/>
      <c r="M258" s="6"/>
      <c r="N258" s="6"/>
      <c r="O258" s="9" t="s">
        <v>620</v>
      </c>
    </row>
    <row x14ac:dyDescent="0.25" r="259" customHeight="1" ht="18.75">
      <c r="A259" s="5" t="s">
        <v>622</v>
      </c>
      <c r="B259" s="9" t="s">
        <v>975</v>
      </c>
      <c r="C259" s="1" t="s">
        <v>441</v>
      </c>
      <c r="D259" s="21">
        <f>MID(A259,3,1)</f>
      </c>
      <c r="E259" s="22">
        <f>MID(A259,3,2)</f>
      </c>
      <c r="F259" s="23">
        <f>IF(D259="1","Intact Loop",IF(D259="2","Broken Loop",IF(D259="3","RPV",IF(D259="4","Pressurizer",IF(D259="5","ECCS and AFW",IF(D259="6","Secondary Loop",IF(D259="7","Pump",IF(D259="8", "SG Broken Loop",IF(D259="9","SG Intact Loop","Break Assembly")))))))))</f>
      </c>
      <c r="G259" s="23">
        <f>IF(OR(E259="11",E259="12",E259="21",E259="22"),"Hot Leg",IF(OR(E259="13",E259="14",E259="23",E259="24"),"Loop Seal",IF(OR(E259="15",E259="16",E259="25",E259="26"),"Cold Leg",IF(OR(E259="31",E259="32",E259="3D",E259="83",E259="93"),"Downcomer",IF(OR(E259="33",E259="34",E259="35",E259="36"),"Lower Plenum",IF(E259="3R","Core",IF(OR(E259="37",E259="38"),"Upper Plenum",IF(E259="39","Upper Head",IF(E259="41","Surgeline",IF(OR(E259="40",E259="43"),"PRZ Vessel",IF(OR(E259="51",E259="52"),"Accumulator",IF(E259="57","AFW SG Intac Loop",IF(E259="58","AFW SG Intac Loop",IF(OR(E259="80",E259="82",E259="90",E259="92"),"SG U-tubes",IF(OR(E259="85",E259="95"),"Riser",IF(OR(E259="87",E259="97"),"Dome","Altro"))))))))))))))))</f>
      </c>
      <c r="H259" s="6"/>
      <c r="I259" s="6"/>
      <c r="J259" s="6"/>
      <c r="K259" s="6"/>
      <c r="L259" s="6"/>
      <c r="M259" s="6"/>
      <c r="N259" s="6"/>
      <c r="O259" s="9" t="s">
        <v>620</v>
      </c>
    </row>
    <row x14ac:dyDescent="0.25" r="260" customHeight="1" ht="18.75">
      <c r="A260" s="5" t="s">
        <v>623</v>
      </c>
      <c r="B260" s="9" t="s">
        <v>975</v>
      </c>
      <c r="C260" s="1" t="s">
        <v>441</v>
      </c>
      <c r="D260" s="21">
        <f>MID(A260,3,1)</f>
      </c>
      <c r="E260" s="22">
        <f>MID(A260,3,2)</f>
      </c>
      <c r="F260" s="23">
        <f>IF(D260="1","Intact Loop",IF(D260="2","Broken Loop",IF(D260="3","RPV",IF(D260="4","Pressurizer",IF(D260="5","ECCS and AFW",IF(D260="6","Secondary Loop",IF(D260="7","Pump",IF(D260="8", "SG Broken Loop",IF(D260="9","SG Intact Loop","Break Assembly")))))))))</f>
      </c>
      <c r="G260" s="23">
        <f>IF(OR(E260="11",E260="12",E260="21",E260="22"),"Hot Leg",IF(OR(E260="13",E260="14",E260="23",E260="24"),"Loop Seal",IF(OR(E260="15",E260="16",E260="25",E260="26"),"Cold Leg",IF(OR(E260="31",E260="32",E260="3D",E260="83",E260="93"),"Downcomer",IF(OR(E260="33",E260="34",E260="35",E260="36"),"Lower Plenum",IF(E260="3R","Core",IF(OR(E260="37",E260="38"),"Upper Plenum",IF(E260="39","Upper Head",IF(E260="41","Surgeline",IF(OR(E260="40",E260="43"),"PRZ Vessel",IF(OR(E260="51",E260="52"),"Accumulator",IF(E260="57","AFW SG Intac Loop",IF(E260="58","AFW SG Intac Loop",IF(OR(E260="80",E260="82",E260="90",E260="92"),"SG U-tubes",IF(OR(E260="85",E260="95"),"Riser",IF(OR(E260="87",E260="97"),"Dome","Altro"))))))))))))))))</f>
      </c>
      <c r="H260" s="6"/>
      <c r="I260" s="6"/>
      <c r="J260" s="6"/>
      <c r="K260" s="6"/>
      <c r="L260" s="6"/>
      <c r="M260" s="6"/>
      <c r="N260" s="6"/>
      <c r="O260" s="9" t="s">
        <v>624</v>
      </c>
    </row>
    <row x14ac:dyDescent="0.25" r="261" customHeight="1" ht="18.75">
      <c r="A261" s="5" t="s">
        <v>625</v>
      </c>
      <c r="B261" s="9" t="s">
        <v>975</v>
      </c>
      <c r="C261" s="1" t="s">
        <v>441</v>
      </c>
      <c r="D261" s="21">
        <f>MID(A261,3,1)</f>
      </c>
      <c r="E261" s="22">
        <f>MID(A261,3,2)</f>
      </c>
      <c r="F261" s="23">
        <f>IF(D261="1","Intact Loop",IF(D261="2","Broken Loop",IF(D261="3","RPV",IF(D261="4","Pressurizer",IF(D261="5","ECCS and AFW",IF(D261="6","Secondary Loop",IF(D261="7","Pump",IF(D261="8", "SG Broken Loop",IF(D261="9","SG Intact Loop","Break Assembly")))))))))</f>
      </c>
      <c r="G261" s="23">
        <f>IF(OR(E261="11",E261="12",E261="21",E261="22"),"Hot Leg",IF(OR(E261="13",E261="14",E261="23",E261="24"),"Loop Seal",IF(OR(E261="15",E261="16",E261="25",E261="26"),"Cold Leg",IF(OR(E261="31",E261="32",E261="3D",E261="83",E261="93"),"Downcomer",IF(OR(E261="33",E261="34",E261="35",E261="36"),"Lower Plenum",IF(E261="3R","Core",IF(OR(E261="37",E261="38"),"Upper Plenum",IF(E261="39","Upper Head",IF(E261="41","Surgeline",IF(OR(E261="40",E261="43"),"PRZ Vessel",IF(OR(E261="51",E261="52"),"Accumulator",IF(E261="57","AFW SG Intac Loop",IF(E261="58","AFW SG Intac Loop",IF(OR(E261="80",E261="82",E261="90",E261="92"),"SG U-tubes",IF(OR(E261="85",E261="95"),"Riser",IF(OR(E261="87",E261="97"),"Dome","Altro"))))))))))))))))</f>
      </c>
      <c r="H261" s="6"/>
      <c r="I261" s="6"/>
      <c r="J261" s="6"/>
      <c r="K261" s="6"/>
      <c r="L261" s="6"/>
      <c r="M261" s="6"/>
      <c r="N261" s="6"/>
      <c r="O261" s="9" t="s">
        <v>626</v>
      </c>
    </row>
    <row x14ac:dyDescent="0.25" r="262" customHeight="1" ht="18.75">
      <c r="A262" s="5" t="s">
        <v>627</v>
      </c>
      <c r="B262" s="9" t="s">
        <v>975</v>
      </c>
      <c r="C262" s="1" t="s">
        <v>441</v>
      </c>
      <c r="D262" s="21">
        <f>MID(A262,3,1)</f>
      </c>
      <c r="E262" s="22">
        <f>MID(A262,3,2)</f>
      </c>
      <c r="F262" s="23">
        <f>IF(D262="1","Intact Loop",IF(D262="2","Broken Loop",IF(D262="3","RPV",IF(D262="4","Pressurizer",IF(D262="5","ECCS and AFW",IF(D262="6","Secondary Loop",IF(D262="7","Pump",IF(D262="8", "SG Broken Loop",IF(D262="9","SG Intact Loop","Break Assembly")))))))))</f>
      </c>
      <c r="G262" s="23">
        <f>IF(OR(E262="11",E262="12",E262="21",E262="22"),"Hot Leg",IF(OR(E262="13",E262="14",E262="23",E262="24"),"Loop Seal",IF(OR(E262="15",E262="16",E262="25",E262="26"),"Cold Leg",IF(OR(E262="31",E262="32",E262="3D",E262="83",E262="93"),"Downcomer",IF(OR(E262="33",E262="34",E262="35",E262="36"),"Lower Plenum",IF(E262="3R","Core",IF(OR(E262="37",E262="38"),"Upper Plenum",IF(E262="39","Upper Head",IF(E262="41","Surgeline",IF(OR(E262="40",E262="43"),"PRZ Vessel",IF(OR(E262="51",E262="52"),"Accumulator",IF(E262="57","AFW SG Intac Loop",IF(E262="58","AFW SG Intac Loop",IF(OR(E262="80",E262="82",E262="90",E262="92"),"SG U-tubes",IF(OR(E262="85",E262="95"),"Riser",IF(OR(E262="87",E262="97"),"Dome","Altro"))))))))))))))))</f>
      </c>
      <c r="H262" s="6"/>
      <c r="I262" s="6"/>
      <c r="J262" s="6"/>
      <c r="K262" s="6"/>
      <c r="L262" s="6"/>
      <c r="M262" s="6"/>
      <c r="N262" s="6"/>
      <c r="O262" s="9" t="s">
        <v>626</v>
      </c>
    </row>
    <row x14ac:dyDescent="0.25" r="263" customHeight="1" ht="18.75">
      <c r="A263" s="5" t="s">
        <v>628</v>
      </c>
      <c r="B263" s="9" t="s">
        <v>975</v>
      </c>
      <c r="C263" s="1" t="s">
        <v>441</v>
      </c>
      <c r="D263" s="21">
        <f>MID(A263,3,1)</f>
      </c>
      <c r="E263" s="22">
        <f>MID(A263,3,2)</f>
      </c>
      <c r="F263" s="23">
        <f>IF(D263="1","Intact Loop",IF(D263="2","Broken Loop",IF(D263="3","RPV",IF(D263="4","Pressurizer",IF(D263="5","ECCS and AFW",IF(D263="6","Secondary Loop",IF(D263="7","Pump",IF(D263="8", "SG Broken Loop",IF(D263="9","SG Intact Loop","Break Assembly")))))))))</f>
      </c>
      <c r="G263" s="23">
        <f>IF(OR(E263="11",E263="12",E263="21",E263="22"),"Hot Leg",IF(OR(E263="13",E263="14",E263="23",E263="24"),"Loop Seal",IF(OR(E263="15",E263="16",E263="25",E263="26"),"Cold Leg",IF(OR(E263="31",E263="32",E263="3D",E263="83",E263="93"),"Downcomer",IF(OR(E263="33",E263="34",E263="35",E263="36"),"Lower Plenum",IF(E263="3R","Core",IF(OR(E263="37",E263="38"),"Upper Plenum",IF(E263="39","Upper Head",IF(E263="41","Surgeline",IF(OR(E263="40",E263="43"),"PRZ Vessel",IF(OR(E263="51",E263="52"),"Accumulator",IF(E263="57","AFW SG Intac Loop",IF(E263="58","AFW SG Intac Loop",IF(OR(E263="80",E263="82",E263="90",E263="92"),"SG U-tubes",IF(OR(E263="85",E263="95"),"Riser",IF(OR(E263="87",E263="97"),"Dome","Altro"))))))))))))))))</f>
      </c>
      <c r="H263" s="6"/>
      <c r="I263" s="6"/>
      <c r="J263" s="6"/>
      <c r="K263" s="6"/>
      <c r="L263" s="6"/>
      <c r="M263" s="6"/>
      <c r="N263" s="6"/>
      <c r="O263" s="9" t="s">
        <v>626</v>
      </c>
    </row>
    <row x14ac:dyDescent="0.25" r="264" customHeight="1" ht="18.75">
      <c r="A264" s="5" t="s">
        <v>629</v>
      </c>
      <c r="B264" s="9" t="s">
        <v>975</v>
      </c>
      <c r="C264" s="1" t="s">
        <v>441</v>
      </c>
      <c r="D264" s="21">
        <f>MID(A264,3,1)</f>
      </c>
      <c r="E264" s="22">
        <f>MID(A264,3,2)</f>
      </c>
      <c r="F264" s="23">
        <f>IF(D264="1","Intact Loop",IF(D264="2","Broken Loop",IF(D264="3","RPV",IF(D264="4","Pressurizer",IF(D264="5","ECCS and AFW",IF(D264="6","Secondary Loop",IF(D264="7","Pump",IF(D264="8", "SG Broken Loop",IF(D264="9","SG Intact Loop","Break Assembly")))))))))</f>
      </c>
      <c r="G264" s="23">
        <f>IF(OR(E264="11",E264="12",E264="21",E264="22"),"Hot Leg",IF(OR(E264="13",E264="14",E264="23",E264="24"),"Loop Seal",IF(OR(E264="15",E264="16",E264="25",E264="26"),"Cold Leg",IF(OR(E264="31",E264="32",E264="3D",E264="83",E264="93"),"Downcomer",IF(OR(E264="33",E264="34",E264="35",E264="36"),"Lower Plenum",IF(E264="3R","Core",IF(OR(E264="37",E264="38"),"Upper Plenum",IF(E264="39","Upper Head",IF(E264="41","Surgeline",IF(OR(E264="40",E264="43"),"PRZ Vessel",IF(OR(E264="51",E264="52"),"Accumulator",IF(E264="57","AFW SG Intac Loop",IF(E264="58","AFW SG Intac Loop",IF(OR(E264="80",E264="82",E264="90",E264="92"),"SG U-tubes",IF(OR(E264="85",E264="95"),"Riser",IF(OR(E264="87",E264="97"),"Dome","Altro"))))))))))))))))</f>
      </c>
      <c r="H264" s="6"/>
      <c r="I264" s="6"/>
      <c r="J264" s="6"/>
      <c r="K264" s="6"/>
      <c r="L264" s="6"/>
      <c r="M264" s="6"/>
      <c r="N264" s="6"/>
      <c r="O264" s="9" t="s">
        <v>626</v>
      </c>
    </row>
    <row x14ac:dyDescent="0.25" r="265" customHeight="1" ht="18.75">
      <c r="A265" s="5" t="s">
        <v>630</v>
      </c>
      <c r="B265" s="9" t="s">
        <v>975</v>
      </c>
      <c r="C265" s="1" t="s">
        <v>441</v>
      </c>
      <c r="D265" s="21">
        <f>MID(A265,3,1)</f>
      </c>
      <c r="E265" s="22">
        <f>MID(A265,3,2)</f>
      </c>
      <c r="F265" s="23">
        <f>IF(D265="1","Intact Loop",IF(D265="2","Broken Loop",IF(D265="3","RPV",IF(D265="4","Pressurizer",IF(D265="5","ECCS and AFW",IF(D265="6","Secondary Loop",IF(D265="7","Pump",IF(D265="8", "SG Broken Loop",IF(D265="9","SG Intact Loop","Break Assembly")))))))))</f>
      </c>
      <c r="G265" s="23">
        <f>IF(OR(E265="11",E265="12",E265="21",E265="22"),"Hot Leg",IF(OR(E265="13",E265="14",E265="23",E265="24"),"Loop Seal",IF(OR(E265="15",E265="16",E265="25",E265="26"),"Cold Leg",IF(OR(E265="31",E265="32",E265="3D",E265="83",E265="93"),"Downcomer",IF(OR(E265="33",E265="34",E265="35",E265="36"),"Lower Plenum",IF(E265="3R","Core",IF(OR(E265="37",E265="38"),"Upper Plenum",IF(E265="39","Upper Head",IF(E265="41","Surgeline",IF(OR(E265="40",E265="43"),"PRZ Vessel",IF(OR(E265="51",E265="52"),"Accumulator",IF(E265="57","AFW SG Intac Loop",IF(E265="58","AFW SG Intac Loop",IF(OR(E265="80",E265="82",E265="90",E265="92"),"SG U-tubes",IF(OR(E265="85",E265="95"),"Riser",IF(OR(E265="87",E265="97"),"Dome","Altro"))))))))))))))))</f>
      </c>
      <c r="H265" s="6"/>
      <c r="I265" s="6"/>
      <c r="J265" s="6"/>
      <c r="K265" s="6"/>
      <c r="L265" s="6"/>
      <c r="M265" s="6"/>
      <c r="N265" s="6"/>
      <c r="O265" s="9" t="s">
        <v>631</v>
      </c>
    </row>
    <row x14ac:dyDescent="0.25" r="266" customHeight="1" ht="18.75">
      <c r="A266" s="5" t="s">
        <v>632</v>
      </c>
      <c r="B266" s="9" t="s">
        <v>975</v>
      </c>
      <c r="C266" s="1" t="s">
        <v>441</v>
      </c>
      <c r="D266" s="21">
        <f>MID(A266,3,1)</f>
      </c>
      <c r="E266" s="22">
        <f>MID(A266,3,2)</f>
      </c>
      <c r="F266" s="23">
        <f>IF(D266="1","Intact Loop",IF(D266="2","Broken Loop",IF(D266="3","RPV",IF(D266="4","Pressurizer",IF(D266="5","ECCS and AFW",IF(D266="6","Secondary Loop",IF(D266="7","Pump",IF(D266="8", "SG Broken Loop",IF(D266="9","SG Intact Loop","Break Assembly")))))))))</f>
      </c>
      <c r="G266" s="23">
        <f>IF(OR(E266="11",E266="12",E266="21",E266="22"),"Hot Leg",IF(OR(E266="13",E266="14",E266="23",E266="24"),"Loop Seal",IF(OR(E266="15",E266="16",E266="25",E266="26"),"Cold Leg",IF(OR(E266="31",E266="32",E266="3D",E266="83",E266="93"),"Downcomer",IF(OR(E266="33",E266="34",E266="35",E266="36"),"Lower Plenum",IF(E266="3R","Core",IF(OR(E266="37",E266="38"),"Upper Plenum",IF(E266="39","Upper Head",IF(E266="41","Surgeline",IF(OR(E266="40",E266="43"),"PRZ Vessel",IF(OR(E266="51",E266="52"),"Accumulator",IF(E266="57","AFW SG Intac Loop",IF(E266="58","AFW SG Intac Loop",IF(OR(E266="80",E266="82",E266="90",E266="92"),"SG U-tubes",IF(OR(E266="85",E266="95"),"Riser",IF(OR(E266="87",E266="97"),"Dome","Altro"))))))))))))))))</f>
      </c>
      <c r="H266" s="6"/>
      <c r="I266" s="6"/>
      <c r="J266" s="6"/>
      <c r="K266" s="6"/>
      <c r="L266" s="6"/>
      <c r="M266" s="6"/>
      <c r="N266" s="6"/>
      <c r="O266" s="9" t="s">
        <v>631</v>
      </c>
    </row>
    <row x14ac:dyDescent="0.25" r="267" customHeight="1" ht="18.75">
      <c r="A267" s="5" t="s">
        <v>633</v>
      </c>
      <c r="B267" s="9" t="s">
        <v>975</v>
      </c>
      <c r="C267" s="1" t="s">
        <v>441</v>
      </c>
      <c r="D267" s="21">
        <f>MID(A267,3,1)</f>
      </c>
      <c r="E267" s="22">
        <f>MID(A267,3,2)</f>
      </c>
      <c r="F267" s="23">
        <f>IF(D267="1","Intact Loop",IF(D267="2","Broken Loop",IF(D267="3","RPV",IF(D267="4","Pressurizer",IF(D267="5","ECCS and AFW",IF(D267="6","Secondary Loop",IF(D267="7","Pump",IF(D267="8", "SG Broken Loop",IF(D267="9","SG Intact Loop","Break Assembly")))))))))</f>
      </c>
      <c r="G267" s="23">
        <f>IF(OR(E267="11",E267="12",E267="21",E267="22"),"Hot Leg",IF(OR(E267="13",E267="14",E267="23",E267="24"),"Loop Seal",IF(OR(E267="15",E267="16",E267="25",E267="26"),"Cold Leg",IF(OR(E267="31",E267="32",E267="3D",E267="83",E267="93"),"Downcomer",IF(OR(E267="33",E267="34",E267="35",E267="36"),"Lower Plenum",IF(E267="3R","Core",IF(OR(E267="37",E267="38"),"Upper Plenum",IF(E267="39","Upper Head",IF(E267="41","Surgeline",IF(OR(E267="40",E267="43"),"PRZ Vessel",IF(OR(E267="51",E267="52"),"Accumulator",IF(E267="57","AFW SG Intac Loop",IF(E267="58","AFW SG Intac Loop",IF(OR(E267="80",E267="82",E267="90",E267="92"),"SG U-tubes",IF(OR(E267="85",E267="95"),"Riser",IF(OR(E267="87",E267="97"),"Dome","Altro"))))))))))))))))</f>
      </c>
      <c r="H267" s="6"/>
      <c r="I267" s="6"/>
      <c r="J267" s="6"/>
      <c r="K267" s="6"/>
      <c r="L267" s="6"/>
      <c r="M267" s="6"/>
      <c r="N267" s="6"/>
      <c r="O267" s="9" t="s">
        <v>631</v>
      </c>
    </row>
    <row x14ac:dyDescent="0.25" r="268" customHeight="1" ht="18.75">
      <c r="A268" s="5" t="s">
        <v>634</v>
      </c>
      <c r="B268" s="9" t="s">
        <v>975</v>
      </c>
      <c r="C268" s="1" t="s">
        <v>441</v>
      </c>
      <c r="D268" s="21">
        <f>MID(A268,3,1)</f>
      </c>
      <c r="E268" s="22">
        <f>MID(A268,3,2)</f>
      </c>
      <c r="F268" s="23">
        <f>IF(D268="1","Intact Loop",IF(D268="2","Broken Loop",IF(D268="3","RPV",IF(D268="4","Pressurizer",IF(D268="5","ECCS and AFW",IF(D268="6","Secondary Loop",IF(D268="7","Pump",IF(D268="8", "SG Broken Loop",IF(D268="9","SG Intact Loop","Break Assembly")))))))))</f>
      </c>
      <c r="G268" s="23">
        <f>IF(OR(E268="11",E268="12",E268="21",E268="22"),"Hot Leg",IF(OR(E268="13",E268="14",E268="23",E268="24"),"Loop Seal",IF(OR(E268="15",E268="16",E268="25",E268="26"),"Cold Leg",IF(OR(E268="31",E268="32",E268="3D",E268="83",E268="93"),"Downcomer",IF(OR(E268="33",E268="34",E268="35",E268="36"),"Lower Plenum",IF(E268="3R","Core",IF(OR(E268="37",E268="38"),"Upper Plenum",IF(E268="39","Upper Head",IF(E268="41","Surgeline",IF(OR(E268="40",E268="43"),"PRZ Vessel",IF(OR(E268="51",E268="52"),"Accumulator",IF(E268="57","AFW SG Intac Loop",IF(E268="58","AFW SG Intac Loop",IF(OR(E268="80",E268="82",E268="90",E268="92"),"SG U-tubes",IF(OR(E268="85",E268="95"),"Riser",IF(OR(E268="87",E268="97"),"Dome","Altro"))))))))))))))))</f>
      </c>
      <c r="H268" s="6"/>
      <c r="I268" s="6"/>
      <c r="J268" s="6"/>
      <c r="K268" s="6"/>
      <c r="L268" s="6"/>
      <c r="M268" s="6"/>
      <c r="N268" s="6"/>
      <c r="O268" s="9" t="s">
        <v>635</v>
      </c>
    </row>
    <row x14ac:dyDescent="0.25" r="269" customHeight="1" ht="18.75">
      <c r="A269" s="5" t="s">
        <v>636</v>
      </c>
      <c r="B269" s="9" t="s">
        <v>975</v>
      </c>
      <c r="C269" s="1" t="s">
        <v>441</v>
      </c>
      <c r="D269" s="21">
        <f>MID(A269,3,1)</f>
      </c>
      <c r="E269" s="22">
        <f>MID(A269,3,2)</f>
      </c>
      <c r="F269" s="23">
        <f>IF(D269="1","Intact Loop",IF(D269="2","Broken Loop",IF(D269="3","RPV",IF(D269="4","Pressurizer",IF(D269="5","ECCS and AFW",IF(D269="6","Secondary Loop",IF(D269="7","Pump",IF(D269="8", "SG Broken Loop",IF(D269="9","SG Intact Loop","Break Assembly")))))))))</f>
      </c>
      <c r="G269" s="23">
        <f>IF(OR(E269="11",E269="12",E269="21",E269="22"),"Hot Leg",IF(OR(E269="13",E269="14",E269="23",E269="24"),"Loop Seal",IF(OR(E269="15",E269="16",E269="25",E269="26"),"Cold Leg",IF(OR(E269="31",E269="32",E269="3D",E269="83",E269="93"),"Downcomer",IF(OR(E269="33",E269="34",E269="35",E269="36"),"Lower Plenum",IF(E269="3R","Core",IF(OR(E269="37",E269="38"),"Upper Plenum",IF(E269="39","Upper Head",IF(E269="41","Surgeline",IF(OR(E269="40",E269="43"),"PRZ Vessel",IF(OR(E269="51",E269="52"),"Accumulator",IF(E269="57","AFW SG Intac Loop",IF(E269="58","AFW SG Intac Loop",IF(OR(E269="80",E269="82",E269="90",E269="92"),"SG U-tubes",IF(OR(E269="85",E269="95"),"Riser",IF(OR(E269="87",E269="97"),"Dome","Altro"))))))))))))))))</f>
      </c>
      <c r="H269" s="6"/>
      <c r="I269" s="6"/>
      <c r="J269" s="6"/>
      <c r="K269" s="6"/>
      <c r="L269" s="6"/>
      <c r="M269" s="6"/>
      <c r="N269" s="6"/>
      <c r="O269" s="9" t="s">
        <v>635</v>
      </c>
    </row>
    <row x14ac:dyDescent="0.25" r="270" customHeight="1" ht="18.75">
      <c r="A270" s="5" t="s">
        <v>637</v>
      </c>
      <c r="B270" s="9" t="s">
        <v>975</v>
      </c>
      <c r="C270" s="1" t="s">
        <v>441</v>
      </c>
      <c r="D270" s="21">
        <f>MID(A270,3,1)</f>
      </c>
      <c r="E270" s="22">
        <f>MID(A270,3,2)</f>
      </c>
      <c r="F270" s="23">
        <f>IF(D270="1","Intact Loop",IF(D270="2","Broken Loop",IF(D270="3","RPV",IF(D270="4","Pressurizer",IF(D270="5","ECCS and AFW",IF(D270="6","Secondary Loop",IF(D270="7","Pump",IF(D270="8", "SG Broken Loop",IF(D270="9","SG Intact Loop","Break Assembly")))))))))</f>
      </c>
      <c r="G270" s="23">
        <f>IF(OR(E270="11",E270="12",E270="21",E270="22"),"Hot Leg",IF(OR(E270="13",E270="14",E270="23",E270="24"),"Loop Seal",IF(OR(E270="15",E270="16",E270="25",E270="26"),"Cold Leg",IF(OR(E270="31",E270="32",E270="3D",E270="83",E270="93"),"Downcomer",IF(OR(E270="33",E270="34",E270="35",E270="36"),"Lower Plenum",IF(E270="3R","Core",IF(OR(E270="37",E270="38"),"Upper Plenum",IF(E270="39","Upper Head",IF(E270="41","Surgeline",IF(OR(E270="40",E270="43"),"PRZ Vessel",IF(OR(E270="51",E270="52"),"Accumulator",IF(E270="57","AFW SG Intac Loop",IF(E270="58","AFW SG Intac Loop",IF(OR(E270="80",E270="82",E270="90",E270="92"),"SG U-tubes",IF(OR(E270="85",E270="95"),"Riser",IF(OR(E270="87",E270="97"),"Dome","Altro"))))))))))))))))</f>
      </c>
      <c r="H270" s="6"/>
      <c r="I270" s="6"/>
      <c r="J270" s="6"/>
      <c r="K270" s="6"/>
      <c r="L270" s="6"/>
      <c r="M270" s="6"/>
      <c r="N270" s="6"/>
      <c r="O270" s="9" t="s">
        <v>638</v>
      </c>
    </row>
    <row x14ac:dyDescent="0.25" r="271" customHeight="1" ht="18.75">
      <c r="A271" s="5" t="s">
        <v>639</v>
      </c>
      <c r="B271" s="9" t="s">
        <v>975</v>
      </c>
      <c r="C271" s="1" t="s">
        <v>441</v>
      </c>
      <c r="D271" s="21">
        <f>MID(A271,3,1)</f>
      </c>
      <c r="E271" s="22">
        <f>MID(A271,3,2)</f>
      </c>
      <c r="F271" s="23">
        <f>IF(D271="1","Intact Loop",IF(D271="2","Broken Loop",IF(D271="3","RPV",IF(D271="4","Pressurizer",IF(D271="5","ECCS and AFW",IF(D271="6","Secondary Loop",IF(D271="7","Pump",IF(D271="8", "SG Broken Loop",IF(D271="9","SG Intact Loop","Break Assembly")))))))))</f>
      </c>
      <c r="G271" s="23">
        <f>IF(OR(E271="11",E271="12",E271="21",E271="22"),"Hot Leg",IF(OR(E271="13",E271="14",E271="23",E271="24"),"Loop Seal",IF(OR(E271="15",E271="16",E271="25",E271="26"),"Cold Leg",IF(OR(E271="31",E271="32",E271="3D",E271="83",E271="93"),"Downcomer",IF(OR(E271="33",E271="34",E271="35",E271="36"),"Lower Plenum",IF(E271="3R","Core",IF(OR(E271="37",E271="38"),"Upper Plenum",IF(E271="39","Upper Head",IF(E271="41","Surgeline",IF(OR(E271="40",E271="43"),"PRZ Vessel",IF(OR(E271="51",E271="52"),"Accumulator",IF(E271="57","AFW SG Intac Loop",IF(E271="58","AFW SG Intac Loop",IF(OR(E271="80",E271="82",E271="90",E271="92"),"SG U-tubes",IF(OR(E271="85",E271="95"),"Riser",IF(OR(E271="87",E271="97"),"Dome","Altro"))))))))))))))))</f>
      </c>
      <c r="H271" s="6"/>
      <c r="I271" s="6"/>
      <c r="J271" s="6"/>
      <c r="K271" s="6"/>
      <c r="L271" s="6"/>
      <c r="M271" s="6"/>
      <c r="N271" s="6"/>
      <c r="O271" s="9" t="s">
        <v>640</v>
      </c>
    </row>
    <row x14ac:dyDescent="0.25" r="272" customHeight="1" ht="18.75">
      <c r="A272" s="5" t="s">
        <v>641</v>
      </c>
      <c r="B272" s="9" t="s">
        <v>975</v>
      </c>
      <c r="C272" s="1" t="s">
        <v>441</v>
      </c>
      <c r="D272" s="21">
        <f>MID(A272,3,1)</f>
      </c>
      <c r="E272" s="22">
        <f>MID(A272,3,2)</f>
      </c>
      <c r="F272" s="23">
        <f>IF(D272="1","Intact Loop",IF(D272="2","Broken Loop",IF(D272="3","RPV",IF(D272="4","Pressurizer",IF(D272="5","ECCS and AFW",IF(D272="6","Secondary Loop",IF(D272="7","Pump",IF(D272="8", "SG Broken Loop",IF(D272="9","SG Intact Loop","Break Assembly")))))))))</f>
      </c>
      <c r="G272" s="23">
        <f>IF(OR(E272="11",E272="12",E272="21",E272="22"),"Hot Leg",IF(OR(E272="13",E272="14",E272="23",E272="24"),"Loop Seal",IF(OR(E272="15",E272="16",E272="25",E272="26"),"Cold Leg",IF(OR(E272="31",E272="32",E272="3D",E272="83",E272="93"),"Downcomer",IF(OR(E272="33",E272="34",E272="35",E272="36"),"Lower Plenum",IF(E272="3R","Core",IF(OR(E272="37",E272="38"),"Upper Plenum",IF(E272="39","Upper Head",IF(E272="41","Surgeline",IF(OR(E272="40",E272="43"),"PRZ Vessel",IF(OR(E272="51",E272="52"),"Accumulator",IF(E272="57","AFW SG Intac Loop",IF(E272="58","AFW SG Intac Loop",IF(OR(E272="80",E272="82",E272="90",E272="92"),"SG U-tubes",IF(OR(E272="85",E272="95"),"Riser",IF(OR(E272="87",E272="97"),"Dome","Altro"))))))))))))))))</f>
      </c>
      <c r="H272" s="6"/>
      <c r="I272" s="6"/>
      <c r="J272" s="6"/>
      <c r="K272" s="6"/>
      <c r="L272" s="6"/>
      <c r="M272" s="6"/>
      <c r="N272" s="6"/>
      <c r="O272" s="9" t="s">
        <v>640</v>
      </c>
    </row>
    <row x14ac:dyDescent="0.25" r="273" customHeight="1" ht="18.75">
      <c r="A273" s="5" t="s">
        <v>642</v>
      </c>
      <c r="B273" s="9" t="s">
        <v>975</v>
      </c>
      <c r="C273" s="1" t="s">
        <v>441</v>
      </c>
      <c r="D273" s="21">
        <f>MID(A273,3,1)</f>
      </c>
      <c r="E273" s="22">
        <f>MID(A273,3,2)</f>
      </c>
      <c r="F273" s="23">
        <f>IF(D273="1","Intact Loop",IF(D273="2","Broken Loop",IF(D273="3","RPV",IF(D273="4","Pressurizer",IF(D273="5","ECCS and AFW",IF(D273="6","Secondary Loop",IF(D273="7","Pump",IF(D273="8", "SG Broken Loop",IF(D273="9","SG Intact Loop","Break Assembly")))))))))</f>
      </c>
      <c r="G273" s="23">
        <f>IF(OR(E273="11",E273="12",E273="21",E273="22"),"Hot Leg",IF(OR(E273="13",E273="14",E273="23",E273="24"),"Loop Seal",IF(OR(E273="15",E273="16",E273="25",E273="26"),"Cold Leg",IF(OR(E273="31",E273="32",E273="3D",E273="83",E273="93"),"Downcomer",IF(OR(E273="33",E273="34",E273="35",E273="36"),"Lower Plenum",IF(E273="3R","Core",IF(OR(E273="37",E273="38"),"Upper Plenum",IF(E273="39","Upper Head",IF(E273="41","Surgeline",IF(OR(E273="40",E273="43"),"PRZ Vessel",IF(OR(E273="51",E273="52"),"Accumulator",IF(E273="57","AFW SG Intac Loop",IF(E273="58","AFW SG Intac Loop",IF(OR(E273="80",E273="82",E273="90",E273="92"),"SG U-tubes",IF(OR(E273="85",E273="95"),"Riser",IF(OR(E273="87",E273="97"),"Dome","Altro"))))))))))))))))</f>
      </c>
      <c r="H273" s="6"/>
      <c r="I273" s="6"/>
      <c r="J273" s="6"/>
      <c r="K273" s="6"/>
      <c r="L273" s="6"/>
      <c r="M273" s="6"/>
      <c r="N273" s="6"/>
      <c r="O273" s="9" t="s">
        <v>640</v>
      </c>
    </row>
    <row x14ac:dyDescent="0.25" r="274" customHeight="1" ht="18.75">
      <c r="A274" s="5" t="s">
        <v>643</v>
      </c>
      <c r="B274" s="9" t="s">
        <v>975</v>
      </c>
      <c r="C274" s="1" t="s">
        <v>441</v>
      </c>
      <c r="D274" s="21">
        <f>MID(A274,3,1)</f>
      </c>
      <c r="E274" s="22">
        <f>MID(A274,3,2)</f>
      </c>
      <c r="F274" s="23">
        <f>IF(D274="1","Intact Loop",IF(D274="2","Broken Loop",IF(D274="3","RPV",IF(D274="4","Pressurizer",IF(D274="5","ECCS and AFW",IF(D274="6","Secondary Loop",IF(D274="7","Pump",IF(D274="8", "SG Broken Loop",IF(D274="9","SG Intact Loop","Break Assembly")))))))))</f>
      </c>
      <c r="G274" s="23">
        <f>IF(OR(E274="11",E274="12",E274="21",E274="22"),"Hot Leg",IF(OR(E274="13",E274="14",E274="23",E274="24"),"Loop Seal",IF(OR(E274="15",E274="16",E274="25",E274="26"),"Cold Leg",IF(OR(E274="31",E274="32",E274="3D",E274="83",E274="93"),"Downcomer",IF(OR(E274="33",E274="34",E274="35",E274="36"),"Lower Plenum",IF(E274="3R","Core",IF(OR(E274="37",E274="38"),"Upper Plenum",IF(E274="39","Upper Head",IF(E274="41","Surgeline",IF(OR(E274="40",E274="43"),"PRZ Vessel",IF(OR(E274="51",E274="52"),"Accumulator",IF(E274="57","AFW SG Intac Loop",IF(E274="58","AFW SG Intac Loop",IF(OR(E274="80",E274="82",E274="90",E274="92"),"SG U-tubes",IF(OR(E274="85",E274="95"),"Riser",IF(OR(E274="87",E274="97"),"Dome","Altro"))))))))))))))))</f>
      </c>
      <c r="H274" s="6"/>
      <c r="I274" s="6"/>
      <c r="J274" s="6"/>
      <c r="K274" s="6"/>
      <c r="L274" s="6"/>
      <c r="M274" s="6"/>
      <c r="N274" s="6"/>
      <c r="O274" s="9" t="s">
        <v>640</v>
      </c>
    </row>
    <row x14ac:dyDescent="0.25" r="275" customHeight="1" ht="18.75">
      <c r="A275" s="5" t="s">
        <v>644</v>
      </c>
      <c r="B275" s="9" t="s">
        <v>975</v>
      </c>
      <c r="C275" s="1" t="s">
        <v>441</v>
      </c>
      <c r="D275" s="21">
        <f>MID(A275,3,1)</f>
      </c>
      <c r="E275" s="22">
        <f>MID(A275,3,2)</f>
      </c>
      <c r="F275" s="23">
        <f>IF(D275="1","Intact Loop",IF(D275="2","Broken Loop",IF(D275="3","RPV",IF(D275="4","Pressurizer",IF(D275="5","ECCS and AFW",IF(D275="6","Secondary Loop",IF(D275="7","Pump",IF(D275="8", "SG Broken Loop",IF(D275="9","SG Intact Loop","Break Assembly")))))))))</f>
      </c>
      <c r="G275" s="23">
        <f>IF(OR(E275="11",E275="12",E275="21",E275="22"),"Hot Leg",IF(OR(E275="13",E275="14",E275="23",E275="24"),"Loop Seal",IF(OR(E275="15",E275="16",E275="25",E275="26"),"Cold Leg",IF(OR(E275="31",E275="32",E275="3D",E275="83",E275="93"),"Downcomer",IF(OR(E275="33",E275="34",E275="35",E275="36"),"Lower Plenum",IF(E275="3R","Core",IF(OR(E275="37",E275="38"),"Upper Plenum",IF(E275="39","Upper Head",IF(E275="41","Surgeline",IF(OR(E275="40",E275="43"),"PRZ Vessel",IF(OR(E275="51",E275="52"),"Accumulator",IF(E275="57","AFW SG Intac Loop",IF(E275="58","AFW SG Intac Loop",IF(OR(E275="80",E275="82",E275="90",E275="92"),"SG U-tubes",IF(OR(E275="85",E275="95"),"Riser",IF(OR(E275="87",E275="97"),"Dome","Altro"))))))))))))))))</f>
      </c>
      <c r="H275" s="6"/>
      <c r="I275" s="6"/>
      <c r="J275" s="6"/>
      <c r="K275" s="6"/>
      <c r="L275" s="6"/>
      <c r="M275" s="6"/>
      <c r="N275" s="6"/>
      <c r="O275" s="9" t="s">
        <v>645</v>
      </c>
    </row>
    <row x14ac:dyDescent="0.25" r="276" customHeight="1" ht="18.75">
      <c r="A276" s="5" t="s">
        <v>646</v>
      </c>
      <c r="B276" s="9" t="s">
        <v>975</v>
      </c>
      <c r="C276" s="1" t="s">
        <v>441</v>
      </c>
      <c r="D276" s="21">
        <f>MID(A276,3,1)</f>
      </c>
      <c r="E276" s="22">
        <f>MID(A276,3,2)</f>
      </c>
      <c r="F276" s="23">
        <f>IF(D276="1","Intact Loop",IF(D276="2","Broken Loop",IF(D276="3","RPV",IF(D276="4","Pressurizer",IF(D276="5","ECCS and AFW",IF(D276="6","Secondary Loop",IF(D276="7","Pump",IF(D276="8", "SG Broken Loop",IF(D276="9","SG Intact Loop","Break Assembly")))))))))</f>
      </c>
      <c r="G276" s="23">
        <f>IF(OR(E276="11",E276="12",E276="21",E276="22"),"Hot Leg",IF(OR(E276="13",E276="14",E276="23",E276="24"),"Loop Seal",IF(OR(E276="15",E276="16",E276="25",E276="26"),"Cold Leg",IF(OR(E276="31",E276="32",E276="3D",E276="83",E276="93"),"Downcomer",IF(OR(E276="33",E276="34",E276="35",E276="36"),"Lower Plenum",IF(E276="3R","Core",IF(OR(E276="37",E276="38"),"Upper Plenum",IF(E276="39","Upper Head",IF(E276="41","Surgeline",IF(OR(E276="40",E276="43"),"PRZ Vessel",IF(OR(E276="51",E276="52"),"Accumulator",IF(E276="57","AFW SG Intac Loop",IF(E276="58","AFW SG Intac Loop",IF(OR(E276="80",E276="82",E276="90",E276="92"),"SG U-tubes",IF(OR(E276="85",E276="95"),"Riser",IF(OR(E276="87",E276="97"),"Dome","Altro"))))))))))))))))</f>
      </c>
      <c r="H276" s="6"/>
      <c r="I276" s="6"/>
      <c r="J276" s="6"/>
      <c r="K276" s="6"/>
      <c r="L276" s="6"/>
      <c r="M276" s="6"/>
      <c r="N276" s="6"/>
      <c r="O276" s="9" t="s">
        <v>645</v>
      </c>
    </row>
    <row x14ac:dyDescent="0.25" r="277" customHeight="1" ht="18.75">
      <c r="A277" s="5" t="s">
        <v>647</v>
      </c>
      <c r="B277" s="9" t="s">
        <v>975</v>
      </c>
      <c r="C277" s="1" t="s">
        <v>441</v>
      </c>
      <c r="D277" s="21">
        <f>MID(A277,3,1)</f>
      </c>
      <c r="E277" s="22">
        <f>MID(A277,3,2)</f>
      </c>
      <c r="F277" s="23">
        <f>IF(D277="1","Intact Loop",IF(D277="2","Broken Loop",IF(D277="3","RPV",IF(D277="4","Pressurizer",IF(D277="5","ECCS and AFW",IF(D277="6","Secondary Loop",IF(D277="7","Pump",IF(D277="8", "SG Broken Loop",IF(D277="9","SG Intact Loop","Break Assembly")))))))))</f>
      </c>
      <c r="G277" s="23">
        <f>IF(OR(E277="11",E277="12",E277="21",E277="22"),"Hot Leg",IF(OR(E277="13",E277="14",E277="23",E277="24"),"Loop Seal",IF(OR(E277="15",E277="16",E277="25",E277="26"),"Cold Leg",IF(OR(E277="31",E277="32",E277="3D",E277="83",E277="93"),"Downcomer",IF(OR(E277="33",E277="34",E277="35",E277="36"),"Lower Plenum",IF(E277="3R","Core",IF(OR(E277="37",E277="38"),"Upper Plenum",IF(E277="39","Upper Head",IF(E277="41","Surgeline",IF(OR(E277="40",E277="43"),"PRZ Vessel",IF(OR(E277="51",E277="52"),"Accumulator",IF(E277="57","AFW SG Intac Loop",IF(E277="58","AFW SG Intac Loop",IF(OR(E277="80",E277="82",E277="90",E277="92"),"SG U-tubes",IF(OR(E277="85",E277="95"),"Riser",IF(OR(E277="87",E277="97"),"Dome","Altro"))))))))))))))))</f>
      </c>
      <c r="H277" s="6"/>
      <c r="I277" s="6"/>
      <c r="J277" s="6"/>
      <c r="K277" s="6"/>
      <c r="L277" s="6"/>
      <c r="M277" s="6"/>
      <c r="N277" s="6"/>
      <c r="O277" s="9" t="s">
        <v>645</v>
      </c>
    </row>
    <row x14ac:dyDescent="0.25" r="278" customHeight="1" ht="18.75">
      <c r="A278" s="5" t="s">
        <v>648</v>
      </c>
      <c r="B278" s="9" t="s">
        <v>975</v>
      </c>
      <c r="C278" s="1" t="s">
        <v>441</v>
      </c>
      <c r="D278" s="21">
        <f>MID(A278,3,1)</f>
      </c>
      <c r="E278" s="22">
        <f>MID(A278,3,2)</f>
      </c>
      <c r="F278" s="23">
        <f>IF(D278="1","Intact Loop",IF(D278="2","Broken Loop",IF(D278="3","RPV",IF(D278="4","Pressurizer",IF(D278="5","ECCS and AFW",IF(D278="6","Secondary Loop",IF(D278="7","Pump",IF(D278="8", "SG Broken Loop",IF(D278="9","SG Intact Loop","Break Assembly")))))))))</f>
      </c>
      <c r="G278" s="23">
        <f>IF(OR(E278="11",E278="12",E278="21",E278="22"),"Hot Leg",IF(OR(E278="13",E278="14",E278="23",E278="24"),"Loop Seal",IF(OR(E278="15",E278="16",E278="25",E278="26"),"Cold Leg",IF(OR(E278="31",E278="32",E278="3D",E278="83",E278="93"),"Downcomer",IF(OR(E278="33",E278="34",E278="35",E278="36"),"Lower Plenum",IF(E278="3R","Core",IF(OR(E278="37",E278="38"),"Upper Plenum",IF(E278="39","Upper Head",IF(E278="41","Surgeline",IF(OR(E278="40",E278="43"),"PRZ Vessel",IF(OR(E278="51",E278="52"),"Accumulator",IF(E278="57","AFW SG Intac Loop",IF(E278="58","AFW SG Intac Loop",IF(OR(E278="80",E278="82",E278="90",E278="92"),"SG U-tubes",IF(OR(E278="85",E278="95"),"Riser",IF(OR(E278="87",E278="97"),"Dome","Altro"))))))))))))))))</f>
      </c>
      <c r="H278" s="6"/>
      <c r="I278" s="6"/>
      <c r="J278" s="6"/>
      <c r="K278" s="6"/>
      <c r="L278" s="6"/>
      <c r="M278" s="6"/>
      <c r="N278" s="6"/>
      <c r="O278" s="9" t="s">
        <v>645</v>
      </c>
    </row>
    <row x14ac:dyDescent="0.25" r="279" customHeight="1" ht="18.75">
      <c r="A279" s="5" t="s">
        <v>649</v>
      </c>
      <c r="B279" s="9" t="s">
        <v>975</v>
      </c>
      <c r="C279" s="1" t="s">
        <v>441</v>
      </c>
      <c r="D279" s="21">
        <f>MID(A279,3,1)</f>
      </c>
      <c r="E279" s="22">
        <f>MID(A279,3,2)</f>
      </c>
      <c r="F279" s="23">
        <f>IF(D279="1","Intact Loop",IF(D279="2","Broken Loop",IF(D279="3","RPV",IF(D279="4","Pressurizer",IF(D279="5","ECCS and AFW",IF(D279="6","Secondary Loop",IF(D279="7","Pump",IF(D279="8", "SG Broken Loop",IF(D279="9","SG Intact Loop","Break Assembly")))))))))</f>
      </c>
      <c r="G279" s="23">
        <f>IF(OR(E279="11",E279="12",E279="21",E279="22"),"Hot Leg",IF(OR(E279="13",E279="14",E279="23",E279="24"),"Loop Seal",IF(OR(E279="15",E279="16",E279="25",E279="26"),"Cold Leg",IF(OR(E279="31",E279="32",E279="3D",E279="83",E279="93"),"Downcomer",IF(OR(E279="33",E279="34",E279="35",E279="36"),"Lower Plenum",IF(E279="3R","Core",IF(OR(E279="37",E279="38"),"Upper Plenum",IF(E279="39","Upper Head",IF(E279="41","Surgeline",IF(OR(E279="40",E279="43"),"PRZ Vessel",IF(OR(E279="51",E279="52"),"Accumulator",IF(E279="57","AFW SG Intac Loop",IF(E279="58","AFW SG Intac Loop",IF(OR(E279="80",E279="82",E279="90",E279="92"),"SG U-tubes",IF(OR(E279="85",E279="95"),"Riser",IF(OR(E279="87",E279="97"),"Dome","Altro"))))))))))))))))</f>
      </c>
      <c r="H279" s="6"/>
      <c r="I279" s="6"/>
      <c r="J279" s="6"/>
      <c r="K279" s="6"/>
      <c r="L279" s="6"/>
      <c r="M279" s="6"/>
      <c r="N279" s="6"/>
      <c r="O279" s="9" t="s">
        <v>650</v>
      </c>
    </row>
    <row x14ac:dyDescent="0.25" r="280" customHeight="1" ht="18.75">
      <c r="A280" s="5" t="s">
        <v>651</v>
      </c>
      <c r="B280" s="9" t="s">
        <v>975</v>
      </c>
      <c r="C280" s="1" t="s">
        <v>441</v>
      </c>
      <c r="D280" s="21">
        <f>MID(A280,3,1)</f>
      </c>
      <c r="E280" s="22">
        <f>MID(A280,3,2)</f>
      </c>
      <c r="F280" s="23">
        <f>IF(D280="1","Intact Loop",IF(D280="2","Broken Loop",IF(D280="3","RPV",IF(D280="4","Pressurizer",IF(D280="5","ECCS and AFW",IF(D280="6","Secondary Loop",IF(D280="7","Pump",IF(D280="8", "SG Broken Loop",IF(D280="9","SG Intact Loop","Break Assembly")))))))))</f>
      </c>
      <c r="G280" s="23">
        <f>IF(OR(E280="11",E280="12",E280="21",E280="22"),"Hot Leg",IF(OR(E280="13",E280="14",E280="23",E280="24"),"Loop Seal",IF(OR(E280="15",E280="16",E280="25",E280="26"),"Cold Leg",IF(OR(E280="31",E280="32",E280="3D",E280="83",E280="93"),"Downcomer",IF(OR(E280="33",E280="34",E280="35",E280="36"),"Lower Plenum",IF(E280="3R","Core",IF(OR(E280="37",E280="38"),"Upper Plenum",IF(E280="39","Upper Head",IF(E280="41","Surgeline",IF(OR(E280="40",E280="43"),"PRZ Vessel",IF(OR(E280="51",E280="52"),"Accumulator",IF(E280="57","AFW SG Intac Loop",IF(E280="58","AFW SG Intac Loop",IF(OR(E280="80",E280="82",E280="90",E280="92"),"SG U-tubes",IF(OR(E280="85",E280="95"),"Riser",IF(OR(E280="87",E280="97"),"Dome","Altro"))))))))))))))))</f>
      </c>
      <c r="H280" s="6"/>
      <c r="I280" s="6"/>
      <c r="J280" s="6"/>
      <c r="K280" s="6"/>
      <c r="L280" s="6"/>
      <c r="M280" s="6"/>
      <c r="N280" s="6"/>
      <c r="O280" s="9" t="s">
        <v>650</v>
      </c>
    </row>
    <row x14ac:dyDescent="0.25" r="281" customHeight="1" ht="18.75">
      <c r="A281" s="5" t="s">
        <v>652</v>
      </c>
      <c r="B281" s="9" t="s">
        <v>975</v>
      </c>
      <c r="C281" s="1" t="s">
        <v>441</v>
      </c>
      <c r="D281" s="21">
        <f>MID(A281,3,1)</f>
      </c>
      <c r="E281" s="22">
        <f>MID(A281,3,2)</f>
      </c>
      <c r="F281" s="23">
        <f>IF(D281="1","Intact Loop",IF(D281="2","Broken Loop",IF(D281="3","RPV",IF(D281="4","Pressurizer",IF(D281="5","ECCS and AFW",IF(D281="6","Secondary Loop",IF(D281="7","Pump",IF(D281="8", "SG Broken Loop",IF(D281="9","SG Intact Loop","Break Assembly")))))))))</f>
      </c>
      <c r="G281" s="23">
        <f>IF(OR(E281="11",E281="12",E281="21",E281="22"),"Hot Leg",IF(OR(E281="13",E281="14",E281="23",E281="24"),"Loop Seal",IF(OR(E281="15",E281="16",E281="25",E281="26"),"Cold Leg",IF(OR(E281="31",E281="32",E281="3D",E281="83",E281="93"),"Downcomer",IF(OR(E281="33",E281="34",E281="35",E281="36"),"Lower Plenum",IF(E281="3R","Core",IF(OR(E281="37",E281="38"),"Upper Plenum",IF(E281="39","Upper Head",IF(E281="41","Surgeline",IF(OR(E281="40",E281="43"),"PRZ Vessel",IF(OR(E281="51",E281="52"),"Accumulator",IF(E281="57","AFW SG Intac Loop",IF(E281="58","AFW SG Intac Loop",IF(OR(E281="80",E281="82",E281="90",E281="92"),"SG U-tubes",IF(OR(E281="85",E281="95"),"Riser",IF(OR(E281="87",E281="97"),"Dome","Altro"))))))))))))))))</f>
      </c>
      <c r="H281" s="6"/>
      <c r="I281" s="6"/>
      <c r="J281" s="6"/>
      <c r="K281" s="6"/>
      <c r="L281" s="6"/>
      <c r="M281" s="6"/>
      <c r="N281" s="6"/>
      <c r="O281" s="9" t="s">
        <v>653</v>
      </c>
    </row>
    <row x14ac:dyDescent="0.25" r="282" customHeight="1" ht="18.75">
      <c r="A282" s="5" t="s">
        <v>654</v>
      </c>
      <c r="B282" s="9" t="s">
        <v>975</v>
      </c>
      <c r="C282" s="1" t="s">
        <v>441</v>
      </c>
      <c r="D282" s="21">
        <f>MID(A282,3,1)</f>
      </c>
      <c r="E282" s="22">
        <f>MID(A282,3,2)</f>
      </c>
      <c r="F282" s="23">
        <f>IF(D282="1","Intact Loop",IF(D282="2","Broken Loop",IF(D282="3","RPV",IF(D282="4","Pressurizer",IF(D282="5","ECCS and AFW",IF(D282="6","Secondary Loop",IF(D282="7","Pump",IF(D282="8", "SG Broken Loop",IF(D282="9","SG Intact Loop","Break Assembly")))))))))</f>
      </c>
      <c r="G282" s="23">
        <f>IF(OR(E282="11",E282="12",E282="21",E282="22"),"Hot Leg",IF(OR(E282="13",E282="14",E282="23",E282="24"),"Loop Seal",IF(OR(E282="15",E282="16",E282="25",E282="26"),"Cold Leg",IF(OR(E282="31",E282="32",E282="3D",E282="83",E282="93"),"Downcomer",IF(OR(E282="33",E282="34",E282="35",E282="36"),"Lower Plenum",IF(E282="3R","Core",IF(OR(E282="37",E282="38"),"Upper Plenum",IF(E282="39","Upper Head",IF(E282="41","Surgeline",IF(OR(E282="40",E282="43"),"PRZ Vessel",IF(OR(E282="51",E282="52"),"Accumulator",IF(E282="57","AFW SG Intac Loop",IF(E282="58","AFW SG Intac Loop",IF(OR(E282="80",E282="82",E282="90",E282="92"),"SG U-tubes",IF(OR(E282="85",E282="95"),"Riser",IF(OR(E282="87",E282="97"),"Dome","Altro"))))))))))))))))</f>
      </c>
      <c r="H282" s="6"/>
      <c r="I282" s="6"/>
      <c r="J282" s="6"/>
      <c r="K282" s="6"/>
      <c r="L282" s="6"/>
      <c r="M282" s="6"/>
      <c r="N282" s="6"/>
      <c r="O282" s="9" t="s">
        <v>653</v>
      </c>
    </row>
    <row x14ac:dyDescent="0.25" r="283" customHeight="1" ht="18.75">
      <c r="A283" s="5" t="s">
        <v>655</v>
      </c>
      <c r="B283" s="9" t="s">
        <v>975</v>
      </c>
      <c r="C283" s="1" t="s">
        <v>441</v>
      </c>
      <c r="D283" s="21">
        <f>MID(A283,3,1)</f>
      </c>
      <c r="E283" s="22">
        <f>MID(A283,3,2)</f>
      </c>
      <c r="F283" s="23">
        <f>IF(D283="1","Intact Loop",IF(D283="2","Broken Loop",IF(D283="3","RPV",IF(D283="4","Pressurizer",IF(D283="5","ECCS and AFW",IF(D283="6","Secondary Loop",IF(D283="7","Pump",IF(D283="8", "SG Broken Loop",IF(D283="9","SG Intact Loop","Break Assembly")))))))))</f>
      </c>
      <c r="G283" s="23">
        <f>IF(OR(E283="11",E283="12",E283="21",E283="22"),"Hot Leg",IF(OR(E283="13",E283="14",E283="23",E283="24"),"Loop Seal",IF(OR(E283="15",E283="16",E283="25",E283="26"),"Cold Leg",IF(OR(E283="31",E283="32",E283="3D",E283="83",E283="93"),"Downcomer",IF(OR(E283="33",E283="34",E283="35",E283="36"),"Lower Plenum",IF(E283="3R","Core",IF(OR(E283="37",E283="38"),"Upper Plenum",IF(E283="39","Upper Head",IF(E283="41","Surgeline",IF(OR(E283="40",E283="43"),"PRZ Vessel",IF(OR(E283="51",E283="52"),"Accumulator",IF(E283="57","AFW SG Intac Loop",IF(E283="58","AFW SG Intac Loop",IF(OR(E283="80",E283="82",E283="90",E283="92"),"SG U-tubes",IF(OR(E283="85",E283="95"),"Riser",IF(OR(E283="87",E283="97"),"Dome","Altro"))))))))))))))))</f>
      </c>
      <c r="H283" s="6"/>
      <c r="I283" s="6"/>
      <c r="J283" s="6"/>
      <c r="K283" s="6"/>
      <c r="L283" s="6"/>
      <c r="M283" s="6"/>
      <c r="N283" s="6"/>
      <c r="O283" s="9" t="s">
        <v>656</v>
      </c>
    </row>
    <row x14ac:dyDescent="0.25" r="284" customHeight="1" ht="18.75">
      <c r="A284" s="5" t="s">
        <v>657</v>
      </c>
      <c r="B284" s="9" t="s">
        <v>975</v>
      </c>
      <c r="C284" s="1" t="s">
        <v>441</v>
      </c>
      <c r="D284" s="21">
        <f>MID(A284,3,1)</f>
      </c>
      <c r="E284" s="22">
        <f>MID(A284,3,2)</f>
      </c>
      <c r="F284" s="23">
        <f>IF(D284="1","Intact Loop",IF(D284="2","Broken Loop",IF(D284="3","RPV",IF(D284="4","Pressurizer",IF(D284="5","ECCS and AFW",IF(D284="6","Secondary Loop",IF(D284="7","Pump",IF(D284="8", "SG Broken Loop",IF(D284="9","SG Intact Loop","Break Assembly")))))))))</f>
      </c>
      <c r="G284" s="23">
        <f>IF(OR(E284="11",E284="12",E284="21",E284="22"),"Hot Leg",IF(OR(E284="13",E284="14",E284="23",E284="24"),"Loop Seal",IF(OR(E284="15",E284="16",E284="25",E284="26"),"Cold Leg",IF(OR(E284="31",E284="32",E284="3D",E284="83",E284="93"),"Downcomer",IF(OR(E284="33",E284="34",E284="35",E284="36"),"Lower Plenum",IF(E284="3R","Core",IF(OR(E284="37",E284="38"),"Upper Plenum",IF(E284="39","Upper Head",IF(E284="41","Surgeline",IF(OR(E284="40",E284="43"),"PRZ Vessel",IF(OR(E284="51",E284="52"),"Accumulator",IF(E284="57","AFW SG Intac Loop",IF(E284="58","AFW SG Intac Loop",IF(OR(E284="80",E284="82",E284="90",E284="92"),"SG U-tubes",IF(OR(E284="85",E284="95"),"Riser",IF(OR(E284="87",E284="97"),"Dome","Altro"))))))))))))))))</f>
      </c>
      <c r="H284" s="6"/>
      <c r="I284" s="6"/>
      <c r="J284" s="6"/>
      <c r="K284" s="6"/>
      <c r="L284" s="6"/>
      <c r="M284" s="6"/>
      <c r="N284" s="6"/>
      <c r="O284" s="9" t="s">
        <v>656</v>
      </c>
    </row>
    <row x14ac:dyDescent="0.25" r="285" customHeight="1" ht="18.75">
      <c r="A285" s="5" t="s">
        <v>658</v>
      </c>
      <c r="B285" s="9" t="s">
        <v>975</v>
      </c>
      <c r="C285" s="1" t="s">
        <v>441</v>
      </c>
      <c r="D285" s="21">
        <f>MID(A285,3,1)</f>
      </c>
      <c r="E285" s="22">
        <f>MID(A285,3,2)</f>
      </c>
      <c r="F285" s="23">
        <f>IF(D285="1","Intact Loop",IF(D285="2","Broken Loop",IF(D285="3","RPV",IF(D285="4","Pressurizer",IF(D285="5","ECCS and AFW",IF(D285="6","Secondary Loop",IF(D285="7","Pump",IF(D285="8", "SG Broken Loop",IF(D285="9","SG Intact Loop","Break Assembly")))))))))</f>
      </c>
      <c r="G285" s="23">
        <f>IF(OR(E285="11",E285="12",E285="21",E285="22"),"Hot Leg",IF(OR(E285="13",E285="14",E285="23",E285="24"),"Loop Seal",IF(OR(E285="15",E285="16",E285="25",E285="26"),"Cold Leg",IF(OR(E285="31",E285="32",E285="3D",E285="83",E285="93"),"Downcomer",IF(OR(E285="33",E285="34",E285="35",E285="36"),"Lower Plenum",IF(E285="3R","Core",IF(OR(E285="37",E285="38"),"Upper Plenum",IF(E285="39","Upper Head",IF(E285="41","Surgeline",IF(OR(E285="40",E285="43"),"PRZ Vessel",IF(OR(E285="51",E285="52"),"Accumulator",IF(E285="57","AFW SG Intac Loop",IF(E285="58","AFW SG Intac Loop",IF(OR(E285="80",E285="82",E285="90",E285="92"),"SG U-tubes",IF(OR(E285="85",E285="95"),"Riser",IF(OR(E285="87",E285="97"),"Dome","Altro"))))))))))))))))</f>
      </c>
      <c r="H285" s="6"/>
      <c r="I285" s="6"/>
      <c r="J285" s="6"/>
      <c r="K285" s="6"/>
      <c r="L285" s="6"/>
      <c r="M285" s="6"/>
      <c r="N285" s="6"/>
      <c r="O285" s="9" t="s">
        <v>656</v>
      </c>
    </row>
    <row x14ac:dyDescent="0.25" r="286" customHeight="1" ht="18.75">
      <c r="A286" s="5" t="s">
        <v>659</v>
      </c>
      <c r="B286" s="9" t="s">
        <v>975</v>
      </c>
      <c r="C286" s="1" t="s">
        <v>441</v>
      </c>
      <c r="D286" s="21">
        <f>MID(A286,3,1)</f>
      </c>
      <c r="E286" s="22">
        <f>MID(A286,3,2)</f>
      </c>
      <c r="F286" s="23">
        <f>IF(D286="1","Intact Loop",IF(D286="2","Broken Loop",IF(D286="3","RPV",IF(D286="4","Pressurizer",IF(D286="5","ECCS and AFW",IF(D286="6","Secondary Loop",IF(D286="7","Pump",IF(D286="8", "SG Broken Loop",IF(D286="9","SG Intact Loop","Break Assembly")))))))))</f>
      </c>
      <c r="G286" s="23">
        <f>IF(OR(E286="11",E286="12",E286="21",E286="22"),"Hot Leg",IF(OR(E286="13",E286="14",E286="23",E286="24"),"Loop Seal",IF(OR(E286="15",E286="16",E286="25",E286="26"),"Cold Leg",IF(OR(E286="31",E286="32",E286="3D",E286="83",E286="93"),"Downcomer",IF(OR(E286="33",E286="34",E286="35",E286="36"),"Lower Plenum",IF(E286="3R","Core",IF(OR(E286="37",E286="38"),"Upper Plenum",IF(E286="39","Upper Head",IF(E286="41","Surgeline",IF(OR(E286="40",E286="43"),"PRZ Vessel",IF(OR(E286="51",E286="52"),"Accumulator",IF(E286="57","AFW SG Intac Loop",IF(E286="58","AFW SG Intac Loop",IF(OR(E286="80",E286="82",E286="90",E286="92"),"SG U-tubes",IF(OR(E286="85",E286="95"),"Riser",IF(OR(E286="87",E286="97"),"Dome","Altro"))))))))))))))))</f>
      </c>
      <c r="H286" s="6"/>
      <c r="I286" s="6"/>
      <c r="J286" s="6"/>
      <c r="K286" s="6"/>
      <c r="L286" s="6"/>
      <c r="M286" s="6"/>
      <c r="N286" s="6"/>
      <c r="O286" s="9" t="s">
        <v>660</v>
      </c>
    </row>
    <row x14ac:dyDescent="0.25" r="287" customHeight="1" ht="18.75">
      <c r="A287" s="5" t="s">
        <v>661</v>
      </c>
      <c r="B287" s="9" t="s">
        <v>975</v>
      </c>
      <c r="C287" s="1" t="s">
        <v>441</v>
      </c>
      <c r="D287" s="21">
        <f>MID(A287,3,1)</f>
      </c>
      <c r="E287" s="22">
        <f>MID(A287,3,2)</f>
      </c>
      <c r="F287" s="23">
        <f>IF(D287="1","Intact Loop",IF(D287="2","Broken Loop",IF(D287="3","RPV",IF(D287="4","Pressurizer",IF(D287="5","ECCS and AFW",IF(D287="6","Secondary Loop",IF(D287="7","Pump",IF(D287="8", "SG Broken Loop",IF(D287="9","SG Intact Loop","Break Assembly")))))))))</f>
      </c>
      <c r="G287" s="23">
        <f>IF(OR(E287="11",E287="12",E287="21",E287="22"),"Hot Leg",IF(OR(E287="13",E287="14",E287="23",E287="24"),"Loop Seal",IF(OR(E287="15",E287="16",E287="25",E287="26"),"Cold Leg",IF(OR(E287="31",E287="32",E287="3D",E287="83",E287="93"),"Downcomer",IF(OR(E287="33",E287="34",E287="35",E287="36"),"Lower Plenum",IF(E287="3R","Core",IF(OR(E287="37",E287="38"),"Upper Plenum",IF(E287="39","Upper Head",IF(E287="41","Surgeline",IF(OR(E287="40",E287="43"),"PRZ Vessel",IF(OR(E287="51",E287="52"),"Accumulator",IF(E287="57","AFW SG Intac Loop",IF(E287="58","AFW SG Intac Loop",IF(OR(E287="80",E287="82",E287="90",E287="92"),"SG U-tubes",IF(OR(E287="85",E287="95"),"Riser",IF(OR(E287="87",E287="97"),"Dome","Altro"))))))))))))))))</f>
      </c>
      <c r="H287" s="6"/>
      <c r="I287" s="6"/>
      <c r="J287" s="6"/>
      <c r="K287" s="6"/>
      <c r="L287" s="6"/>
      <c r="M287" s="6"/>
      <c r="N287" s="6"/>
      <c r="O287" s="9" t="s">
        <v>660</v>
      </c>
    </row>
    <row x14ac:dyDescent="0.25" r="288" customHeight="1" ht="18.75">
      <c r="A288" s="5" t="s">
        <v>662</v>
      </c>
      <c r="B288" s="9" t="s">
        <v>975</v>
      </c>
      <c r="C288" s="1" t="s">
        <v>441</v>
      </c>
      <c r="D288" s="21">
        <f>MID(A288,3,1)</f>
      </c>
      <c r="E288" s="22">
        <f>MID(A288,3,2)</f>
      </c>
      <c r="F288" s="23">
        <f>IF(D288="1","Intact Loop",IF(D288="2","Broken Loop",IF(D288="3","RPV",IF(D288="4","Pressurizer",IF(D288="5","ECCS and AFW",IF(D288="6","Secondary Loop",IF(D288="7","Pump",IF(D288="8", "SG Broken Loop",IF(D288="9","SG Intact Loop","Break Assembly")))))))))</f>
      </c>
      <c r="G288" s="23">
        <f>IF(OR(E288="11",E288="12",E288="21",E288="22"),"Hot Leg",IF(OR(E288="13",E288="14",E288="23",E288="24"),"Loop Seal",IF(OR(E288="15",E288="16",E288="25",E288="26"),"Cold Leg",IF(OR(E288="31",E288="32",E288="3D",E288="83",E288="93"),"Downcomer",IF(OR(E288="33",E288="34",E288="35",E288="36"),"Lower Plenum",IF(E288="3R","Core",IF(OR(E288="37",E288="38"),"Upper Plenum",IF(E288="39","Upper Head",IF(E288="41","Surgeline",IF(OR(E288="40",E288="43"),"PRZ Vessel",IF(OR(E288="51",E288="52"),"Accumulator",IF(E288="57","AFW SG Intac Loop",IF(E288="58","AFW SG Intac Loop",IF(OR(E288="80",E288="82",E288="90",E288="92"),"SG U-tubes",IF(OR(E288="85",E288="95"),"Riser",IF(OR(E288="87",E288="97"),"Dome","Altro"))))))))))))))))</f>
      </c>
      <c r="H288" s="6"/>
      <c r="I288" s="6"/>
      <c r="J288" s="6"/>
      <c r="K288" s="6"/>
      <c r="L288" s="6"/>
      <c r="M288" s="6"/>
      <c r="N288" s="6"/>
      <c r="O288" s="9" t="s">
        <v>660</v>
      </c>
    </row>
    <row x14ac:dyDescent="0.25" r="289" customHeight="1" ht="18.75">
      <c r="A289" s="5" t="s">
        <v>663</v>
      </c>
      <c r="B289" s="9" t="s">
        <v>975</v>
      </c>
      <c r="C289" s="1" t="s">
        <v>441</v>
      </c>
      <c r="D289" s="21">
        <f>MID(A289,3,1)</f>
      </c>
      <c r="E289" s="22">
        <f>MID(A289,3,2)</f>
      </c>
      <c r="F289" s="23">
        <f>IF(D289="1","Intact Loop",IF(D289="2","Broken Loop",IF(D289="3","RPV",IF(D289="4","Pressurizer",IF(D289="5","ECCS and AFW",IF(D289="6","Secondary Loop",IF(D289="7","Pump",IF(D289="8", "SG Broken Loop",IF(D289="9","SG Intact Loop","Break Assembly")))))))))</f>
      </c>
      <c r="G289" s="23">
        <f>IF(OR(E289="11",E289="12",E289="21",E289="22"),"Hot Leg",IF(OR(E289="13",E289="14",E289="23",E289="24"),"Loop Seal",IF(OR(E289="15",E289="16",E289="25",E289="26"),"Cold Leg",IF(OR(E289="31",E289="32",E289="3D",E289="83",E289="93"),"Downcomer",IF(OR(E289="33",E289="34",E289="35",E289="36"),"Lower Plenum",IF(E289="3R","Core",IF(OR(E289="37",E289="38"),"Upper Plenum",IF(E289="39","Upper Head",IF(E289="41","Surgeline",IF(OR(E289="40",E289="43"),"PRZ Vessel",IF(OR(E289="51",E289="52"),"Accumulator",IF(E289="57","AFW SG Intac Loop",IF(E289="58","AFW SG Intac Loop",IF(OR(E289="80",E289="82",E289="90",E289="92"),"SG U-tubes",IF(OR(E289="85",E289="95"),"Riser",IF(OR(E289="87",E289="97"),"Dome","Altro"))))))))))))))))</f>
      </c>
      <c r="H289" s="6"/>
      <c r="I289" s="6"/>
      <c r="J289" s="6"/>
      <c r="K289" s="6"/>
      <c r="L289" s="6"/>
      <c r="M289" s="6"/>
      <c r="N289" s="6"/>
      <c r="O289" s="9" t="s">
        <v>664</v>
      </c>
    </row>
    <row x14ac:dyDescent="0.25" r="290" customHeight="1" ht="18.75">
      <c r="A290" s="5" t="s">
        <v>665</v>
      </c>
      <c r="B290" s="9" t="s">
        <v>975</v>
      </c>
      <c r="C290" s="1" t="s">
        <v>441</v>
      </c>
      <c r="D290" s="21">
        <f>MID(A290,3,1)</f>
      </c>
      <c r="E290" s="22">
        <f>MID(A290,3,2)</f>
      </c>
      <c r="F290" s="23">
        <f>IF(D290="1","Intact Loop",IF(D290="2","Broken Loop",IF(D290="3","RPV",IF(D290="4","Pressurizer",IF(D290="5","ECCS and AFW",IF(D290="6","Secondary Loop",IF(D290="7","Pump",IF(D290="8", "SG Broken Loop",IF(D290="9","SG Intact Loop","Break Assembly")))))))))</f>
      </c>
      <c r="G290" s="23">
        <f>IF(OR(E290="11",E290="12",E290="21",E290="22"),"Hot Leg",IF(OR(E290="13",E290="14",E290="23",E290="24"),"Loop Seal",IF(OR(E290="15",E290="16",E290="25",E290="26"),"Cold Leg",IF(OR(E290="31",E290="32",E290="3D",E290="83",E290="93"),"Downcomer",IF(OR(E290="33",E290="34",E290="35",E290="36"),"Lower Plenum",IF(E290="3R","Core",IF(OR(E290="37",E290="38"),"Upper Plenum",IF(E290="39","Upper Head",IF(E290="41","Surgeline",IF(OR(E290="40",E290="43"),"PRZ Vessel",IF(OR(E290="51",E290="52"),"Accumulator",IF(E290="57","AFW SG Intac Loop",IF(E290="58","AFW SG Intac Loop",IF(OR(E290="80",E290="82",E290="90",E290="92"),"SG U-tubes",IF(OR(E290="85",E290="95"),"Riser",IF(OR(E290="87",E290="97"),"Dome","Altro"))))))))))))))))</f>
      </c>
      <c r="H290" s="6"/>
      <c r="I290" s="6"/>
      <c r="J290" s="6"/>
      <c r="K290" s="6"/>
      <c r="L290" s="6"/>
      <c r="M290" s="6"/>
      <c r="N290" s="6"/>
      <c r="O290" s="9" t="s">
        <v>664</v>
      </c>
    </row>
    <row x14ac:dyDescent="0.25" r="291" customHeight="1" ht="18.75">
      <c r="A291" s="5" t="s">
        <v>666</v>
      </c>
      <c r="B291" s="9" t="s">
        <v>975</v>
      </c>
      <c r="C291" s="1" t="s">
        <v>441</v>
      </c>
      <c r="D291" s="21">
        <f>MID(A291,3,1)</f>
      </c>
      <c r="E291" s="22">
        <f>MID(A291,3,2)</f>
      </c>
      <c r="F291" s="23">
        <f>IF(D291="1","Intact Loop",IF(D291="2","Broken Loop",IF(D291="3","RPV",IF(D291="4","Pressurizer",IF(D291="5","ECCS and AFW",IF(D291="6","Secondary Loop",IF(D291="7","Pump",IF(D291="8", "SG Broken Loop",IF(D291="9","SG Intact Loop","Break Assembly")))))))))</f>
      </c>
      <c r="G291" s="23">
        <f>IF(OR(E291="11",E291="12",E291="21",E291="22"),"Hot Leg",IF(OR(E291="13",E291="14",E291="23",E291="24"),"Loop Seal",IF(OR(E291="15",E291="16",E291="25",E291="26"),"Cold Leg",IF(OR(E291="31",E291="32",E291="3D",E291="83",E291="93"),"Downcomer",IF(OR(E291="33",E291="34",E291="35",E291="36"),"Lower Plenum",IF(E291="3R","Core",IF(OR(E291="37",E291="38"),"Upper Plenum",IF(E291="39","Upper Head",IF(E291="41","Surgeline",IF(OR(E291="40",E291="43"),"PRZ Vessel",IF(OR(E291="51",E291="52"),"Accumulator",IF(E291="57","AFW SG Intac Loop",IF(E291="58","AFW SG Intac Loop",IF(OR(E291="80",E291="82",E291="90",E291="92"),"SG U-tubes",IF(OR(E291="85",E291="95"),"Riser",IF(OR(E291="87",E291="97"),"Dome","Altro"))))))))))))))))</f>
      </c>
      <c r="H291" s="6"/>
      <c r="I291" s="6"/>
      <c r="J291" s="6"/>
      <c r="K291" s="6"/>
      <c r="L291" s="6"/>
      <c r="M291" s="6"/>
      <c r="N291" s="6"/>
      <c r="O291" s="9" t="s">
        <v>664</v>
      </c>
    </row>
    <row x14ac:dyDescent="0.25" r="292" customHeight="1" ht="18.75">
      <c r="A292" s="5" t="s">
        <v>667</v>
      </c>
      <c r="B292" s="9" t="s">
        <v>975</v>
      </c>
      <c r="C292" s="1" t="s">
        <v>441</v>
      </c>
      <c r="D292" s="21">
        <f>MID(A292,3,1)</f>
      </c>
      <c r="E292" s="22">
        <f>MID(A292,3,2)</f>
      </c>
      <c r="F292" s="23">
        <f>IF(D292="1","Intact Loop",IF(D292="2","Broken Loop",IF(D292="3","RPV",IF(D292="4","Pressurizer",IF(D292="5","ECCS and AFW",IF(D292="6","Secondary Loop",IF(D292="7","Pump",IF(D292="8", "SG Broken Loop",IF(D292="9","SG Intact Loop","Break Assembly")))))))))</f>
      </c>
      <c r="G292" s="23">
        <f>IF(OR(E292="11",E292="12",E292="21",E292="22"),"Hot Leg",IF(OR(E292="13",E292="14",E292="23",E292="24"),"Loop Seal",IF(OR(E292="15",E292="16",E292="25",E292="26"),"Cold Leg",IF(OR(E292="31",E292="32",E292="3D",E292="83",E292="93"),"Downcomer",IF(OR(E292="33",E292="34",E292="35",E292="36"),"Lower Plenum",IF(E292="3R","Core",IF(OR(E292="37",E292="38"),"Upper Plenum",IF(E292="39","Upper Head",IF(E292="41","Surgeline",IF(OR(E292="40",E292="43"),"PRZ Vessel",IF(OR(E292="51",E292="52"),"Accumulator",IF(E292="57","AFW SG Intac Loop",IF(E292="58","AFW SG Intac Loop",IF(OR(E292="80",E292="82",E292="90",E292="92"),"SG U-tubes",IF(OR(E292="85",E292="95"),"Riser",IF(OR(E292="87",E292="97"),"Dome","Altro"))))))))))))))))</f>
      </c>
      <c r="H292" s="6"/>
      <c r="I292" s="6"/>
      <c r="J292" s="6"/>
      <c r="K292" s="6"/>
      <c r="L292" s="6"/>
      <c r="M292" s="6"/>
      <c r="N292" s="6"/>
      <c r="O292" s="9" t="s">
        <v>668</v>
      </c>
    </row>
    <row x14ac:dyDescent="0.25" r="293" customHeight="1" ht="18.75">
      <c r="A293" s="5" t="s">
        <v>669</v>
      </c>
      <c r="B293" s="9" t="s">
        <v>975</v>
      </c>
      <c r="C293" s="1" t="s">
        <v>441</v>
      </c>
      <c r="D293" s="21">
        <f>MID(A293,3,1)</f>
      </c>
      <c r="E293" s="22">
        <f>MID(A293,3,2)</f>
      </c>
      <c r="F293" s="23">
        <f>IF(D293="1","Intact Loop",IF(D293="2","Broken Loop",IF(D293="3","RPV",IF(D293="4","Pressurizer",IF(D293="5","ECCS and AFW",IF(D293="6","Secondary Loop",IF(D293="7","Pump",IF(D293="8", "SG Broken Loop",IF(D293="9","SG Intact Loop","Break Assembly")))))))))</f>
      </c>
      <c r="G293" s="23">
        <f>IF(OR(E293="11",E293="12",E293="21",E293="22"),"Hot Leg",IF(OR(E293="13",E293="14",E293="23",E293="24"),"Loop Seal",IF(OR(E293="15",E293="16",E293="25",E293="26"),"Cold Leg",IF(OR(E293="31",E293="32",E293="3D",E293="83",E293="93"),"Downcomer",IF(OR(E293="33",E293="34",E293="35",E293="36"),"Lower Plenum",IF(E293="3R","Core",IF(OR(E293="37",E293="38"),"Upper Plenum",IF(E293="39","Upper Head",IF(E293="41","Surgeline",IF(OR(E293="40",E293="43"),"PRZ Vessel",IF(OR(E293="51",E293="52"),"Accumulator",IF(E293="57","AFW SG Intac Loop",IF(E293="58","AFW SG Intac Loop",IF(OR(E293="80",E293="82",E293="90",E293="92"),"SG U-tubes",IF(OR(E293="85",E293="95"),"Riser",IF(OR(E293="87",E293="97"),"Dome","Altro"))))))))))))))))</f>
      </c>
      <c r="H293" s="6"/>
      <c r="I293" s="6"/>
      <c r="J293" s="6"/>
      <c r="K293" s="6"/>
      <c r="L293" s="6"/>
      <c r="M293" s="6"/>
      <c r="N293" s="6"/>
      <c r="O293" s="9" t="s">
        <v>668</v>
      </c>
    </row>
    <row x14ac:dyDescent="0.25" r="294" customHeight="1" ht="18.75">
      <c r="A294" s="5" t="s">
        <v>670</v>
      </c>
      <c r="B294" s="9" t="s">
        <v>975</v>
      </c>
      <c r="C294" s="1" t="s">
        <v>441</v>
      </c>
      <c r="D294" s="21">
        <f>MID(A294,3,1)</f>
      </c>
      <c r="E294" s="22">
        <f>MID(A294,3,2)</f>
      </c>
      <c r="F294" s="23">
        <f>IF(D294="1","Intact Loop",IF(D294="2","Broken Loop",IF(D294="3","RPV",IF(D294="4","Pressurizer",IF(D294="5","ECCS and AFW",IF(D294="6","Secondary Loop",IF(D294="7","Pump",IF(D294="8", "SG Broken Loop",IF(D294="9","SG Intact Loop","Break Assembly")))))))))</f>
      </c>
      <c r="G294" s="23">
        <f>IF(OR(E294="11",E294="12",E294="21",E294="22"),"Hot Leg",IF(OR(E294="13",E294="14",E294="23",E294="24"),"Loop Seal",IF(OR(E294="15",E294="16",E294="25",E294="26"),"Cold Leg",IF(OR(E294="31",E294="32",E294="3D",E294="83",E294="93"),"Downcomer",IF(OR(E294="33",E294="34",E294="35",E294="36"),"Lower Plenum",IF(E294="3R","Core",IF(OR(E294="37",E294="38"),"Upper Plenum",IF(E294="39","Upper Head",IF(E294="41","Surgeline",IF(OR(E294="40",E294="43"),"PRZ Vessel",IF(OR(E294="51",E294="52"),"Accumulator",IF(E294="57","AFW SG Intac Loop",IF(E294="58","AFW SG Intac Loop",IF(OR(E294="80",E294="82",E294="90",E294="92"),"SG U-tubes",IF(OR(E294="85",E294="95"),"Riser",IF(OR(E294="87",E294="97"),"Dome","Altro"))))))))))))))))</f>
      </c>
      <c r="H294" s="6"/>
      <c r="I294" s="6"/>
      <c r="J294" s="6"/>
      <c r="K294" s="6"/>
      <c r="L294" s="6"/>
      <c r="M294" s="6"/>
      <c r="N294" s="6"/>
      <c r="O294" s="9" t="s">
        <v>668</v>
      </c>
    </row>
    <row x14ac:dyDescent="0.25" r="295" customHeight="1" ht="18.75">
      <c r="A295" s="5" t="s">
        <v>671</v>
      </c>
      <c r="B295" s="9" t="s">
        <v>975</v>
      </c>
      <c r="C295" s="1" t="s">
        <v>441</v>
      </c>
      <c r="D295" s="21">
        <f>MID(A295,3,1)</f>
      </c>
      <c r="E295" s="22">
        <f>MID(A295,3,2)</f>
      </c>
      <c r="F295" s="23">
        <f>IF(D295="1","Intact Loop",IF(D295="2","Broken Loop",IF(D295="3","RPV",IF(D295="4","Pressurizer",IF(D295="5","ECCS and AFW",IF(D295="6","Secondary Loop",IF(D295="7","Pump",IF(D295="8", "SG Broken Loop",IF(D295="9","SG Intact Loop","Break Assembly")))))))))</f>
      </c>
      <c r="G295" s="23">
        <f>IF(OR(E295="11",E295="12",E295="21",E295="22"),"Hot Leg",IF(OR(E295="13",E295="14",E295="23",E295="24"),"Loop Seal",IF(OR(E295="15",E295="16",E295="25",E295="26"),"Cold Leg",IF(OR(E295="31",E295="32",E295="3D",E295="83",E295="93"),"Downcomer",IF(OR(E295="33",E295="34",E295="35",E295="36"),"Lower Plenum",IF(E295="3R","Core",IF(OR(E295="37",E295="38"),"Upper Plenum",IF(E295="39","Upper Head",IF(E295="41","Surgeline",IF(OR(E295="40",E295="43"),"PRZ Vessel",IF(OR(E295="51",E295="52"),"Accumulator",IF(E295="57","AFW SG Intac Loop",IF(E295="58","AFW SG Intac Loop",IF(OR(E295="80",E295="82",E295="90",E295="92"),"SG U-tubes",IF(OR(E295="85",E295="95"),"Riser",IF(OR(E295="87",E295="97"),"Dome","Altro"))))))))))))))))</f>
      </c>
      <c r="H295" s="6"/>
      <c r="I295" s="6"/>
      <c r="J295" s="6"/>
      <c r="K295" s="6"/>
      <c r="L295" s="6"/>
      <c r="M295" s="6"/>
      <c r="N295" s="6"/>
      <c r="O295" s="9" t="s">
        <v>672</v>
      </c>
    </row>
    <row x14ac:dyDescent="0.25" r="296" customHeight="1" ht="18.75">
      <c r="A296" s="5" t="s">
        <v>673</v>
      </c>
      <c r="B296" s="9" t="s">
        <v>975</v>
      </c>
      <c r="C296" s="1" t="s">
        <v>441</v>
      </c>
      <c r="D296" s="21">
        <f>MID(A296,3,1)</f>
      </c>
      <c r="E296" s="22">
        <f>MID(A296,3,2)</f>
      </c>
      <c r="F296" s="23">
        <f>IF(D296="1","Intact Loop",IF(D296="2","Broken Loop",IF(D296="3","RPV",IF(D296="4","Pressurizer",IF(D296="5","ECCS and AFW",IF(D296="6","Secondary Loop",IF(D296="7","Pump",IF(D296="8", "SG Broken Loop",IF(D296="9","SG Intact Loop","Break Assembly")))))))))</f>
      </c>
      <c r="G296" s="23">
        <f>IF(OR(E296="11",E296="12",E296="21",E296="22"),"Hot Leg",IF(OR(E296="13",E296="14",E296="23",E296="24"),"Loop Seal",IF(OR(E296="15",E296="16",E296="25",E296="26"),"Cold Leg",IF(OR(E296="31",E296="32",E296="3D",E296="83",E296="93"),"Downcomer",IF(OR(E296="33",E296="34",E296="35",E296="36"),"Lower Plenum",IF(E296="3R","Core",IF(OR(E296="37",E296="38"),"Upper Plenum",IF(E296="39","Upper Head",IF(E296="41","Surgeline",IF(OR(E296="40",E296="43"),"PRZ Vessel",IF(OR(E296="51",E296="52"),"Accumulator",IF(E296="57","AFW SG Intac Loop",IF(E296="58","AFW SG Intac Loop",IF(OR(E296="80",E296="82",E296="90",E296="92"),"SG U-tubes",IF(OR(E296="85",E296="95"),"Riser",IF(OR(E296="87",E296="97"),"Dome","Altro"))))))))))))))))</f>
      </c>
      <c r="H296" s="6"/>
      <c r="I296" s="6"/>
      <c r="J296" s="6"/>
      <c r="K296" s="6"/>
      <c r="L296" s="6"/>
      <c r="M296" s="6"/>
      <c r="N296" s="6"/>
      <c r="O296" s="9" t="s">
        <v>672</v>
      </c>
    </row>
    <row x14ac:dyDescent="0.25" r="297" customHeight="1" ht="18.75">
      <c r="A297" s="5" t="s">
        <v>674</v>
      </c>
      <c r="B297" s="9" t="s">
        <v>975</v>
      </c>
      <c r="C297" s="1" t="s">
        <v>441</v>
      </c>
      <c r="D297" s="21">
        <f>MID(A297,3,1)</f>
      </c>
      <c r="E297" s="22">
        <f>MID(A297,3,2)</f>
      </c>
      <c r="F297" s="23">
        <f>IF(D297="1","Intact Loop",IF(D297="2","Broken Loop",IF(D297="3","RPV",IF(D297="4","Pressurizer",IF(D297="5","ECCS and AFW",IF(D297="6","Secondary Loop",IF(D297="7","Pump",IF(D297="8", "SG Broken Loop",IF(D297="9","SG Intact Loop","Break Assembly")))))))))</f>
      </c>
      <c r="G297" s="23">
        <f>IF(OR(E297="11",E297="12",E297="21",E297="22"),"Hot Leg",IF(OR(E297="13",E297="14",E297="23",E297="24"),"Loop Seal",IF(OR(E297="15",E297="16",E297="25",E297="26"),"Cold Leg",IF(OR(E297="31",E297="32",E297="3D",E297="83",E297="93"),"Downcomer",IF(OR(E297="33",E297="34",E297="35",E297="36"),"Lower Plenum",IF(E297="3R","Core",IF(OR(E297="37",E297="38"),"Upper Plenum",IF(E297="39","Upper Head",IF(E297="41","Surgeline",IF(OR(E297="40",E297="43"),"PRZ Vessel",IF(OR(E297="51",E297="52"),"Accumulator",IF(E297="57","AFW SG Intac Loop",IF(E297="58","AFW SG Intac Loop",IF(OR(E297="80",E297="82",E297="90",E297="92"),"SG U-tubes",IF(OR(E297="85",E297="95"),"Riser",IF(OR(E297="87",E297="97"),"Dome","Altro"))))))))))))))))</f>
      </c>
      <c r="H297" s="6"/>
      <c r="I297" s="6"/>
      <c r="J297" s="6"/>
      <c r="K297" s="6"/>
      <c r="L297" s="6"/>
      <c r="M297" s="6"/>
      <c r="N297" s="6"/>
      <c r="O297" s="9" t="s">
        <v>675</v>
      </c>
    </row>
    <row x14ac:dyDescent="0.25" r="298" customHeight="1" ht="18.75">
      <c r="A298" s="5" t="s">
        <v>676</v>
      </c>
      <c r="B298" s="9" t="s">
        <v>975</v>
      </c>
      <c r="C298" s="1" t="s">
        <v>441</v>
      </c>
      <c r="D298" s="21">
        <f>MID(A298,3,1)</f>
      </c>
      <c r="E298" s="22">
        <f>MID(A298,3,2)</f>
      </c>
      <c r="F298" s="23">
        <f>IF(D298="1","Intact Loop",IF(D298="2","Broken Loop",IF(D298="3","RPV",IF(D298="4","Pressurizer",IF(D298="5","ECCS and AFW",IF(D298="6","Secondary Loop",IF(D298="7","Pump",IF(D298="8", "SG Broken Loop",IF(D298="9","SG Intact Loop","Break Assembly")))))))))</f>
      </c>
      <c r="G298" s="23">
        <f>IF(OR(E298="11",E298="12",E298="21",E298="22"),"Hot Leg",IF(OR(E298="13",E298="14",E298="23",E298="24"),"Loop Seal",IF(OR(E298="15",E298="16",E298="25",E298="26"),"Cold Leg",IF(OR(E298="31",E298="32",E298="3D",E298="83",E298="93"),"Downcomer",IF(OR(E298="33",E298="34",E298="35",E298="36"),"Lower Plenum",IF(E298="3R","Core",IF(OR(E298="37",E298="38"),"Upper Plenum",IF(E298="39","Upper Head",IF(E298="41","Surgeline",IF(OR(E298="40",E298="43"),"PRZ Vessel",IF(OR(E298="51",E298="52"),"Accumulator",IF(E298="57","AFW SG Intac Loop",IF(E298="58","AFW SG Intac Loop",IF(OR(E298="80",E298="82",E298="90",E298="92"),"SG U-tubes",IF(OR(E298="85",E298="95"),"Riser",IF(OR(E298="87",E298="97"),"Dome","Altro"))))))))))))))))</f>
      </c>
      <c r="H298" s="6"/>
      <c r="I298" s="6"/>
      <c r="J298" s="6"/>
      <c r="K298" s="6"/>
      <c r="L298" s="6"/>
      <c r="M298" s="6"/>
      <c r="N298" s="6"/>
      <c r="O298" s="9" t="s">
        <v>675</v>
      </c>
    </row>
    <row x14ac:dyDescent="0.25" r="299" customHeight="1" ht="18.75">
      <c r="A299" s="5" t="s">
        <v>677</v>
      </c>
      <c r="B299" s="9" t="s">
        <v>975</v>
      </c>
      <c r="C299" s="1" t="s">
        <v>441</v>
      </c>
      <c r="D299" s="21">
        <f>MID(A299,3,1)</f>
      </c>
      <c r="E299" s="22">
        <f>MID(A299,3,2)</f>
      </c>
      <c r="F299" s="23">
        <f>IF(D299="1","Intact Loop",IF(D299="2","Broken Loop",IF(D299="3","RPV",IF(D299="4","Pressurizer",IF(D299="5","ECCS and AFW",IF(D299="6","Secondary Loop",IF(D299="7","Pump",IF(D299="8", "SG Broken Loop",IF(D299="9","SG Intact Loop","Break Assembly")))))))))</f>
      </c>
      <c r="G299" s="23">
        <f>IF(OR(E299="11",E299="12",E299="21",E299="22"),"Hot Leg",IF(OR(E299="13",E299="14",E299="23",E299="24"),"Loop Seal",IF(OR(E299="15",E299="16",E299="25",E299="26"),"Cold Leg",IF(OR(E299="31",E299="32",E299="3D",E299="83",E299="93"),"Downcomer",IF(OR(E299="33",E299="34",E299="35",E299="36"),"Lower Plenum",IF(E299="3R","Core",IF(OR(E299="37",E299="38"),"Upper Plenum",IF(E299="39","Upper Head",IF(E299="41","Surgeline",IF(OR(E299="40",E299="43"),"PRZ Vessel",IF(OR(E299="51",E299="52"),"Accumulator",IF(E299="57","AFW SG Intac Loop",IF(E299="58","AFW SG Intac Loop",IF(OR(E299="80",E299="82",E299="90",E299="92"),"SG U-tubes",IF(OR(E299="85",E299="95"),"Riser",IF(OR(E299="87",E299="97"),"Dome","Altro"))))))))))))))))</f>
      </c>
      <c r="H299" s="6"/>
      <c r="I299" s="6"/>
      <c r="J299" s="6"/>
      <c r="K299" s="6"/>
      <c r="L299" s="6"/>
      <c r="M299" s="6"/>
      <c r="N299" s="6"/>
      <c r="O299" s="9" t="s">
        <v>678</v>
      </c>
    </row>
    <row x14ac:dyDescent="0.25" r="300" customHeight="1" ht="18.75">
      <c r="A300" s="5" t="s">
        <v>679</v>
      </c>
      <c r="B300" s="9" t="s">
        <v>975</v>
      </c>
      <c r="C300" s="1" t="s">
        <v>441</v>
      </c>
      <c r="D300" s="21">
        <f>MID(A300,3,1)</f>
      </c>
      <c r="E300" s="22">
        <f>MID(A300,3,2)</f>
      </c>
      <c r="F300" s="23">
        <f>IF(D300="1","Intact Loop",IF(D300="2","Broken Loop",IF(D300="3","RPV",IF(D300="4","Pressurizer",IF(D300="5","ECCS and AFW",IF(D300="6","Secondary Loop",IF(D300="7","Pump",IF(D300="8", "SG Broken Loop",IF(D300="9","SG Intact Loop","Break Assembly")))))))))</f>
      </c>
      <c r="G300" s="23">
        <f>IF(OR(E300="11",E300="12",E300="21",E300="22"),"Hot Leg",IF(OR(E300="13",E300="14",E300="23",E300="24"),"Loop Seal",IF(OR(E300="15",E300="16",E300="25",E300="26"),"Cold Leg",IF(OR(E300="31",E300="32",E300="3D",E300="83",E300="93"),"Downcomer",IF(OR(E300="33",E300="34",E300="35",E300="36"),"Lower Plenum",IF(E300="3R","Core",IF(OR(E300="37",E300="38"),"Upper Plenum",IF(E300="39","Upper Head",IF(E300="41","Surgeline",IF(OR(E300="40",E300="43"),"PRZ Vessel",IF(OR(E300="51",E300="52"),"Accumulator",IF(E300="57","AFW SG Intac Loop",IF(E300="58","AFW SG Intac Loop",IF(OR(E300="80",E300="82",E300="90",E300="92"),"SG U-tubes",IF(OR(E300="85",E300="95"),"Riser",IF(OR(E300="87",E300="97"),"Dome","Altro"))))))))))))))))</f>
      </c>
      <c r="H300" s="6"/>
      <c r="I300" s="6"/>
      <c r="J300" s="6"/>
      <c r="K300" s="6"/>
      <c r="L300" s="6"/>
      <c r="M300" s="6"/>
      <c r="N300" s="6"/>
      <c r="O300" s="9" t="s">
        <v>678</v>
      </c>
    </row>
    <row x14ac:dyDescent="0.25" r="301" customHeight="1" ht="18.75">
      <c r="A301" s="5" t="s">
        <v>680</v>
      </c>
      <c r="B301" s="9" t="s">
        <v>975</v>
      </c>
      <c r="C301" s="1" t="s">
        <v>441</v>
      </c>
      <c r="D301" s="21">
        <f>MID(A301,3,1)</f>
      </c>
      <c r="E301" s="22">
        <f>MID(A301,3,2)</f>
      </c>
      <c r="F301" s="23">
        <f>IF(D301="1","Intact Loop",IF(D301="2","Broken Loop",IF(D301="3","RPV",IF(D301="4","Pressurizer",IF(D301="5","ECCS and AFW",IF(D301="6","Secondary Loop",IF(D301="7","Pump",IF(D301="8", "SG Broken Loop",IF(D301="9","SG Intact Loop","Break Assembly")))))))))</f>
      </c>
      <c r="G301" s="23">
        <f>IF(OR(E301="11",E301="12",E301="21",E301="22"),"Hot Leg",IF(OR(E301="13",E301="14",E301="23",E301="24"),"Loop Seal",IF(OR(E301="15",E301="16",E301="25",E301="26"),"Cold Leg",IF(OR(E301="31",E301="32",E301="3D",E301="83",E301="93"),"Downcomer",IF(OR(E301="33",E301="34",E301="35",E301="36"),"Lower Plenum",IF(E301="3R","Core",IF(OR(E301="37",E301="38"),"Upper Plenum",IF(E301="39","Upper Head",IF(E301="41","Surgeline",IF(OR(E301="40",E301="43"),"PRZ Vessel",IF(OR(E301="51",E301="52"),"Accumulator",IF(E301="57","AFW SG Intac Loop",IF(E301="58","AFW SG Intac Loop",IF(OR(E301="80",E301="82",E301="90",E301="92"),"SG U-tubes",IF(OR(E301="85",E301="95"),"Riser",IF(OR(E301="87",E301="97"),"Dome","Altro"))))))))))))))))</f>
      </c>
      <c r="H301" s="6"/>
      <c r="I301" s="6"/>
      <c r="J301" s="6"/>
      <c r="K301" s="6"/>
      <c r="L301" s="6"/>
      <c r="M301" s="6"/>
      <c r="N301" s="6"/>
      <c r="O301" s="9" t="s">
        <v>678</v>
      </c>
    </row>
    <row x14ac:dyDescent="0.25" r="302" customHeight="1" ht="18.75">
      <c r="A302" s="5" t="s">
        <v>681</v>
      </c>
      <c r="B302" s="9" t="s">
        <v>975</v>
      </c>
      <c r="C302" s="1" t="s">
        <v>441</v>
      </c>
      <c r="D302" s="21">
        <f>MID(A302,3,1)</f>
      </c>
      <c r="E302" s="22">
        <f>MID(A302,3,2)</f>
      </c>
      <c r="F302" s="24" t="s">
        <v>1011</v>
      </c>
      <c r="G302" s="24" t="s">
        <v>1017</v>
      </c>
      <c r="H302" s="6"/>
      <c r="I302" s="6"/>
      <c r="J302" s="6"/>
      <c r="K302" s="6"/>
      <c r="L302" s="6"/>
      <c r="M302" s="6"/>
      <c r="N302" s="6"/>
      <c r="O302" s="9" t="s">
        <v>682</v>
      </c>
    </row>
    <row x14ac:dyDescent="0.25" r="303" customHeight="1" ht="18.75">
      <c r="A303" s="5" t="s">
        <v>683</v>
      </c>
      <c r="B303" s="9" t="s">
        <v>975</v>
      </c>
      <c r="C303" s="1" t="s">
        <v>441</v>
      </c>
      <c r="D303" s="21">
        <f>MID(A303,3,1)</f>
      </c>
      <c r="E303" s="22">
        <f>MID(A303,3,2)</f>
      </c>
      <c r="F303" s="24" t="s">
        <v>1011</v>
      </c>
      <c r="G303" s="24" t="s">
        <v>1017</v>
      </c>
      <c r="H303" s="6"/>
      <c r="I303" s="6"/>
      <c r="J303" s="6"/>
      <c r="K303" s="6"/>
      <c r="L303" s="6"/>
      <c r="M303" s="6"/>
      <c r="N303" s="6"/>
      <c r="O303" s="9" t="s">
        <v>684</v>
      </c>
    </row>
    <row x14ac:dyDescent="0.25" r="304" customHeight="1" ht="18.75">
      <c r="A304" s="13" t="s">
        <v>685</v>
      </c>
      <c r="B304" s="1" t="s">
        <v>686</v>
      </c>
      <c r="C304" s="1" t="s">
        <v>687</v>
      </c>
      <c r="D304" s="21">
        <f>MID(A304,3,1)</f>
      </c>
      <c r="E304" s="22">
        <f>MID(A304,3,2)</f>
      </c>
      <c r="F304" s="23">
        <f>IF(D304="1","Intact Loop",IF(D304="2","Broken Loop",IF(D304="3","RPV",IF(D304="4","Pressurizer",IF(D304="5","ECCS and AFW",IF(D304="6","Secondary Loop",IF(D304="7","Pump",IF(D304="8", "SG Broken Loop",IF(D304="9","SG Intact Loop","Break Assembly")))))))))</f>
      </c>
      <c r="G304" s="23">
        <f>IF(OR(E304="11",E304="12",E304="21",E304="22"),"Hot Leg",IF(OR(E304="13",E304="14",E304="23",E304="24"),"Loop Seal",IF(OR(E304="15",E304="16",E304="25",E304="26"),"Cold Leg",IF(OR(E304="31",E304="32",E304="3D",E304="83",E304="93"),"Downcomer",IF(OR(E304="33",E304="34",E304="35",E304="36"),"Lower Plenum",IF(E304="3R","Core",IF(OR(E304="37",E304="38"),"Upper Plenum",IF(E304="39","Upper Head",IF(E304="41","Surgeline",IF(OR(E304="40",E304="43"),"PRZ Vessel",IF(OR(E304="51",E304="52"),"Accumulator",IF(E304="57","AFW SG Intac Loop",IF(E304="58","AFW SG Intac Loop",IF(OR(E304="80",E304="82",E304="90",E304="92"),"SG U-tubes",IF(OR(E304="85",E304="95"),"Riser",IF(OR(E304="87",E304="97"),"Dome","Altro"))))))))))))))))</f>
      </c>
      <c r="H304" s="6"/>
      <c r="I304" s="6"/>
      <c r="J304" s="6"/>
      <c r="K304" s="6"/>
      <c r="L304" s="6"/>
      <c r="M304" s="6"/>
      <c r="N304" s="6"/>
      <c r="O304" s="1" t="s">
        <v>689</v>
      </c>
    </row>
    <row x14ac:dyDescent="0.25" r="305" customHeight="1" ht="18.75">
      <c r="A305" s="13" t="s">
        <v>690</v>
      </c>
      <c r="B305" s="1" t="s">
        <v>686</v>
      </c>
      <c r="C305" s="1" t="s">
        <v>687</v>
      </c>
      <c r="D305" s="21">
        <f>MID(A305,3,1)</f>
      </c>
      <c r="E305" s="22">
        <f>MID(A305,3,2)</f>
      </c>
      <c r="F305" s="23">
        <f>IF(D305="1","Intact Loop",IF(D305="2","Broken Loop",IF(D305="3","RPV",IF(D305="4","Pressurizer",IF(D305="5","ECCS and AFW",IF(D305="6","Secondary Loop",IF(D305="7","Pump",IF(D305="8", "SG Broken Loop",IF(D305="9","SG Intact Loop","Break Assembly")))))))))</f>
      </c>
      <c r="G305" s="23">
        <f>IF(OR(E305="11",E305="12",E305="21",E305="22"),"Hot Leg",IF(OR(E305="13",E305="14",E305="23",E305="24"),"Loop Seal",IF(OR(E305="15",E305="16",E305="25",E305="26"),"Cold Leg",IF(OR(E305="31",E305="32",E305="3D",E305="83",E305="93"),"Downcomer",IF(OR(E305="33",E305="34",E305="35",E305="36"),"Lower Plenum",IF(E305="3R","Core",IF(OR(E305="37",E305="38"),"Upper Plenum",IF(E305="39","Upper Head",IF(E305="41","Surgeline",IF(OR(E305="40",E305="43"),"PRZ Vessel",IF(OR(E305="51",E305="52"),"Accumulator",IF(E305="57","AFW SG Intac Loop",IF(E305="58","AFW SG Intac Loop",IF(OR(E305="80",E305="82",E305="90",E305="92"),"SG U-tubes",IF(OR(E305="85",E305="95"),"Riser",IF(OR(E305="87",E305="97"),"Dome","Altro"))))))))))))))))</f>
      </c>
      <c r="H305" s="6"/>
      <c r="I305" s="6"/>
      <c r="J305" s="6"/>
      <c r="K305" s="6"/>
      <c r="L305" s="6"/>
      <c r="M305" s="6"/>
      <c r="N305" s="6"/>
      <c r="O305" s="1" t="s">
        <v>691</v>
      </c>
    </row>
    <row x14ac:dyDescent="0.25" r="306" customHeight="1" ht="18.75">
      <c r="A306" s="13" t="s">
        <v>692</v>
      </c>
      <c r="B306" s="1" t="s">
        <v>686</v>
      </c>
      <c r="C306" s="1" t="s">
        <v>687</v>
      </c>
      <c r="D306" s="21">
        <f>MID(A306,3,1)</f>
      </c>
      <c r="E306" s="22">
        <f>MID(A306,3,2)</f>
      </c>
      <c r="F306" s="23">
        <f>IF(D306="1","Intact Loop",IF(D306="2","Broken Loop",IF(D306="3","RPV",IF(D306="4","Pressurizer",IF(D306="5","ECCS and AFW",IF(D306="6","Secondary Loop",IF(D306="7","Pump",IF(D306="8", "SG Broken Loop",IF(D306="9","SG Intact Loop","Break Assembly")))))))))</f>
      </c>
      <c r="G306" s="23">
        <f>IF(OR(E306="11",E306="12",E306="21",E306="22"),"Hot Leg",IF(OR(E306="13",E306="14",E306="23",E306="24"),"Loop Seal",IF(OR(E306="15",E306="16",E306="25",E306="26"),"Cold Leg",IF(OR(E306="31",E306="32",E306="3D",E306="83",E306="93"),"Downcomer",IF(OR(E306="33",E306="34",E306="35",E306="36"),"Lower Plenum",IF(E306="3R","Core",IF(OR(E306="37",E306="38"),"Upper Plenum",IF(E306="39","Upper Head",IF(E306="41","Surgeline",IF(OR(E306="40",E306="43"),"PRZ Vessel",IF(OR(E306="51",E306="52"),"Accumulator",IF(E306="57","AFW SG Intac Loop",IF(E306="58","AFW SG Intac Loop",IF(OR(E306="80",E306="82",E306="90",E306="92"),"SG U-tubes",IF(OR(E306="85",E306="95"),"Riser",IF(OR(E306="87",E306="97"),"Dome","Altro"))))))))))))))))</f>
      </c>
      <c r="H306" s="6"/>
      <c r="I306" s="6"/>
      <c r="J306" s="6"/>
      <c r="K306" s="6"/>
      <c r="L306" s="6"/>
      <c r="M306" s="6"/>
      <c r="N306" s="6"/>
      <c r="O306" s="1" t="s">
        <v>693</v>
      </c>
    </row>
    <row x14ac:dyDescent="0.25" r="307" customHeight="1" ht="18.75">
      <c r="A307" s="13" t="s">
        <v>694</v>
      </c>
      <c r="B307" s="1" t="s">
        <v>686</v>
      </c>
      <c r="C307" s="1" t="s">
        <v>687</v>
      </c>
      <c r="D307" s="21">
        <f>MID(A307,3,1)</f>
      </c>
      <c r="E307" s="22">
        <f>MID(A307,3,2)</f>
      </c>
      <c r="F307" s="23">
        <f>IF(D307="1","Intact Loop",IF(D307="2","Broken Loop",IF(D307="3","RPV",IF(D307="4","Pressurizer",IF(D307="5","ECCS and AFW",IF(D307="6","Secondary Loop",IF(D307="7","Pump",IF(D307="8", "SG Broken Loop",IF(D307="9","SG Intact Loop","Break Assembly")))))))))</f>
      </c>
      <c r="G307" s="23">
        <f>IF(OR(E307="11",E307="12",E307="21",E307="22"),"Hot Leg",IF(OR(E307="13",E307="14",E307="23",E307="24"),"Loop Seal",IF(OR(E307="15",E307="16",E307="25",E307="26"),"Cold Leg",IF(OR(E307="31",E307="32",E307="3D",E307="83",E307="93"),"Downcomer",IF(OR(E307="33",E307="34",E307="35",E307="36"),"Lower Plenum",IF(E307="3R","Core",IF(OR(E307="37",E307="38"),"Upper Plenum",IF(E307="39","Upper Head",IF(E307="41","Surgeline",IF(OR(E307="40",E307="43"),"PRZ Vessel",IF(OR(E307="51",E307="52"),"Accumulator",IF(E307="57","AFW SG Intac Loop",IF(E307="58","AFW SG Intac Loop",IF(OR(E307="80",E307="82",E307="90",E307="92"),"SG U-tubes",IF(OR(E307="85",E307="95"),"Riser",IF(OR(E307="87",E307="97"),"Dome","Altro"))))))))))))))))</f>
      </c>
      <c r="H307" s="6"/>
      <c r="I307" s="6"/>
      <c r="J307" s="6"/>
      <c r="K307" s="6"/>
      <c r="L307" s="6"/>
      <c r="M307" s="6"/>
      <c r="N307" s="6"/>
      <c r="O307" s="1" t="s">
        <v>695</v>
      </c>
    </row>
    <row x14ac:dyDescent="0.25" r="308" customHeight="1" ht="18.75">
      <c r="A308" s="13" t="s">
        <v>443</v>
      </c>
      <c r="B308" s="1" t="s">
        <v>976</v>
      </c>
      <c r="C308" s="1" t="s">
        <v>441</v>
      </c>
      <c r="D308" s="21">
        <f>MID(A308,3,1)</f>
      </c>
      <c r="E308" s="22">
        <f>MID(A308,3,2)</f>
      </c>
      <c r="F308" s="23">
        <f>IF(D308="1","Intact Loop",IF(D308="2","Broken Loop",IF(D308="3","RPV",IF(D308="4","Pressurizer",IF(D308="5","ECCS and AFW",IF(D308="6","Secondary Loop",IF(D308="7","Pump",IF(D308="8", "SG Broken Loop",IF(D308="9","SG Intact Loop","Break Assembly")))))))))</f>
      </c>
      <c r="G308" s="23">
        <f>IF(OR(E308="11",E308="12",E308="21",E308="22"),"Hot Leg",IF(OR(E308="13",E308="14",E308="23",E308="24"),"Loop Seal",IF(OR(E308="15",E308="16",E308="25",E308="26"),"Cold Leg",IF(OR(E308="31",E308="32",E308="3D",E308="83",E308="93"),"Downcomer",IF(OR(E308="33",E308="34",E308="35",E308="36"),"Lower Plenum",IF(E308="3R","Core",IF(OR(E308="37",E308="38"),"Upper Plenum",IF(E308="39","Upper Head",IF(E308="41","Surgeline",IF(OR(E308="40",E308="43"),"PRZ Vessel",IF(OR(E308="51",E308="52"),"Accumulator",IF(E308="57","AFW SG Intac Loop",IF(E308="58","AFW SG Intac Loop",IF(OR(E308="80",E308="82",E308="90",E308="92"),"SG U-tubes",IF(OR(E308="85",E308="95"),"Riser",IF(OR(E308="87",E308="97"),"Dome","Altro"))))))))))))))))</f>
      </c>
      <c r="H308" s="6"/>
      <c r="I308" s="6"/>
      <c r="J308" s="6"/>
      <c r="K308" s="6"/>
      <c r="L308" s="6"/>
      <c r="M308" s="6"/>
      <c r="N308" s="6"/>
      <c r="O308" s="1" t="s">
        <v>697</v>
      </c>
    </row>
    <row x14ac:dyDescent="0.25" r="309" customHeight="1" ht="18.75">
      <c r="A309" s="13" t="s">
        <v>447</v>
      </c>
      <c r="B309" s="1" t="s">
        <v>976</v>
      </c>
      <c r="C309" s="1" t="s">
        <v>441</v>
      </c>
      <c r="D309" s="21">
        <f>MID(A309,3,1)</f>
      </c>
      <c r="E309" s="22">
        <f>MID(A309,3,2)</f>
      </c>
      <c r="F309" s="23">
        <f>IF(D309="1","Intact Loop",IF(D309="2","Broken Loop",IF(D309="3","RPV",IF(D309="4","Pressurizer",IF(D309="5","ECCS and AFW",IF(D309="6","Secondary Loop",IF(D309="7","Pump",IF(D309="8", "SG Broken Loop",IF(D309="9","SG Intact Loop","Break Assembly")))))))))</f>
      </c>
      <c r="G309" s="23">
        <f>IF(OR(E309="11",E309="12",E309="21",E309="22"),"Hot Leg",IF(OR(E309="13",E309="14",E309="23",E309="24"),"Loop Seal",IF(OR(E309="15",E309="16",E309="25",E309="26"),"Cold Leg",IF(OR(E309="31",E309="32",E309="3D",E309="83",E309="93"),"Downcomer",IF(OR(E309="33",E309="34",E309="35",E309="36"),"Lower Plenum",IF(E309="3R","Core",IF(OR(E309="37",E309="38"),"Upper Plenum",IF(E309="39","Upper Head",IF(E309="41","Surgeline",IF(OR(E309="40",E309="43"),"PRZ Vessel",IF(OR(E309="51",E309="52"),"Accumulator",IF(E309="57","AFW SG Intac Loop",IF(E309="58","AFW SG Intac Loop",IF(OR(E309="80",E309="82",E309="90",E309="92"),"SG U-tubes",IF(OR(E309="85",E309="95"),"Riser",IF(OR(E309="87",E309="97"),"Dome","Altro"))))))))))))))))</f>
      </c>
      <c r="H309" s="6"/>
      <c r="I309" s="6"/>
      <c r="J309" s="6"/>
      <c r="K309" s="6"/>
      <c r="L309" s="6"/>
      <c r="M309" s="6"/>
      <c r="N309" s="6"/>
      <c r="O309" s="1" t="s">
        <v>697</v>
      </c>
    </row>
    <row x14ac:dyDescent="0.25" r="310" customHeight="1" ht="18.75">
      <c r="A310" s="13" t="s">
        <v>450</v>
      </c>
      <c r="B310" s="1" t="s">
        <v>976</v>
      </c>
      <c r="C310" s="1" t="s">
        <v>441</v>
      </c>
      <c r="D310" s="21">
        <f>MID(A310,3,1)</f>
      </c>
      <c r="E310" s="22">
        <f>MID(A310,3,2)</f>
      </c>
      <c r="F310" s="23">
        <f>IF(D310="1","Intact Loop",IF(D310="2","Broken Loop",IF(D310="3","RPV",IF(D310="4","Pressurizer",IF(D310="5","ECCS and AFW",IF(D310="6","Secondary Loop",IF(D310="7","Pump",IF(D310="8", "SG Broken Loop",IF(D310="9","SG Intact Loop","Break Assembly")))))))))</f>
      </c>
      <c r="G310" s="23">
        <f>IF(OR(E310="11",E310="12",E310="21",E310="22"),"Hot Leg",IF(OR(E310="13",E310="14",E310="23",E310="24"),"Loop Seal",IF(OR(E310="15",E310="16",E310="25",E310="26"),"Cold Leg",IF(OR(E310="31",E310="32",E310="3D",E310="83",E310="93"),"Downcomer",IF(OR(E310="33",E310="34",E310="35",E310="36"),"Lower Plenum",IF(E310="3R","Core",IF(OR(E310="37",E310="38"),"Upper Plenum",IF(E310="39","Upper Head",IF(E310="41","Surgeline",IF(OR(E310="40",E310="43"),"PRZ Vessel",IF(OR(E310="51",E310="52"),"Accumulator",IF(E310="57","AFW SG Intac Loop",IF(E310="58","AFW SG Intac Loop",IF(OR(E310="80",E310="82",E310="90",E310="92"),"SG U-tubes",IF(OR(E310="85",E310="95"),"Riser",IF(OR(E310="87",E310="97"),"Dome","Altro"))))))))))))))))</f>
      </c>
      <c r="H310" s="6"/>
      <c r="I310" s="6"/>
      <c r="J310" s="6"/>
      <c r="K310" s="6"/>
      <c r="L310" s="6"/>
      <c r="M310" s="6"/>
      <c r="N310" s="6"/>
      <c r="O310" s="1" t="s">
        <v>698</v>
      </c>
    </row>
    <row x14ac:dyDescent="0.25" r="311" customHeight="1" ht="18.75">
      <c r="A311" s="13" t="s">
        <v>454</v>
      </c>
      <c r="B311" s="1" t="s">
        <v>976</v>
      </c>
      <c r="C311" s="1" t="s">
        <v>441</v>
      </c>
      <c r="D311" s="21">
        <f>MID(A311,3,1)</f>
      </c>
      <c r="E311" s="22">
        <f>MID(A311,3,2)</f>
      </c>
      <c r="F311" s="23">
        <f>IF(D311="1","Intact Loop",IF(D311="2","Broken Loop",IF(D311="3","RPV",IF(D311="4","Pressurizer",IF(D311="5","ECCS and AFW",IF(D311="6","Secondary Loop",IF(D311="7","Pump",IF(D311="8", "SG Broken Loop",IF(D311="9","SG Intact Loop","Break Assembly")))))))))</f>
      </c>
      <c r="G311" s="23">
        <f>IF(OR(E311="11",E311="12",E311="21",E311="22"),"Hot Leg",IF(OR(E311="13",E311="14",E311="23",E311="24"),"Loop Seal",IF(OR(E311="15",E311="16",E311="25",E311="26"),"Cold Leg",IF(OR(E311="31",E311="32",E311="3D",E311="83",E311="93"),"Downcomer",IF(OR(E311="33",E311="34",E311="35",E311="36"),"Lower Plenum",IF(E311="3R","Core",IF(OR(E311="37",E311="38"),"Upper Plenum",IF(E311="39","Upper Head",IF(E311="41","Surgeline",IF(OR(E311="40",E311="43"),"PRZ Vessel",IF(OR(E311="51",E311="52"),"Accumulator",IF(E311="57","AFW SG Intac Loop",IF(E311="58","AFW SG Intac Loop",IF(OR(E311="80",E311="82",E311="90",E311="92"),"SG U-tubes",IF(OR(E311="85",E311="95"),"Riser",IF(OR(E311="87",E311="97"),"Dome","Altro"))))))))))))))))</f>
      </c>
      <c r="H311" s="6"/>
      <c r="I311" s="6"/>
      <c r="J311" s="6"/>
      <c r="K311" s="6"/>
      <c r="L311" s="6"/>
      <c r="M311" s="6"/>
      <c r="N311" s="6"/>
      <c r="O311" s="1" t="s">
        <v>699</v>
      </c>
    </row>
    <row x14ac:dyDescent="0.25" r="312" customHeight="1" ht="18.75">
      <c r="A312" s="13" t="s">
        <v>700</v>
      </c>
      <c r="B312" s="1" t="s">
        <v>976</v>
      </c>
      <c r="C312" s="1" t="s">
        <v>441</v>
      </c>
      <c r="D312" s="21">
        <f>MID(A312,3,1)</f>
      </c>
      <c r="E312" s="22">
        <f>MID(A312,3,2)</f>
      </c>
      <c r="F312" s="23">
        <f>IF(D312="1","Intact Loop",IF(D312="2","Broken Loop",IF(D312="3","RPV",IF(D312="4","Pressurizer",IF(D312="5","ECCS and AFW",IF(D312="6","Secondary Loop",IF(D312="7","Pump",IF(D312="8", "SG Broken Loop",IF(D312="9","SG Intact Loop","Break Assembly")))))))))</f>
      </c>
      <c r="G312" s="23">
        <f>IF(OR(E312="11",E312="12",E312="21",E312="22"),"Hot Leg",IF(OR(E312="13",E312="14",E312="23",E312="24"),"Loop Seal",IF(OR(E312="15",E312="16",E312="25",E312="26"),"Cold Leg",IF(OR(E312="31",E312="32",E312="3D",E312="83",E312="93"),"Downcomer",IF(OR(E312="33",E312="34",E312="35",E312="36"),"Lower Plenum",IF(E312="3R","Core",IF(OR(E312="37",E312="38"),"Upper Plenum",IF(E312="39","Upper Head",IF(E312="41","Surgeline",IF(OR(E312="40",E312="43"),"PRZ Vessel",IF(OR(E312="51",E312="52"),"Accumulator",IF(E312="57","AFW SG Intac Loop",IF(E312="58","AFW SG Intac Loop",IF(OR(E312="80",E312="82",E312="90",E312="92"),"SG U-tubes",IF(OR(E312="85",E312="95"),"Riser",IF(OR(E312="87",E312="97"),"Dome","Altro"))))))))))))))))</f>
      </c>
      <c r="H312" s="6"/>
      <c r="I312" s="6"/>
      <c r="J312" s="6"/>
      <c r="K312" s="6"/>
      <c r="L312" s="6"/>
      <c r="M312" s="6"/>
      <c r="N312" s="6"/>
      <c r="O312" s="1" t="s">
        <v>701</v>
      </c>
    </row>
    <row x14ac:dyDescent="0.25" r="313" customHeight="1" ht="18.75">
      <c r="A313" s="13" t="s">
        <v>462</v>
      </c>
      <c r="B313" s="1" t="s">
        <v>976</v>
      </c>
      <c r="C313" s="1" t="s">
        <v>441</v>
      </c>
      <c r="D313" s="21">
        <f>MID(A313,3,1)</f>
      </c>
      <c r="E313" s="22">
        <f>MID(A313,3,2)</f>
      </c>
      <c r="F313" s="23">
        <f>IF(D313="1","Intact Loop",IF(D313="2","Broken Loop",IF(D313="3","RPV",IF(D313="4","Pressurizer",IF(D313="5","ECCS and AFW",IF(D313="6","Secondary Loop",IF(D313="7","Pump",IF(D313="8", "SG Broken Loop",IF(D313="9","SG Intact Loop","Break Assembly")))))))))</f>
      </c>
      <c r="G313" s="23">
        <f>IF(OR(E313="11",E313="12",E313="21",E313="22"),"Hot Leg",IF(OR(E313="13",E313="14",E313="23",E313="24"),"Loop Seal",IF(OR(E313="15",E313="16",E313="25",E313="26"),"Cold Leg",IF(OR(E313="31",E313="32",E313="3D",E313="83",E313="93"),"Downcomer",IF(OR(E313="33",E313="34",E313="35",E313="36"),"Lower Plenum",IF(E313="3R","Core",IF(OR(E313="37",E313="38"),"Upper Plenum",IF(E313="39","Upper Head",IF(E313="41","Surgeline",IF(OR(E313="40",E313="43"),"PRZ Vessel",IF(OR(E313="51",E313="52"),"Accumulator",IF(E313="57","AFW SG Intac Loop",IF(E313="58","AFW SG Intac Loop",IF(OR(E313="80",E313="82",E313="90",E313="92"),"SG U-tubes",IF(OR(E313="85",E313="95"),"Riser",IF(OR(E313="87",E313="97"),"Dome","Altro"))))))))))))))))</f>
      </c>
      <c r="H313" s="6"/>
      <c r="I313" s="6"/>
      <c r="J313" s="6"/>
      <c r="K313" s="6"/>
      <c r="L313" s="6"/>
      <c r="M313" s="6"/>
      <c r="N313" s="6"/>
      <c r="O313" s="1" t="s">
        <v>702</v>
      </c>
    </row>
    <row x14ac:dyDescent="0.25" r="314" customHeight="1" ht="18.75">
      <c r="A314" s="13" t="s">
        <v>466</v>
      </c>
      <c r="B314" s="1" t="s">
        <v>976</v>
      </c>
      <c r="C314" s="1" t="s">
        <v>441</v>
      </c>
      <c r="D314" s="21">
        <f>MID(A314,3,1)</f>
      </c>
      <c r="E314" s="22">
        <f>MID(A314,3,2)</f>
      </c>
      <c r="F314" s="23">
        <f>IF(D314="1","Intact Loop",IF(D314="2","Broken Loop",IF(D314="3","RPV",IF(D314="4","Pressurizer",IF(D314="5","ECCS and AFW",IF(D314="6","Secondary Loop",IF(D314="7","Pump",IF(D314="8", "SG Broken Loop",IF(D314="9","SG Intact Loop","Break Assembly")))))))))</f>
      </c>
      <c r="G314" s="23">
        <f>IF(OR(E314="11",E314="12",E314="21",E314="22"),"Hot Leg",IF(OR(E314="13",E314="14",E314="23",E314="24"),"Loop Seal",IF(OR(E314="15",E314="16",E314="25",E314="26"),"Cold Leg",IF(OR(E314="31",E314="32",E314="3D",E314="83",E314="93"),"Downcomer",IF(OR(E314="33",E314="34",E314="35",E314="36"),"Lower Plenum",IF(E314="3R","Core",IF(OR(E314="37",E314="38"),"Upper Plenum",IF(E314="39","Upper Head",IF(E314="41","Surgeline",IF(OR(E314="40",E314="43"),"PRZ Vessel",IF(OR(E314="51",E314="52"),"Accumulator",IF(E314="57","AFW SG Intac Loop",IF(E314="58","AFW SG Intac Loop",IF(OR(E314="80",E314="82",E314="90",E314="92"),"SG U-tubes",IF(OR(E314="85",E314="95"),"Riser",IF(OR(E314="87",E314="97"),"Dome","Altro"))))))))))))))))</f>
      </c>
      <c r="H314" s="6"/>
      <c r="I314" s="6"/>
      <c r="J314" s="6"/>
      <c r="K314" s="6"/>
      <c r="L314" s="6"/>
      <c r="M314" s="6"/>
      <c r="N314" s="6"/>
      <c r="O314" s="1" t="s">
        <v>702</v>
      </c>
    </row>
    <row x14ac:dyDescent="0.25" r="315" customHeight="1" ht="18.75">
      <c r="A315" s="13" t="s">
        <v>469</v>
      </c>
      <c r="B315" s="1" t="s">
        <v>976</v>
      </c>
      <c r="C315" s="1" t="s">
        <v>441</v>
      </c>
      <c r="D315" s="21">
        <f>MID(A315,3,1)</f>
      </c>
      <c r="E315" s="22">
        <f>MID(A315,3,2)</f>
      </c>
      <c r="F315" s="23">
        <f>IF(D315="1","Intact Loop",IF(D315="2","Broken Loop",IF(D315="3","RPV",IF(D315="4","Pressurizer",IF(D315="5","ECCS and AFW",IF(D315="6","Secondary Loop",IF(D315="7","Pump",IF(D315="8", "SG Broken Loop",IF(D315="9","SG Intact Loop","Break Assembly")))))))))</f>
      </c>
      <c r="G315" s="23">
        <f>IF(OR(E315="11",E315="12",E315="21",E315="22"),"Hot Leg",IF(OR(E315="13",E315="14",E315="23",E315="24"),"Loop Seal",IF(OR(E315="15",E315="16",E315="25",E315="26"),"Cold Leg",IF(OR(E315="31",E315="32",E315="3D",E315="83",E315="93"),"Downcomer",IF(OR(E315="33",E315="34",E315="35",E315="36"),"Lower Plenum",IF(E315="3R","Core",IF(OR(E315="37",E315="38"),"Upper Plenum",IF(E315="39","Upper Head",IF(E315="41","Surgeline",IF(OR(E315="40",E315="43"),"PRZ Vessel",IF(OR(E315="51",E315="52"),"Accumulator",IF(E315="57","AFW SG Intac Loop",IF(E315="58","AFW SG Intac Loop",IF(OR(E315="80",E315="82",E315="90",E315="92"),"SG U-tubes",IF(OR(E315="85",E315="95"),"Riser",IF(OR(E315="87",E315="97"),"Dome","Altro"))))))))))))))))</f>
      </c>
      <c r="H315" s="6"/>
      <c r="I315" s="6"/>
      <c r="J315" s="6"/>
      <c r="K315" s="6"/>
      <c r="L315" s="6"/>
      <c r="M315" s="6"/>
      <c r="N315" s="6"/>
      <c r="O315" s="1" t="s">
        <v>703</v>
      </c>
    </row>
    <row x14ac:dyDescent="0.25" r="316" customHeight="1" ht="18.75">
      <c r="A316" s="13" t="s">
        <v>473</v>
      </c>
      <c r="B316" s="1" t="s">
        <v>976</v>
      </c>
      <c r="C316" s="1" t="s">
        <v>441</v>
      </c>
      <c r="D316" s="21">
        <f>MID(A316,3,1)</f>
      </c>
      <c r="E316" s="22">
        <f>MID(A316,3,2)</f>
      </c>
      <c r="F316" s="23">
        <f>IF(D316="1","Intact Loop",IF(D316="2","Broken Loop",IF(D316="3","RPV",IF(D316="4","Pressurizer",IF(D316="5","ECCS and AFW",IF(D316="6","Secondary Loop",IF(D316="7","Pump",IF(D316="8", "SG Broken Loop",IF(D316="9","SG Intact Loop","Break Assembly")))))))))</f>
      </c>
      <c r="G316" s="23">
        <f>IF(OR(E316="11",E316="12",E316="21",E316="22"),"Hot Leg",IF(OR(E316="13",E316="14",E316="23",E316="24"),"Loop Seal",IF(OR(E316="15",E316="16",E316="25",E316="26"),"Cold Leg",IF(OR(E316="31",E316="32",E316="3D",E316="83",E316="93"),"Downcomer",IF(OR(E316="33",E316="34",E316="35",E316="36"),"Lower Plenum",IF(E316="3R","Core",IF(OR(E316="37",E316="38"),"Upper Plenum",IF(E316="39","Upper Head",IF(E316="41","Surgeline",IF(OR(E316="40",E316="43"),"PRZ Vessel",IF(OR(E316="51",E316="52"),"Accumulator",IF(E316="57","AFW SG Intac Loop",IF(E316="58","AFW SG Intac Loop",IF(OR(E316="80",E316="82",E316="90",E316="92"),"SG U-tubes",IF(OR(E316="85",E316="95"),"Riser",IF(OR(E316="87",E316="97"),"Dome","Altro"))))))))))))))))</f>
      </c>
      <c r="H316" s="6"/>
      <c r="I316" s="6"/>
      <c r="J316" s="6"/>
      <c r="K316" s="6"/>
      <c r="L316" s="6"/>
      <c r="M316" s="6"/>
      <c r="N316" s="6"/>
      <c r="O316" s="1" t="s">
        <v>703</v>
      </c>
    </row>
    <row x14ac:dyDescent="0.25" r="317" customHeight="1" ht="18.75">
      <c r="A317" s="13" t="s">
        <v>476</v>
      </c>
      <c r="B317" s="1" t="s">
        <v>976</v>
      </c>
      <c r="C317" s="1" t="s">
        <v>441</v>
      </c>
      <c r="D317" s="21">
        <f>MID(A317,3,1)</f>
      </c>
      <c r="E317" s="22">
        <f>MID(A317,3,2)</f>
      </c>
      <c r="F317" s="23">
        <f>IF(D317="1","Intact Loop",IF(D317="2","Broken Loop",IF(D317="3","RPV",IF(D317="4","Pressurizer",IF(D317="5","ECCS and AFW",IF(D317="6","Secondary Loop",IF(D317="7","Pump",IF(D317="8", "SG Broken Loop",IF(D317="9","SG Intact Loop","Break Assembly")))))))))</f>
      </c>
      <c r="G317" s="23">
        <f>IF(OR(E317="11",E317="12",E317="21",E317="22"),"Hot Leg",IF(OR(E317="13",E317="14",E317="23",E317="24"),"Loop Seal",IF(OR(E317="15",E317="16",E317="25",E317="26"),"Cold Leg",IF(OR(E317="31",E317="32",E317="3D",E317="83",E317="93"),"Downcomer",IF(OR(E317="33",E317="34",E317="35",E317="36"),"Lower Plenum",IF(E317="3R","Core",IF(OR(E317="37",E317="38"),"Upper Plenum",IF(E317="39","Upper Head",IF(E317="41","Surgeline",IF(OR(E317="40",E317="43"),"PRZ Vessel",IF(OR(E317="51",E317="52"),"Accumulator",IF(E317="57","AFW SG Intac Loop",IF(E317="58","AFW SG Intac Loop",IF(OR(E317="80",E317="82",E317="90",E317="92"),"SG U-tubes",IF(OR(E317="85",E317="95"),"Riser",IF(OR(E317="87",E317="97"),"Dome","Altro"))))))))))))))))</f>
      </c>
      <c r="H317" s="6"/>
      <c r="I317" s="6"/>
      <c r="J317" s="6"/>
      <c r="K317" s="6"/>
      <c r="L317" s="6"/>
      <c r="M317" s="6"/>
      <c r="N317" s="6"/>
      <c r="O317" s="1" t="s">
        <v>704</v>
      </c>
    </row>
    <row x14ac:dyDescent="0.25" r="318" customHeight="1" ht="18.75">
      <c r="A318" s="13" t="s">
        <v>480</v>
      </c>
      <c r="B318" s="1" t="s">
        <v>976</v>
      </c>
      <c r="C318" s="1" t="s">
        <v>441</v>
      </c>
      <c r="D318" s="21">
        <f>MID(A318,3,1)</f>
      </c>
      <c r="E318" s="22">
        <f>MID(A318,3,2)</f>
      </c>
      <c r="F318" s="23">
        <f>IF(D318="1","Intact Loop",IF(D318="2","Broken Loop",IF(D318="3","RPV",IF(D318="4","Pressurizer",IF(D318="5","ECCS and AFW",IF(D318="6","Secondary Loop",IF(D318="7","Pump",IF(D318="8", "SG Broken Loop",IF(D318="9","SG Intact Loop","Break Assembly")))))))))</f>
      </c>
      <c r="G318" s="23">
        <f>IF(OR(E318="11",E318="12",E318="21",E318="22"),"Hot Leg",IF(OR(E318="13",E318="14",E318="23",E318="24"),"Loop Seal",IF(OR(E318="15",E318="16",E318="25",E318="26"),"Cold Leg",IF(OR(E318="31",E318="32",E318="3D",E318="83",E318="93"),"Downcomer",IF(OR(E318="33",E318="34",E318="35",E318="36"),"Lower Plenum",IF(E318="3R","Core",IF(OR(E318="37",E318="38"),"Upper Plenum",IF(E318="39","Upper Head",IF(E318="41","Surgeline",IF(OR(E318="40",E318="43"),"PRZ Vessel",IF(OR(E318="51",E318="52"),"Accumulator",IF(E318="57","AFW SG Intac Loop",IF(E318="58","AFW SG Intac Loop",IF(OR(E318="80",E318="82",E318="90",E318="92"),"SG U-tubes",IF(OR(E318="85",E318="95"),"Riser",IF(OR(E318="87",E318="97"),"Dome","Altro"))))))))))))))))</f>
      </c>
      <c r="H318" s="6"/>
      <c r="I318" s="6"/>
      <c r="J318" s="6"/>
      <c r="K318" s="6"/>
      <c r="L318" s="6"/>
      <c r="M318" s="6"/>
      <c r="N318" s="6"/>
      <c r="O318" s="1" t="s">
        <v>704</v>
      </c>
    </row>
    <row x14ac:dyDescent="0.25" r="319" customHeight="1" ht="18.75">
      <c r="A319" s="13" t="s">
        <v>483</v>
      </c>
      <c r="B319" s="1" t="s">
        <v>976</v>
      </c>
      <c r="C319" s="1" t="s">
        <v>441</v>
      </c>
      <c r="D319" s="21">
        <f>MID(A319,3,1)</f>
      </c>
      <c r="E319" s="22">
        <f>MID(A319,3,2)</f>
      </c>
      <c r="F319" s="23">
        <f>IF(D319="1","Intact Loop",IF(D319="2","Broken Loop",IF(D319="3","RPV",IF(D319="4","Pressurizer",IF(D319="5","ECCS and AFW",IF(D319="6","Secondary Loop",IF(D319="7","Pump",IF(D319="8", "SG Broken Loop",IF(D319="9","SG Intact Loop","Break Assembly")))))))))</f>
      </c>
      <c r="G319" s="23">
        <f>IF(OR(E319="11",E319="12",E319="21",E319="22"),"Hot Leg",IF(OR(E319="13",E319="14",E319="23",E319="24"),"Loop Seal",IF(OR(E319="15",E319="16",E319="25",E319="26"),"Cold Leg",IF(OR(E319="31",E319="32",E319="3D",E319="83",E319="93"),"Downcomer",IF(OR(E319="33",E319="34",E319="35",E319="36"),"Lower Plenum",IF(E319="3R","Core",IF(OR(E319="37",E319="38"),"Upper Plenum",IF(E319="39","Upper Head",IF(E319="41","Surgeline",IF(OR(E319="40",E319="43"),"PRZ Vessel",IF(OR(E319="51",E319="52"),"Accumulator",IF(E319="57","AFW SG Intac Loop",IF(E319="58","AFW SG Intac Loop",IF(OR(E319="80",E319="82",E319="90",E319="92"),"SG U-tubes",IF(OR(E319="85",E319="95"),"Riser",IF(OR(E319="87",E319="97"),"Dome","Altro"))))))))))))))))</f>
      </c>
      <c r="H319" s="6"/>
      <c r="I319" s="6"/>
      <c r="J319" s="6"/>
      <c r="K319" s="6"/>
      <c r="L319" s="6"/>
      <c r="M319" s="6"/>
      <c r="N319" s="6"/>
      <c r="O319" s="1" t="s">
        <v>705</v>
      </c>
    </row>
    <row x14ac:dyDescent="0.25" r="320" customHeight="1" ht="18.75">
      <c r="A320" s="13" t="s">
        <v>487</v>
      </c>
      <c r="B320" s="1" t="s">
        <v>976</v>
      </c>
      <c r="C320" s="1" t="s">
        <v>441</v>
      </c>
      <c r="D320" s="21">
        <f>MID(A320,3,1)</f>
      </c>
      <c r="E320" s="22">
        <f>MID(A320,3,2)</f>
      </c>
      <c r="F320" s="23">
        <f>IF(D320="1","Intact Loop",IF(D320="2","Broken Loop",IF(D320="3","RPV",IF(D320="4","Pressurizer",IF(D320="5","ECCS and AFW",IF(D320="6","Secondary Loop",IF(D320="7","Pump",IF(D320="8", "SG Broken Loop",IF(D320="9","SG Intact Loop","Break Assembly")))))))))</f>
      </c>
      <c r="G320" s="23">
        <f>IF(OR(E320="11",E320="12",E320="21",E320="22"),"Hot Leg",IF(OR(E320="13",E320="14",E320="23",E320="24"),"Loop Seal",IF(OR(E320="15",E320="16",E320="25",E320="26"),"Cold Leg",IF(OR(E320="31",E320="32",E320="3D",E320="83",E320="93"),"Downcomer",IF(OR(E320="33",E320="34",E320="35",E320="36"),"Lower Plenum",IF(E320="3R","Core",IF(OR(E320="37",E320="38"),"Upper Plenum",IF(E320="39","Upper Head",IF(E320="41","Surgeline",IF(OR(E320="40",E320="43"),"PRZ Vessel",IF(OR(E320="51",E320="52"),"Accumulator",IF(E320="57","AFW SG Intac Loop",IF(E320="58","AFW SG Intac Loop",IF(OR(E320="80",E320="82",E320="90",E320="92"),"SG U-tubes",IF(OR(E320="85",E320="95"),"Riser",IF(OR(E320="87",E320="97"),"Dome","Altro"))))))))))))))))</f>
      </c>
      <c r="H320" s="6"/>
      <c r="I320" s="6"/>
      <c r="J320" s="6"/>
      <c r="K320" s="6"/>
      <c r="L320" s="6"/>
      <c r="M320" s="6"/>
      <c r="N320" s="6"/>
      <c r="O320" s="1" t="s">
        <v>706</v>
      </c>
    </row>
    <row x14ac:dyDescent="0.25" r="321" customHeight="1" ht="18.75">
      <c r="A321" s="13" t="s">
        <v>491</v>
      </c>
      <c r="B321" s="1" t="s">
        <v>976</v>
      </c>
      <c r="C321" s="1" t="s">
        <v>441</v>
      </c>
      <c r="D321" s="21">
        <f>MID(A321,3,1)</f>
      </c>
      <c r="E321" s="22">
        <f>MID(A321,3,2)</f>
      </c>
      <c r="F321" s="23">
        <f>IF(D321="1","Intact Loop",IF(D321="2","Broken Loop",IF(D321="3","RPV",IF(D321="4","Pressurizer",IF(D321="5","ECCS and AFW",IF(D321="6","Secondary Loop",IF(D321="7","Pump",IF(D321="8", "SG Broken Loop",IF(D321="9","SG Intact Loop","Break Assembly")))))))))</f>
      </c>
      <c r="G321" s="23">
        <f>IF(OR(E321="11",E321="12",E321="21",E321="22"),"Hot Leg",IF(OR(E321="13",E321="14",E321="23",E321="24"),"Loop Seal",IF(OR(E321="15",E321="16",E321="25",E321="26"),"Cold Leg",IF(OR(E321="31",E321="32",E321="3D",E321="83",E321="93"),"Downcomer",IF(OR(E321="33",E321="34",E321="35",E321="36"),"Lower Plenum",IF(E321="3R","Core",IF(OR(E321="37",E321="38"),"Upper Plenum",IF(E321="39","Upper Head",IF(E321="41","Surgeline",IF(OR(E321="40",E321="43"),"PRZ Vessel",IF(OR(E321="51",E321="52"),"Accumulator",IF(E321="57","AFW SG Intac Loop",IF(E321="58","AFW SG Intac Loop",IF(OR(E321="80",E321="82",E321="90",E321="92"),"SG U-tubes",IF(OR(E321="85",E321="95"),"Riser",IF(OR(E321="87",E321="97"),"Dome","Altro"))))))))))))))))</f>
      </c>
      <c r="H321" s="6"/>
      <c r="I321" s="6"/>
      <c r="J321" s="6"/>
      <c r="K321" s="6"/>
      <c r="L321" s="6"/>
      <c r="M321" s="6"/>
      <c r="N321" s="6"/>
      <c r="O321" s="1" t="s">
        <v>707</v>
      </c>
    </row>
    <row x14ac:dyDescent="0.25" r="322" customHeight="1" ht="18.75">
      <c r="A322" s="13" t="s">
        <v>495</v>
      </c>
      <c r="B322" s="1" t="s">
        <v>976</v>
      </c>
      <c r="C322" s="1" t="s">
        <v>441</v>
      </c>
      <c r="D322" s="21">
        <f>MID(A322,3,1)</f>
      </c>
      <c r="E322" s="22">
        <f>MID(A322,3,2)</f>
      </c>
      <c r="F322" s="23">
        <f>IF(D322="1","Intact Loop",IF(D322="2","Broken Loop",IF(D322="3","RPV",IF(D322="4","Pressurizer",IF(D322="5","ECCS and AFW",IF(D322="6","Secondary Loop",IF(D322="7","Pump",IF(D322="8", "SG Broken Loop",IF(D322="9","SG Intact Loop","Break Assembly")))))))))</f>
      </c>
      <c r="G322" s="23">
        <f>IF(OR(E322="11",E322="12",E322="21",E322="22"),"Hot Leg",IF(OR(E322="13",E322="14",E322="23",E322="24"),"Loop Seal",IF(OR(E322="15",E322="16",E322="25",E322="26"),"Cold Leg",IF(OR(E322="31",E322="32",E322="3D",E322="83",E322="93"),"Downcomer",IF(OR(E322="33",E322="34",E322="35",E322="36"),"Lower Plenum",IF(E322="3R","Core",IF(OR(E322="37",E322="38"),"Upper Plenum",IF(E322="39","Upper Head",IF(E322="41","Surgeline",IF(OR(E322="40",E322="43"),"PRZ Vessel",IF(OR(E322="51",E322="52"),"Accumulator",IF(E322="57","AFW SG Intac Loop",IF(E322="58","AFW SG Intac Loop",IF(OR(E322="80",E322="82",E322="90",E322="92"),"SG U-tubes",IF(OR(E322="85",E322="95"),"Riser",IF(OR(E322="87",E322="97"),"Dome","Altro"))))))))))))))))</f>
      </c>
      <c r="H322" s="6"/>
      <c r="I322" s="6"/>
      <c r="J322" s="6"/>
      <c r="K322" s="6"/>
      <c r="L322" s="6"/>
      <c r="M322" s="6"/>
      <c r="N322" s="6"/>
      <c r="O322" s="1" t="s">
        <v>708</v>
      </c>
    </row>
    <row x14ac:dyDescent="0.25" r="323" customHeight="1" ht="18.75">
      <c r="A323" s="13" t="s">
        <v>499</v>
      </c>
      <c r="B323" s="1" t="s">
        <v>976</v>
      </c>
      <c r="C323" s="1" t="s">
        <v>441</v>
      </c>
      <c r="D323" s="21">
        <f>MID(A323,3,1)</f>
      </c>
      <c r="E323" s="22">
        <f>MID(A323,3,2)</f>
      </c>
      <c r="F323" s="23">
        <f>IF(D323="1","Intact Loop",IF(D323="2","Broken Loop",IF(D323="3","RPV",IF(D323="4","Pressurizer",IF(D323="5","ECCS and AFW",IF(D323="6","Secondary Loop",IF(D323="7","Pump",IF(D323="8", "SG Broken Loop",IF(D323="9","SG Intact Loop","Break Assembly")))))))))</f>
      </c>
      <c r="G323" s="23">
        <f>IF(OR(E323="11",E323="12",E323="21",E323="22"),"Hot Leg",IF(OR(E323="13",E323="14",E323="23",E323="24"),"Loop Seal",IF(OR(E323="15",E323="16",E323="25",E323="26"),"Cold Leg",IF(OR(E323="31",E323="32",E323="3D",E323="83",E323="93"),"Downcomer",IF(OR(E323="33",E323="34",E323="35",E323="36"),"Lower Plenum",IF(E323="3R","Core",IF(OR(E323="37",E323="38"),"Upper Plenum",IF(E323="39","Upper Head",IF(E323="41","Surgeline",IF(OR(E323="40",E323="43"),"PRZ Vessel",IF(OR(E323="51",E323="52"),"Accumulator",IF(E323="57","AFW SG Intac Loop",IF(E323="58","AFW SG Intac Loop",IF(OR(E323="80",E323="82",E323="90",E323="92"),"SG U-tubes",IF(OR(E323="85",E323="95"),"Riser",IF(OR(E323="87",E323="97"),"Dome","Altro"))))))))))))))))</f>
      </c>
      <c r="H323" s="6"/>
      <c r="I323" s="6"/>
      <c r="J323" s="6"/>
      <c r="K323" s="6"/>
      <c r="L323" s="6"/>
      <c r="M323" s="6"/>
      <c r="N323" s="6"/>
      <c r="O323" s="1" t="s">
        <v>708</v>
      </c>
    </row>
    <row x14ac:dyDescent="0.25" r="324" customHeight="1" ht="18.75">
      <c r="A324" s="13" t="s">
        <v>502</v>
      </c>
      <c r="B324" s="1" t="s">
        <v>976</v>
      </c>
      <c r="C324" s="1" t="s">
        <v>441</v>
      </c>
      <c r="D324" s="21">
        <f>MID(A324,3,1)</f>
      </c>
      <c r="E324" s="22">
        <f>MID(A324,3,2)</f>
      </c>
      <c r="F324" s="23">
        <f>IF(D324="1","Intact Loop",IF(D324="2","Broken Loop",IF(D324="3","RPV",IF(D324="4","Pressurizer",IF(D324="5","ECCS and AFW",IF(D324="6","Secondary Loop",IF(D324="7","Pump",IF(D324="8", "SG Broken Loop",IF(D324="9","SG Intact Loop","Break Assembly")))))))))</f>
      </c>
      <c r="G324" s="23">
        <f>IF(OR(E324="11",E324="12",E324="21",E324="22"),"Hot Leg",IF(OR(E324="13",E324="14",E324="23",E324="24"),"Loop Seal",IF(OR(E324="15",E324="16",E324="25",E324="26"),"Cold Leg",IF(OR(E324="31",E324="32",E324="3D",E324="83",E324="93"),"Downcomer",IF(OR(E324="33",E324="34",E324="35",E324="36"),"Lower Plenum",IF(E324="3R","Core",IF(OR(E324="37",E324="38"),"Upper Plenum",IF(E324="39","Upper Head",IF(E324="41","Surgeline",IF(OR(E324="40",E324="43"),"PRZ Vessel",IF(OR(E324="51",E324="52"),"Accumulator",IF(E324="57","AFW SG Intac Loop",IF(E324="58","AFW SG Intac Loop",IF(OR(E324="80",E324="82",E324="90",E324="92"),"SG U-tubes",IF(OR(E324="85",E324="95"),"Riser",IF(OR(E324="87",E324="97"),"Dome","Altro"))))))))))))))))</f>
      </c>
      <c r="H324" s="6"/>
      <c r="I324" s="6"/>
      <c r="J324" s="6"/>
      <c r="K324" s="6"/>
      <c r="L324" s="6"/>
      <c r="M324" s="6"/>
      <c r="N324" s="6"/>
      <c r="O324" s="1" t="s">
        <v>709</v>
      </c>
    </row>
    <row x14ac:dyDescent="0.25" r="325" customHeight="1" ht="18.75">
      <c r="A325" s="13" t="s">
        <v>506</v>
      </c>
      <c r="B325" s="1" t="s">
        <v>976</v>
      </c>
      <c r="C325" s="1" t="s">
        <v>441</v>
      </c>
      <c r="D325" s="21">
        <f>MID(A325,3,1)</f>
      </c>
      <c r="E325" s="22">
        <f>MID(A325,3,2)</f>
      </c>
      <c r="F325" s="23">
        <f>IF(D325="1","Intact Loop",IF(D325="2","Broken Loop",IF(D325="3","RPV",IF(D325="4","Pressurizer",IF(D325="5","ECCS and AFW",IF(D325="6","Secondary Loop",IF(D325="7","Pump",IF(D325="8", "SG Broken Loop",IF(D325="9","SG Intact Loop","Break Assembly")))))))))</f>
      </c>
      <c r="G325" s="23">
        <f>IF(OR(E325="11",E325="12",E325="21",E325="22"),"Hot Leg",IF(OR(E325="13",E325="14",E325="23",E325="24"),"Loop Seal",IF(OR(E325="15",E325="16",E325="25",E325="26"),"Cold Leg",IF(OR(E325="31",E325="32",E325="3D",E325="83",E325="93"),"Downcomer",IF(OR(E325="33",E325="34",E325="35",E325="36"),"Lower Plenum",IF(E325="3R","Core",IF(OR(E325="37",E325="38"),"Upper Plenum",IF(E325="39","Upper Head",IF(E325="41","Surgeline",IF(OR(E325="40",E325="43"),"PRZ Vessel",IF(OR(E325="51",E325="52"),"Accumulator",IF(E325="57","AFW SG Intac Loop",IF(E325="58","AFW SG Intac Loop",IF(OR(E325="80",E325="82",E325="90",E325="92"),"SG U-tubes",IF(OR(E325="85",E325="95"),"Riser",IF(OR(E325="87",E325="97"),"Dome","Altro"))))))))))))))))</f>
      </c>
      <c r="H325" s="6"/>
      <c r="I325" s="6"/>
      <c r="J325" s="6"/>
      <c r="K325" s="6"/>
      <c r="L325" s="6"/>
      <c r="M325" s="6"/>
      <c r="N325" s="6"/>
      <c r="O325" s="1" t="s">
        <v>709</v>
      </c>
    </row>
    <row x14ac:dyDescent="0.25" r="326" customHeight="1" ht="18.75">
      <c r="A326" s="13" t="s">
        <v>509</v>
      </c>
      <c r="B326" s="1" t="s">
        <v>976</v>
      </c>
      <c r="C326" s="1" t="s">
        <v>441</v>
      </c>
      <c r="D326" s="21">
        <f>MID(A326,3,1)</f>
      </c>
      <c r="E326" s="22">
        <f>MID(A326,3,2)</f>
      </c>
      <c r="F326" s="23">
        <f>IF(D326="1","Intact Loop",IF(D326="2","Broken Loop",IF(D326="3","RPV",IF(D326="4","Pressurizer",IF(D326="5","ECCS and AFW",IF(D326="6","Secondary Loop",IF(D326="7","Pump",IF(D326="8", "SG Broken Loop",IF(D326="9","SG Intact Loop","Break Assembly")))))))))</f>
      </c>
      <c r="G326" s="23">
        <f>IF(OR(E326="11",E326="12",E326="21",E326="22"),"Hot Leg",IF(OR(E326="13",E326="14",E326="23",E326="24"),"Loop Seal",IF(OR(E326="15",E326="16",E326="25",E326="26"),"Cold Leg",IF(OR(E326="31",E326="32",E326="3D",E326="83",E326="93"),"Downcomer",IF(OR(E326="33",E326="34",E326="35",E326="36"),"Lower Plenum",IF(E326="3R","Core",IF(OR(E326="37",E326="38"),"Upper Plenum",IF(E326="39","Upper Head",IF(E326="41","Surgeline",IF(OR(E326="40",E326="43"),"PRZ Vessel",IF(OR(E326="51",E326="52"),"Accumulator",IF(E326="57","AFW SG Intac Loop",IF(E326="58","AFW SG Intac Loop",IF(OR(E326="80",E326="82",E326="90",E326="92"),"SG U-tubes",IF(OR(E326="85",E326="95"),"Riser",IF(OR(E326="87",E326="97"),"Dome","Altro"))))))))))))))))</f>
      </c>
      <c r="H326" s="6"/>
      <c r="I326" s="6"/>
      <c r="J326" s="6"/>
      <c r="K326" s="6"/>
      <c r="L326" s="6"/>
      <c r="M326" s="6"/>
      <c r="N326" s="6"/>
      <c r="O326" s="1" t="s">
        <v>710</v>
      </c>
    </row>
    <row x14ac:dyDescent="0.25" r="327" customHeight="1" ht="18.75">
      <c r="A327" s="13" t="s">
        <v>513</v>
      </c>
      <c r="B327" s="1" t="s">
        <v>976</v>
      </c>
      <c r="C327" s="1" t="s">
        <v>441</v>
      </c>
      <c r="D327" s="21">
        <f>MID(A327,3,1)</f>
      </c>
      <c r="E327" s="22">
        <f>MID(A327,3,2)</f>
      </c>
      <c r="F327" s="23">
        <f>IF(D327="1","Intact Loop",IF(D327="2","Broken Loop",IF(D327="3","RPV",IF(D327="4","Pressurizer",IF(D327="5","ECCS and AFW",IF(D327="6","Secondary Loop",IF(D327="7","Pump",IF(D327="8", "SG Broken Loop",IF(D327="9","SG Intact Loop","Break Assembly")))))))))</f>
      </c>
      <c r="G327" s="23">
        <f>IF(OR(E327="11",E327="12",E327="21",E327="22"),"Hot Leg",IF(OR(E327="13",E327="14",E327="23",E327="24"),"Loop Seal",IF(OR(E327="15",E327="16",E327="25",E327="26"),"Cold Leg",IF(OR(E327="31",E327="32",E327="3D",E327="83",E327="93"),"Downcomer",IF(OR(E327="33",E327="34",E327="35",E327="36"),"Lower Plenum",IF(E327="3R","Core",IF(OR(E327="37",E327="38"),"Upper Plenum",IF(E327="39","Upper Head",IF(E327="41","Surgeline",IF(OR(E327="40",E327="43"),"PRZ Vessel",IF(OR(E327="51",E327="52"),"Accumulator",IF(E327="57","AFW SG Intac Loop",IF(E327="58","AFW SG Intac Loop",IF(OR(E327="80",E327="82",E327="90",E327="92"),"SG U-tubes",IF(OR(E327="85",E327="95"),"Riser",IF(OR(E327="87",E327="97"),"Dome","Altro"))))))))))))))))</f>
      </c>
      <c r="H327" s="6"/>
      <c r="I327" s="6"/>
      <c r="J327" s="6"/>
      <c r="K327" s="6"/>
      <c r="L327" s="6"/>
      <c r="M327" s="6"/>
      <c r="N327" s="6"/>
      <c r="O327" s="1" t="s">
        <v>710</v>
      </c>
    </row>
    <row x14ac:dyDescent="0.25" r="328" customHeight="1" ht="18.75">
      <c r="A328" s="13" t="s">
        <v>516</v>
      </c>
      <c r="B328" s="1" t="s">
        <v>976</v>
      </c>
      <c r="C328" s="1" t="s">
        <v>441</v>
      </c>
      <c r="D328" s="21">
        <f>MID(A328,3,1)</f>
      </c>
      <c r="E328" s="22">
        <f>MID(A328,3,2)</f>
      </c>
      <c r="F328" s="23">
        <f>IF(D328="1","Intact Loop",IF(D328="2","Broken Loop",IF(D328="3","RPV",IF(D328="4","Pressurizer",IF(D328="5","ECCS and AFW",IF(D328="6","Secondary Loop",IF(D328="7","Pump",IF(D328="8", "SG Broken Loop",IF(D328="9","SG Intact Loop","Break Assembly")))))))))</f>
      </c>
      <c r="G328" s="23">
        <f>IF(OR(E328="11",E328="12",E328="21",E328="22"),"Hot Leg",IF(OR(E328="13",E328="14",E328="23",E328="24"),"Loop Seal",IF(OR(E328="15",E328="16",E328="25",E328="26"),"Cold Leg",IF(OR(E328="31",E328="32",E328="3D",E328="83",E328="93"),"Downcomer",IF(OR(E328="33",E328="34",E328="35",E328="36"),"Lower Plenum",IF(E328="3R","Core",IF(OR(E328="37",E328="38"),"Upper Plenum",IF(E328="39","Upper Head",IF(E328="41","Surgeline",IF(OR(E328="40",E328="43"),"PRZ Vessel",IF(OR(E328="51",E328="52"),"Accumulator",IF(E328="57","AFW SG Intac Loop",IF(E328="58","AFW SG Intac Loop",IF(OR(E328="80",E328="82",E328="90",E328="92"),"SG U-tubes",IF(OR(E328="85",E328="95"),"Riser",IF(OR(E328="87",E328="97"),"Dome","Altro"))))))))))))))))</f>
      </c>
      <c r="H328" s="6"/>
      <c r="I328" s="6"/>
      <c r="J328" s="6"/>
      <c r="K328" s="6"/>
      <c r="L328" s="6"/>
      <c r="M328" s="6"/>
      <c r="N328" s="6"/>
      <c r="O328" s="1" t="s">
        <v>711</v>
      </c>
    </row>
    <row x14ac:dyDescent="0.25" r="329" customHeight="1" ht="18.75">
      <c r="A329" s="13" t="s">
        <v>520</v>
      </c>
      <c r="B329" s="1" t="s">
        <v>976</v>
      </c>
      <c r="C329" s="1" t="s">
        <v>441</v>
      </c>
      <c r="D329" s="21">
        <f>MID(A329,3,1)</f>
      </c>
      <c r="E329" s="22">
        <f>MID(A329,3,2)</f>
      </c>
      <c r="F329" s="23">
        <f>IF(D329="1","Intact Loop",IF(D329="2","Broken Loop",IF(D329="3","RPV",IF(D329="4","Pressurizer",IF(D329="5","ECCS and AFW",IF(D329="6","Secondary Loop",IF(D329="7","Pump",IF(D329="8", "SG Broken Loop",IF(D329="9","SG Intact Loop","Break Assembly")))))))))</f>
      </c>
      <c r="G329" s="23">
        <f>IF(OR(E329="11",E329="12",E329="21",E329="22"),"Hot Leg",IF(OR(E329="13",E329="14",E329="23",E329="24"),"Loop Seal",IF(OR(E329="15",E329="16",E329="25",E329="26"),"Cold Leg",IF(OR(E329="31",E329="32",E329="3D",E329="83",E329="93"),"Downcomer",IF(OR(E329="33",E329="34",E329="35",E329="36"),"Lower Plenum",IF(E329="3R","Core",IF(OR(E329="37",E329="38"),"Upper Plenum",IF(E329="39","Upper Head",IF(E329="41","Surgeline",IF(OR(E329="40",E329="43"),"PRZ Vessel",IF(OR(E329="51",E329="52"),"Accumulator",IF(E329="57","AFW SG Intac Loop",IF(E329="58","AFW SG Intac Loop",IF(OR(E329="80",E329="82",E329="90",E329="92"),"SG U-tubes",IF(OR(E329="85",E329="95"),"Riser",IF(OR(E329="87",E329="97"),"Dome","Altro"))))))))))))))))</f>
      </c>
      <c r="H329" s="6"/>
      <c r="I329" s="6"/>
      <c r="J329" s="6"/>
      <c r="K329" s="6"/>
      <c r="L329" s="6"/>
      <c r="M329" s="6"/>
      <c r="N329" s="6"/>
      <c r="O329" s="1" t="s">
        <v>711</v>
      </c>
    </row>
    <row x14ac:dyDescent="0.25" r="330" customHeight="1" ht="18.75">
      <c r="A330" s="13" t="s">
        <v>712</v>
      </c>
      <c r="B330" s="1" t="s">
        <v>976</v>
      </c>
      <c r="C330" s="1" t="s">
        <v>441</v>
      </c>
      <c r="D330" s="21">
        <f>MID(A330,3,1)</f>
      </c>
      <c r="E330" s="22">
        <f>MID(A330,3,2)</f>
      </c>
      <c r="F330" s="23">
        <f>IF(D330="1","Intact Loop",IF(D330="2","Broken Loop",IF(D330="3","RPV",IF(D330="4","Pressurizer",IF(D330="5","ECCS and AFW",IF(D330="6","Secondary Loop",IF(D330="7","Pump",IF(D330="8", "SG Broken Loop",IF(D330="9","SG Intact Loop","Break Assembly")))))))))</f>
      </c>
      <c r="G330" s="23">
        <f>IF(OR(E330="11",E330="12",E330="21",E330="22"),"Hot Leg",IF(OR(E330="13",E330="14",E330="23",E330="24"),"Loop Seal",IF(OR(E330="15",E330="16",E330="25",E330="26"),"Cold Leg",IF(OR(E330="31",E330="32",E330="3D",E330="83",E330="93"),"Downcomer",IF(OR(E330="33",E330="34",E330="35",E330="36"),"Lower Plenum",IF(E330="3R","Core",IF(OR(E330="37",E330="38"),"Upper Plenum",IF(E330="39","Upper Head",IF(E330="41","Surgeline",IF(OR(E330="40",E330="43"),"PRZ Vessel",IF(OR(E330="51",E330="52"),"Accumulator",IF(E330="57","AFW SG Intac Loop",IF(E330="58","AFW SG Intac Loop",IF(OR(E330="80",E330="82",E330="90",E330="92"),"SG U-tubes",IF(OR(E330="85",E330="95"),"Riser",IF(OR(E330="87",E330="97"),"Dome","Altro"))))))))))))))))</f>
      </c>
      <c r="H330" s="6"/>
      <c r="I330" s="6"/>
      <c r="J330" s="6"/>
      <c r="K330" s="6"/>
      <c r="L330" s="6"/>
      <c r="M330" s="6"/>
      <c r="N330" s="6"/>
      <c r="O330" s="1" t="s">
        <v>713</v>
      </c>
    </row>
    <row x14ac:dyDescent="0.25" r="331" customHeight="1" ht="18.75">
      <c r="A331" s="13" t="s">
        <v>527</v>
      </c>
      <c r="B331" s="1" t="s">
        <v>976</v>
      </c>
      <c r="C331" s="1" t="s">
        <v>441</v>
      </c>
      <c r="D331" s="21">
        <f>MID(A331,3,1)</f>
      </c>
      <c r="E331" s="22">
        <f>MID(A331,3,2)</f>
      </c>
      <c r="F331" s="23">
        <f>IF(D331="1","Intact Loop",IF(D331="2","Broken Loop",IF(D331="3","RPV",IF(D331="4","Pressurizer",IF(D331="5","ECCS and AFW",IF(D331="6","Secondary Loop",IF(D331="7","Pump",IF(D331="8", "SG Broken Loop",IF(D331="9","SG Intact Loop","Break Assembly")))))))))</f>
      </c>
      <c r="G331" s="23">
        <f>IF(OR(E331="11",E331="12",E331="21",E331="22"),"Hot Leg",IF(OR(E331="13",E331="14",E331="23",E331="24"),"Loop Seal",IF(OR(E331="15",E331="16",E331="25",E331="26"),"Cold Leg",IF(OR(E331="31",E331="32",E331="3D",E331="83",E331="93"),"Downcomer",IF(OR(E331="33",E331="34",E331="35",E331="36"),"Lower Plenum",IF(E331="3R","Core",IF(OR(E331="37",E331="38"),"Upper Plenum",IF(E331="39","Upper Head",IF(E331="41","Surgeline",IF(OR(E331="40",E331="43"),"PRZ Vessel",IF(OR(E331="51",E331="52"),"Accumulator",IF(E331="57","AFW SG Intac Loop",IF(E331="58","AFW SG Intac Loop",IF(OR(E331="80",E331="82",E331="90",E331="92"),"SG U-tubes",IF(OR(E331="85",E331="95"),"Riser",IF(OR(E331="87",E331="97"),"Dome","Altro"))))))))))))))))</f>
      </c>
      <c r="H331" s="6"/>
      <c r="I331" s="6"/>
      <c r="J331" s="6"/>
      <c r="K331" s="6"/>
      <c r="L331" s="6"/>
      <c r="M331" s="6"/>
      <c r="N331" s="6"/>
      <c r="O331" s="1" t="s">
        <v>714</v>
      </c>
    </row>
    <row x14ac:dyDescent="0.25" r="332" customHeight="1" ht="18.75">
      <c r="A332" s="13" t="s">
        <v>715</v>
      </c>
      <c r="B332" s="1" t="s">
        <v>976</v>
      </c>
      <c r="C332" s="1" t="s">
        <v>441</v>
      </c>
      <c r="D332" s="21">
        <f>MID(A332,3,1)</f>
      </c>
      <c r="E332" s="22">
        <f>MID(A332,3,2)</f>
      </c>
      <c r="F332" s="23">
        <f>IF(D332="1","Intact Loop",IF(D332="2","Broken Loop",IF(D332="3","RPV",IF(D332="4","Pressurizer",IF(D332="5","ECCS and AFW",IF(D332="6","Secondary Loop",IF(D332="7","Pump",IF(D332="8", "SG Broken Loop",IF(D332="9","SG Intact Loop","Break Assembly")))))))))</f>
      </c>
      <c r="G332" s="24" t="s">
        <v>995</v>
      </c>
      <c r="H332" s="6"/>
      <c r="I332" s="6"/>
      <c r="J332" s="6"/>
      <c r="K332" s="6"/>
      <c r="L332" s="6"/>
      <c r="M332" s="6"/>
      <c r="N332" s="6"/>
      <c r="O332" s="1" t="s">
        <v>716</v>
      </c>
    </row>
    <row x14ac:dyDescent="0.25" r="333" customHeight="1" ht="18.75">
      <c r="A333" s="13" t="s">
        <v>717</v>
      </c>
      <c r="B333" s="1" t="s">
        <v>976</v>
      </c>
      <c r="C333" s="1" t="s">
        <v>441</v>
      </c>
      <c r="D333" s="21">
        <f>MID(A333,3,1)</f>
      </c>
      <c r="E333" s="22">
        <f>MID(A333,3,2)</f>
      </c>
      <c r="F333" s="23">
        <f>IF(D333="1","Intact Loop",IF(D333="2","Broken Loop",IF(D333="3","RPV",IF(D333="4","Pressurizer",IF(D333="5","ECCS and AFW",IF(D333="6","Secondary Loop",IF(D333="7","Pump",IF(D333="8", "SG Broken Loop",IF(D333="9","SG Intact Loop","Break Assembly")))))))))</f>
      </c>
      <c r="G333" s="23">
        <f>IF(OR(E333="11",E333="12",E333="21",E333="22"),"Hot Leg",IF(OR(E333="13",E333="14",E333="23",E333="24"),"Loop Seal",IF(OR(E333="15",E333="16",E333="25",E333="26"),"Cold Leg",IF(OR(E333="31",E333="32",E333="3D",E333="83",E333="93"),"Downcomer",IF(OR(E333="33",E333="34",E333="35",E333="36"),"Lower Plenum",IF(E333="3R","Core",IF(OR(E333="37",E333="38"),"Upper Plenum",IF(E333="39","Upper Head",IF(E333="41","Surgeline",IF(OR(E333="40",E333="43"),"PRZ Vessel",IF(OR(E333="51",E333="52"),"Accumulator",IF(E333="57","AFW SG Intac Loop",IF(E333="58","AFW SG Intac Loop",IF(OR(E333="80",E333="82",E333="90",E333="92"),"SG U-tubes",IF(OR(E333="85",E333="95"),"Riser",IF(OR(E333="87",E333="97"),"Dome","Altro"))))))))))))))))</f>
      </c>
      <c r="H333" s="6"/>
      <c r="I333" s="6"/>
      <c r="J333" s="6"/>
      <c r="K333" s="6"/>
      <c r="L333" s="6"/>
      <c r="M333" s="6"/>
      <c r="N333" s="6"/>
      <c r="O333" s="1" t="s">
        <v>719</v>
      </c>
    </row>
    <row x14ac:dyDescent="0.25" r="334" customHeight="1" ht="18.75">
      <c r="A334" s="13" t="s">
        <v>720</v>
      </c>
      <c r="B334" s="1" t="s">
        <v>976</v>
      </c>
      <c r="C334" s="1" t="s">
        <v>441</v>
      </c>
      <c r="D334" s="21">
        <f>MID(A334,3,1)</f>
      </c>
      <c r="E334" s="22">
        <f>MID(A334,3,2)</f>
      </c>
      <c r="F334" s="23">
        <f>IF(D334="1","Intact Loop",IF(D334="2","Broken Loop",IF(D334="3","RPV",IF(D334="4","Pressurizer",IF(D334="5","ECCS and AFW",IF(D334="6","Secondary Loop",IF(D334="7","Pump",IF(D334="8", "SG Broken Loop",IF(D334="9","SG Intact Loop","Break Assembly")))))))))</f>
      </c>
      <c r="G334" s="23">
        <f>IF(OR(E334="11",E334="12",E334="21",E334="22"),"Hot Leg",IF(OR(E334="13",E334="14",E334="23",E334="24"),"Loop Seal",IF(OR(E334="15",E334="16",E334="25",E334="26"),"Cold Leg",IF(OR(E334="31",E334="32",E334="3D",E334="83",E334="93"),"Downcomer",IF(OR(E334="33",E334="34",E334="35",E334="36"),"Lower Plenum",IF(E334="3R","Core",IF(OR(E334="37",E334="38"),"Upper Plenum",IF(E334="39","Upper Head",IF(E334="41","Surgeline",IF(OR(E334="40",E334="43"),"PRZ Vessel",IF(OR(E334="51",E334="52"),"Accumulator",IF(E334="57","AFW SG Intac Loop",IF(E334="58","AFW SG Intac Loop",IF(OR(E334="80",E334="82",E334="90",E334="92"),"SG U-tubes",IF(OR(E334="85",E334="95"),"Riser",IF(OR(E334="87",E334="97"),"Dome","Altro"))))))))))))))))</f>
      </c>
      <c r="H334" s="6"/>
      <c r="I334" s="6"/>
      <c r="J334" s="6"/>
      <c r="K334" s="6"/>
      <c r="L334" s="6"/>
      <c r="M334" s="6"/>
      <c r="N334" s="6"/>
      <c r="O334" s="1" t="s">
        <v>719</v>
      </c>
    </row>
    <row x14ac:dyDescent="0.25" r="335" customHeight="1" ht="18.75">
      <c r="A335" s="13" t="s">
        <v>721</v>
      </c>
      <c r="B335" s="1" t="s">
        <v>976</v>
      </c>
      <c r="C335" s="1" t="s">
        <v>441</v>
      </c>
      <c r="D335" s="21">
        <f>MID(A335,3,1)</f>
      </c>
      <c r="E335" s="22">
        <f>MID(A335,3,2)</f>
      </c>
      <c r="F335" s="23">
        <f>IF(D335="1","Intact Loop",IF(D335="2","Broken Loop",IF(D335="3","RPV",IF(D335="4","Pressurizer",IF(D335="5","ECCS and AFW",IF(D335="6","Secondary Loop",IF(D335="7","Pump",IF(D335="8", "SG Broken Loop",IF(D335="9","SG Intact Loop","Break Assembly")))))))))</f>
      </c>
      <c r="G335" s="23">
        <f>IF(OR(E335="11",E335="12",E335="21",E335="22"),"Hot Leg",IF(OR(E335="13",E335="14",E335="23",E335="24"),"Loop Seal",IF(OR(E335="15",E335="16",E335="25",E335="26"),"Cold Leg",IF(OR(E335="31",E335="32",E335="3D",E335="83",E335="93"),"Downcomer",IF(OR(E335="33",E335="34",E335="35",E335="36"),"Lower Plenum",IF(E335="3R","Core",IF(OR(E335="37",E335="38"),"Upper Plenum",IF(E335="39","Upper Head",IF(E335="41","Surgeline",IF(OR(E335="40",E335="43"),"PRZ Vessel",IF(OR(E335="51",E335="52"),"Accumulator",IF(E335="57","AFW SG Intac Loop",IF(E335="58","AFW SG Intac Loop",IF(OR(E335="80",E335="82",E335="90",E335="92"),"SG U-tubes",IF(OR(E335="85",E335="95"),"Riser",IF(OR(E335="87",E335="97"),"Dome","Altro"))))))))))))))))</f>
      </c>
      <c r="H335" s="6"/>
      <c r="I335" s="6"/>
      <c r="J335" s="6"/>
      <c r="K335" s="6"/>
      <c r="L335" s="6"/>
      <c r="M335" s="6"/>
      <c r="N335" s="6"/>
      <c r="O335" s="1" t="s">
        <v>719</v>
      </c>
    </row>
    <row x14ac:dyDescent="0.25" r="336" customHeight="1" ht="18.75">
      <c r="A336" s="13" t="s">
        <v>722</v>
      </c>
      <c r="B336" s="1" t="s">
        <v>976</v>
      </c>
      <c r="C336" s="1" t="s">
        <v>441</v>
      </c>
      <c r="D336" s="21">
        <f>MID(A336,3,1)</f>
      </c>
      <c r="E336" s="22">
        <f>MID(A336,3,2)</f>
      </c>
      <c r="F336" s="23">
        <f>IF(D336="1","Intact Loop",IF(D336="2","Broken Loop",IF(D336="3","RPV",IF(D336="4","Pressurizer",IF(D336="5","ECCS and AFW",IF(D336="6","Secondary Loop",IF(D336="7","Pump",IF(D336="8", "SG Broken Loop",IF(D336="9","SG Intact Loop","Break Assembly")))))))))</f>
      </c>
      <c r="G336" s="23">
        <f>IF(OR(E336="11",E336="12",E336="21",E336="22"),"Hot Leg",IF(OR(E336="13",E336="14",E336="23",E336="24"),"Loop Seal",IF(OR(E336="15",E336="16",E336="25",E336="26"),"Cold Leg",IF(OR(E336="31",E336="32",E336="3D",E336="83",E336="93"),"Downcomer",IF(OR(E336="33",E336="34",E336="35",E336="36"),"Lower Plenum",IF(E336="3R","Core",IF(OR(E336="37",E336="38"),"Upper Plenum",IF(E336="39","Upper Head",IF(E336="41","Surgeline",IF(OR(E336="40",E336="43"),"PRZ Vessel",IF(OR(E336="51",E336="52"),"Accumulator",IF(E336="57","AFW SG Intac Loop",IF(E336="58","AFW SG Intac Loop",IF(OR(E336="80",E336="82",E336="90",E336="92"),"SG U-tubes",IF(OR(E336="85",E336="95"),"Riser",IF(OR(E336="87",E336="97"),"Dome","Altro"))))))))))))))))</f>
      </c>
      <c r="H336" s="6"/>
      <c r="I336" s="6"/>
      <c r="J336" s="6"/>
      <c r="K336" s="6"/>
      <c r="L336" s="6"/>
      <c r="M336" s="6"/>
      <c r="N336" s="6"/>
      <c r="O336" s="1" t="s">
        <v>719</v>
      </c>
    </row>
    <row x14ac:dyDescent="0.25" r="337" customHeight="1" ht="18.75">
      <c r="A337" s="13" t="s">
        <v>723</v>
      </c>
      <c r="B337" s="1" t="s">
        <v>976</v>
      </c>
      <c r="C337" s="1" t="s">
        <v>441</v>
      </c>
      <c r="D337" s="21">
        <f>MID(A337,3,1)</f>
      </c>
      <c r="E337" s="22">
        <f>MID(A337,3,2)</f>
      </c>
      <c r="F337" s="23">
        <f>IF(D337="1","Intact Loop",IF(D337="2","Broken Loop",IF(D337="3","RPV",IF(D337="4","Pressurizer",IF(D337="5","ECCS and AFW",IF(D337="6","Secondary Loop",IF(D337="7","Pump",IF(D337="8", "SG Broken Loop",IF(D337="9","SG Intact Loop","Break Assembly")))))))))</f>
      </c>
      <c r="G337" s="23">
        <f>IF(OR(E337="11",E337="12",E337="21",E337="22"),"Hot Leg",IF(OR(E337="13",E337="14",E337="23",E337="24"),"Loop Seal",IF(OR(E337="15",E337="16",E337="25",E337="26"),"Cold Leg",IF(OR(E337="31",E337="32",E337="3D",E337="83",E337="93"),"Downcomer",IF(OR(E337="33",E337="34",E337="35",E337="36"),"Lower Plenum",IF(E337="3R","Core",IF(OR(E337="37",E337="38"),"Upper Plenum",IF(E337="39","Upper Head",IF(E337="41","Surgeline",IF(OR(E337="40",E337="43"),"PRZ Vessel",IF(OR(E337="51",E337="52"),"Accumulator",IF(E337="57","AFW SG Intac Loop",IF(E337="58","AFW SG Intac Loop",IF(OR(E337="80",E337="82",E337="90",E337="92"),"SG U-tubes",IF(OR(E337="85",E337="95"),"Riser",IF(OR(E337="87",E337="97"),"Dome","Altro"))))))))))))))))</f>
      </c>
      <c r="H337" s="6"/>
      <c r="I337" s="6"/>
      <c r="J337" s="6"/>
      <c r="K337" s="6"/>
      <c r="L337" s="6"/>
      <c r="M337" s="6"/>
      <c r="N337" s="6"/>
      <c r="O337" s="1" t="s">
        <v>719</v>
      </c>
    </row>
    <row x14ac:dyDescent="0.25" r="338" customHeight="1" ht="18.75">
      <c r="A338" s="13" t="s">
        <v>725</v>
      </c>
      <c r="B338" s="1" t="s">
        <v>976</v>
      </c>
      <c r="C338" s="1" t="s">
        <v>441</v>
      </c>
      <c r="D338" s="21">
        <f>MID(A338,3,1)</f>
      </c>
      <c r="E338" s="22">
        <f>MID(A338,3,2)</f>
      </c>
      <c r="F338" s="23">
        <f>IF(D338="1","Intact Loop",IF(D338="2","Broken Loop",IF(D338="3","RPV",IF(D338="4","Pressurizer",IF(D338="5","ECCS and AFW",IF(D338="6","Secondary Loop",IF(D338="7","Pump",IF(D338="8", "SG Broken Loop",IF(D338="9","SG Intact Loop","Break Assembly")))))))))</f>
      </c>
      <c r="G338" s="23">
        <f>IF(OR(E338="11",E338="12",E338="21",E338="22"),"Hot Leg",IF(OR(E338="13",E338="14",E338="23",E338="24"),"Loop Seal",IF(OR(E338="15",E338="16",E338="25",E338="26"),"Cold Leg",IF(OR(E338="31",E338="32",E338="3D",E338="83",E338="93"),"Downcomer",IF(OR(E338="33",E338="34",E338="35",E338="36"),"Lower Plenum",IF(E338="3R","Core",IF(OR(E338="37",E338="38"),"Upper Plenum",IF(E338="39","Upper Head",IF(E338="41","Surgeline",IF(OR(E338="40",E338="43"),"PRZ Vessel",IF(OR(E338="51",E338="52"),"Accumulator",IF(E338="57","AFW SG Intac Loop",IF(E338="58","AFW SG Intac Loop",IF(OR(E338="80",E338="82",E338="90",E338="92"),"SG U-tubes",IF(OR(E338="85",E338="95"),"Riser",IF(OR(E338="87",E338="97"),"Dome","Altro"))))))))))))))))</f>
      </c>
      <c r="H338" s="6"/>
      <c r="I338" s="6"/>
      <c r="J338" s="6"/>
      <c r="K338" s="6"/>
      <c r="L338" s="6"/>
      <c r="M338" s="6"/>
      <c r="N338" s="6"/>
      <c r="O338" s="1" t="s">
        <v>727</v>
      </c>
    </row>
    <row x14ac:dyDescent="0.25" r="339" customHeight="1" ht="18.75">
      <c r="A339" s="13" t="s">
        <v>728</v>
      </c>
      <c r="B339" s="1" t="s">
        <v>976</v>
      </c>
      <c r="C339" s="1" t="s">
        <v>441</v>
      </c>
      <c r="D339" s="21">
        <f>MID(A339,3,1)</f>
      </c>
      <c r="E339" s="22">
        <f>MID(A339,3,2)</f>
      </c>
      <c r="F339" s="23">
        <f>IF(D339="1","Intact Loop",IF(D339="2","Broken Loop",IF(D339="3","RPV",IF(D339="4","Pressurizer",IF(D339="5","ECCS and AFW",IF(D339="6","Secondary Loop",IF(D339="7","Pump",IF(D339="8", "SG Broken Loop",IF(D339="9","SG Intact Loop","Break Assembly")))))))))</f>
      </c>
      <c r="G339" s="23">
        <f>IF(OR(E339="11",E339="12",E339="21",E339="22"),"Hot Leg",IF(OR(E339="13",E339="14",E339="23",E339="24"),"Loop Seal",IF(OR(E339="15",E339="16",E339="25",E339="26"),"Cold Leg",IF(OR(E339="31",E339="32",E339="3D",E339="83",E339="93"),"Downcomer",IF(OR(E339="33",E339="34",E339="35",E339="36"),"Lower Plenum",IF(E339="3R","Core",IF(OR(E339="37",E339="38"),"Upper Plenum",IF(E339="39","Upper Head",IF(E339="41","Surgeline",IF(OR(E339="40",E339="43"),"PRZ Vessel",IF(OR(E339="51",E339="52"),"Accumulator",IF(E339="57","AFW SG Intac Loop",IF(E339="58","AFW SG Intac Loop",IF(OR(E339="80",E339="82",E339="90",E339="92"),"SG U-tubes",IF(OR(E339="85",E339="95"),"Riser",IF(OR(E339="87",E339="97"),"Dome","Altro"))))))))))))))))</f>
      </c>
      <c r="H339" s="6"/>
      <c r="I339" s="6"/>
      <c r="J339" s="6"/>
      <c r="K339" s="6"/>
      <c r="L339" s="6"/>
      <c r="M339" s="6"/>
      <c r="N339" s="6"/>
      <c r="O339" s="1" t="s">
        <v>727</v>
      </c>
    </row>
    <row x14ac:dyDescent="0.25" r="340" customHeight="1" ht="18.75">
      <c r="A340" s="13" t="s">
        <v>729</v>
      </c>
      <c r="B340" s="1" t="s">
        <v>976</v>
      </c>
      <c r="C340" s="1" t="s">
        <v>441</v>
      </c>
      <c r="D340" s="21">
        <f>MID(A340,3,1)</f>
      </c>
      <c r="E340" s="22">
        <f>MID(A340,3,2)</f>
      </c>
      <c r="F340" s="23">
        <f>IF(D340="1","Intact Loop",IF(D340="2","Broken Loop",IF(D340="3","RPV",IF(D340="4","Pressurizer",IF(D340="5","ECCS and AFW",IF(D340="6","Secondary Loop",IF(D340="7","Pump",IF(D340="8", "SG Broken Loop",IF(D340="9","SG Intact Loop","Break Assembly")))))))))</f>
      </c>
      <c r="G340" s="23">
        <f>IF(OR(E340="11",E340="12",E340="21",E340="22"),"Hot Leg",IF(OR(E340="13",E340="14",E340="23",E340="24"),"Loop Seal",IF(OR(E340="15",E340="16",E340="25",E340="26"),"Cold Leg",IF(OR(E340="31",E340="32",E340="3D",E340="83",E340="93"),"Downcomer",IF(OR(E340="33",E340="34",E340="35",E340="36"),"Lower Plenum",IF(E340="3R","Core",IF(OR(E340="37",E340="38"),"Upper Plenum",IF(E340="39","Upper Head",IF(E340="41","Surgeline",IF(OR(E340="40",E340="43"),"PRZ Vessel",IF(OR(E340="51",E340="52"),"Accumulator",IF(E340="57","AFW SG Intac Loop",IF(E340="58","AFW SG Intac Loop",IF(OR(E340="80",E340="82",E340="90",E340="92"),"SG U-tubes",IF(OR(E340="85",E340="95"),"Riser",IF(OR(E340="87",E340="97"),"Dome","Altro"))))))))))))))))</f>
      </c>
      <c r="H340" s="6"/>
      <c r="I340" s="6"/>
      <c r="J340" s="6"/>
      <c r="K340" s="6"/>
      <c r="L340" s="6"/>
      <c r="M340" s="6"/>
      <c r="N340" s="6"/>
      <c r="O340" s="1" t="s">
        <v>727</v>
      </c>
    </row>
    <row x14ac:dyDescent="0.25" r="341" customHeight="1" ht="18.75">
      <c r="A341" s="13" t="s">
        <v>730</v>
      </c>
      <c r="B341" s="1" t="s">
        <v>976</v>
      </c>
      <c r="C341" s="1" t="s">
        <v>441</v>
      </c>
      <c r="D341" s="21">
        <f>MID(A341,3,1)</f>
      </c>
      <c r="E341" s="22">
        <f>MID(A341,3,2)</f>
      </c>
      <c r="F341" s="23">
        <f>IF(D341="1","Intact Loop",IF(D341="2","Broken Loop",IF(D341="3","RPV",IF(D341="4","Pressurizer",IF(D341="5","ECCS and AFW",IF(D341="6","Secondary Loop",IF(D341="7","Pump",IF(D341="8", "SG Broken Loop",IF(D341="9","SG Intact Loop","Break Assembly")))))))))</f>
      </c>
      <c r="G341" s="23">
        <f>IF(OR(E341="11",E341="12",E341="21",E341="22"),"Hot Leg",IF(OR(E341="13",E341="14",E341="23",E341="24"),"Loop Seal",IF(OR(E341="15",E341="16",E341="25",E341="26"),"Cold Leg",IF(OR(E341="31",E341="32",E341="3D",E341="83",E341="93"),"Downcomer",IF(OR(E341="33",E341="34",E341="35",E341="36"),"Lower Plenum",IF(E341="3R","Core",IF(OR(E341="37",E341="38"),"Upper Plenum",IF(E341="39","Upper Head",IF(E341="41","Surgeline",IF(OR(E341="40",E341="43"),"PRZ Vessel",IF(OR(E341="51",E341="52"),"Accumulator",IF(E341="57","AFW SG Intac Loop",IF(E341="58","AFW SG Intac Loop",IF(OR(E341="80",E341="82",E341="90",E341="92"),"SG U-tubes",IF(OR(E341="85",E341="95"),"Riser",IF(OR(E341="87",E341="97"),"Dome","Altro"))))))))))))))))</f>
      </c>
      <c r="H341" s="6"/>
      <c r="I341" s="6"/>
      <c r="J341" s="6"/>
      <c r="K341" s="6"/>
      <c r="L341" s="6"/>
      <c r="M341" s="6"/>
      <c r="N341" s="6"/>
      <c r="O341" s="1" t="s">
        <v>727</v>
      </c>
    </row>
    <row x14ac:dyDescent="0.25" r="342" customHeight="1" ht="18.75">
      <c r="A342" s="13" t="s">
        <v>731</v>
      </c>
      <c r="B342" s="1" t="s">
        <v>976</v>
      </c>
      <c r="C342" s="1" t="s">
        <v>441</v>
      </c>
      <c r="D342" s="21">
        <f>MID(A342,3,1)</f>
      </c>
      <c r="E342" s="22">
        <f>MID(A342,3,2)</f>
      </c>
      <c r="F342" s="23">
        <f>IF(D342="1","Intact Loop",IF(D342="2","Broken Loop",IF(D342="3","RPV",IF(D342="4","Pressurizer",IF(D342="5","ECCS and AFW",IF(D342="6","Secondary Loop",IF(D342="7","Pump",IF(D342="8", "SG Broken Loop",IF(D342="9","SG Intact Loop","Break Assembly")))))))))</f>
      </c>
      <c r="G342" s="23">
        <f>IF(OR(E342="11",E342="12",E342="21",E342="22"),"Hot Leg",IF(OR(E342="13",E342="14",E342="23",E342="24"),"Loop Seal",IF(OR(E342="15",E342="16",E342="25",E342="26"),"Cold Leg",IF(OR(E342="31",E342="32",E342="3D",E342="83",E342="93"),"Downcomer",IF(OR(E342="33",E342="34",E342="35",E342="36"),"Lower Plenum",IF(E342="3R","Core",IF(OR(E342="37",E342="38"),"Upper Plenum",IF(E342="39","Upper Head",IF(E342="41","Surgeline",IF(OR(E342="40",E342="43"),"PRZ Vessel",IF(OR(E342="51",E342="52"),"Accumulator",IF(E342="57","AFW SG Intac Loop",IF(E342="58","AFW SG Intac Loop",IF(OR(E342="80",E342="82",E342="90",E342="92"),"SG U-tubes",IF(OR(E342="85",E342="95"),"Riser",IF(OR(E342="87",E342="97"),"Dome","Altro"))))))))))))))))</f>
      </c>
      <c r="H342" s="6"/>
      <c r="I342" s="6"/>
      <c r="J342" s="6"/>
      <c r="K342" s="6"/>
      <c r="L342" s="6"/>
      <c r="M342" s="6"/>
      <c r="N342" s="6"/>
      <c r="O342" s="1" t="s">
        <v>732</v>
      </c>
    </row>
    <row x14ac:dyDescent="0.25" r="343" customHeight="1" ht="18.75">
      <c r="A343" s="13" t="s">
        <v>733</v>
      </c>
      <c r="B343" s="1" t="s">
        <v>976</v>
      </c>
      <c r="C343" s="1" t="s">
        <v>441</v>
      </c>
      <c r="D343" s="21">
        <f>MID(A343,3,1)</f>
      </c>
      <c r="E343" s="22">
        <f>MID(A343,3,2)</f>
      </c>
      <c r="F343" s="23">
        <f>IF(D343="1","Intact Loop",IF(D343="2","Broken Loop",IF(D343="3","RPV",IF(D343="4","Pressurizer",IF(D343="5","ECCS and AFW",IF(D343="6","Secondary Loop",IF(D343="7","Pump",IF(D343="8", "SG Broken Loop",IF(D343="9","SG Intact Loop","Break Assembly")))))))))</f>
      </c>
      <c r="G343" s="23">
        <f>IF(OR(E343="11",E343="12",E343="21",E343="22"),"Hot Leg",IF(OR(E343="13",E343="14",E343="23",E343="24"),"Loop Seal",IF(OR(E343="15",E343="16",E343="25",E343="26"),"Cold Leg",IF(OR(E343="31",E343="32",E343="3D",E343="83",E343="93"),"Downcomer",IF(OR(E343="33",E343="34",E343="35",E343="36"),"Lower Plenum",IF(E343="3R","Core",IF(OR(E343="37",E343="38"),"Upper Plenum",IF(E343="39","Upper Head",IF(E343="41","Surgeline",IF(OR(E343="40",E343="43"),"PRZ Vessel",IF(OR(E343="51",E343="52"),"Accumulator",IF(E343="57","AFW SG Intac Loop",IF(E343="58","AFW SG Intac Loop",IF(OR(E343="80",E343="82",E343="90",E343="92"),"SG U-tubes",IF(OR(E343="85",E343="95"),"Riser",IF(OR(E343="87",E343="97"),"Dome","Altro"))))))))))))))))</f>
      </c>
      <c r="H343" s="6"/>
      <c r="I343" s="6"/>
      <c r="J343" s="6"/>
      <c r="K343" s="6"/>
      <c r="L343" s="6"/>
      <c r="M343" s="6"/>
      <c r="N343" s="6"/>
      <c r="O343" s="1" t="s">
        <v>732</v>
      </c>
    </row>
    <row x14ac:dyDescent="0.25" r="344" customHeight="1" ht="18.75">
      <c r="A344" s="13" t="s">
        <v>734</v>
      </c>
      <c r="B344" s="1" t="s">
        <v>976</v>
      </c>
      <c r="C344" s="1" t="s">
        <v>441</v>
      </c>
      <c r="D344" s="21">
        <f>MID(A344,3,1)</f>
      </c>
      <c r="E344" s="22">
        <f>MID(A344,3,2)</f>
      </c>
      <c r="F344" s="23">
        <f>IF(D344="1","Intact Loop",IF(D344="2","Broken Loop",IF(D344="3","RPV",IF(D344="4","Pressurizer",IF(D344="5","ECCS and AFW",IF(D344="6","Secondary Loop",IF(D344="7","Pump",IF(D344="8", "SG Broken Loop",IF(D344="9","SG Intact Loop","Break Assembly")))))))))</f>
      </c>
      <c r="G344" s="23">
        <f>IF(OR(E344="11",E344="12",E344="21",E344="22"),"Hot Leg",IF(OR(E344="13",E344="14",E344="23",E344="24"),"Loop Seal",IF(OR(E344="15",E344="16",E344="25",E344="26"),"Cold Leg",IF(OR(E344="31",E344="32",E344="3D",E344="83",E344="93"),"Downcomer",IF(OR(E344="33",E344="34",E344="35",E344="36"),"Lower Plenum",IF(E344="3R","Core",IF(OR(E344="37",E344="38"),"Upper Plenum",IF(E344="39","Upper Head",IF(E344="41","Surgeline",IF(OR(E344="40",E344="43"),"PRZ Vessel",IF(OR(E344="51",E344="52"),"Accumulator",IF(E344="57","AFW SG Intac Loop",IF(E344="58","AFW SG Intac Loop",IF(OR(E344="80",E344="82",E344="90",E344="92"),"SG U-tubes",IF(OR(E344="85",E344="95"),"Riser",IF(OR(E344="87",E344="97"),"Dome","Altro"))))))))))))))))</f>
      </c>
      <c r="H344" s="6"/>
      <c r="I344" s="6"/>
      <c r="J344" s="6"/>
      <c r="K344" s="6"/>
      <c r="L344" s="6"/>
      <c r="M344" s="6"/>
      <c r="N344" s="6"/>
      <c r="O344" s="1" t="s">
        <v>732</v>
      </c>
    </row>
    <row x14ac:dyDescent="0.25" r="345" customHeight="1" ht="18.75">
      <c r="A345" s="13" t="s">
        <v>735</v>
      </c>
      <c r="B345" s="1" t="s">
        <v>976</v>
      </c>
      <c r="C345" s="1" t="s">
        <v>441</v>
      </c>
      <c r="D345" s="21">
        <f>MID(A345,3,1)</f>
      </c>
      <c r="E345" s="22">
        <f>MID(A345,3,2)</f>
      </c>
      <c r="F345" s="23">
        <f>IF(D345="1","Intact Loop",IF(D345="2","Broken Loop",IF(D345="3","RPV",IF(D345="4","Pressurizer",IF(D345="5","ECCS and AFW",IF(D345="6","Secondary Loop",IF(D345="7","Pump",IF(D345="8", "SG Broken Loop",IF(D345="9","SG Intact Loop","Break Assembly")))))))))</f>
      </c>
      <c r="G345" s="23">
        <f>IF(OR(E345="11",E345="12",E345="21",E345="22"),"Hot Leg",IF(OR(E345="13",E345="14",E345="23",E345="24"),"Loop Seal",IF(OR(E345="15",E345="16",E345="25",E345="26"),"Cold Leg",IF(OR(E345="31",E345="32",E345="3D",E345="83",E345="93"),"Downcomer",IF(OR(E345="33",E345="34",E345="35",E345="36"),"Lower Plenum",IF(E345="3R","Core",IF(OR(E345="37",E345="38"),"Upper Plenum",IF(E345="39","Upper Head",IF(E345="41","Surgeline",IF(OR(E345="40",E345="43"),"PRZ Vessel",IF(OR(E345="51",E345="52"),"Accumulator",IF(E345="57","AFW SG Intac Loop",IF(E345="58","AFW SG Intac Loop",IF(OR(E345="80",E345="82",E345="90",E345="92"),"SG U-tubes",IF(OR(E345="85",E345="95"),"Riser",IF(OR(E345="87",E345="97"),"Dome","Altro"))))))))))))))))</f>
      </c>
      <c r="H345" s="6"/>
      <c r="I345" s="6"/>
      <c r="J345" s="6"/>
      <c r="K345" s="6"/>
      <c r="L345" s="6"/>
      <c r="M345" s="6"/>
      <c r="N345" s="6"/>
      <c r="O345" s="1" t="s">
        <v>732</v>
      </c>
    </row>
    <row x14ac:dyDescent="0.25" r="346" customHeight="1" ht="18.75">
      <c r="A346" s="13" t="s">
        <v>736</v>
      </c>
      <c r="B346" s="1" t="s">
        <v>976</v>
      </c>
      <c r="C346" s="1" t="s">
        <v>441</v>
      </c>
      <c r="D346" s="21">
        <f>MID(A346,3,1)</f>
      </c>
      <c r="E346" s="22">
        <f>MID(A346,3,2)</f>
      </c>
      <c r="F346" s="23">
        <f>IF(D346="1","Intact Loop",IF(D346="2","Broken Loop",IF(D346="3","RPV",IF(D346="4","Pressurizer",IF(D346="5","ECCS and AFW",IF(D346="6","Secondary Loop",IF(D346="7","Pump",IF(D346="8", "SG Broken Loop",IF(D346="9","SG Intact Loop","Break Assembly")))))))))</f>
      </c>
      <c r="G346" s="23">
        <f>IF(OR(E346="11",E346="12",E346="21",E346="22"),"Hot Leg",IF(OR(E346="13",E346="14",E346="23",E346="24"),"Loop Seal",IF(OR(E346="15",E346="16",E346="25",E346="26"),"Cold Leg",IF(OR(E346="31",E346="32",E346="3D",E346="83",E346="93"),"Downcomer",IF(OR(E346="33",E346="34",E346="35",E346="36"),"Lower Plenum",IF(E346="3R","Core",IF(OR(E346="37",E346="38"),"Upper Plenum",IF(E346="39","Upper Head",IF(E346="41","Surgeline",IF(OR(E346="40",E346="43"),"PRZ Vessel",IF(OR(E346="51",E346="52"),"Accumulator",IF(E346="57","AFW SG Intac Loop",IF(E346="58","AFW SG Intac Loop",IF(OR(E346="80",E346="82",E346="90",E346="92"),"SG U-tubes",IF(OR(E346="85",E346="95"),"Riser",IF(OR(E346="87",E346="97"),"Dome","Altro"))))))))))))))))</f>
      </c>
      <c r="H346" s="6"/>
      <c r="I346" s="6"/>
      <c r="J346" s="6"/>
      <c r="K346" s="6"/>
      <c r="L346" s="6"/>
      <c r="M346" s="6"/>
      <c r="N346" s="6"/>
      <c r="O346" s="1" t="s">
        <v>737</v>
      </c>
    </row>
    <row x14ac:dyDescent="0.25" r="347" customHeight="1" ht="18.75">
      <c r="A347" s="13" t="s">
        <v>738</v>
      </c>
      <c r="B347" s="1" t="s">
        <v>976</v>
      </c>
      <c r="C347" s="1" t="s">
        <v>441</v>
      </c>
      <c r="D347" s="21">
        <f>MID(A347,3,1)</f>
      </c>
      <c r="E347" s="22">
        <f>MID(A347,3,2)</f>
      </c>
      <c r="F347" s="23">
        <f>IF(D347="1","Intact Loop",IF(D347="2","Broken Loop",IF(D347="3","RPV",IF(D347="4","Pressurizer",IF(D347="5","ECCS and AFW",IF(D347="6","Secondary Loop",IF(D347="7","Pump",IF(D347="8", "SG Broken Loop",IF(D347="9","SG Intact Loop","Break Assembly")))))))))</f>
      </c>
      <c r="G347" s="23">
        <f>IF(OR(E347="11",E347="12",E347="21",E347="22"),"Hot Leg",IF(OR(E347="13",E347="14",E347="23",E347="24"),"Loop Seal",IF(OR(E347="15",E347="16",E347="25",E347="26"),"Cold Leg",IF(OR(E347="31",E347="32",E347="3D",E347="83",E347="93"),"Downcomer",IF(OR(E347="33",E347="34",E347="35",E347="36"),"Lower Plenum",IF(E347="3R","Core",IF(OR(E347="37",E347="38"),"Upper Plenum",IF(E347="39","Upper Head",IF(E347="41","Surgeline",IF(OR(E347="40",E347="43"),"PRZ Vessel",IF(OR(E347="51",E347="52"),"Accumulator",IF(E347="57","AFW SG Intac Loop",IF(E347="58","AFW SG Intac Loop",IF(OR(E347="80",E347="82",E347="90",E347="92"),"SG U-tubes",IF(OR(E347="85",E347="95"),"Riser",IF(OR(E347="87",E347="97"),"Dome","Altro"))))))))))))))))</f>
      </c>
      <c r="H347" s="6"/>
      <c r="I347" s="6"/>
      <c r="J347" s="6"/>
      <c r="K347" s="6"/>
      <c r="L347" s="6"/>
      <c r="M347" s="6"/>
      <c r="N347" s="6"/>
      <c r="O347" s="1" t="s">
        <v>737</v>
      </c>
    </row>
    <row x14ac:dyDescent="0.25" r="348" customHeight="1" ht="18.75">
      <c r="A348" s="13" t="s">
        <v>739</v>
      </c>
      <c r="B348" s="1" t="s">
        <v>976</v>
      </c>
      <c r="C348" s="1" t="s">
        <v>441</v>
      </c>
      <c r="D348" s="21">
        <f>MID(A348,3,1)</f>
      </c>
      <c r="E348" s="22">
        <f>MID(A348,3,2)</f>
      </c>
      <c r="F348" s="23">
        <f>IF(D348="1","Intact Loop",IF(D348="2","Broken Loop",IF(D348="3","RPV",IF(D348="4","Pressurizer",IF(D348="5","ECCS and AFW",IF(D348="6","Secondary Loop",IF(D348="7","Pump",IF(D348="8", "SG Broken Loop",IF(D348="9","SG Intact Loop","Break Assembly")))))))))</f>
      </c>
      <c r="G348" s="23">
        <f>IF(OR(E348="11",E348="12",E348="21",E348="22"),"Hot Leg",IF(OR(E348="13",E348="14",E348="23",E348="24"),"Loop Seal",IF(OR(E348="15",E348="16",E348="25",E348="26"),"Cold Leg",IF(OR(E348="31",E348="32",E348="3D",E348="83",E348="93"),"Downcomer",IF(OR(E348="33",E348="34",E348="35",E348="36"),"Lower Plenum",IF(E348="3R","Core",IF(OR(E348="37",E348="38"),"Upper Plenum",IF(E348="39","Upper Head",IF(E348="41","Surgeline",IF(OR(E348="40",E348="43"),"PRZ Vessel",IF(OR(E348="51",E348="52"),"Accumulator",IF(E348="57","AFW SG Intac Loop",IF(E348="58","AFW SG Intac Loop",IF(OR(E348="80",E348="82",E348="90",E348="92"),"SG U-tubes",IF(OR(E348="85",E348="95"),"Riser",IF(OR(E348="87",E348="97"),"Dome","Altro"))))))))))))))))</f>
      </c>
      <c r="H348" s="6"/>
      <c r="I348" s="6"/>
      <c r="J348" s="6"/>
      <c r="K348" s="6"/>
      <c r="L348" s="6"/>
      <c r="M348" s="6"/>
      <c r="N348" s="6"/>
      <c r="O348" s="1" t="s">
        <v>737</v>
      </c>
    </row>
    <row x14ac:dyDescent="0.25" r="349" customHeight="1" ht="18.75">
      <c r="A349" s="13" t="s">
        <v>740</v>
      </c>
      <c r="B349" s="1" t="s">
        <v>976</v>
      </c>
      <c r="C349" s="1" t="s">
        <v>441</v>
      </c>
      <c r="D349" s="21">
        <f>MID(A349,3,1)</f>
      </c>
      <c r="E349" s="22">
        <f>MID(A349,3,2)</f>
      </c>
      <c r="F349" s="23">
        <f>IF(D349="1","Intact Loop",IF(D349="2","Broken Loop",IF(D349="3","RPV",IF(D349="4","Pressurizer",IF(D349="5","ECCS and AFW",IF(D349="6","Secondary Loop",IF(D349="7","Pump",IF(D349="8", "SG Broken Loop",IF(D349="9","SG Intact Loop","Break Assembly")))))))))</f>
      </c>
      <c r="G349" s="23">
        <f>IF(OR(E349="11",E349="12",E349="21",E349="22"),"Hot Leg",IF(OR(E349="13",E349="14",E349="23",E349="24"),"Loop Seal",IF(OR(E349="15",E349="16",E349="25",E349="26"),"Cold Leg",IF(OR(E349="31",E349="32",E349="3D",E349="83",E349="93"),"Downcomer",IF(OR(E349="33",E349="34",E349="35",E349="36"),"Lower Plenum",IF(E349="3R","Core",IF(OR(E349="37",E349="38"),"Upper Plenum",IF(E349="39","Upper Head",IF(E349="41","Surgeline",IF(OR(E349="40",E349="43"),"PRZ Vessel",IF(OR(E349="51",E349="52"),"Accumulator",IF(E349="57","AFW SG Intac Loop",IF(E349="58","AFW SG Intac Loop",IF(OR(E349="80",E349="82",E349="90",E349="92"),"SG U-tubes",IF(OR(E349="85",E349="95"),"Riser",IF(OR(E349="87",E349="97"),"Dome","Altro"))))))))))))))))</f>
      </c>
      <c r="H349" s="6"/>
      <c r="I349" s="6"/>
      <c r="J349" s="6"/>
      <c r="K349" s="6"/>
      <c r="L349" s="6"/>
      <c r="M349" s="6"/>
      <c r="N349" s="6"/>
      <c r="O349" s="1" t="s">
        <v>737</v>
      </c>
    </row>
    <row x14ac:dyDescent="0.25" r="350" customHeight="1" ht="18.75">
      <c r="A350" s="13" t="s">
        <v>741</v>
      </c>
      <c r="B350" s="1" t="s">
        <v>976</v>
      </c>
      <c r="C350" s="1" t="s">
        <v>441</v>
      </c>
      <c r="D350" s="21">
        <f>MID(A350,3,1)</f>
      </c>
      <c r="E350" s="22">
        <f>MID(A350,3,2)</f>
      </c>
      <c r="F350" s="23">
        <f>IF(D350="1","Intact Loop",IF(D350="2","Broken Loop",IF(D350="3","RPV",IF(D350="4","Pressurizer",IF(D350="5","ECCS and AFW",IF(D350="6","Secondary Loop",IF(D350="7","Pump",IF(D350="8", "SG Broken Loop",IF(D350="9","SG Intact Loop","Break Assembly")))))))))</f>
      </c>
      <c r="G350" s="23">
        <f>IF(OR(E350="11",E350="12",E350="21",E350="22"),"Hot Leg",IF(OR(E350="13",E350="14",E350="23",E350="24"),"Loop Seal",IF(OR(E350="15",E350="16",E350="25",E350="26"),"Cold Leg",IF(OR(E350="31",E350="32",E350="3D",E350="83",E350="93"),"Downcomer",IF(OR(E350="33",E350="34",E350="35",E350="36"),"Lower Plenum",IF(E350="3R","Core",IF(OR(E350="37",E350="38"),"Upper Plenum",IF(E350="39","Upper Head",IF(E350="41","Surgeline",IF(OR(E350="40",E350="43"),"PRZ Vessel",IF(OR(E350="51",E350="52"),"Accumulator",IF(E350="57","AFW SG Intac Loop",IF(E350="58","AFW SG Intac Loop",IF(OR(E350="80",E350="82",E350="90",E350="92"),"SG U-tubes",IF(OR(E350="85",E350="95"),"Riser",IF(OR(E350="87",E350="97"),"Dome","Altro"))))))))))))))))</f>
      </c>
      <c r="H350" s="6"/>
      <c r="I350" s="6"/>
      <c r="J350" s="6"/>
      <c r="K350" s="6"/>
      <c r="L350" s="6"/>
      <c r="M350" s="6"/>
      <c r="N350" s="6"/>
      <c r="O350" s="1" t="s">
        <v>737</v>
      </c>
    </row>
    <row x14ac:dyDescent="0.25" r="351" customHeight="1" ht="18.75">
      <c r="A351" s="5" t="s">
        <v>742</v>
      </c>
      <c r="B351" s="9" t="s">
        <v>977</v>
      </c>
      <c r="C351" s="1" t="s">
        <v>441</v>
      </c>
      <c r="D351" s="21">
        <f>MID(A351,3,1)</f>
      </c>
      <c r="E351" s="22">
        <f>MID(A351,3,2)</f>
      </c>
      <c r="F351" s="23">
        <f>IF(D351="1","Intact Loop",IF(D351="2","Broken Loop",IF(D351="3","RPV",IF(D351="4","Pressurizer",IF(D351="5","ECCS and AFW",IF(D351="6","Secondary Loop",IF(D351="7","Pump",IF(D351="8", "SG Broken Loop",IF(D351="9","SG Intact Loop","Break Assembly")))))))))</f>
      </c>
      <c r="G351" s="24" t="s">
        <v>1019</v>
      </c>
      <c r="H351" s="6"/>
      <c r="I351" s="6"/>
      <c r="J351" s="6"/>
      <c r="K351" s="6"/>
      <c r="L351" s="6"/>
      <c r="M351" s="6"/>
      <c r="N351" s="6"/>
      <c r="O351" s="9" t="s">
        <v>745</v>
      </c>
    </row>
    <row x14ac:dyDescent="0.25" r="352" customHeight="1" ht="18.75">
      <c r="A352" s="13" t="s">
        <v>746</v>
      </c>
      <c r="B352" s="9" t="s">
        <v>977</v>
      </c>
      <c r="C352" s="1" t="s">
        <v>441</v>
      </c>
      <c r="D352" s="21">
        <f>MID(A352,3,1)</f>
      </c>
      <c r="E352" s="22">
        <f>MID(A352,3,2)</f>
      </c>
      <c r="F352" s="23">
        <f>IF(D352="1","Intact Loop",IF(D352="2","Broken Loop",IF(D352="3","RPV",IF(D352="4","Pressurizer",IF(D352="5","ECCS and AFW",IF(D352="6","Secondary Loop",IF(D352="7","Pump",IF(D352="8", "SG Broken Loop",IF(D352="9","SG Intact Loop","Break Assembly")))))))))</f>
      </c>
      <c r="G352" s="24" t="s">
        <v>1019</v>
      </c>
      <c r="H352" s="6"/>
      <c r="I352" s="6"/>
      <c r="J352" s="6"/>
      <c r="K352" s="6"/>
      <c r="L352" s="6"/>
      <c r="M352" s="6"/>
      <c r="N352" s="6"/>
      <c r="O352" s="9" t="s">
        <v>745</v>
      </c>
    </row>
    <row x14ac:dyDescent="0.25" r="353" customHeight="1" ht="18.75">
      <c r="A353" s="5" t="s">
        <v>747</v>
      </c>
      <c r="B353" s="9" t="s">
        <v>977</v>
      </c>
      <c r="C353" s="1" t="s">
        <v>441</v>
      </c>
      <c r="D353" s="21">
        <f>MID(A353,3,1)</f>
      </c>
      <c r="E353" s="22">
        <f>MID(A353,3,2)</f>
      </c>
      <c r="F353" s="23">
        <f>IF(D353="1","Intact Loop",IF(D353="2","Broken Loop",IF(D353="3","RPV",IF(D353="4","Pressurizer",IF(D353="5","ECCS and AFW",IF(D353="6","Secondary Loop",IF(D353="7","Pump",IF(D353="8", "SG Broken Loop",IF(D353="9","SG Intact Loop","Break Assembly")))))))))</f>
      </c>
      <c r="G353" s="24" t="s">
        <v>1019</v>
      </c>
      <c r="H353" s="6"/>
      <c r="I353" s="6"/>
      <c r="J353" s="6"/>
      <c r="K353" s="6"/>
      <c r="L353" s="6"/>
      <c r="M353" s="6"/>
      <c r="N353" s="6"/>
      <c r="O353" s="9" t="s">
        <v>748</v>
      </c>
    </row>
    <row x14ac:dyDescent="0.25" r="354" customHeight="1" ht="18.75">
      <c r="A354" s="13" t="s">
        <v>749</v>
      </c>
      <c r="B354" s="9" t="s">
        <v>977</v>
      </c>
      <c r="C354" s="1" t="s">
        <v>441</v>
      </c>
      <c r="D354" s="21">
        <f>MID(A354,3,1)</f>
      </c>
      <c r="E354" s="22">
        <f>MID(A354,3,2)</f>
      </c>
      <c r="F354" s="23">
        <f>IF(D354="1","Intact Loop",IF(D354="2","Broken Loop",IF(D354="3","RPV",IF(D354="4","Pressurizer",IF(D354="5","ECCS and AFW",IF(D354="6","Secondary Loop",IF(D354="7","Pump",IF(D354="8", "SG Broken Loop",IF(D354="9","SG Intact Loop","Break Assembly")))))))))</f>
      </c>
      <c r="G354" s="24" t="s">
        <v>1019</v>
      </c>
      <c r="H354" s="6"/>
      <c r="I354" s="6"/>
      <c r="J354" s="6"/>
      <c r="K354" s="6"/>
      <c r="L354" s="6"/>
      <c r="M354" s="6"/>
      <c r="N354" s="6"/>
      <c r="O354" s="9" t="s">
        <v>748</v>
      </c>
    </row>
    <row x14ac:dyDescent="0.25" r="355" customHeight="1" ht="18.75">
      <c r="A355" s="5" t="s">
        <v>750</v>
      </c>
      <c r="B355" s="9" t="s">
        <v>977</v>
      </c>
      <c r="C355" s="1" t="s">
        <v>441</v>
      </c>
      <c r="D355" s="21">
        <f>MID(A355,3,1)</f>
      </c>
      <c r="E355" s="22">
        <f>MID(A355,3,2)</f>
      </c>
      <c r="F355" s="23">
        <f>IF(D355="1","Intact Loop",IF(D355="2","Broken Loop",IF(D355="3","RPV",IF(D355="4","Pressurizer",IF(D355="5","ECCS and AFW",IF(D355="6","Secondary Loop",IF(D355="7","Pump",IF(D355="8", "SG Broken Loop",IF(D355="9","SG Intact Loop","Break Assembly")))))))))</f>
      </c>
      <c r="G355" s="24" t="s">
        <v>1019</v>
      </c>
      <c r="H355" s="6"/>
      <c r="I355" s="6"/>
      <c r="J355" s="6"/>
      <c r="K355" s="6"/>
      <c r="L355" s="6"/>
      <c r="M355" s="6"/>
      <c r="N355" s="6"/>
      <c r="O355" s="9" t="s">
        <v>751</v>
      </c>
    </row>
    <row x14ac:dyDescent="0.25" r="356" customHeight="1" ht="18.75">
      <c r="A356" s="5" t="s">
        <v>752</v>
      </c>
      <c r="B356" s="9" t="s">
        <v>977</v>
      </c>
      <c r="C356" s="1" t="s">
        <v>441</v>
      </c>
      <c r="D356" s="21">
        <f>MID(A356,3,1)</f>
      </c>
      <c r="E356" s="22">
        <f>MID(A356,3,2)</f>
      </c>
      <c r="F356" s="23">
        <f>IF(D356="1","Intact Loop",IF(D356="2","Broken Loop",IF(D356="3","RPV",IF(D356="4","Pressurizer",IF(D356="5","ECCS and AFW",IF(D356="6","Secondary Loop",IF(D356="7","Pump",IF(D356="8", "SG Broken Loop",IF(D356="9","SG Intact Loop","Break Assembly")))))))))</f>
      </c>
      <c r="G356" s="24" t="s">
        <v>1019</v>
      </c>
      <c r="H356" s="6"/>
      <c r="I356" s="6"/>
      <c r="J356" s="6"/>
      <c r="K356" s="6"/>
      <c r="L356" s="6"/>
      <c r="M356" s="6"/>
      <c r="N356" s="6"/>
      <c r="O356" s="9" t="s">
        <v>751</v>
      </c>
    </row>
    <row x14ac:dyDescent="0.25" r="357" customHeight="1" ht="18.75">
      <c r="A357" s="13" t="s">
        <v>753</v>
      </c>
      <c r="B357" s="9" t="s">
        <v>977</v>
      </c>
      <c r="C357" s="1" t="s">
        <v>441</v>
      </c>
      <c r="D357" s="21">
        <f>MID(A357,3,1)</f>
      </c>
      <c r="E357" s="22">
        <f>MID(A357,3,2)</f>
      </c>
      <c r="F357" s="23">
        <f>IF(D357="1","Intact Loop",IF(D357="2","Broken Loop",IF(D357="3","RPV",IF(D357="4","Pressurizer",IF(D357="5","ECCS and AFW",IF(D357="6","Secondary Loop",IF(D357="7","Pump",IF(D357="8", "SG Broken Loop",IF(D357="9","SG Intact Loop","Break Assembly")))))))))</f>
      </c>
      <c r="G357" s="24" t="s">
        <v>1019</v>
      </c>
      <c r="H357" s="6"/>
      <c r="I357" s="6"/>
      <c r="J357" s="6"/>
      <c r="K357" s="6"/>
      <c r="L357" s="6"/>
      <c r="M357" s="6"/>
      <c r="N357" s="6"/>
      <c r="O357" s="9" t="s">
        <v>754</v>
      </c>
    </row>
    <row x14ac:dyDescent="0.25" r="358" customHeight="1" ht="18.75">
      <c r="A358" s="13" t="s">
        <v>755</v>
      </c>
      <c r="B358" s="9" t="s">
        <v>977</v>
      </c>
      <c r="C358" s="1" t="s">
        <v>441</v>
      </c>
      <c r="D358" s="21">
        <f>MID(A358,3,1)</f>
      </c>
      <c r="E358" s="22">
        <f>MID(A358,3,2)</f>
      </c>
      <c r="F358" s="23">
        <f>IF(D358="1","Intact Loop",IF(D358="2","Broken Loop",IF(D358="3","RPV",IF(D358="4","Pressurizer",IF(D358="5","ECCS and AFW",IF(D358="6","Secondary Loop",IF(D358="7","Pump",IF(D358="8", "SG Broken Loop",IF(D358="9","SG Intact Loop","Break Assembly")))))))))</f>
      </c>
      <c r="G358" s="24" t="s">
        <v>1019</v>
      </c>
      <c r="H358" s="6"/>
      <c r="I358" s="6"/>
      <c r="J358" s="6"/>
      <c r="K358" s="6"/>
      <c r="L358" s="6"/>
      <c r="M358" s="6"/>
      <c r="N358" s="6"/>
      <c r="O358" s="9" t="s">
        <v>754</v>
      </c>
    </row>
    <row x14ac:dyDescent="0.25" r="359" customHeight="1" ht="18.75">
      <c r="A359" s="5" t="s">
        <v>756</v>
      </c>
      <c r="B359" s="9" t="s">
        <v>977</v>
      </c>
      <c r="C359" s="1" t="s">
        <v>441</v>
      </c>
      <c r="D359" s="21">
        <f>MID(A359,3,1)</f>
      </c>
      <c r="E359" s="22">
        <f>MID(A359,3,2)</f>
      </c>
      <c r="F359" s="23">
        <f>IF(D359="1","Intact Loop",IF(D359="2","Broken Loop",IF(D359="3","RPV",IF(D359="4","Pressurizer",IF(D359="5","ECCS and AFW",IF(D359="6","Secondary Loop",IF(D359="7","Pump",IF(D359="8", "SG Broken Loop",IF(D359="9","SG Intact Loop","Break Assembly")))))))))</f>
      </c>
      <c r="G359" s="24" t="s">
        <v>1019</v>
      </c>
      <c r="H359" s="6"/>
      <c r="I359" s="6"/>
      <c r="J359" s="6"/>
      <c r="K359" s="6"/>
      <c r="L359" s="6"/>
      <c r="M359" s="6"/>
      <c r="N359" s="6"/>
      <c r="O359" s="9" t="s">
        <v>757</v>
      </c>
    </row>
    <row x14ac:dyDescent="0.25" r="360" customHeight="1" ht="18.75">
      <c r="A360" s="13" t="s">
        <v>758</v>
      </c>
      <c r="B360" s="9" t="s">
        <v>977</v>
      </c>
      <c r="C360" s="1" t="s">
        <v>441</v>
      </c>
      <c r="D360" s="21">
        <f>MID(A360,3,1)</f>
      </c>
      <c r="E360" s="22">
        <f>MID(A360,3,2)</f>
      </c>
      <c r="F360" s="23">
        <f>IF(D360="1","Intact Loop",IF(D360="2","Broken Loop",IF(D360="3","RPV",IF(D360="4","Pressurizer",IF(D360="5","ECCS and AFW",IF(D360="6","Secondary Loop",IF(D360="7","Pump",IF(D360="8", "SG Broken Loop",IF(D360="9","SG Intact Loop","Break Assembly")))))))))</f>
      </c>
      <c r="G360" s="24" t="s">
        <v>1019</v>
      </c>
      <c r="H360" s="6"/>
      <c r="I360" s="6"/>
      <c r="J360" s="6"/>
      <c r="K360" s="6"/>
      <c r="L360" s="6"/>
      <c r="M360" s="6"/>
      <c r="N360" s="6"/>
      <c r="O360" s="9" t="s">
        <v>757</v>
      </c>
    </row>
    <row x14ac:dyDescent="0.25" r="361" customHeight="1" ht="18.75">
      <c r="A361" s="5" t="s">
        <v>759</v>
      </c>
      <c r="B361" s="9" t="s">
        <v>977</v>
      </c>
      <c r="C361" s="1" t="s">
        <v>441</v>
      </c>
      <c r="D361" s="21">
        <f>MID(A361,3,1)</f>
      </c>
      <c r="E361" s="22">
        <f>MID(A361,3,2)</f>
      </c>
      <c r="F361" s="23">
        <f>IF(D361="1","Intact Loop",IF(D361="2","Broken Loop",IF(D361="3","RPV",IF(D361="4","Pressurizer",IF(D361="5","ECCS and AFW",IF(D361="6","Secondary Loop",IF(D361="7","Pump",IF(D361="8", "SG Broken Loop",IF(D361="9","SG Intact Loop","Break Assembly")))))))))</f>
      </c>
      <c r="G361" s="24" t="s">
        <v>1019</v>
      </c>
      <c r="H361" s="6"/>
      <c r="I361" s="6"/>
      <c r="J361" s="6"/>
      <c r="K361" s="6"/>
      <c r="L361" s="6"/>
      <c r="M361" s="6"/>
      <c r="N361" s="6"/>
      <c r="O361" s="9" t="s">
        <v>760</v>
      </c>
    </row>
    <row x14ac:dyDescent="0.25" r="362" customHeight="1" ht="18.75">
      <c r="A362" s="13" t="s">
        <v>761</v>
      </c>
      <c r="B362" s="9" t="s">
        <v>977</v>
      </c>
      <c r="C362" s="1" t="s">
        <v>441</v>
      </c>
      <c r="D362" s="21">
        <f>MID(A362,3,1)</f>
      </c>
      <c r="E362" s="22">
        <f>MID(A362,3,2)</f>
      </c>
      <c r="F362" s="23">
        <f>IF(D362="1","Intact Loop",IF(D362="2","Broken Loop",IF(D362="3","RPV",IF(D362="4","Pressurizer",IF(D362="5","ECCS and AFW",IF(D362="6","Secondary Loop",IF(D362="7","Pump",IF(D362="8", "SG Broken Loop",IF(D362="9","SG Intact Loop","Break Assembly")))))))))</f>
      </c>
      <c r="G362" s="24" t="s">
        <v>1019</v>
      </c>
      <c r="H362" s="6"/>
      <c r="I362" s="6"/>
      <c r="J362" s="6"/>
      <c r="K362" s="6"/>
      <c r="L362" s="6"/>
      <c r="M362" s="6"/>
      <c r="N362" s="6"/>
      <c r="O362" s="9" t="s">
        <v>760</v>
      </c>
    </row>
    <row x14ac:dyDescent="0.25" r="363" customHeight="1" ht="18.75">
      <c r="A363" s="13" t="s">
        <v>762</v>
      </c>
      <c r="B363" s="9" t="s">
        <v>977</v>
      </c>
      <c r="C363" s="1" t="s">
        <v>441</v>
      </c>
      <c r="D363" s="21">
        <f>MID(A363,3,1)</f>
      </c>
      <c r="E363" s="22">
        <f>MID(A363,3,2)</f>
      </c>
      <c r="F363" s="23">
        <f>IF(D363="1","Intact Loop",IF(D363="2","Broken Loop",IF(D363="3","RPV",IF(D363="4","Pressurizer",IF(D363="5","ECCS and AFW",IF(D363="6","Secondary Loop",IF(D363="7","Pump",IF(D363="8", "SG Broken Loop",IF(D363="9","SG Intact Loop","Break Assembly")))))))))</f>
      </c>
      <c r="G363" s="24" t="s">
        <v>1019</v>
      </c>
      <c r="H363" s="6"/>
      <c r="I363" s="6"/>
      <c r="J363" s="6"/>
      <c r="K363" s="6"/>
      <c r="L363" s="6"/>
      <c r="M363" s="6"/>
      <c r="N363" s="6"/>
      <c r="O363" s="9" t="s">
        <v>763</v>
      </c>
    </row>
    <row x14ac:dyDescent="0.25" r="364" customHeight="1" ht="18.75">
      <c r="A364" s="13" t="s">
        <v>764</v>
      </c>
      <c r="B364" s="9" t="s">
        <v>977</v>
      </c>
      <c r="C364" s="1" t="s">
        <v>441</v>
      </c>
      <c r="D364" s="21">
        <f>MID(A364,3,1)</f>
      </c>
      <c r="E364" s="22">
        <f>MID(A364,3,2)</f>
      </c>
      <c r="F364" s="23">
        <f>IF(D364="1","Intact Loop",IF(D364="2","Broken Loop",IF(D364="3","RPV",IF(D364="4","Pressurizer",IF(D364="5","ECCS and AFW",IF(D364="6","Secondary Loop",IF(D364="7","Pump",IF(D364="8", "SG Broken Loop",IF(D364="9","SG Intact Loop","Break Assembly")))))))))</f>
      </c>
      <c r="G364" s="24" t="s">
        <v>1019</v>
      </c>
      <c r="H364" s="6"/>
      <c r="I364" s="6"/>
      <c r="J364" s="6"/>
      <c r="K364" s="6"/>
      <c r="L364" s="6"/>
      <c r="M364" s="6"/>
      <c r="N364" s="6"/>
      <c r="O364" s="9" t="s">
        <v>763</v>
      </c>
    </row>
    <row x14ac:dyDescent="0.25" r="365" customHeight="1" ht="18.75">
      <c r="A365" s="13" t="s">
        <v>765</v>
      </c>
      <c r="B365" s="9" t="s">
        <v>977</v>
      </c>
      <c r="C365" s="1" t="s">
        <v>441</v>
      </c>
      <c r="D365" s="21">
        <f>MID(A365,3,1)</f>
      </c>
      <c r="E365" s="22">
        <f>MID(A365,3,2)</f>
      </c>
      <c r="F365" s="23">
        <f>IF(D365="1","Intact Loop",IF(D365="2","Broken Loop",IF(D365="3","RPV",IF(D365="4","Pressurizer",IF(D365="5","ECCS and AFW",IF(D365="6","Secondary Loop",IF(D365="7","Pump",IF(D365="8", "SG Broken Loop",IF(D365="9","SG Intact Loop","Break Assembly")))))))))</f>
      </c>
      <c r="G365" s="24" t="s">
        <v>1019</v>
      </c>
      <c r="H365" s="6"/>
      <c r="I365" s="6"/>
      <c r="J365" s="6"/>
      <c r="K365" s="6"/>
      <c r="L365" s="6"/>
      <c r="M365" s="6"/>
      <c r="N365" s="6"/>
      <c r="O365" s="9" t="s">
        <v>763</v>
      </c>
    </row>
    <row x14ac:dyDescent="0.25" r="366" customHeight="1" ht="18.75">
      <c r="A366" s="13" t="s">
        <v>766</v>
      </c>
      <c r="B366" s="9" t="s">
        <v>977</v>
      </c>
      <c r="C366" s="1" t="s">
        <v>441</v>
      </c>
      <c r="D366" s="21">
        <f>MID(A366,3,1)</f>
      </c>
      <c r="E366" s="22">
        <f>MID(A366,3,2)</f>
      </c>
      <c r="F366" s="23">
        <f>IF(D366="1","Intact Loop",IF(D366="2","Broken Loop",IF(D366="3","RPV",IF(D366="4","Pressurizer",IF(D366="5","ECCS and AFW",IF(D366="6","Secondary Loop",IF(D366="7","Pump",IF(D366="8", "SG Broken Loop",IF(D366="9","SG Intact Loop","Break Assembly")))))))))</f>
      </c>
      <c r="G366" s="24" t="s">
        <v>1019</v>
      </c>
      <c r="H366" s="6"/>
      <c r="I366" s="6"/>
      <c r="J366" s="6"/>
      <c r="K366" s="6"/>
      <c r="L366" s="6"/>
      <c r="M366" s="6"/>
      <c r="N366" s="6"/>
      <c r="O366" s="9" t="s">
        <v>763</v>
      </c>
    </row>
    <row x14ac:dyDescent="0.25" r="367" customHeight="1" ht="18.75">
      <c r="A367" s="5" t="s">
        <v>767</v>
      </c>
      <c r="B367" s="9" t="s">
        <v>977</v>
      </c>
      <c r="C367" s="1" t="s">
        <v>441</v>
      </c>
      <c r="D367" s="21">
        <f>MID(A367,3,1)</f>
      </c>
      <c r="E367" s="22">
        <f>MID(A367,3,2)</f>
      </c>
      <c r="F367" s="23">
        <f>IF(D367="1","Intact Loop",IF(D367="2","Broken Loop",IF(D367="3","RPV",IF(D367="4","Pressurizer",IF(D367="5","ECCS and AFW",IF(D367="6","Secondary Loop",IF(D367="7","Pump",IF(D367="8", "SG Broken Loop",IF(D367="9","SG Intact Loop","Break Assembly")))))))))</f>
      </c>
      <c r="G367" s="24" t="s">
        <v>1019</v>
      </c>
      <c r="H367" s="6"/>
      <c r="I367" s="6"/>
      <c r="J367" s="6"/>
      <c r="K367" s="6"/>
      <c r="L367" s="6"/>
      <c r="M367" s="6"/>
      <c r="N367" s="6"/>
      <c r="O367" s="9" t="s">
        <v>768</v>
      </c>
    </row>
    <row x14ac:dyDescent="0.25" r="368" customHeight="1" ht="18.75">
      <c r="A368" s="13" t="s">
        <v>769</v>
      </c>
      <c r="B368" s="9" t="s">
        <v>977</v>
      </c>
      <c r="C368" s="1" t="s">
        <v>441</v>
      </c>
      <c r="D368" s="21">
        <f>MID(A368,3,1)</f>
      </c>
      <c r="E368" s="22">
        <f>MID(A368,3,2)</f>
      </c>
      <c r="F368" s="23">
        <f>IF(D368="1","Intact Loop",IF(D368="2","Broken Loop",IF(D368="3","RPV",IF(D368="4","Pressurizer",IF(D368="5","ECCS and AFW",IF(D368="6","Secondary Loop",IF(D368="7","Pump",IF(D368="8", "SG Broken Loop",IF(D368="9","SG Intact Loop","Break Assembly")))))))))</f>
      </c>
      <c r="G368" s="24" t="s">
        <v>1019</v>
      </c>
      <c r="H368" s="6"/>
      <c r="I368" s="6"/>
      <c r="J368" s="6"/>
      <c r="K368" s="6"/>
      <c r="L368" s="6"/>
      <c r="M368" s="6"/>
      <c r="N368" s="6"/>
      <c r="O368" s="9" t="s">
        <v>768</v>
      </c>
    </row>
    <row x14ac:dyDescent="0.25" r="369" customHeight="1" ht="18.75">
      <c r="A369" s="13" t="s">
        <v>770</v>
      </c>
      <c r="B369" s="9" t="s">
        <v>977</v>
      </c>
      <c r="C369" s="1" t="s">
        <v>441</v>
      </c>
      <c r="D369" s="21">
        <f>MID(A369,3,1)</f>
      </c>
      <c r="E369" s="22">
        <f>MID(A369,3,2)</f>
      </c>
      <c r="F369" s="23">
        <f>IF(D369="1","Intact Loop",IF(D369="2","Broken Loop",IF(D369="3","RPV",IF(D369="4","Pressurizer",IF(D369="5","ECCS and AFW",IF(D369="6","Secondary Loop",IF(D369="7","Pump",IF(D369="8", "SG Broken Loop",IF(D369="9","SG Intact Loop","Break Assembly")))))))))</f>
      </c>
      <c r="G369" s="24" t="s">
        <v>1019</v>
      </c>
      <c r="H369" s="6"/>
      <c r="I369" s="6"/>
      <c r="J369" s="6"/>
      <c r="K369" s="6"/>
      <c r="L369" s="6"/>
      <c r="M369" s="6"/>
      <c r="N369" s="6"/>
      <c r="O369" s="9" t="s">
        <v>768</v>
      </c>
    </row>
    <row x14ac:dyDescent="0.25" r="370" customHeight="1" ht="18.75">
      <c r="A370" s="13" t="s">
        <v>771</v>
      </c>
      <c r="B370" s="9" t="s">
        <v>977</v>
      </c>
      <c r="C370" s="1" t="s">
        <v>441</v>
      </c>
      <c r="D370" s="21">
        <f>MID(A370,3,1)</f>
      </c>
      <c r="E370" s="22">
        <f>MID(A370,3,2)</f>
      </c>
      <c r="F370" s="23">
        <f>IF(D370="1","Intact Loop",IF(D370="2","Broken Loop",IF(D370="3","RPV",IF(D370="4","Pressurizer",IF(D370="5","ECCS and AFW",IF(D370="6","Secondary Loop",IF(D370="7","Pump",IF(D370="8", "SG Broken Loop",IF(D370="9","SG Intact Loop","Break Assembly")))))))))</f>
      </c>
      <c r="G370" s="24" t="s">
        <v>1019</v>
      </c>
      <c r="H370" s="6"/>
      <c r="I370" s="6"/>
      <c r="J370" s="6"/>
      <c r="K370" s="6"/>
      <c r="L370" s="6"/>
      <c r="M370" s="6"/>
      <c r="N370" s="6"/>
      <c r="O370" s="9" t="s">
        <v>768</v>
      </c>
    </row>
    <row x14ac:dyDescent="0.25" r="371" customHeight="1" ht="18.75">
      <c r="A371" s="5" t="s">
        <v>772</v>
      </c>
      <c r="B371" s="9" t="s">
        <v>977</v>
      </c>
      <c r="C371" s="1" t="s">
        <v>441</v>
      </c>
      <c r="D371" s="21">
        <f>MID(A371,3,1)</f>
      </c>
      <c r="E371" s="22">
        <f>MID(A371,3,2)</f>
      </c>
      <c r="F371" s="23">
        <f>IF(D371="1","Intact Loop",IF(D371="2","Broken Loop",IF(D371="3","RPV",IF(D371="4","Pressurizer",IF(D371="5","ECCS and AFW",IF(D371="6","Secondary Loop",IF(D371="7","Pump",IF(D371="8", "SG Broken Loop",IF(D371="9","SG Intact Loop","Break Assembly")))))))))</f>
      </c>
      <c r="G371" s="24" t="s">
        <v>1019</v>
      </c>
      <c r="H371" s="6"/>
      <c r="I371" s="6"/>
      <c r="J371" s="6"/>
      <c r="K371" s="6"/>
      <c r="L371" s="6"/>
      <c r="M371" s="6"/>
      <c r="N371" s="6"/>
      <c r="O371" s="9" t="s">
        <v>773</v>
      </c>
    </row>
    <row x14ac:dyDescent="0.25" r="372" customHeight="1" ht="18.75">
      <c r="A372" s="13" t="s">
        <v>774</v>
      </c>
      <c r="B372" s="9" t="s">
        <v>977</v>
      </c>
      <c r="C372" s="1" t="s">
        <v>441</v>
      </c>
      <c r="D372" s="21">
        <f>MID(A372,3,1)</f>
      </c>
      <c r="E372" s="22">
        <f>MID(A372,3,2)</f>
      </c>
      <c r="F372" s="23">
        <f>IF(D372="1","Intact Loop",IF(D372="2","Broken Loop",IF(D372="3","RPV",IF(D372="4","Pressurizer",IF(D372="5","ECCS and AFW",IF(D372="6","Secondary Loop",IF(D372="7","Pump",IF(D372="8", "SG Broken Loop",IF(D372="9","SG Intact Loop","Break Assembly")))))))))</f>
      </c>
      <c r="G372" s="24" t="s">
        <v>1019</v>
      </c>
      <c r="H372" s="6"/>
      <c r="I372" s="6"/>
      <c r="J372" s="6"/>
      <c r="K372" s="6"/>
      <c r="L372" s="6"/>
      <c r="M372" s="6"/>
      <c r="N372" s="6"/>
      <c r="O372" s="9" t="s">
        <v>773</v>
      </c>
    </row>
    <row x14ac:dyDescent="0.25" r="373" customHeight="1" ht="18.75">
      <c r="A373" s="13" t="s">
        <v>775</v>
      </c>
      <c r="B373" s="9" t="s">
        <v>977</v>
      </c>
      <c r="C373" s="1" t="s">
        <v>441</v>
      </c>
      <c r="D373" s="21">
        <f>MID(A373,3,1)</f>
      </c>
      <c r="E373" s="22">
        <f>MID(A373,3,2)</f>
      </c>
      <c r="F373" s="23">
        <f>IF(D373="1","Intact Loop",IF(D373="2","Broken Loop",IF(D373="3","RPV",IF(D373="4","Pressurizer",IF(D373="5","ECCS and AFW",IF(D373="6","Secondary Loop",IF(D373="7","Pump",IF(D373="8", "SG Broken Loop",IF(D373="9","SG Intact Loop","Break Assembly")))))))))</f>
      </c>
      <c r="G373" s="24" t="s">
        <v>1019</v>
      </c>
      <c r="H373" s="6"/>
      <c r="I373" s="6"/>
      <c r="J373" s="6"/>
      <c r="K373" s="6"/>
      <c r="L373" s="6"/>
      <c r="M373" s="6"/>
      <c r="N373" s="6"/>
      <c r="O373" s="9" t="s">
        <v>773</v>
      </c>
    </row>
    <row x14ac:dyDescent="0.25" r="374" customHeight="1" ht="18.75">
      <c r="A374" s="13" t="s">
        <v>776</v>
      </c>
      <c r="B374" s="9" t="s">
        <v>977</v>
      </c>
      <c r="C374" s="1" t="s">
        <v>441</v>
      </c>
      <c r="D374" s="21">
        <f>MID(A374,3,1)</f>
      </c>
      <c r="E374" s="22">
        <f>MID(A374,3,2)</f>
      </c>
      <c r="F374" s="23">
        <f>IF(D374="1","Intact Loop",IF(D374="2","Broken Loop",IF(D374="3","RPV",IF(D374="4","Pressurizer",IF(D374="5","ECCS and AFW",IF(D374="6","Secondary Loop",IF(D374="7","Pump",IF(D374="8", "SG Broken Loop",IF(D374="9","SG Intact Loop","Break Assembly")))))))))</f>
      </c>
      <c r="G374" s="24" t="s">
        <v>1019</v>
      </c>
      <c r="H374" s="6"/>
      <c r="I374" s="6"/>
      <c r="J374" s="6"/>
      <c r="K374" s="6"/>
      <c r="L374" s="6"/>
      <c r="M374" s="6"/>
      <c r="N374" s="6"/>
      <c r="O374" s="9" t="s">
        <v>773</v>
      </c>
    </row>
    <row x14ac:dyDescent="0.25" r="375" customHeight="1" ht="18.75">
      <c r="A375" s="13" t="s">
        <v>777</v>
      </c>
      <c r="B375" s="9" t="s">
        <v>977</v>
      </c>
      <c r="C375" s="1" t="s">
        <v>441</v>
      </c>
      <c r="D375" s="21">
        <f>MID(A375,3,1)</f>
      </c>
      <c r="E375" s="22">
        <f>MID(A375,3,2)</f>
      </c>
      <c r="F375" s="23">
        <f>IF(D375="1","Intact Loop",IF(D375="2","Broken Loop",IF(D375="3","RPV",IF(D375="4","Pressurizer",IF(D375="5","ECCS and AFW",IF(D375="6","Secondary Loop",IF(D375="7","Pump",IF(D375="8", "SG Broken Loop",IF(D375="9","SG Intact Loop","Break Assembly")))))))))</f>
      </c>
      <c r="G375" s="24" t="s">
        <v>1019</v>
      </c>
      <c r="H375" s="6"/>
      <c r="I375" s="6"/>
      <c r="J375" s="6"/>
      <c r="K375" s="6"/>
      <c r="L375" s="6"/>
      <c r="M375" s="6"/>
      <c r="N375" s="6"/>
      <c r="O375" s="9" t="s">
        <v>773</v>
      </c>
    </row>
    <row x14ac:dyDescent="0.25" r="376" customHeight="1" ht="18.75">
      <c r="A376" s="13" t="s">
        <v>778</v>
      </c>
      <c r="B376" s="9" t="s">
        <v>977</v>
      </c>
      <c r="C376" s="1" t="s">
        <v>441</v>
      </c>
      <c r="D376" s="21">
        <f>MID(A376,3,1)</f>
      </c>
      <c r="E376" s="22">
        <f>MID(A376,3,2)</f>
      </c>
      <c r="F376" s="23">
        <f>IF(D376="1","Intact Loop",IF(D376="2","Broken Loop",IF(D376="3","RPV",IF(D376="4","Pressurizer",IF(D376="5","ECCS and AFW",IF(D376="6","Secondary Loop",IF(D376="7","Pump",IF(D376="8", "SG Broken Loop",IF(D376="9","SG Intact Loop","Break Assembly")))))))))</f>
      </c>
      <c r="G376" s="24" t="s">
        <v>1019</v>
      </c>
      <c r="H376" s="6"/>
      <c r="I376" s="6"/>
      <c r="J376" s="6"/>
      <c r="K376" s="6"/>
      <c r="L376" s="6"/>
      <c r="M376" s="6"/>
      <c r="N376" s="6"/>
      <c r="O376" s="9" t="s">
        <v>773</v>
      </c>
    </row>
    <row x14ac:dyDescent="0.25" r="377" customHeight="1" ht="18.75">
      <c r="A377" s="13" t="s">
        <v>779</v>
      </c>
      <c r="B377" s="9" t="s">
        <v>977</v>
      </c>
      <c r="C377" s="1" t="s">
        <v>441</v>
      </c>
      <c r="D377" s="21">
        <f>MID(A377,3,1)</f>
      </c>
      <c r="E377" s="22">
        <f>MID(A377,3,2)</f>
      </c>
      <c r="F377" s="23">
        <f>IF(D377="1","Intact Loop",IF(D377="2","Broken Loop",IF(D377="3","RPV",IF(D377="4","Pressurizer",IF(D377="5","ECCS and AFW",IF(D377="6","Secondary Loop",IF(D377="7","Pump",IF(D377="8", "SG Broken Loop",IF(D377="9","SG Intact Loop","Break Assembly")))))))))</f>
      </c>
      <c r="G377" s="24" t="s">
        <v>1019</v>
      </c>
      <c r="H377" s="6"/>
      <c r="I377" s="6"/>
      <c r="J377" s="6"/>
      <c r="K377" s="6"/>
      <c r="L377" s="6"/>
      <c r="M377" s="6"/>
      <c r="N377" s="6"/>
      <c r="O377" s="9" t="s">
        <v>780</v>
      </c>
    </row>
    <row x14ac:dyDescent="0.25" r="378" customHeight="1" ht="18.75">
      <c r="A378" s="13" t="s">
        <v>781</v>
      </c>
      <c r="B378" s="9" t="s">
        <v>977</v>
      </c>
      <c r="C378" s="1" t="s">
        <v>441</v>
      </c>
      <c r="D378" s="21">
        <f>MID(A378,3,1)</f>
      </c>
      <c r="E378" s="22">
        <f>MID(A378,3,2)</f>
      </c>
      <c r="F378" s="23">
        <f>IF(D378="1","Intact Loop",IF(D378="2","Broken Loop",IF(D378="3","RPV",IF(D378="4","Pressurizer",IF(D378="5","ECCS and AFW",IF(D378="6","Secondary Loop",IF(D378="7","Pump",IF(D378="8", "SG Broken Loop",IF(D378="9","SG Intact Loop","Break Assembly")))))))))</f>
      </c>
      <c r="G378" s="24" t="s">
        <v>1019</v>
      </c>
      <c r="H378" s="6"/>
      <c r="I378" s="6"/>
      <c r="J378" s="6"/>
      <c r="K378" s="6"/>
      <c r="L378" s="6"/>
      <c r="M378" s="6"/>
      <c r="N378" s="6"/>
      <c r="O378" s="9" t="s">
        <v>780</v>
      </c>
    </row>
    <row x14ac:dyDescent="0.25" r="379" customHeight="1" ht="18.75">
      <c r="A379" s="13" t="s">
        <v>782</v>
      </c>
      <c r="B379" s="9" t="s">
        <v>977</v>
      </c>
      <c r="C379" s="1" t="s">
        <v>441</v>
      </c>
      <c r="D379" s="21">
        <f>MID(A379,3,1)</f>
      </c>
      <c r="E379" s="22">
        <f>MID(A379,3,2)</f>
      </c>
      <c r="F379" s="23">
        <f>IF(D379="1","Intact Loop",IF(D379="2","Broken Loop",IF(D379="3","RPV",IF(D379="4","Pressurizer",IF(D379="5","ECCS and AFW",IF(D379="6","Secondary Loop",IF(D379="7","Pump",IF(D379="8", "SG Broken Loop",IF(D379="9","SG Intact Loop","Break Assembly")))))))))</f>
      </c>
      <c r="G379" s="24" t="s">
        <v>1019</v>
      </c>
      <c r="H379" s="6"/>
      <c r="I379" s="6"/>
      <c r="J379" s="6"/>
      <c r="K379" s="6"/>
      <c r="L379" s="6"/>
      <c r="M379" s="6"/>
      <c r="N379" s="6"/>
      <c r="O379" s="9" t="s">
        <v>780</v>
      </c>
    </row>
    <row x14ac:dyDescent="0.25" r="380" customHeight="1" ht="18.75">
      <c r="A380" s="13" t="s">
        <v>783</v>
      </c>
      <c r="B380" s="9" t="s">
        <v>977</v>
      </c>
      <c r="C380" s="1" t="s">
        <v>441</v>
      </c>
      <c r="D380" s="21">
        <f>MID(A380,3,1)</f>
      </c>
      <c r="E380" s="22">
        <f>MID(A380,3,2)</f>
      </c>
      <c r="F380" s="23">
        <f>IF(D380="1","Intact Loop",IF(D380="2","Broken Loop",IF(D380="3","RPV",IF(D380="4","Pressurizer",IF(D380="5","ECCS and AFW",IF(D380="6","Secondary Loop",IF(D380="7","Pump",IF(D380="8", "SG Broken Loop",IF(D380="9","SG Intact Loop","Break Assembly")))))))))</f>
      </c>
      <c r="G380" s="24" t="s">
        <v>1019</v>
      </c>
      <c r="H380" s="6"/>
      <c r="I380" s="6"/>
      <c r="J380" s="6"/>
      <c r="K380" s="6"/>
      <c r="L380" s="6"/>
      <c r="M380" s="6"/>
      <c r="N380" s="6"/>
      <c r="O380" s="9" t="s">
        <v>780</v>
      </c>
    </row>
    <row x14ac:dyDescent="0.25" r="381" customHeight="1" ht="18.75">
      <c r="A381" s="13" t="s">
        <v>784</v>
      </c>
      <c r="B381" s="9" t="s">
        <v>977</v>
      </c>
      <c r="C381" s="1" t="s">
        <v>441</v>
      </c>
      <c r="D381" s="21">
        <f>MID(A381,3,1)</f>
      </c>
      <c r="E381" s="22">
        <f>MID(A381,3,2)</f>
      </c>
      <c r="F381" s="23">
        <f>IF(D381="1","Intact Loop",IF(D381="2","Broken Loop",IF(D381="3","RPV",IF(D381="4","Pressurizer",IF(D381="5","ECCS and AFW",IF(D381="6","Secondary Loop",IF(D381="7","Pump",IF(D381="8", "SG Broken Loop",IF(D381="9","SG Intact Loop","Break Assembly")))))))))</f>
      </c>
      <c r="G381" s="24" t="s">
        <v>1019</v>
      </c>
      <c r="H381" s="6"/>
      <c r="I381" s="6"/>
      <c r="J381" s="6"/>
      <c r="K381" s="6"/>
      <c r="L381" s="6"/>
      <c r="M381" s="6"/>
      <c r="N381" s="6"/>
      <c r="O381" s="9" t="s">
        <v>780</v>
      </c>
    </row>
    <row x14ac:dyDescent="0.25" r="382" customHeight="1" ht="18.75">
      <c r="A382" s="13" t="s">
        <v>785</v>
      </c>
      <c r="B382" s="9" t="s">
        <v>977</v>
      </c>
      <c r="C382" s="1" t="s">
        <v>441</v>
      </c>
      <c r="D382" s="21">
        <f>MID(A382,3,1)</f>
      </c>
      <c r="E382" s="22">
        <f>MID(A382,3,2)</f>
      </c>
      <c r="F382" s="23">
        <f>IF(D382="1","Intact Loop",IF(D382="2","Broken Loop",IF(D382="3","RPV",IF(D382="4","Pressurizer",IF(D382="5","ECCS and AFW",IF(D382="6","Secondary Loop",IF(D382="7","Pump",IF(D382="8", "SG Broken Loop",IF(D382="9","SG Intact Loop","Break Assembly")))))))))</f>
      </c>
      <c r="G382" s="24" t="s">
        <v>1019</v>
      </c>
      <c r="H382" s="6"/>
      <c r="I382" s="6"/>
      <c r="J382" s="6"/>
      <c r="K382" s="6"/>
      <c r="L382" s="6"/>
      <c r="M382" s="6"/>
      <c r="N382" s="6"/>
      <c r="O382" s="9" t="s">
        <v>780</v>
      </c>
    </row>
    <row x14ac:dyDescent="0.25" r="383" customHeight="1" ht="18.75">
      <c r="A383" s="5" t="s">
        <v>786</v>
      </c>
      <c r="B383" s="9" t="s">
        <v>977</v>
      </c>
      <c r="C383" s="1" t="s">
        <v>441</v>
      </c>
      <c r="D383" s="21">
        <f>MID(A383,3,1)</f>
      </c>
      <c r="E383" s="22">
        <f>MID(A383,3,2)</f>
      </c>
      <c r="F383" s="23">
        <f>IF(D383="1","Intact Loop",IF(D383="2","Broken Loop",IF(D383="3","RPV",IF(D383="4","Pressurizer",IF(D383="5","ECCS and AFW",IF(D383="6","Secondary Loop",IF(D383="7","Pump",IF(D383="8", "SG Broken Loop",IF(D383="9","SG Intact Loop","Break Assembly")))))))))</f>
      </c>
      <c r="G383" s="24" t="s">
        <v>1019</v>
      </c>
      <c r="H383" s="6"/>
      <c r="I383" s="6"/>
      <c r="J383" s="6"/>
      <c r="K383" s="6"/>
      <c r="L383" s="6"/>
      <c r="M383" s="6"/>
      <c r="N383" s="6"/>
      <c r="O383" s="9" t="s">
        <v>787</v>
      </c>
    </row>
    <row x14ac:dyDescent="0.25" r="384" customHeight="1" ht="18.75">
      <c r="A384" s="13" t="s">
        <v>788</v>
      </c>
      <c r="B384" s="9" t="s">
        <v>977</v>
      </c>
      <c r="C384" s="1" t="s">
        <v>441</v>
      </c>
      <c r="D384" s="21">
        <f>MID(A384,3,1)</f>
      </c>
      <c r="E384" s="22">
        <f>MID(A384,3,2)</f>
      </c>
      <c r="F384" s="23">
        <f>IF(D384="1","Intact Loop",IF(D384="2","Broken Loop",IF(D384="3","RPV",IF(D384="4","Pressurizer",IF(D384="5","ECCS and AFW",IF(D384="6","Secondary Loop",IF(D384="7","Pump",IF(D384="8", "SG Broken Loop",IF(D384="9","SG Intact Loop","Break Assembly")))))))))</f>
      </c>
      <c r="G384" s="24" t="s">
        <v>1019</v>
      </c>
      <c r="H384" s="6"/>
      <c r="I384" s="6"/>
      <c r="J384" s="6"/>
      <c r="K384" s="6"/>
      <c r="L384" s="6"/>
      <c r="M384" s="6"/>
      <c r="N384" s="6"/>
      <c r="O384" s="9" t="s">
        <v>787</v>
      </c>
    </row>
    <row x14ac:dyDescent="0.25" r="385" customHeight="1" ht="18.75">
      <c r="A385" s="13" t="s">
        <v>789</v>
      </c>
      <c r="B385" s="9" t="s">
        <v>977</v>
      </c>
      <c r="C385" s="1" t="s">
        <v>441</v>
      </c>
      <c r="D385" s="21">
        <f>MID(A385,3,1)</f>
      </c>
      <c r="E385" s="22">
        <f>MID(A385,3,2)</f>
      </c>
      <c r="F385" s="23">
        <f>IF(D385="1","Intact Loop",IF(D385="2","Broken Loop",IF(D385="3","RPV",IF(D385="4","Pressurizer",IF(D385="5","ECCS and AFW",IF(D385="6","Secondary Loop",IF(D385="7","Pump",IF(D385="8", "SG Broken Loop",IF(D385="9","SG Intact Loop","Break Assembly")))))))))</f>
      </c>
      <c r="G385" s="24" t="s">
        <v>1019</v>
      </c>
      <c r="H385" s="6"/>
      <c r="I385" s="6"/>
      <c r="J385" s="6"/>
      <c r="K385" s="6"/>
      <c r="L385" s="6"/>
      <c r="M385" s="6"/>
      <c r="N385" s="6"/>
      <c r="O385" s="9" t="s">
        <v>787</v>
      </c>
    </row>
    <row x14ac:dyDescent="0.25" r="386" customHeight="1" ht="18.75">
      <c r="A386" s="13" t="s">
        <v>790</v>
      </c>
      <c r="B386" s="9" t="s">
        <v>977</v>
      </c>
      <c r="C386" s="1" t="s">
        <v>441</v>
      </c>
      <c r="D386" s="21">
        <f>MID(A386,3,1)</f>
      </c>
      <c r="E386" s="22">
        <f>MID(A386,3,2)</f>
      </c>
      <c r="F386" s="23">
        <f>IF(D386="1","Intact Loop",IF(D386="2","Broken Loop",IF(D386="3","RPV",IF(D386="4","Pressurizer",IF(D386="5","ECCS and AFW",IF(D386="6","Secondary Loop",IF(D386="7","Pump",IF(D386="8", "SG Broken Loop",IF(D386="9","SG Intact Loop","Break Assembly")))))))))</f>
      </c>
      <c r="G386" s="24" t="s">
        <v>1019</v>
      </c>
      <c r="H386" s="6"/>
      <c r="I386" s="6"/>
      <c r="J386" s="6"/>
      <c r="K386" s="6"/>
      <c r="L386" s="6"/>
      <c r="M386" s="6"/>
      <c r="N386" s="6"/>
      <c r="O386" s="9" t="s">
        <v>787</v>
      </c>
    </row>
    <row x14ac:dyDescent="0.25" r="387" customHeight="1" ht="18.75">
      <c r="A387" s="13" t="s">
        <v>791</v>
      </c>
      <c r="B387" s="9" t="s">
        <v>977</v>
      </c>
      <c r="C387" s="1" t="s">
        <v>441</v>
      </c>
      <c r="D387" s="21">
        <f>MID(A387,3,1)</f>
      </c>
      <c r="E387" s="22">
        <f>MID(A387,3,2)</f>
      </c>
      <c r="F387" s="23">
        <f>IF(D387="1","Intact Loop",IF(D387="2","Broken Loop",IF(D387="3","RPV",IF(D387="4","Pressurizer",IF(D387="5","ECCS and AFW",IF(D387="6","Secondary Loop",IF(D387="7","Pump",IF(D387="8", "SG Broken Loop",IF(D387="9","SG Intact Loop","Break Assembly")))))))))</f>
      </c>
      <c r="G387" s="24" t="s">
        <v>1019</v>
      </c>
      <c r="H387" s="6"/>
      <c r="I387" s="6"/>
      <c r="J387" s="6"/>
      <c r="K387" s="6"/>
      <c r="L387" s="6"/>
      <c r="M387" s="6"/>
      <c r="N387" s="6"/>
      <c r="O387" s="9" t="s">
        <v>787</v>
      </c>
    </row>
    <row x14ac:dyDescent="0.25" r="388" customHeight="1" ht="18.75">
      <c r="A388" s="13" t="s">
        <v>792</v>
      </c>
      <c r="B388" s="9" t="s">
        <v>977</v>
      </c>
      <c r="C388" s="1" t="s">
        <v>441</v>
      </c>
      <c r="D388" s="21">
        <f>MID(A388,3,1)</f>
      </c>
      <c r="E388" s="22">
        <f>MID(A388,3,2)</f>
      </c>
      <c r="F388" s="23">
        <f>IF(D388="1","Intact Loop",IF(D388="2","Broken Loop",IF(D388="3","RPV",IF(D388="4","Pressurizer",IF(D388="5","ECCS and AFW",IF(D388="6","Secondary Loop",IF(D388="7","Pump",IF(D388="8", "SG Broken Loop",IF(D388="9","SG Intact Loop","Break Assembly")))))))))</f>
      </c>
      <c r="G388" s="24" t="s">
        <v>1019</v>
      </c>
      <c r="H388" s="6"/>
      <c r="I388" s="6"/>
      <c r="J388" s="6"/>
      <c r="K388" s="6"/>
      <c r="L388" s="6"/>
      <c r="M388" s="6"/>
      <c r="N388" s="6"/>
      <c r="O388" s="9" t="s">
        <v>787</v>
      </c>
    </row>
    <row x14ac:dyDescent="0.25" r="389" customHeight="1" ht="18.75">
      <c r="A389" s="5" t="s">
        <v>793</v>
      </c>
      <c r="B389" s="9" t="s">
        <v>977</v>
      </c>
      <c r="C389" s="1" t="s">
        <v>441</v>
      </c>
      <c r="D389" s="21">
        <f>MID(A389,3,1)</f>
      </c>
      <c r="E389" s="22">
        <f>MID(A389,3,2)</f>
      </c>
      <c r="F389" s="23">
        <f>IF(D389="1","Intact Loop",IF(D389="2","Broken Loop",IF(D389="3","RPV",IF(D389="4","Pressurizer",IF(D389="5","ECCS and AFW",IF(D389="6","Secondary Loop",IF(D389="7","Pump",IF(D389="8", "SG Broken Loop",IF(D389="9","SG Intact Loop","Break Assembly")))))))))</f>
      </c>
      <c r="G389" s="24" t="s">
        <v>1019</v>
      </c>
      <c r="H389" s="6"/>
      <c r="I389" s="6"/>
      <c r="J389" s="6"/>
      <c r="K389" s="6"/>
      <c r="L389" s="6"/>
      <c r="M389" s="6"/>
      <c r="N389" s="6"/>
      <c r="O389" s="9" t="s">
        <v>794</v>
      </c>
    </row>
    <row x14ac:dyDescent="0.25" r="390" customHeight="1" ht="18.75">
      <c r="A390" s="13" t="s">
        <v>795</v>
      </c>
      <c r="B390" s="9" t="s">
        <v>977</v>
      </c>
      <c r="C390" s="1" t="s">
        <v>441</v>
      </c>
      <c r="D390" s="21">
        <f>MID(A390,3,1)</f>
      </c>
      <c r="E390" s="22">
        <f>MID(A390,3,2)</f>
      </c>
      <c r="F390" s="23">
        <f>IF(D390="1","Intact Loop",IF(D390="2","Broken Loop",IF(D390="3","RPV",IF(D390="4","Pressurizer",IF(D390="5","ECCS and AFW",IF(D390="6","Secondary Loop",IF(D390="7","Pump",IF(D390="8", "SG Broken Loop",IF(D390="9","SG Intact Loop","Break Assembly")))))))))</f>
      </c>
      <c r="G390" s="24" t="s">
        <v>1019</v>
      </c>
      <c r="H390" s="6"/>
      <c r="I390" s="6"/>
      <c r="J390" s="6"/>
      <c r="K390" s="6"/>
      <c r="L390" s="6"/>
      <c r="M390" s="6"/>
      <c r="N390" s="6"/>
      <c r="O390" s="9" t="s">
        <v>794</v>
      </c>
    </row>
    <row x14ac:dyDescent="0.25" r="391" customHeight="1" ht="18.75">
      <c r="A391" s="13" t="s">
        <v>796</v>
      </c>
      <c r="B391" s="9" t="s">
        <v>977</v>
      </c>
      <c r="C391" s="1" t="s">
        <v>441</v>
      </c>
      <c r="D391" s="21">
        <f>MID(A391,3,1)</f>
      </c>
      <c r="E391" s="22">
        <f>MID(A391,3,2)</f>
      </c>
      <c r="F391" s="23">
        <f>IF(D391="1","Intact Loop",IF(D391="2","Broken Loop",IF(D391="3","RPV",IF(D391="4","Pressurizer",IF(D391="5","ECCS and AFW",IF(D391="6","Secondary Loop",IF(D391="7","Pump",IF(D391="8", "SG Broken Loop",IF(D391="9","SG Intact Loop","Break Assembly")))))))))</f>
      </c>
      <c r="G391" s="24" t="s">
        <v>1019</v>
      </c>
      <c r="H391" s="6"/>
      <c r="I391" s="6"/>
      <c r="J391" s="6"/>
      <c r="K391" s="6"/>
      <c r="L391" s="6"/>
      <c r="M391" s="6"/>
      <c r="N391" s="6"/>
      <c r="O391" s="9" t="s">
        <v>794</v>
      </c>
    </row>
    <row x14ac:dyDescent="0.25" r="392" customHeight="1" ht="18.75">
      <c r="A392" s="13" t="s">
        <v>797</v>
      </c>
      <c r="B392" s="9" t="s">
        <v>977</v>
      </c>
      <c r="C392" s="1" t="s">
        <v>441</v>
      </c>
      <c r="D392" s="21">
        <f>MID(A392,3,1)</f>
      </c>
      <c r="E392" s="22">
        <f>MID(A392,3,2)</f>
      </c>
      <c r="F392" s="23">
        <f>IF(D392="1","Intact Loop",IF(D392="2","Broken Loop",IF(D392="3","RPV",IF(D392="4","Pressurizer",IF(D392="5","ECCS and AFW",IF(D392="6","Secondary Loop",IF(D392="7","Pump",IF(D392="8", "SG Broken Loop",IF(D392="9","SG Intact Loop","Break Assembly")))))))))</f>
      </c>
      <c r="G392" s="24" t="s">
        <v>1019</v>
      </c>
      <c r="H392" s="6"/>
      <c r="I392" s="6"/>
      <c r="J392" s="6"/>
      <c r="K392" s="6"/>
      <c r="L392" s="6"/>
      <c r="M392" s="6"/>
      <c r="N392" s="6"/>
      <c r="O392" s="9" t="s">
        <v>794</v>
      </c>
    </row>
    <row x14ac:dyDescent="0.25" r="393" customHeight="1" ht="18.75">
      <c r="A393" s="13" t="s">
        <v>798</v>
      </c>
      <c r="B393" s="9" t="s">
        <v>977</v>
      </c>
      <c r="C393" s="1" t="s">
        <v>441</v>
      </c>
      <c r="D393" s="21">
        <f>MID(A393,3,1)</f>
      </c>
      <c r="E393" s="22">
        <f>MID(A393,3,2)</f>
      </c>
      <c r="F393" s="23">
        <f>IF(D393="1","Intact Loop",IF(D393="2","Broken Loop",IF(D393="3","RPV",IF(D393="4","Pressurizer",IF(D393="5","ECCS and AFW",IF(D393="6","Secondary Loop",IF(D393="7","Pump",IF(D393="8", "SG Broken Loop",IF(D393="9","SG Intact Loop","Break Assembly")))))))))</f>
      </c>
      <c r="G393" s="24" t="s">
        <v>1019</v>
      </c>
      <c r="H393" s="6"/>
      <c r="I393" s="6"/>
      <c r="J393" s="6"/>
      <c r="K393" s="6"/>
      <c r="L393" s="6"/>
      <c r="M393" s="6"/>
      <c r="N393" s="6"/>
      <c r="O393" s="9" t="s">
        <v>794</v>
      </c>
    </row>
    <row x14ac:dyDescent="0.25" r="394" customHeight="1" ht="18.75">
      <c r="A394" s="13" t="s">
        <v>799</v>
      </c>
      <c r="B394" s="9" t="s">
        <v>977</v>
      </c>
      <c r="C394" s="1" t="s">
        <v>441</v>
      </c>
      <c r="D394" s="21">
        <f>MID(A394,3,1)</f>
      </c>
      <c r="E394" s="22">
        <f>MID(A394,3,2)</f>
      </c>
      <c r="F394" s="23">
        <f>IF(D394="1","Intact Loop",IF(D394="2","Broken Loop",IF(D394="3","RPV",IF(D394="4","Pressurizer",IF(D394="5","ECCS and AFW",IF(D394="6","Secondary Loop",IF(D394="7","Pump",IF(D394="8", "SG Broken Loop",IF(D394="9","SG Intact Loop","Break Assembly")))))))))</f>
      </c>
      <c r="G394" s="24" t="s">
        <v>1019</v>
      </c>
      <c r="H394" s="6"/>
      <c r="I394" s="6"/>
      <c r="J394" s="6"/>
      <c r="K394" s="6"/>
      <c r="L394" s="6"/>
      <c r="M394" s="6"/>
      <c r="N394" s="6"/>
      <c r="O394" s="9" t="s">
        <v>794</v>
      </c>
    </row>
    <row x14ac:dyDescent="0.25" r="395" customHeight="1" ht="18.75">
      <c r="A395" s="13" t="s">
        <v>800</v>
      </c>
      <c r="B395" s="9" t="s">
        <v>977</v>
      </c>
      <c r="C395" s="1" t="s">
        <v>441</v>
      </c>
      <c r="D395" s="21">
        <f>MID(A395,3,1)</f>
      </c>
      <c r="E395" s="22">
        <f>MID(A395,3,2)</f>
      </c>
      <c r="F395" s="23">
        <f>IF(D395="1","Intact Loop",IF(D395="2","Broken Loop",IF(D395="3","RPV",IF(D395="4","Pressurizer",IF(D395="5","ECCS and AFW",IF(D395="6","Secondary Loop",IF(D395="7","Pump",IF(D395="8", "SG Broken Loop",IF(D395="9","SG Intact Loop","Break Assembly")))))))))</f>
      </c>
      <c r="G395" s="24" t="s">
        <v>1019</v>
      </c>
      <c r="H395" s="6"/>
      <c r="I395" s="6"/>
      <c r="J395" s="6"/>
      <c r="K395" s="6"/>
      <c r="L395" s="6"/>
      <c r="M395" s="6"/>
      <c r="N395" s="6"/>
      <c r="O395" s="9" t="s">
        <v>801</v>
      </c>
    </row>
    <row x14ac:dyDescent="0.25" r="396" customHeight="1" ht="18.75">
      <c r="A396" s="13" t="s">
        <v>802</v>
      </c>
      <c r="B396" s="9" t="s">
        <v>977</v>
      </c>
      <c r="C396" s="1" t="s">
        <v>441</v>
      </c>
      <c r="D396" s="21">
        <f>MID(A396,3,1)</f>
      </c>
      <c r="E396" s="22">
        <f>MID(A396,3,2)</f>
      </c>
      <c r="F396" s="23">
        <f>IF(D396="1","Intact Loop",IF(D396="2","Broken Loop",IF(D396="3","RPV",IF(D396="4","Pressurizer",IF(D396="5","ECCS and AFW",IF(D396="6","Secondary Loop",IF(D396="7","Pump",IF(D396="8", "SG Broken Loop",IF(D396="9","SG Intact Loop","Break Assembly")))))))))</f>
      </c>
      <c r="G396" s="24" t="s">
        <v>1019</v>
      </c>
      <c r="H396" s="6"/>
      <c r="I396" s="6"/>
      <c r="J396" s="6"/>
      <c r="K396" s="6"/>
      <c r="L396" s="6"/>
      <c r="M396" s="6"/>
      <c r="N396" s="6"/>
      <c r="O396" s="9" t="s">
        <v>801</v>
      </c>
    </row>
    <row x14ac:dyDescent="0.25" r="397" customHeight="1" ht="18.75">
      <c r="A397" s="13" t="s">
        <v>803</v>
      </c>
      <c r="B397" s="9" t="s">
        <v>977</v>
      </c>
      <c r="C397" s="1" t="s">
        <v>441</v>
      </c>
      <c r="D397" s="21">
        <f>MID(A397,3,1)</f>
      </c>
      <c r="E397" s="22">
        <f>MID(A397,3,2)</f>
      </c>
      <c r="F397" s="23">
        <f>IF(D397="1","Intact Loop",IF(D397="2","Broken Loop",IF(D397="3","RPV",IF(D397="4","Pressurizer",IF(D397="5","ECCS and AFW",IF(D397="6","Secondary Loop",IF(D397="7","Pump",IF(D397="8", "SG Broken Loop",IF(D397="9","SG Intact Loop","Break Assembly")))))))))</f>
      </c>
      <c r="G397" s="24" t="s">
        <v>1019</v>
      </c>
      <c r="H397" s="6"/>
      <c r="I397" s="6"/>
      <c r="J397" s="6"/>
      <c r="K397" s="6"/>
      <c r="L397" s="6"/>
      <c r="M397" s="6"/>
      <c r="N397" s="6"/>
      <c r="O397" s="9" t="s">
        <v>804</v>
      </c>
    </row>
    <row x14ac:dyDescent="0.25" r="398" customHeight="1" ht="18.75">
      <c r="A398" s="13" t="s">
        <v>805</v>
      </c>
      <c r="B398" s="9" t="s">
        <v>977</v>
      </c>
      <c r="C398" s="1" t="s">
        <v>441</v>
      </c>
      <c r="D398" s="21">
        <f>MID(A398,3,1)</f>
      </c>
      <c r="E398" s="22">
        <f>MID(A398,3,2)</f>
      </c>
      <c r="F398" s="23">
        <f>IF(D398="1","Intact Loop",IF(D398="2","Broken Loop",IF(D398="3","RPV",IF(D398="4","Pressurizer",IF(D398="5","ECCS and AFW",IF(D398="6","Secondary Loop",IF(D398="7","Pump",IF(D398="8", "SG Broken Loop",IF(D398="9","SG Intact Loop","Break Assembly")))))))))</f>
      </c>
      <c r="G398" s="24" t="s">
        <v>1019</v>
      </c>
      <c r="H398" s="6"/>
      <c r="I398" s="6"/>
      <c r="J398" s="6"/>
      <c r="K398" s="6"/>
      <c r="L398" s="6"/>
      <c r="M398" s="6"/>
      <c r="N398" s="6"/>
      <c r="O398" s="9" t="s">
        <v>804</v>
      </c>
    </row>
    <row x14ac:dyDescent="0.25" r="399" customHeight="1" ht="18.75">
      <c r="A399" s="13" t="s">
        <v>806</v>
      </c>
      <c r="B399" s="9" t="s">
        <v>977</v>
      </c>
      <c r="C399" s="1" t="s">
        <v>441</v>
      </c>
      <c r="D399" s="21">
        <f>MID(A399,3,1)</f>
      </c>
      <c r="E399" s="22">
        <f>MID(A399,3,2)</f>
      </c>
      <c r="F399" s="23">
        <f>IF(D399="1","Intact Loop",IF(D399="2","Broken Loop",IF(D399="3","RPV",IF(D399="4","Pressurizer",IF(D399="5","ECCS and AFW",IF(D399="6","Secondary Loop",IF(D399="7","Pump",IF(D399="8", "SG Broken Loop",IF(D399="9","SG Intact Loop","Break Assembly")))))))))</f>
      </c>
      <c r="G399" s="24" t="s">
        <v>1019</v>
      </c>
      <c r="H399" s="6"/>
      <c r="I399" s="6"/>
      <c r="J399" s="6"/>
      <c r="K399" s="6"/>
      <c r="L399" s="6"/>
      <c r="M399" s="6"/>
      <c r="N399" s="6"/>
      <c r="O399" s="9" t="s">
        <v>807</v>
      </c>
    </row>
    <row x14ac:dyDescent="0.25" r="400" customHeight="1" ht="18.75">
      <c r="A400" s="13" t="s">
        <v>808</v>
      </c>
      <c r="B400" s="9" t="s">
        <v>977</v>
      </c>
      <c r="C400" s="1" t="s">
        <v>441</v>
      </c>
      <c r="D400" s="21">
        <f>MID(A400,3,1)</f>
      </c>
      <c r="E400" s="22">
        <f>MID(A400,3,2)</f>
      </c>
      <c r="F400" s="23">
        <f>IF(D400="1","Intact Loop",IF(D400="2","Broken Loop",IF(D400="3","RPV",IF(D400="4","Pressurizer",IF(D400="5","ECCS and AFW",IF(D400="6","Secondary Loop",IF(D400="7","Pump",IF(D400="8", "SG Broken Loop",IF(D400="9","SG Intact Loop","Break Assembly")))))))))</f>
      </c>
      <c r="G400" s="24" t="s">
        <v>1019</v>
      </c>
      <c r="H400" s="6"/>
      <c r="I400" s="6"/>
      <c r="J400" s="6"/>
      <c r="K400" s="6"/>
      <c r="L400" s="6"/>
      <c r="M400" s="6"/>
      <c r="N400" s="6"/>
      <c r="O400" s="9" t="s">
        <v>807</v>
      </c>
    </row>
    <row x14ac:dyDescent="0.25" r="401" customHeight="1" ht="18.75">
      <c r="A401" s="5" t="s">
        <v>744</v>
      </c>
      <c r="B401" s="9" t="s">
        <v>809</v>
      </c>
      <c r="C401" s="1" t="s">
        <v>810</v>
      </c>
      <c r="D401" s="21">
        <f>MID(A401,3,1)</f>
      </c>
      <c r="E401" s="22">
        <f>MID(A401,3,2)</f>
      </c>
      <c r="F401" s="24" t="s">
        <v>1020</v>
      </c>
      <c r="G401" s="24" t="s">
        <v>1019</v>
      </c>
      <c r="H401" s="6"/>
      <c r="I401" s="6"/>
      <c r="J401" s="6"/>
      <c r="K401" s="6"/>
      <c r="L401" s="6"/>
      <c r="M401" s="6"/>
      <c r="N401" s="6"/>
      <c r="O401" s="9" t="s">
        <v>813</v>
      </c>
    </row>
    <row x14ac:dyDescent="0.25" r="402" customHeight="1" ht="18.75">
      <c r="A402" s="5" t="s">
        <v>814</v>
      </c>
      <c r="B402" s="9" t="s">
        <v>809</v>
      </c>
      <c r="C402" s="1" t="s">
        <v>810</v>
      </c>
      <c r="D402" s="21">
        <f>MID(A402,3,1)</f>
      </c>
      <c r="E402" s="22">
        <f>MID(A402,3,2)</f>
      </c>
      <c r="F402" s="23">
        <f>IF(D402="1","Intact Loop",IF(D402="2","Broken Loop",IF(D402="3","RPV",IF(D402="4","Pressurizer",IF(D402="5","ECCS and AFW",IF(D402="6","Secondary Loop",IF(D402="7","Pump",IF(D402="8", "SG Broken Loop",IF(D402="9","SG Intact Loop","Break Assembly")))))))))</f>
      </c>
      <c r="G402" s="24" t="s">
        <v>1021</v>
      </c>
      <c r="H402" s="6"/>
      <c r="I402" s="6"/>
      <c r="J402" s="6"/>
      <c r="K402" s="6"/>
      <c r="L402" s="6"/>
      <c r="M402" s="6"/>
      <c r="N402" s="6"/>
      <c r="O402" s="9" t="s">
        <v>816</v>
      </c>
    </row>
    <row x14ac:dyDescent="0.25" r="403" customHeight="1" ht="18.75">
      <c r="A403" s="5" t="s">
        <v>817</v>
      </c>
      <c r="B403" s="1" t="s">
        <v>978</v>
      </c>
      <c r="C403" s="1" t="s">
        <v>819</v>
      </c>
      <c r="D403" s="21">
        <f>MID(A403,3,1)</f>
      </c>
      <c r="E403" s="22">
        <f>MID(A403,3,2)</f>
      </c>
      <c r="F403" s="24" t="s">
        <v>997</v>
      </c>
      <c r="G403" s="24" t="s">
        <v>999</v>
      </c>
      <c r="H403" s="6"/>
      <c r="I403" s="6"/>
      <c r="J403" s="6"/>
      <c r="K403" s="6"/>
      <c r="L403" s="6"/>
      <c r="M403" s="6"/>
      <c r="N403" s="6"/>
      <c r="O403" s="9" t="s">
        <v>821</v>
      </c>
    </row>
    <row x14ac:dyDescent="0.25" r="404" customHeight="1" ht="18.75">
      <c r="A404" s="5" t="s">
        <v>822</v>
      </c>
      <c r="B404" s="1" t="s">
        <v>978</v>
      </c>
      <c r="C404" s="1" t="s">
        <v>819</v>
      </c>
      <c r="D404" s="21">
        <f>MID(A404,3,1)</f>
      </c>
      <c r="E404" s="22">
        <f>MID(A404,3,2)</f>
      </c>
      <c r="F404" s="24" t="s">
        <v>1001</v>
      </c>
      <c r="G404" s="24" t="s">
        <v>999</v>
      </c>
      <c r="H404" s="6"/>
      <c r="I404" s="6"/>
      <c r="J404" s="6"/>
      <c r="K404" s="6"/>
      <c r="L404" s="6"/>
      <c r="M404" s="6"/>
      <c r="N404" s="6"/>
      <c r="O404" s="9" t="s">
        <v>823</v>
      </c>
    </row>
    <row x14ac:dyDescent="0.25" r="405" customHeight="1" ht="18.75">
      <c r="A405" s="5" t="s">
        <v>824</v>
      </c>
      <c r="B405" s="1" t="s">
        <v>979</v>
      </c>
      <c r="C405" s="1" t="s">
        <v>826</v>
      </c>
      <c r="D405" s="21">
        <f>MID(A405,3,1)</f>
      </c>
      <c r="E405" s="22">
        <f>MID(A405,3,2)</f>
      </c>
      <c r="F405" s="24" t="s">
        <v>997</v>
      </c>
      <c r="G405" s="24" t="s">
        <v>999</v>
      </c>
      <c r="H405" s="6"/>
      <c r="I405" s="6"/>
      <c r="J405" s="6"/>
      <c r="K405" s="6"/>
      <c r="L405" s="6"/>
      <c r="M405" s="6"/>
      <c r="N405" s="6"/>
      <c r="O405" s="9" t="s">
        <v>828</v>
      </c>
    </row>
    <row x14ac:dyDescent="0.25" r="406" customHeight="1" ht="18.75">
      <c r="A406" s="5" t="s">
        <v>829</v>
      </c>
      <c r="B406" s="1" t="s">
        <v>979</v>
      </c>
      <c r="C406" s="1" t="s">
        <v>826</v>
      </c>
      <c r="D406" s="21">
        <f>MID(A406,3,1)</f>
      </c>
      <c r="E406" s="22">
        <f>MID(A406,3,2)</f>
      </c>
      <c r="F406" s="24" t="s">
        <v>1001</v>
      </c>
      <c r="G406" s="24" t="s">
        <v>999</v>
      </c>
      <c r="H406" s="6"/>
      <c r="I406" s="6"/>
      <c r="J406" s="6"/>
      <c r="K406" s="6"/>
      <c r="L406" s="6"/>
      <c r="M406" s="6"/>
      <c r="N406" s="6"/>
      <c r="O406" s="1" t="s">
        <v>830</v>
      </c>
    </row>
    <row x14ac:dyDescent="0.25" r="407" customHeight="1" ht="18.75">
      <c r="A407" s="13" t="s">
        <v>831</v>
      </c>
      <c r="B407" s="1" t="s">
        <v>978</v>
      </c>
      <c r="C407" s="1" t="s">
        <v>819</v>
      </c>
      <c r="D407" s="21">
        <f>MID(A407,3,1)</f>
      </c>
      <c r="E407" s="22">
        <f>MID(A407,3,2)</f>
      </c>
      <c r="F407" s="24" t="s">
        <v>996</v>
      </c>
      <c r="G407" s="24" t="s">
        <v>1010</v>
      </c>
      <c r="H407" s="6"/>
      <c r="I407" s="6"/>
      <c r="J407" s="6"/>
      <c r="K407" s="6"/>
      <c r="L407" s="6"/>
      <c r="M407" s="6"/>
      <c r="N407" s="6"/>
      <c r="O407" s="1" t="s">
        <v>832</v>
      </c>
    </row>
    <row x14ac:dyDescent="0.25" r="408" customHeight="1" ht="18.75">
      <c r="A408" s="5" t="s">
        <v>833</v>
      </c>
      <c r="B408" s="9" t="s">
        <v>834</v>
      </c>
      <c r="C408" s="1" t="s">
        <v>835</v>
      </c>
      <c r="D408" s="21">
        <f>MID(A408,3,1)</f>
      </c>
      <c r="E408" s="22">
        <f>MID(A408,3,2)</f>
      </c>
      <c r="F408" s="23">
        <f>IF(D408="1","Intact Loop",IF(D408="2","Broken Loop",IF(D408="3","RPV",IF(D408="4","Pressurizer",IF(D408="5","ECCS and AFW",IF(D408="6","Secondary Loop",IF(D408="7","Pump",IF(D408="8", "SG Broken Loop",IF(D408="9","SG Intact Loop","Break Assembly")))))))))</f>
      </c>
      <c r="G408" s="23">
        <f>IF(OR(E408="11",E408="12",E408="21",E408="22"),"Hot Leg",IF(OR(E408="13",E408="14",E408="23",E408="24"),"Loop Seal",IF(OR(E408="15",E408="16",E408="25",E408="26"),"Cold Leg",IF(OR(E408="31",E408="32",E408="3D",E408="83",E408="93"),"Downcomer",IF(OR(E408="33",E408="34",E408="35",E408="36"),"Lower Plenum",IF(E408="3R","Core",IF(OR(E408="37",E408="38"),"Upper Plenum",IF(E408="39","Upper Head",IF(E408="41","Surgeline",IF(OR(E408="40",E408="43"),"PRZ Vessel",IF(OR(E408="51",E408="52"),"Accumulator",IF(E408="57","AFW SG Intac Loop",IF(E408="58","AFW SG Intac Loop",IF(OR(E408="80",E408="82",E408="90",E408="92"),"SG U-tubes",IF(OR(E408="85",E408="95"),"Riser",IF(OR(E408="87",E408="97"),"Dome","Altro"))))))))))))))))</f>
      </c>
      <c r="H408" s="6"/>
      <c r="I408" s="6"/>
      <c r="J408" s="6"/>
      <c r="K408" s="6"/>
      <c r="L408" s="6"/>
      <c r="M408" s="6"/>
      <c r="N408" s="6"/>
      <c r="O408" s="1" t="s">
        <v>836</v>
      </c>
    </row>
    <row x14ac:dyDescent="0.25" r="409" customHeight="1" ht="18.75">
      <c r="A409" s="5" t="s">
        <v>837</v>
      </c>
      <c r="B409" s="9" t="s">
        <v>834</v>
      </c>
      <c r="C409" s="1" t="s">
        <v>835</v>
      </c>
      <c r="D409" s="21">
        <f>MID(A409,3,1)</f>
      </c>
      <c r="E409" s="22">
        <f>MID(A409,3,2)</f>
      </c>
      <c r="F409" s="23">
        <f>IF(D409="1","Intact Loop",IF(D409="2","Broken Loop",IF(D409="3","RPV",IF(D409="4","Pressurizer",IF(D409="5","ECCS and AFW",IF(D409="6","Secondary Loop",IF(D409="7","Pump",IF(D409="8", "SG Broken Loop",IF(D409="9","SG Intact Loop","Break Assembly")))))))))</f>
      </c>
      <c r="G409" s="23">
        <f>IF(OR(E430="11",E430="12",E430="21",E430="22"),"Hot Leg",IF(OR(E430="13",E430="14",E430="23",E430="24"),"Loop Seal",IF(OR(E430="15",E430="16",E430="25",E430="26"),"Cold Leg",IF(OR(E430="31",E430="32",E430="3D",E430="83",E430="93"),"Downcomer",IF(OR(E430="33",E430="34",E430="35",E430="36"),"Lower Plenum",IF(E430="3R","Core",IF(OR(E430="37",E430="38"),"Upper Plenum",IF(E430="39","Upper Head",IF(E430="41","Surgeline",IF(OR(E430="40",E430="43"),"PRZ Vessel",IF(OR(E430="51",E430="52"),"Accumulator",IF(E430="57","AFW SG Intac Loop",IF(E430="58","AFW SG Intac Loop",IF(OR(E430="80",E430="82",E430="90",E430="92"),"SG U-tubes",IF(OR(E430="85",E430="95"),"Riser",IF(OR(E430="87",E430="97"),"Dome","Altro"))))))))))))))))</f>
      </c>
      <c r="H409" s="6"/>
      <c r="I409" s="6"/>
      <c r="J409" s="6"/>
      <c r="K409" s="6"/>
      <c r="L409" s="6"/>
      <c r="M409" s="6"/>
      <c r="N409" s="6"/>
      <c r="O409" s="1" t="s">
        <v>838</v>
      </c>
    </row>
    <row x14ac:dyDescent="0.25" r="410" customHeight="1" ht="18.75">
      <c r="A410" s="5" t="s">
        <v>839</v>
      </c>
      <c r="B410" s="9" t="s">
        <v>834</v>
      </c>
      <c r="C410" s="1" t="s">
        <v>835</v>
      </c>
      <c r="D410" s="21">
        <f>MID(A410,3,1)</f>
      </c>
      <c r="E410" s="22">
        <f>MID(A410,3,2)</f>
      </c>
      <c r="F410" s="23">
        <f>IF(D410="1","Intact Loop",IF(D410="2","Broken Loop",IF(D410="3","RPV",IF(D410="4","Pressurizer",IF(D410="5","ECCS and AFW",IF(D410="6","Secondary Loop",IF(D410="7","Pump",IF(D410="8", "SG Broken Loop",IF(D410="9","SG Intact Loop","Break Assembly")))))))))</f>
      </c>
      <c r="G410" s="23">
        <f>IF(OR(E431="11",E431="12",E431="21",E431="22"),"Hot Leg",IF(OR(E431="13",E431="14",E431="23",E431="24"),"Loop Seal",IF(OR(E431="15",E431="16",E431="25",E431="26"),"Cold Leg",IF(OR(E431="31",E431="32",E431="3D",E431="83",E431="93"),"Downcomer",IF(OR(E431="33",E431="34",E431="35",E431="36"),"Lower Plenum",IF(E431="3R","Core",IF(OR(E431="37",E431="38"),"Upper Plenum",IF(E431="39","Upper Head",IF(E431="41","Surgeline",IF(OR(E431="40",E431="43"),"PRZ Vessel",IF(OR(E431="51",E431="52"),"Accumulator",IF(E431="57","AFW SG Intac Loop",IF(E431="58","AFW SG Intac Loop",IF(OR(E431="80",E431="82",E431="90",E431="92"),"SG U-tubes",IF(OR(E431="85",E431="95"),"Riser",IF(OR(E431="87",E431="97"),"Dome","Altro"))))))))))))))))</f>
      </c>
      <c r="H410" s="6"/>
      <c r="I410" s="6"/>
      <c r="J410" s="6"/>
      <c r="K410" s="6"/>
      <c r="L410" s="6"/>
      <c r="M410" s="6"/>
      <c r="N410" s="6"/>
      <c r="O410" s="9" t="s">
        <v>840</v>
      </c>
    </row>
    <row x14ac:dyDescent="0.25" r="411" customHeight="1" ht="18.75">
      <c r="A411" s="5" t="s">
        <v>841</v>
      </c>
      <c r="B411" s="9" t="s">
        <v>834</v>
      </c>
      <c r="C411" s="1" t="s">
        <v>835</v>
      </c>
      <c r="D411" s="21">
        <f>MID(A411,3,1)</f>
      </c>
      <c r="E411" s="22">
        <f>MID(A411,3,2)</f>
      </c>
      <c r="F411" s="23">
        <f>IF(D411="1","Intact Loop",IF(D411="2","Broken Loop",IF(D411="3","RPV",IF(D411="4","Pressurizer",IF(D411="5","ECCS and AFW",IF(D411="6","Secondary Loop",IF(D411="7","Pump",IF(D411="8", "SG Broken Loop",IF(D411="9","SG Intact Loop","Break Assembly")))))))))</f>
      </c>
      <c r="G411" s="23">
        <f>IF(OR(E432="11",E432="12",E432="21",E432="22"),"Hot Leg",IF(OR(E432="13",E432="14",E432="23",E432="24"),"Loop Seal",IF(OR(E432="15",E432="16",E432="25",E432="26"),"Cold Leg",IF(OR(E432="31",E432="32",E432="3D",E432="83",E432="93"),"Downcomer",IF(OR(E432="33",E432="34",E432="35",E432="36"),"Lower Plenum",IF(E432="3R","Core",IF(OR(E432="37",E432="38"),"Upper Plenum",IF(E432="39","Upper Head",IF(E432="41","Surgeline",IF(OR(E432="40",E432="43"),"PRZ Vessel",IF(OR(E432="51",E432="52"),"Accumulator",IF(E432="57","AFW SG Intac Loop",IF(E432="58","AFW SG Intac Loop",IF(OR(E432="80",E432="82",E432="90",E432="92"),"SG U-tubes",IF(OR(E432="85",E432="95"),"Riser",IF(OR(E432="87",E432="97"),"Dome","Altro"))))))))))))))))</f>
      </c>
      <c r="H411" s="6"/>
      <c r="I411" s="6"/>
      <c r="J411" s="6"/>
      <c r="K411" s="6"/>
      <c r="L411" s="6"/>
      <c r="M411" s="6"/>
      <c r="N411" s="6"/>
      <c r="O411" s="9" t="s">
        <v>842</v>
      </c>
    </row>
    <row x14ac:dyDescent="0.25" r="412" customHeight="1" ht="18.75">
      <c r="A412" s="5" t="s">
        <v>843</v>
      </c>
      <c r="B412" s="9" t="s">
        <v>834</v>
      </c>
      <c r="C412" s="1" t="s">
        <v>835</v>
      </c>
      <c r="D412" s="21">
        <f>MID(A412,3,1)</f>
      </c>
      <c r="E412" s="22">
        <f>MID(A412,3,2)</f>
      </c>
      <c r="F412" s="23">
        <f>IF(D412="1","Intact Loop",IF(D412="2","Broken Loop",IF(D412="3","RPV",IF(D412="4","Pressurizer",IF(D412="5","ECCS and AFW",IF(D412="6","Secondary Loop",IF(D412="7","Pump",IF(D412="8", "SG Broken Loop",IF(D412="9","SG Intact Loop","Break Assembly")))))))))</f>
      </c>
      <c r="G412" s="23">
        <f>IF(OR(E433="11",E433="12",E433="21",E433="22"),"Hot Leg",IF(OR(E433="13",E433="14",E433="23",E433="24"),"Loop Seal",IF(OR(E433="15",E433="16",E433="25",E433="26"),"Cold Leg",IF(OR(E433="31",E433="32",E433="3D",E433="83",E433="93"),"Downcomer",IF(OR(E433="33",E433="34",E433="35",E433="36"),"Lower Plenum",IF(E433="3R","Core",IF(OR(E433="37",E433="38"),"Upper Plenum",IF(E433="39","Upper Head",IF(E433="41","Surgeline",IF(OR(E433="40",E433="43"),"PRZ Vessel",IF(OR(E433="51",E433="52"),"Accumulator",IF(E433="57","AFW SG Intac Loop",IF(E433="58","AFW SG Intac Loop",IF(OR(E433="80",E433="82",E433="90",E433="92"),"SG U-tubes",IF(OR(E433="85",E433="95"),"Riser",IF(OR(E433="87",E433="97"),"Dome","Altro"))))))))))))))))</f>
      </c>
      <c r="H412" s="6"/>
      <c r="I412" s="6"/>
      <c r="J412" s="6"/>
      <c r="K412" s="6"/>
      <c r="L412" s="6"/>
      <c r="M412" s="6"/>
      <c r="N412" s="6"/>
      <c r="O412" s="9" t="s">
        <v>844</v>
      </c>
    </row>
    <row x14ac:dyDescent="0.25" r="413" customHeight="1" ht="18.75">
      <c r="A413" s="5" t="s">
        <v>845</v>
      </c>
      <c r="B413" s="9" t="s">
        <v>834</v>
      </c>
      <c r="C413" s="1" t="s">
        <v>835</v>
      </c>
      <c r="D413" s="21">
        <f>MID(A413,3,1)</f>
      </c>
      <c r="E413" s="22">
        <f>MID(A413,3,2)</f>
      </c>
      <c r="F413" s="23">
        <f>IF(D413="1","Intact Loop",IF(D413="2","Broken Loop",IF(D413="3","RPV",IF(D413="4","Pressurizer",IF(D413="5","ECCS and AFW",IF(D413="6","Secondary Loop",IF(D413="7","Pump",IF(D413="8", "SG Broken Loop",IF(D413="9","SG Intact Loop","Break Assembly")))))))))</f>
      </c>
      <c r="G413" s="24" t="s">
        <v>998</v>
      </c>
      <c r="H413" s="6"/>
      <c r="I413" s="6"/>
      <c r="J413" s="6"/>
      <c r="K413" s="6"/>
      <c r="L413" s="6"/>
      <c r="M413" s="6"/>
      <c r="N413" s="6"/>
      <c r="O413" s="9" t="s">
        <v>846</v>
      </c>
    </row>
    <row x14ac:dyDescent="0.25" r="414" customHeight="1" ht="18.75">
      <c r="A414" s="5" t="s">
        <v>847</v>
      </c>
      <c r="B414" s="9" t="s">
        <v>834</v>
      </c>
      <c r="C414" s="1" t="s">
        <v>835</v>
      </c>
      <c r="D414" s="21">
        <f>MID(A414,3,1)</f>
      </c>
      <c r="E414" s="22">
        <f>MID(A414,3,2)</f>
      </c>
      <c r="F414" s="23">
        <f>IF(D414="1","Intact Loop",IF(D414="2","Broken Loop",IF(D414="3","RPV",IF(D414="4","Pressurizer",IF(D414="5","ECCS and AFW",IF(D414="6","Secondary Loop",IF(D414="7","Pump",IF(D414="8", "SG Broken Loop",IF(D414="9","SG Intact Loop","Break Assembly")))))))))</f>
      </c>
      <c r="G414" s="23">
        <f>IF(OR(E435="11",E435="12",E435="21",E435="22"),"Hot Leg",IF(OR(E435="13",E435="14",E435="23",E435="24"),"Loop Seal",IF(OR(E435="15",E435="16",E435="25",E435="26"),"Cold Leg",IF(OR(E435="31",E435="32",E435="3D",E435="83",E435="93"),"Downcomer",IF(OR(E435="33",E435="34",E435="35",E435="36"),"Lower Plenum",IF(E435="3R","Core",IF(OR(E435="37",E435="38"),"Upper Plenum",IF(E435="39","Upper Head",IF(E435="41","Surgeline",IF(OR(E435="40",E435="43"),"PRZ Vessel",IF(OR(E435="51",E435="52"),"Accumulator",IF(E435="57","AFW SG Intac Loop",IF(E435="58","AFW SG Intac Loop",IF(OR(E435="80",E435="82",E435="90",E435="92"),"SG U-tubes",IF(OR(E435="85",E435="95"),"Riser",IF(OR(E435="87",E435="97"),"Dome","Altro"))))))))))))))))</f>
      </c>
      <c r="H414" s="6"/>
      <c r="I414" s="6"/>
      <c r="J414" s="6"/>
      <c r="K414" s="6"/>
      <c r="L414" s="6"/>
      <c r="M414" s="6"/>
      <c r="N414" s="6"/>
      <c r="O414" s="9" t="s">
        <v>848</v>
      </c>
    </row>
    <row x14ac:dyDescent="0.25" r="415" customHeight="1" ht="18.75">
      <c r="A415" s="13" t="s">
        <v>849</v>
      </c>
      <c r="B415" s="9" t="s">
        <v>834</v>
      </c>
      <c r="C415" s="1" t="s">
        <v>835</v>
      </c>
      <c r="D415" s="21">
        <f>MID(A415,3,1)</f>
      </c>
      <c r="E415" s="22">
        <f>MID(A415,3,2)</f>
      </c>
      <c r="F415" s="23">
        <f>IF(D415="1","Intact Loop",IF(D415="2","Broken Loop",IF(D415="3","RPV",IF(D415="4","Pressurizer",IF(D415="5","ECCS and AFW",IF(D415="6","Secondary Loop",IF(D415="7","Pump",IF(D415="8", "SG Broken Loop",IF(D415="9","SG Intact Loop","Break Assembly")))))))))</f>
      </c>
      <c r="G415" s="23">
        <f>IF(OR(E436="11",E436="12",E436="21",E436="22"),"Hot Leg",IF(OR(E436="13",E436="14",E436="23",E436="24"),"Loop Seal",IF(OR(E436="15",E436="16",E436="25",E436="26"),"Cold Leg",IF(OR(E436="31",E436="32",E436="3D",E436="83",E436="93"),"Downcomer",IF(OR(E436="33",E436="34",E436="35",E436="36"),"Lower Plenum",IF(E436="3R","Core",IF(OR(E436="37",E436="38"),"Upper Plenum",IF(E436="39","Upper Head",IF(E436="41","Surgeline",IF(OR(E436="40",E436="43"),"PRZ Vessel",IF(OR(E436="51",E436="52"),"Accumulator",IF(E436="57","AFW SG Intac Loop",IF(E436="58","AFW SG Intac Loop",IF(OR(E436="80",E436="82",E436="90",E436="92"),"SG U-tubes",IF(OR(E436="85",E436="95"),"Riser",IF(OR(E436="87",E436="97"),"Dome","Altro"))))))))))))))))</f>
      </c>
      <c r="H415" s="6"/>
      <c r="I415" s="6"/>
      <c r="J415" s="6"/>
      <c r="K415" s="6"/>
      <c r="L415" s="6"/>
      <c r="M415" s="6"/>
      <c r="N415" s="6"/>
      <c r="O415" s="1" t="s">
        <v>850</v>
      </c>
    </row>
    <row x14ac:dyDescent="0.25" r="416" customHeight="1" ht="18.75">
      <c r="A416" s="5" t="s">
        <v>851</v>
      </c>
      <c r="B416" s="9" t="s">
        <v>834</v>
      </c>
      <c r="C416" s="1" t="s">
        <v>835</v>
      </c>
      <c r="D416" s="21">
        <f>MID(A416,3,1)</f>
      </c>
      <c r="E416" s="22">
        <f>MID(A416,3,2)</f>
      </c>
      <c r="F416" s="23">
        <f>IF(D416="1","Intact Loop",IF(D416="2","Broken Loop",IF(D416="3","RPV",IF(D416="4","Pressurizer",IF(D416="5","ECCS and AFW",IF(D416="6","Secondary Loop",IF(D416="7","Pump",IF(D416="8", "SG Broken Loop",IF(D416="9","SG Intact Loop","Break Assembly")))))))))</f>
      </c>
      <c r="G416" s="23">
        <f>IF(OR(E437="11",E437="12",E437="21",E437="22"),"Hot Leg",IF(OR(E437="13",E437="14",E437="23",E437="24"),"Loop Seal",IF(OR(E437="15",E437="16",E437="25",E437="26"),"Cold Leg",IF(OR(E437="31",E437="32",E437="3D",E437="83",E437="93"),"Downcomer",IF(OR(E437="33",E437="34",E437="35",E437="36"),"Lower Plenum",IF(E437="3R","Core",IF(OR(E437="37",E437="38"),"Upper Plenum",IF(E437="39","Upper Head",IF(E437="41","Surgeline",IF(OR(E437="40",E437="43"),"PRZ Vessel",IF(OR(E437="51",E437="52"),"Accumulator",IF(E437="57","AFW SG Intac Loop",IF(E437="58","AFW SG Intac Loop",IF(OR(E437="80",E437="82",E437="90",E437="92"),"SG U-tubes",IF(OR(E437="85",E437="95"),"Riser",IF(OR(E437="87",E437="97"),"Dome","Altro"))))))))))))))))</f>
      </c>
      <c r="H416" s="6"/>
      <c r="I416" s="6"/>
      <c r="J416" s="6"/>
      <c r="K416" s="6"/>
      <c r="L416" s="6"/>
      <c r="M416" s="6"/>
      <c r="N416" s="6"/>
      <c r="O416" s="9" t="s">
        <v>852</v>
      </c>
    </row>
    <row x14ac:dyDescent="0.25" r="417" customHeight="1" ht="18.75">
      <c r="A417" s="13" t="s">
        <v>853</v>
      </c>
      <c r="B417" s="9" t="s">
        <v>834</v>
      </c>
      <c r="C417" s="1" t="s">
        <v>835</v>
      </c>
      <c r="D417" s="21">
        <f>MID(A417,3,1)</f>
      </c>
      <c r="E417" s="22">
        <f>MID(A417,3,2)</f>
      </c>
      <c r="F417" s="23">
        <f>IF(D417="1","Intact Loop",IF(D417="2","Broken Loop",IF(D417="3","RPV",IF(D417="4","Pressurizer",IF(D417="5","ECCS and AFW",IF(D417="6","Secondary Loop",IF(D417="7","Pump",IF(D417="8", "SG Broken Loop",IF(D417="9","SG Intact Loop","Break Assembly")))))))))</f>
      </c>
      <c r="G417" s="23">
        <f>IF(OR(E438="11",E438="12",E438="21",E438="22"),"Hot Leg",IF(OR(E438="13",E438="14",E438="23",E438="24"),"Loop Seal",IF(OR(E438="15",E438="16",E438="25",E438="26"),"Cold Leg",IF(OR(E438="31",E438="32",E438="3D",E438="83",E438="93"),"Downcomer",IF(OR(E438="33",E438="34",E438="35",E438="36"),"Lower Plenum",IF(E438="3R","Core",IF(OR(E438="37",E438="38"),"Upper Plenum",IF(E438="39","Upper Head",IF(E438="41","Surgeline",IF(OR(E438="40",E438="43"),"PRZ Vessel",IF(OR(E438="51",E438="52"),"Accumulator",IF(E438="57","AFW SG Intac Loop",IF(E438="58","AFW SG Intac Loop",IF(OR(E438="80",E438="82",E438="90",E438="92"),"SG U-tubes",IF(OR(E438="85",E438="95"),"Riser",IF(OR(E438="87",E438="97"),"Dome","Altro"))))))))))))))))</f>
      </c>
      <c r="H417" s="6"/>
      <c r="I417" s="6"/>
      <c r="J417" s="6"/>
      <c r="K417" s="6"/>
      <c r="L417" s="6"/>
      <c r="M417" s="6"/>
      <c r="N417" s="6"/>
      <c r="O417" s="1" t="s">
        <v>854</v>
      </c>
    </row>
    <row x14ac:dyDescent="0.25" r="418" customHeight="1" ht="18.75">
      <c r="A418" s="5" t="s">
        <v>855</v>
      </c>
      <c r="B418" s="9" t="s">
        <v>834</v>
      </c>
      <c r="C418" s="1" t="s">
        <v>835</v>
      </c>
      <c r="D418" s="21">
        <f>MID(A418,3,1)</f>
      </c>
      <c r="E418" s="22">
        <f>MID(A418,3,2)</f>
      </c>
      <c r="F418" s="23">
        <f>IF(D418="1","Intact Loop",IF(D418="2","Broken Loop",IF(D418="3","RPV",IF(D418="4","Pressurizer",IF(D418="5","ECCS and AFW",IF(D418="6","Secondary Loop",IF(D418="7","Pump",IF(D418="8", "SG Broken Loop",IF(D418="9","SG Intact Loop","Break Assembly")))))))))</f>
      </c>
      <c r="G418" s="23">
        <f>IF(OR(E439="11",E439="12",E439="21",E439="22"),"Hot Leg",IF(OR(E439="13",E439="14",E439="23",E439="24"),"Loop Seal",IF(OR(E439="15",E439="16",E439="25",E439="26"),"Cold Leg",IF(OR(E439="31",E439="32",E439="3D",E439="83",E439="93"),"Downcomer",IF(OR(E439="33",E439="34",E439="35",E439="36"),"Lower Plenum",IF(E439="3R","Core",IF(OR(E439="37",E439="38"),"Upper Plenum",IF(E439="39","Upper Head",IF(E439="41","Surgeline",IF(OR(E439="40",E439="43"),"PRZ Vessel",IF(OR(E439="51",E439="52"),"Accumulator",IF(E439="57","AFW SG Intac Loop",IF(E439="58","AFW SG Intac Loop",IF(OR(E439="80",E439="82",E439="90",E439="92"),"SG U-tubes",IF(OR(E439="85",E439="95"),"Riser",IF(OR(E439="87",E439="97"),"Dome","Altro"))))))))))))))))</f>
      </c>
      <c r="H418" s="6"/>
      <c r="I418" s="6"/>
      <c r="J418" s="6"/>
      <c r="K418" s="6"/>
      <c r="L418" s="6"/>
      <c r="M418" s="6"/>
      <c r="N418" s="6"/>
      <c r="O418" s="9" t="s">
        <v>856</v>
      </c>
    </row>
    <row x14ac:dyDescent="0.25" r="419" customHeight="1" ht="18.75">
      <c r="A419" s="5" t="s">
        <v>857</v>
      </c>
      <c r="B419" s="9" t="s">
        <v>834</v>
      </c>
      <c r="C419" s="1" t="s">
        <v>835</v>
      </c>
      <c r="D419" s="21">
        <f>MID(A419,3,1)</f>
      </c>
      <c r="E419" s="22">
        <f>MID(A419,3,2)</f>
      </c>
      <c r="F419" s="23">
        <f>IF(D419="1","Intact Loop",IF(D419="2","Broken Loop",IF(D419="3","RPV",IF(D419="4","Pressurizer",IF(D419="5","ECCS and AFW",IF(D419="6","Secondary Loop",IF(D419="7","Pump",IF(D419="8", "SG Broken Loop",IF(D419="9","SG Intact Loop","Break Assembly")))))))))</f>
      </c>
      <c r="G419" s="24" t="s">
        <v>998</v>
      </c>
      <c r="H419" s="6"/>
      <c r="I419" s="6"/>
      <c r="J419" s="6"/>
      <c r="K419" s="6"/>
      <c r="L419" s="6"/>
      <c r="M419" s="6"/>
      <c r="N419" s="6"/>
      <c r="O419" s="9" t="s">
        <v>858</v>
      </c>
    </row>
    <row x14ac:dyDescent="0.25" r="420" customHeight="1" ht="18.75">
      <c r="A420" s="5" t="s">
        <v>859</v>
      </c>
      <c r="B420" s="9" t="s">
        <v>834</v>
      </c>
      <c r="C420" s="1" t="s">
        <v>835</v>
      </c>
      <c r="D420" s="21">
        <f>MID(A420,3,1)</f>
      </c>
      <c r="E420" s="22">
        <f>MID(A420,3,2)</f>
      </c>
      <c r="F420" s="23">
        <f>IF(D420="1","Intact Loop",IF(D420="2","Broken Loop",IF(D420="3","RPV",IF(D420="4","Pressurizer",IF(D420="5","ECCS and AFW",IF(D420="6","Secondary Loop",IF(D420="7","Pump",IF(D420="8", "SG Broken Loop",IF(D420="9","SG Intact Loop","Break Assembly")))))))))</f>
      </c>
      <c r="G420" s="23">
        <f>IF(OR(E441="11",E441="12",E441="21",E441="22"),"Hot Leg",IF(OR(E441="13",E441="14",E441="23",E441="24"),"Loop Seal",IF(OR(E441="15",E441="16",E441="25",E441="26"),"Cold Leg",IF(OR(E441="31",E441="32",E441="3D",E441="83",E441="93"),"Downcomer",IF(OR(E441="33",E441="34",E441="35",E441="36"),"Lower Plenum",IF(E441="3R","Core",IF(OR(E441="37",E441="38"),"Upper Plenum",IF(E441="39","Upper Head",IF(E441="41","Surgeline",IF(OR(E441="40",E441="43"),"PRZ Vessel",IF(OR(E441="51",E441="52"),"Accumulator",IF(E441="57","AFW SG Intac Loop",IF(E441="58","AFW SG Intac Loop",IF(OR(E441="80",E441="82",E441="90",E441="92"),"SG U-tubes",IF(OR(E441="85",E441="95"),"Riser",IF(OR(E441="87",E441="97"),"Dome","Altro"))))))))))))))))</f>
      </c>
      <c r="H420" s="6"/>
      <c r="I420" s="6"/>
      <c r="J420" s="6"/>
      <c r="K420" s="6"/>
      <c r="L420" s="6"/>
      <c r="M420" s="6"/>
      <c r="N420" s="6"/>
      <c r="O420" s="9" t="s">
        <v>860</v>
      </c>
    </row>
    <row x14ac:dyDescent="0.25" r="421" customHeight="1" ht="18.75">
      <c r="A421" s="5" t="s">
        <v>861</v>
      </c>
      <c r="B421" s="9" t="s">
        <v>834</v>
      </c>
      <c r="C421" s="1" t="s">
        <v>835</v>
      </c>
      <c r="D421" s="21">
        <f>MID(A421,3,1)</f>
      </c>
      <c r="E421" s="22">
        <f>MID(A421,3,2)</f>
      </c>
      <c r="F421" s="23">
        <f>IF(D421="1","Intact Loop",IF(D421="2","Broken Loop",IF(D421="3","RPV",IF(D421="4","Pressurizer",IF(D421="5","ECCS and AFW",IF(D421="6","Secondary Loop",IF(D421="7","Pump",IF(D421="8", "SG Broken Loop",IF(D421="9","SG Intact Loop","Break Assembly")))))))))</f>
      </c>
      <c r="G421" s="23">
        <f>IF(OR(E442="11",E442="12",E442="21",E442="22"),"Hot Leg",IF(OR(E442="13",E442="14",E442="23",E442="24"),"Loop Seal",IF(OR(E442="15",E442="16",E442="25",E442="26"),"Cold Leg",IF(OR(E442="31",E442="32",E442="3D",E442="83",E442="93"),"Downcomer",IF(OR(E442="33",E442="34",E442="35",E442="36"),"Lower Plenum",IF(E442="3R","Core",IF(OR(E442="37",E442="38"),"Upper Plenum",IF(E442="39","Upper Head",IF(E442="41","Surgeline",IF(OR(E442="40",E442="43"),"PRZ Vessel",IF(OR(E442="51",E442="52"),"Accumulator",IF(E442="57","AFW SG Intac Loop",IF(E442="58","AFW SG Intac Loop",IF(OR(E442="80",E442="82",E442="90",E442="92"),"SG U-tubes",IF(OR(E442="85",E442="95"),"Riser",IF(OR(E442="87",E442="97"),"Dome","Altro"))))))))))))))))</f>
      </c>
      <c r="H421" s="6"/>
      <c r="I421" s="6"/>
      <c r="J421" s="6"/>
      <c r="K421" s="6"/>
      <c r="L421" s="6"/>
      <c r="M421" s="6"/>
      <c r="N421" s="6"/>
      <c r="O421" s="9" t="s">
        <v>862</v>
      </c>
    </row>
    <row x14ac:dyDescent="0.25" r="422" customHeight="1" ht="18.75">
      <c r="A422" s="5" t="s">
        <v>863</v>
      </c>
      <c r="B422" s="9" t="s">
        <v>834</v>
      </c>
      <c r="C422" s="1" t="s">
        <v>835</v>
      </c>
      <c r="D422" s="21">
        <f>MID(A422,3,1)</f>
      </c>
      <c r="E422" s="22">
        <f>MID(A422,3,2)</f>
      </c>
      <c r="F422" s="23">
        <f>IF(D422="1","Intact Loop",IF(D422="2","Broken Loop",IF(D422="3","RPV",IF(D422="4","Pressurizer",IF(D422="5","ECCS and AFW",IF(D422="6","Secondary Loop",IF(D422="7","Pump",IF(D422="8", "SG Broken Loop",IF(D422="9","SG Intact Loop","Break Assembly")))))))))</f>
      </c>
      <c r="G422" s="23">
        <f>IF(OR(E443="11",E443="12",E443="21",E443="22"),"Hot Leg",IF(OR(E443="13",E443="14",E443="23",E443="24"),"Loop Seal",IF(OR(E443="15",E443="16",E443="25",E443="26"),"Cold Leg",IF(OR(E443="31",E443="32",E443="3D",E443="83",E443="93"),"Downcomer",IF(OR(E443="33",E443="34",E443="35",E443="36"),"Lower Plenum",IF(E443="3R","Core",IF(OR(E443="37",E443="38"),"Upper Plenum",IF(E443="39","Upper Head",IF(E443="41","Surgeline",IF(OR(E443="40",E443="43"),"PRZ Vessel",IF(OR(E443="51",E443="52"),"Accumulator",IF(E443="57","AFW SG Intac Loop",IF(E443="58","AFW SG Intac Loop",IF(OR(E443="80",E443="82",E443="90",E443="92"),"SG U-tubes",IF(OR(E443="85",E443="95"),"Riser",IF(OR(E443="87",E443="97"),"Dome","Altro"))))))))))))))))</f>
      </c>
      <c r="H422" s="6"/>
      <c r="I422" s="6"/>
      <c r="J422" s="6"/>
      <c r="K422" s="6"/>
      <c r="L422" s="6"/>
      <c r="M422" s="6"/>
      <c r="N422" s="6"/>
      <c r="O422" s="9" t="s">
        <v>864</v>
      </c>
    </row>
    <row x14ac:dyDescent="0.25" r="423" customHeight="1" ht="18.75">
      <c r="A423" s="5" t="s">
        <v>865</v>
      </c>
      <c r="B423" s="9" t="s">
        <v>834</v>
      </c>
      <c r="C423" s="1" t="s">
        <v>835</v>
      </c>
      <c r="D423" s="21">
        <f>MID(A423,3,1)</f>
      </c>
      <c r="E423" s="22">
        <f>MID(A423,3,2)</f>
      </c>
      <c r="F423" s="23">
        <f>IF(D423="1","Intact Loop",IF(D423="2","Broken Loop",IF(D423="3","RPV",IF(D423="4","Pressurizer",IF(D423="5","ECCS and AFW",IF(D423="6","Secondary Loop",IF(D423="7","Pump",IF(D423="8", "SG Broken Loop",IF(D423="9","SG Intact Loop","Break Assembly")))))))))</f>
      </c>
      <c r="G423" s="23">
        <f>IF(OR(E444="11",E444="12",E444="21",E444="22"),"Hot Leg",IF(OR(E444="13",E444="14",E444="23",E444="24"),"Loop Seal",IF(OR(E444="15",E444="16",E444="25",E444="26"),"Cold Leg",IF(OR(E444="31",E444="32",E444="3D",E444="83",E444="93"),"Downcomer",IF(OR(E444="33",E444="34",E444="35",E444="36"),"Lower Plenum",IF(E444="3R","Core",IF(OR(E444="37",E444="38"),"Upper Plenum",IF(E444="39","Upper Head",IF(E444="41","Surgeline",IF(OR(E444="40",E444="43"),"PRZ Vessel",IF(OR(E444="51",E444="52"),"Accumulator",IF(E444="57","AFW SG Intac Loop",IF(E444="58","AFW SG Intac Loop",IF(OR(E444="80",E444="82",E444="90",E444="92"),"SG U-tubes",IF(OR(E444="85",E444="95"),"Riser",IF(OR(E444="87",E444="97"),"Dome","Altro"))))))))))))))))</f>
      </c>
      <c r="H423" s="6"/>
      <c r="I423" s="6"/>
      <c r="J423" s="6"/>
      <c r="K423" s="6"/>
      <c r="L423" s="6"/>
      <c r="M423" s="6"/>
      <c r="N423" s="6"/>
      <c r="O423" s="9" t="s">
        <v>866</v>
      </c>
    </row>
    <row x14ac:dyDescent="0.25" r="424" customHeight="1" ht="18.75">
      <c r="A424" s="5" t="s">
        <v>867</v>
      </c>
      <c r="B424" s="9" t="s">
        <v>834</v>
      </c>
      <c r="C424" s="1" t="s">
        <v>835</v>
      </c>
      <c r="D424" s="21">
        <f>MID(A424,3,1)</f>
      </c>
      <c r="E424" s="22">
        <f>MID(A424,3,2)</f>
      </c>
      <c r="F424" s="23">
        <f>IF(D424="1","Intact Loop",IF(D424="2","Broken Loop",IF(D424="3","RPV",IF(D424="4","Pressurizer",IF(D424="5","ECCS and AFW",IF(D424="6","Secondary Loop",IF(D424="7","Pump",IF(D424="8", "SG Broken Loop",IF(D424="9","SG Intact Loop","Break Assembly")))))))))</f>
      </c>
      <c r="G424" s="23">
        <f>IF(OR(E445="11",E445="12",E445="21",E445="22"),"Hot Leg",IF(OR(E445="13",E445="14",E445="23",E445="24"),"Loop Seal",IF(OR(E445="15",E445="16",E445="25",E445="26"),"Cold Leg",IF(OR(E445="31",E445="32",E445="3D",E445="83",E445="93"),"Downcomer",IF(OR(E445="33",E445="34",E445="35",E445="36"),"Lower Plenum",IF(E445="3R","Core",IF(OR(E445="37",E445="38"),"Upper Plenum",IF(E445="39","Upper Head",IF(E445="41","Surgeline",IF(OR(E445="40",E445="43"),"PRZ Vessel",IF(OR(E445="51",E445="52"),"Accumulator",IF(E445="57","AFW SG Intac Loop",IF(E445="58","AFW SG Intac Loop",IF(OR(E445="80",E445="82",E445="90",E445="92"),"SG U-tubes",IF(OR(E445="85",E445="95"),"Riser",IF(OR(E445="87",E445="97"),"Dome","Altro"))))))))))))))))</f>
      </c>
      <c r="H424" s="6"/>
      <c r="I424" s="6"/>
      <c r="J424" s="6"/>
      <c r="K424" s="6"/>
      <c r="L424" s="6"/>
      <c r="M424" s="6"/>
      <c r="N424" s="6"/>
      <c r="O424" s="9" t="s">
        <v>868</v>
      </c>
    </row>
    <row x14ac:dyDescent="0.25" r="425" customHeight="1" ht="18.75">
      <c r="A425" s="5" t="s">
        <v>869</v>
      </c>
      <c r="B425" s="9" t="s">
        <v>870</v>
      </c>
      <c r="C425" s="1" t="s">
        <v>871</v>
      </c>
      <c r="D425" s="21">
        <f>MID(A425,3,1)</f>
      </c>
      <c r="E425" s="22">
        <f>MID(A425,3,2)</f>
      </c>
      <c r="F425" s="24" t="s">
        <v>1022</v>
      </c>
      <c r="G425" s="24" t="s">
        <v>1022</v>
      </c>
      <c r="H425" s="6"/>
      <c r="I425" s="6"/>
      <c r="J425" s="6"/>
      <c r="K425" s="6"/>
      <c r="L425" s="6"/>
      <c r="M425" s="6"/>
      <c r="N425" s="6"/>
      <c r="O425" s="9" t="s">
        <v>872</v>
      </c>
    </row>
    <row x14ac:dyDescent="0.25" r="426" customHeight="1" ht="18.75">
      <c r="A426" s="5" t="s">
        <v>873</v>
      </c>
      <c r="B426" s="9" t="s">
        <v>870</v>
      </c>
      <c r="C426" s="1" t="s">
        <v>871</v>
      </c>
      <c r="D426" s="21">
        <f>MID(A426,3,1)</f>
      </c>
      <c r="E426" s="22">
        <f>MID(A426,3,2)</f>
      </c>
      <c r="F426" s="24" t="s">
        <v>1016</v>
      </c>
      <c r="G426" s="24" t="s">
        <v>1016</v>
      </c>
      <c r="H426" s="6"/>
      <c r="I426" s="6"/>
      <c r="J426" s="6"/>
      <c r="K426" s="6"/>
      <c r="L426" s="6"/>
      <c r="M426" s="6"/>
      <c r="N426" s="6"/>
      <c r="O426" s="9" t="s">
        <v>874</v>
      </c>
    </row>
    <row x14ac:dyDescent="0.25" r="427" customHeight="1" ht="18.75">
      <c r="A427" s="5" t="s">
        <v>875</v>
      </c>
      <c r="B427" s="9" t="s">
        <v>870</v>
      </c>
      <c r="C427" s="1" t="s">
        <v>871</v>
      </c>
      <c r="D427" s="21">
        <f>MID(A427,3,1)</f>
      </c>
      <c r="E427" s="22">
        <f>MID(A427,3,2)</f>
      </c>
      <c r="F427" s="24" t="s">
        <v>1014</v>
      </c>
      <c r="G427" s="24" t="s">
        <v>1014</v>
      </c>
      <c r="H427" s="6"/>
      <c r="I427" s="6"/>
      <c r="J427" s="6"/>
      <c r="K427" s="6"/>
      <c r="L427" s="6"/>
      <c r="M427" s="6"/>
      <c r="N427" s="6"/>
      <c r="O427" s="9" t="s">
        <v>876</v>
      </c>
    </row>
    <row x14ac:dyDescent="0.25" r="428" customHeight="1" ht="18.75">
      <c r="A428" s="5" t="s">
        <v>877</v>
      </c>
      <c r="B428" s="9" t="s">
        <v>870</v>
      </c>
      <c r="C428" s="1" t="s">
        <v>871</v>
      </c>
      <c r="D428" s="21">
        <f>MID(A428,3,1)</f>
      </c>
      <c r="E428" s="22">
        <f>MID(A428,3,2)</f>
      </c>
      <c r="F428" s="24" t="s">
        <v>1023</v>
      </c>
      <c r="G428" s="24" t="s">
        <v>1024</v>
      </c>
      <c r="H428" s="6"/>
      <c r="I428" s="6"/>
      <c r="J428" s="6"/>
      <c r="K428" s="6"/>
      <c r="L428" s="6"/>
      <c r="M428" s="6"/>
      <c r="N428" s="6"/>
      <c r="O428" s="9" t="s">
        <v>878</v>
      </c>
    </row>
    <row x14ac:dyDescent="0.25" r="429" customHeight="1" ht="18.75">
      <c r="A429" s="14" t="s">
        <v>980</v>
      </c>
      <c r="B429" s="1" t="s">
        <v>362</v>
      </c>
      <c r="C429" s="1" t="s">
        <v>363</v>
      </c>
      <c r="D429" s="21">
        <f>MID(A429,3,1)</f>
      </c>
      <c r="E429" s="22">
        <f>MID(A429,3,2)</f>
      </c>
      <c r="F429" s="24" t="s">
        <v>996</v>
      </c>
      <c r="G429" s="24" t="s">
        <v>1009</v>
      </c>
      <c r="H429" s="6"/>
      <c r="I429" s="6"/>
      <c r="J429" s="6"/>
      <c r="K429" s="6"/>
      <c r="L429" s="6"/>
      <c r="M429" s="6"/>
      <c r="N429" s="6"/>
      <c r="O429" s="1"/>
    </row>
    <row x14ac:dyDescent="0.25" r="430" customHeight="1" ht="18.75">
      <c r="A430" s="1" t="s">
        <v>982</v>
      </c>
      <c r="B430" s="1" t="s">
        <v>362</v>
      </c>
      <c r="C430" s="1" t="s">
        <v>363</v>
      </c>
      <c r="D430" s="21">
        <f>MID(A430,3,1)</f>
      </c>
      <c r="E430" s="22">
        <f>MID(A430,3,2)</f>
      </c>
      <c r="F430" s="24" t="s">
        <v>996</v>
      </c>
      <c r="G430" s="24" t="s">
        <v>1010</v>
      </c>
      <c r="H430" s="6"/>
      <c r="I430" s="6"/>
      <c r="J430" s="6"/>
      <c r="K430" s="6"/>
      <c r="L430" s="6"/>
      <c r="M430" s="6"/>
      <c r="N430" s="6"/>
      <c r="O430" s="1"/>
    </row>
    <row x14ac:dyDescent="0.25" r="431" customHeight="1" ht="18.75">
      <c r="A431" s="1" t="s">
        <v>983</v>
      </c>
      <c r="B431" s="1" t="s">
        <v>362</v>
      </c>
      <c r="C431" s="1" t="s">
        <v>363</v>
      </c>
      <c r="D431" s="21">
        <f>MID(A431,3,1)</f>
      </c>
      <c r="E431" s="22">
        <f>MID(A431,3,2)</f>
      </c>
      <c r="F431" s="24" t="s">
        <v>1020</v>
      </c>
      <c r="G431" s="24" t="s">
        <v>1019</v>
      </c>
      <c r="H431" s="6"/>
      <c r="I431" s="6"/>
      <c r="J431" s="6"/>
      <c r="K431" s="6"/>
      <c r="L431" s="6"/>
      <c r="M431" s="6"/>
      <c r="N431" s="6"/>
      <c r="O431" s="1"/>
    </row>
    <row x14ac:dyDescent="0.25" r="432" customHeight="1" ht="18.75">
      <c r="A432" s="14" t="s">
        <v>984</v>
      </c>
      <c r="B432" s="1" t="s">
        <v>342</v>
      </c>
      <c r="C432" s="1" t="s">
        <v>343</v>
      </c>
      <c r="D432" s="21">
        <f>MID(A432,3,1)</f>
      </c>
      <c r="E432" s="22">
        <f>MID(A432,3,2)</f>
      </c>
      <c r="F432" s="24" t="s">
        <v>996</v>
      </c>
      <c r="G432" s="24" t="s">
        <v>996</v>
      </c>
      <c r="H432" s="6"/>
      <c r="I432" s="6"/>
      <c r="J432" s="6"/>
      <c r="K432" s="6"/>
      <c r="L432" s="6"/>
      <c r="M432" s="6"/>
      <c r="N432" s="6"/>
      <c r="O4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32"/>
  <sheetViews>
    <sheetView workbookViewId="0"/>
  </sheetViews>
  <sheetFormatPr defaultRowHeight="15" x14ac:dyDescent="0.25"/>
  <cols>
    <col min="1" max="1" style="15" width="13.147857142857141" customWidth="1" bestFit="1"/>
    <col min="2" max="2" style="15" width="27.862142857142857" customWidth="1" bestFit="1"/>
    <col min="3" max="3" style="15" width="9.147857142857141" customWidth="1" bestFit="1"/>
    <col min="4" max="4" style="16" width="9.147857142857141" customWidth="1" bestFit="1"/>
    <col min="5" max="5" style="18" width="10.005" customWidth="1" bestFit="1"/>
    <col min="6" max="6" style="18" width="9.147857142857141" customWidth="1" bestFit="1"/>
    <col min="7" max="7" style="18" width="9.147857142857141" customWidth="1" bestFit="1"/>
    <col min="8" max="8" style="18" width="9.147857142857141" customWidth="1" bestFit="1"/>
    <col min="9" max="9" style="16" width="25.14785714285714" customWidth="1" bestFit="1"/>
    <col min="10" max="10" style="15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1" t="s">
        <v>10</v>
      </c>
    </row>
    <row x14ac:dyDescent="0.25" r="2" customHeight="1" ht="18.75">
      <c r="A2" s="5" t="s">
        <v>11</v>
      </c>
      <c r="B2" s="1" t="s">
        <v>12</v>
      </c>
      <c r="C2" s="1" t="s">
        <v>13</v>
      </c>
      <c r="D2" s="6" t="s">
        <v>14</v>
      </c>
      <c r="E2" s="7">
        <v>0.0361</v>
      </c>
      <c r="F2" s="7">
        <v>0.0015</v>
      </c>
      <c r="G2" s="8">
        <v>0</v>
      </c>
      <c r="H2" s="8">
        <v>0</v>
      </c>
      <c r="I2" s="6"/>
      <c r="J2" s="1" t="s">
        <v>15</v>
      </c>
    </row>
    <row x14ac:dyDescent="0.25" r="3" customHeight="1" ht="18.75">
      <c r="A3" s="5" t="s">
        <v>16</v>
      </c>
      <c r="B3" s="9" t="s">
        <v>12</v>
      </c>
      <c r="C3" s="9" t="s">
        <v>13</v>
      </c>
      <c r="D3" s="10" t="s">
        <v>14</v>
      </c>
      <c r="E3" s="11">
        <v>0.0361</v>
      </c>
      <c r="F3" s="11">
        <v>0.0015</v>
      </c>
      <c r="G3" s="12">
        <v>0</v>
      </c>
      <c r="H3" s="12">
        <v>0</v>
      </c>
      <c r="I3" s="6"/>
      <c r="J3" s="1" t="s">
        <v>17</v>
      </c>
    </row>
    <row x14ac:dyDescent="0.25" r="4" customHeight="1" ht="18.75">
      <c r="A4" s="5" t="s">
        <v>18</v>
      </c>
      <c r="B4" s="9" t="s">
        <v>12</v>
      </c>
      <c r="C4" s="9" t="s">
        <v>13</v>
      </c>
      <c r="D4" s="10" t="s">
        <v>14</v>
      </c>
      <c r="E4" s="11">
        <v>0.0361</v>
      </c>
      <c r="F4" s="11">
        <v>0.0015</v>
      </c>
      <c r="G4" s="12">
        <v>0</v>
      </c>
      <c r="H4" s="12">
        <v>0</v>
      </c>
      <c r="I4" s="6"/>
      <c r="J4" s="9" t="s">
        <v>19</v>
      </c>
    </row>
    <row x14ac:dyDescent="0.25" r="5" customHeight="1" ht="18.75">
      <c r="A5" s="5" t="s">
        <v>20</v>
      </c>
      <c r="B5" s="9" t="s">
        <v>12</v>
      </c>
      <c r="C5" s="9" t="s">
        <v>13</v>
      </c>
      <c r="D5" s="10" t="s">
        <v>14</v>
      </c>
      <c r="E5" s="11">
        <v>0.0361</v>
      </c>
      <c r="F5" s="11">
        <v>0.0015</v>
      </c>
      <c r="G5" s="12">
        <v>0</v>
      </c>
      <c r="H5" s="12">
        <v>0</v>
      </c>
      <c r="I5" s="6"/>
      <c r="J5" s="9" t="s">
        <v>21</v>
      </c>
    </row>
    <row x14ac:dyDescent="0.25" r="6" customHeight="1" ht="18.75">
      <c r="A6" s="5" t="s">
        <v>22</v>
      </c>
      <c r="B6" s="9" t="s">
        <v>12</v>
      </c>
      <c r="C6" s="9" t="s">
        <v>13</v>
      </c>
      <c r="D6" s="10" t="s">
        <v>14</v>
      </c>
      <c r="E6" s="11">
        <v>0.0361</v>
      </c>
      <c r="F6" s="11">
        <v>0.0015</v>
      </c>
      <c r="G6" s="12">
        <v>0</v>
      </c>
      <c r="H6" s="12">
        <v>0</v>
      </c>
      <c r="I6" s="6"/>
      <c r="J6" s="9" t="s">
        <v>23</v>
      </c>
    </row>
    <row x14ac:dyDescent="0.25" r="7" customHeight="1" ht="18.75">
      <c r="A7" s="5" t="s">
        <v>24</v>
      </c>
      <c r="B7" s="9" t="s">
        <v>12</v>
      </c>
      <c r="C7" s="1" t="s">
        <v>13</v>
      </c>
      <c r="D7" s="6" t="s">
        <v>25</v>
      </c>
      <c r="E7" s="7">
        <v>0.0211</v>
      </c>
      <c r="F7" s="7">
        <v>0.0015</v>
      </c>
      <c r="G7" s="8">
        <v>0</v>
      </c>
      <c r="H7" s="8">
        <v>0</v>
      </c>
      <c r="I7" s="6"/>
      <c r="J7" s="1" t="s">
        <v>26</v>
      </c>
    </row>
    <row x14ac:dyDescent="0.25" r="8" customHeight="1" ht="18.75">
      <c r="A8" s="5" t="s">
        <v>27</v>
      </c>
      <c r="B8" s="9" t="s">
        <v>12</v>
      </c>
      <c r="C8" s="9" t="s">
        <v>13</v>
      </c>
      <c r="D8" s="6" t="s">
        <v>25</v>
      </c>
      <c r="E8" s="11">
        <v>0.0211</v>
      </c>
      <c r="F8" s="11">
        <v>0.0015</v>
      </c>
      <c r="G8" s="8">
        <v>0</v>
      </c>
      <c r="H8" s="8">
        <v>0</v>
      </c>
      <c r="I8" s="6"/>
      <c r="J8" s="9" t="s">
        <v>28</v>
      </c>
    </row>
    <row x14ac:dyDescent="0.25" r="9" customHeight="1" ht="18.75">
      <c r="A9" s="5" t="s">
        <v>29</v>
      </c>
      <c r="B9" s="9" t="s">
        <v>12</v>
      </c>
      <c r="C9" s="9" t="s">
        <v>13</v>
      </c>
      <c r="D9" s="6" t="s">
        <v>25</v>
      </c>
      <c r="E9" s="11">
        <v>0.0211</v>
      </c>
      <c r="F9" s="11">
        <v>0.0015</v>
      </c>
      <c r="G9" s="8">
        <v>0</v>
      </c>
      <c r="H9" s="8">
        <v>0</v>
      </c>
      <c r="I9" s="6"/>
      <c r="J9" s="9" t="s">
        <v>30</v>
      </c>
    </row>
    <row x14ac:dyDescent="0.25" r="10" customHeight="1" ht="18.75">
      <c r="A10" s="5" t="s">
        <v>31</v>
      </c>
      <c r="B10" s="9" t="s">
        <v>12</v>
      </c>
      <c r="C10" s="9" t="s">
        <v>13</v>
      </c>
      <c r="D10" s="6" t="s">
        <v>32</v>
      </c>
      <c r="E10" s="8">
        <v>0</v>
      </c>
      <c r="F10" s="8">
        <v>0</v>
      </c>
      <c r="G10" s="8">
        <v>0</v>
      </c>
      <c r="H10" s="8">
        <v>0</v>
      </c>
      <c r="I10" s="6"/>
      <c r="J10" s="9" t="s">
        <v>33</v>
      </c>
    </row>
    <row x14ac:dyDescent="0.25" r="11" customHeight="1" ht="18.75">
      <c r="A11" s="13" t="s">
        <v>34</v>
      </c>
      <c r="B11" s="9" t="s">
        <v>12</v>
      </c>
      <c r="C11" s="9" t="s">
        <v>13</v>
      </c>
      <c r="D11" s="6" t="s">
        <v>32</v>
      </c>
      <c r="E11" s="8">
        <v>0</v>
      </c>
      <c r="F11" s="8">
        <v>0</v>
      </c>
      <c r="G11" s="8">
        <v>0</v>
      </c>
      <c r="H11" s="8">
        <v>0</v>
      </c>
      <c r="I11" s="6"/>
      <c r="J11" s="1" t="s">
        <v>35</v>
      </c>
    </row>
    <row x14ac:dyDescent="0.25" r="12" customHeight="1" ht="18.75">
      <c r="A12" s="5" t="s">
        <v>36</v>
      </c>
      <c r="B12" s="9" t="s">
        <v>37</v>
      </c>
      <c r="C12" s="9" t="s">
        <v>13</v>
      </c>
      <c r="D12" s="10" t="s">
        <v>38</v>
      </c>
      <c r="E12" s="11">
        <v>0.00237</v>
      </c>
      <c r="F12" s="11">
        <v>0.0152</v>
      </c>
      <c r="G12" s="12">
        <v>0</v>
      </c>
      <c r="H12" s="12">
        <v>0</v>
      </c>
      <c r="I12" s="6"/>
      <c r="J12" s="9" t="s">
        <v>39</v>
      </c>
    </row>
    <row x14ac:dyDescent="0.25" r="13" customHeight="1" ht="18.75">
      <c r="A13" s="5" t="s">
        <v>40</v>
      </c>
      <c r="B13" s="9" t="s">
        <v>37</v>
      </c>
      <c r="C13" s="9" t="s">
        <v>13</v>
      </c>
      <c r="D13" s="10" t="s">
        <v>41</v>
      </c>
      <c r="E13" s="11">
        <v>0.00014</v>
      </c>
      <c r="F13" s="11">
        <v>0.00559</v>
      </c>
      <c r="G13" s="12">
        <v>0</v>
      </c>
      <c r="H13" s="12">
        <v>0</v>
      </c>
      <c r="I13" s="6"/>
      <c r="J13" s="9" t="s">
        <v>42</v>
      </c>
    </row>
    <row x14ac:dyDescent="0.25" r="14" customHeight="1" ht="18.75">
      <c r="A14" s="5" t="s">
        <v>43</v>
      </c>
      <c r="B14" s="9" t="s">
        <v>37</v>
      </c>
      <c r="C14" s="9" t="s">
        <v>13</v>
      </c>
      <c r="D14" s="10" t="s">
        <v>44</v>
      </c>
      <c r="E14" s="11">
        <v>0.00112</v>
      </c>
      <c r="F14" s="11">
        <v>0.00559</v>
      </c>
      <c r="G14" s="12">
        <v>0</v>
      </c>
      <c r="H14" s="12">
        <v>0</v>
      </c>
      <c r="I14" s="6"/>
      <c r="J14" s="9" t="s">
        <v>45</v>
      </c>
    </row>
    <row x14ac:dyDescent="0.25" r="15" customHeight="1" ht="18.75">
      <c r="A15" s="13" t="s">
        <v>46</v>
      </c>
      <c r="B15" s="1" t="s">
        <v>37</v>
      </c>
      <c r="C15" s="9" t="s">
        <v>13</v>
      </c>
      <c r="D15" s="6" t="s">
        <v>47</v>
      </c>
      <c r="E15" s="7">
        <v>0.000126</v>
      </c>
      <c r="F15" s="11">
        <v>0.00559</v>
      </c>
      <c r="G15" s="12">
        <v>0</v>
      </c>
      <c r="H15" s="12">
        <v>0</v>
      </c>
      <c r="I15" s="6"/>
      <c r="J15" s="9" t="s">
        <v>48</v>
      </c>
    </row>
    <row x14ac:dyDescent="0.25" r="16" customHeight="1" ht="18.75">
      <c r="A16" s="5" t="s">
        <v>49</v>
      </c>
      <c r="B16" s="9" t="s">
        <v>37</v>
      </c>
      <c r="C16" s="9" t="s">
        <v>13</v>
      </c>
      <c r="D16" s="10" t="s">
        <v>50</v>
      </c>
      <c r="E16" s="11">
        <v>0.000468</v>
      </c>
      <c r="F16" s="11">
        <v>0.00559</v>
      </c>
      <c r="G16" s="12">
        <v>0</v>
      </c>
      <c r="H16" s="12">
        <v>0</v>
      </c>
      <c r="I16" s="6"/>
      <c r="J16" s="9" t="s">
        <v>51</v>
      </c>
    </row>
    <row x14ac:dyDescent="0.25" r="17" customHeight="1" ht="18.75">
      <c r="A17" s="5" t="s">
        <v>52</v>
      </c>
      <c r="B17" s="9" t="s">
        <v>37</v>
      </c>
      <c r="C17" s="1" t="s">
        <v>13</v>
      </c>
      <c r="D17" s="6" t="s">
        <v>53</v>
      </c>
      <c r="E17" s="7">
        <v>0.000251</v>
      </c>
      <c r="F17" s="7">
        <v>0.00559</v>
      </c>
      <c r="G17" s="8">
        <v>0</v>
      </c>
      <c r="H17" s="8">
        <v>0</v>
      </c>
      <c r="I17" s="6"/>
      <c r="J17" s="9" t="s">
        <v>54</v>
      </c>
    </row>
    <row x14ac:dyDescent="0.25" r="18" customHeight="1" ht="18.75">
      <c r="A18" s="5" t="s">
        <v>55</v>
      </c>
      <c r="B18" s="9" t="s">
        <v>37</v>
      </c>
      <c r="C18" s="9" t="s">
        <v>13</v>
      </c>
      <c r="D18" s="10" t="s">
        <v>56</v>
      </c>
      <c r="E18" s="11">
        <v>0.00238</v>
      </c>
      <c r="F18" s="11">
        <v>0.0152</v>
      </c>
      <c r="G18" s="12">
        <v>0</v>
      </c>
      <c r="H18" s="12">
        <v>0</v>
      </c>
      <c r="I18" s="6"/>
      <c r="J18" s="9" t="s">
        <v>57</v>
      </c>
    </row>
    <row x14ac:dyDescent="0.25" r="19" customHeight="1" ht="18.75">
      <c r="A19" s="5" t="s">
        <v>58</v>
      </c>
      <c r="B19" s="9" t="s">
        <v>37</v>
      </c>
      <c r="C19" s="9" t="s">
        <v>13</v>
      </c>
      <c r="D19" s="10" t="s">
        <v>44</v>
      </c>
      <c r="E19" s="11">
        <v>0.00112</v>
      </c>
      <c r="F19" s="11">
        <v>0.00559</v>
      </c>
      <c r="G19" s="12">
        <v>0</v>
      </c>
      <c r="H19" s="12">
        <v>0</v>
      </c>
      <c r="I19" s="6"/>
      <c r="J19" s="9" t="s">
        <v>59</v>
      </c>
    </row>
    <row x14ac:dyDescent="0.25" r="20" customHeight="1" ht="18.75">
      <c r="A20" s="5" t="s">
        <v>60</v>
      </c>
      <c r="B20" s="9" t="s">
        <v>37</v>
      </c>
      <c r="C20" s="9" t="s">
        <v>13</v>
      </c>
      <c r="D20" s="10" t="s">
        <v>41</v>
      </c>
      <c r="E20" s="11">
        <v>0.00014</v>
      </c>
      <c r="F20" s="11">
        <v>0.00559</v>
      </c>
      <c r="G20" s="12">
        <v>0</v>
      </c>
      <c r="H20" s="12">
        <v>0</v>
      </c>
      <c r="I20" s="6"/>
      <c r="J20" s="9" t="s">
        <v>61</v>
      </c>
    </row>
    <row x14ac:dyDescent="0.25" r="21" customHeight="1" ht="18.75">
      <c r="A21" s="5" t="s">
        <v>62</v>
      </c>
      <c r="B21" s="9" t="s">
        <v>37</v>
      </c>
      <c r="C21" s="9" t="s">
        <v>13</v>
      </c>
      <c r="D21" s="10" t="s">
        <v>44</v>
      </c>
      <c r="E21" s="11">
        <v>0.00112</v>
      </c>
      <c r="F21" s="11">
        <v>0.00559</v>
      </c>
      <c r="G21" s="12">
        <v>0</v>
      </c>
      <c r="H21" s="12">
        <v>0</v>
      </c>
      <c r="I21" s="6"/>
      <c r="J21" s="9" t="s">
        <v>63</v>
      </c>
    </row>
    <row x14ac:dyDescent="0.25" r="22" customHeight="1" ht="18.75">
      <c r="A22" s="13" t="s">
        <v>64</v>
      </c>
      <c r="B22" s="1" t="s">
        <v>37</v>
      </c>
      <c r="C22" s="9" t="s">
        <v>13</v>
      </c>
      <c r="D22" s="6" t="s">
        <v>47</v>
      </c>
      <c r="E22" s="7">
        <v>0.000126</v>
      </c>
      <c r="F22" s="11">
        <v>0.00559</v>
      </c>
      <c r="G22" s="12">
        <v>0</v>
      </c>
      <c r="H22" s="12">
        <v>0</v>
      </c>
      <c r="I22" s="6"/>
      <c r="J22" s="1" t="s">
        <v>65</v>
      </c>
    </row>
    <row x14ac:dyDescent="0.25" r="23" customHeight="1" ht="18.75">
      <c r="A23" s="5" t="s">
        <v>66</v>
      </c>
      <c r="B23" s="9" t="s">
        <v>37</v>
      </c>
      <c r="C23" s="9" t="s">
        <v>13</v>
      </c>
      <c r="D23" s="10" t="s">
        <v>50</v>
      </c>
      <c r="E23" s="11">
        <v>0.000468</v>
      </c>
      <c r="F23" s="11">
        <v>0.00559</v>
      </c>
      <c r="G23" s="12">
        <v>0</v>
      </c>
      <c r="H23" s="12">
        <v>0</v>
      </c>
      <c r="I23" s="6"/>
      <c r="J23" s="9" t="s">
        <v>67</v>
      </c>
    </row>
    <row x14ac:dyDescent="0.25" r="24" customHeight="1" ht="18.75">
      <c r="A24" s="5" t="s">
        <v>68</v>
      </c>
      <c r="B24" s="9" t="s">
        <v>37</v>
      </c>
      <c r="C24" s="9" t="s">
        <v>13</v>
      </c>
      <c r="D24" s="10" t="s">
        <v>53</v>
      </c>
      <c r="E24" s="11">
        <v>0.000251</v>
      </c>
      <c r="F24" s="11">
        <v>0.00559</v>
      </c>
      <c r="G24" s="12">
        <v>0</v>
      </c>
      <c r="H24" s="12">
        <v>0</v>
      </c>
      <c r="I24" s="6"/>
      <c r="J24" s="9" t="s">
        <v>69</v>
      </c>
    </row>
    <row x14ac:dyDescent="0.25" r="25" customHeight="1" ht="18.75">
      <c r="A25" s="5" t="s">
        <v>70</v>
      </c>
      <c r="B25" s="9" t="s">
        <v>37</v>
      </c>
      <c r="C25" s="9" t="s">
        <v>13</v>
      </c>
      <c r="D25" s="10" t="s">
        <v>71</v>
      </c>
      <c r="E25" s="11">
        <v>0.00632</v>
      </c>
      <c r="F25" s="11">
        <v>0.0202</v>
      </c>
      <c r="G25" s="12">
        <v>0</v>
      </c>
      <c r="H25" s="12">
        <v>0</v>
      </c>
      <c r="I25" s="6"/>
      <c r="J25" s="9" t="s">
        <v>72</v>
      </c>
    </row>
    <row x14ac:dyDescent="0.25" r="26" customHeight="1" ht="18.75">
      <c r="A26" s="5" t="s">
        <v>73</v>
      </c>
      <c r="B26" s="9" t="s">
        <v>37</v>
      </c>
      <c r="C26" s="9" t="s">
        <v>13</v>
      </c>
      <c r="D26" s="10" t="s">
        <v>74</v>
      </c>
      <c r="E26" s="11">
        <v>0.000691</v>
      </c>
      <c r="F26" s="11">
        <v>0.00559</v>
      </c>
      <c r="G26" s="12">
        <v>0</v>
      </c>
      <c r="H26" s="12">
        <v>0</v>
      </c>
      <c r="I26" s="6"/>
      <c r="J26" s="9" t="s">
        <v>75</v>
      </c>
    </row>
    <row x14ac:dyDescent="0.25" r="27" customHeight="1" ht="18.75">
      <c r="A27" s="5" t="s">
        <v>76</v>
      </c>
      <c r="B27" s="9" t="s">
        <v>37</v>
      </c>
      <c r="C27" s="9" t="s">
        <v>13</v>
      </c>
      <c r="D27" s="10" t="s">
        <v>77</v>
      </c>
      <c r="E27" s="11">
        <v>0.000146</v>
      </c>
      <c r="F27" s="11">
        <v>0.00559</v>
      </c>
      <c r="G27" s="12">
        <v>0</v>
      </c>
      <c r="H27" s="12">
        <v>0</v>
      </c>
      <c r="I27" s="6"/>
      <c r="J27" s="9" t="s">
        <v>78</v>
      </c>
    </row>
    <row x14ac:dyDescent="0.25" r="28" customHeight="1" ht="18.75">
      <c r="A28" s="5" t="s">
        <v>79</v>
      </c>
      <c r="B28" s="9" t="s">
        <v>37</v>
      </c>
      <c r="C28" s="9" t="s">
        <v>13</v>
      </c>
      <c r="D28" s="10" t="s">
        <v>80</v>
      </c>
      <c r="E28" s="11">
        <v>0.00112</v>
      </c>
      <c r="F28" s="11">
        <v>0.00559</v>
      </c>
      <c r="G28" s="12">
        <v>0</v>
      </c>
      <c r="H28" s="12">
        <v>0</v>
      </c>
      <c r="I28" s="6"/>
      <c r="J28" s="9" t="s">
        <v>81</v>
      </c>
    </row>
    <row x14ac:dyDescent="0.25" r="29" customHeight="1" ht="18.75">
      <c r="A29" s="5" t="s">
        <v>82</v>
      </c>
      <c r="B29" s="1" t="s">
        <v>37</v>
      </c>
      <c r="C29" s="9" t="s">
        <v>13</v>
      </c>
      <c r="D29" s="6" t="s">
        <v>83</v>
      </c>
      <c r="E29" s="7">
        <v>0.00029299999999999997</v>
      </c>
      <c r="F29" s="11">
        <v>0.00559</v>
      </c>
      <c r="G29" s="12">
        <v>0</v>
      </c>
      <c r="H29" s="12">
        <v>0</v>
      </c>
      <c r="I29" s="6"/>
      <c r="J29" s="9" t="s">
        <v>84</v>
      </c>
    </row>
    <row x14ac:dyDescent="0.25" r="30" customHeight="1" ht="18.75">
      <c r="A30" s="5" t="s">
        <v>85</v>
      </c>
      <c r="B30" s="9" t="s">
        <v>37</v>
      </c>
      <c r="C30" s="9" t="s">
        <v>13</v>
      </c>
      <c r="D30" s="10" t="s">
        <v>86</v>
      </c>
      <c r="E30" s="11">
        <v>0.000607</v>
      </c>
      <c r="F30" s="11">
        <v>0.00559</v>
      </c>
      <c r="G30" s="12">
        <v>0</v>
      </c>
      <c r="H30" s="12">
        <v>0</v>
      </c>
      <c r="I30" s="6"/>
      <c r="J30" s="9" t="s">
        <v>87</v>
      </c>
    </row>
    <row x14ac:dyDescent="0.25" r="31" customHeight="1" ht="18.75">
      <c r="A31" s="5" t="s">
        <v>88</v>
      </c>
      <c r="B31" s="9" t="s">
        <v>37</v>
      </c>
      <c r="C31" s="9" t="s">
        <v>13</v>
      </c>
      <c r="D31" s="10" t="s">
        <v>89</v>
      </c>
      <c r="E31" s="11">
        <v>0.000112</v>
      </c>
      <c r="F31" s="11">
        <v>0.00559</v>
      </c>
      <c r="G31" s="12">
        <v>0</v>
      </c>
      <c r="H31" s="12">
        <v>0</v>
      </c>
      <c r="I31" s="6"/>
      <c r="J31" s="9" t="s">
        <v>90</v>
      </c>
    </row>
    <row x14ac:dyDescent="0.25" r="32" customHeight="1" ht="18.75">
      <c r="A32" s="5" t="s">
        <v>91</v>
      </c>
      <c r="B32" s="9" t="s">
        <v>37</v>
      </c>
      <c r="C32" s="9" t="s">
        <v>13</v>
      </c>
      <c r="D32" s="10" t="s">
        <v>92</v>
      </c>
      <c r="E32" s="11">
        <v>0.0000888</v>
      </c>
      <c r="F32" s="11">
        <v>0.00559</v>
      </c>
      <c r="G32" s="12">
        <v>0</v>
      </c>
      <c r="H32" s="12">
        <v>0</v>
      </c>
      <c r="I32" s="6"/>
      <c r="J32" s="9" t="s">
        <v>93</v>
      </c>
    </row>
    <row x14ac:dyDescent="0.25" r="33" customHeight="1" ht="18.75">
      <c r="A33" s="5" t="s">
        <v>94</v>
      </c>
      <c r="B33" s="9" t="s">
        <v>37</v>
      </c>
      <c r="C33" s="9" t="s">
        <v>13</v>
      </c>
      <c r="D33" s="10" t="s">
        <v>92</v>
      </c>
      <c r="E33" s="11">
        <v>0.0000888</v>
      </c>
      <c r="F33" s="11">
        <v>0.00559</v>
      </c>
      <c r="G33" s="12">
        <v>0</v>
      </c>
      <c r="H33" s="12">
        <v>0</v>
      </c>
      <c r="I33" s="6"/>
      <c r="J33" s="9" t="s">
        <v>95</v>
      </c>
    </row>
    <row x14ac:dyDescent="0.25" r="34" customHeight="1" ht="18.75">
      <c r="A34" s="5" t="s">
        <v>96</v>
      </c>
      <c r="B34" s="9" t="s">
        <v>37</v>
      </c>
      <c r="C34" s="9" t="s">
        <v>13</v>
      </c>
      <c r="D34" s="10" t="s">
        <v>97</v>
      </c>
      <c r="E34" s="11">
        <v>0.00012</v>
      </c>
      <c r="F34" s="11">
        <v>0.00559</v>
      </c>
      <c r="G34" s="12">
        <v>0</v>
      </c>
      <c r="H34" s="12">
        <v>0</v>
      </c>
      <c r="I34" s="6"/>
      <c r="J34" s="9" t="s">
        <v>98</v>
      </c>
    </row>
    <row x14ac:dyDescent="0.25" r="35" customHeight="1" ht="18.75">
      <c r="A35" s="5" t="s">
        <v>99</v>
      </c>
      <c r="B35" s="9" t="s">
        <v>37</v>
      </c>
      <c r="C35" s="9" t="s">
        <v>13</v>
      </c>
      <c r="D35" s="10" t="s">
        <v>97</v>
      </c>
      <c r="E35" s="11">
        <v>0.00012</v>
      </c>
      <c r="F35" s="11">
        <v>0.00559</v>
      </c>
      <c r="G35" s="12">
        <v>0</v>
      </c>
      <c r="H35" s="12">
        <v>0</v>
      </c>
      <c r="I35" s="6"/>
      <c r="J35" s="9" t="s">
        <v>100</v>
      </c>
    </row>
    <row x14ac:dyDescent="0.25" r="36" customHeight="1" ht="18.75">
      <c r="A36" s="5" t="s">
        <v>101</v>
      </c>
      <c r="B36" s="9" t="s">
        <v>37</v>
      </c>
      <c r="C36" s="1" t="s">
        <v>13</v>
      </c>
      <c r="D36" s="6" t="s">
        <v>97</v>
      </c>
      <c r="E36" s="7">
        <v>0.00012</v>
      </c>
      <c r="F36" s="7">
        <v>0.00559</v>
      </c>
      <c r="G36" s="8">
        <v>0</v>
      </c>
      <c r="H36" s="8">
        <v>0</v>
      </c>
      <c r="I36" s="6"/>
      <c r="J36" s="9" t="s">
        <v>102</v>
      </c>
    </row>
    <row x14ac:dyDescent="0.25" r="37" customHeight="1" ht="18.75">
      <c r="A37" s="5" t="s">
        <v>103</v>
      </c>
      <c r="B37" s="9" t="s">
        <v>37</v>
      </c>
      <c r="C37" s="1" t="s">
        <v>13</v>
      </c>
      <c r="D37" s="6" t="s">
        <v>97</v>
      </c>
      <c r="E37" s="7">
        <v>0.00012</v>
      </c>
      <c r="F37" s="7">
        <v>0.00559</v>
      </c>
      <c r="G37" s="8">
        <v>0</v>
      </c>
      <c r="H37" s="8">
        <v>0</v>
      </c>
      <c r="I37" s="6"/>
      <c r="J37" s="9" t="s">
        <v>104</v>
      </c>
    </row>
    <row x14ac:dyDescent="0.25" r="38" customHeight="1" ht="18.75">
      <c r="A38" s="5" t="s">
        <v>105</v>
      </c>
      <c r="B38" s="9" t="s">
        <v>37</v>
      </c>
      <c r="C38" s="1" t="s">
        <v>13</v>
      </c>
      <c r="D38" s="6" t="s">
        <v>97</v>
      </c>
      <c r="E38" s="7">
        <v>0.00012</v>
      </c>
      <c r="F38" s="7">
        <v>0.00559</v>
      </c>
      <c r="G38" s="8">
        <v>0</v>
      </c>
      <c r="H38" s="8">
        <v>0</v>
      </c>
      <c r="I38" s="6"/>
      <c r="J38" s="9" t="s">
        <v>106</v>
      </c>
    </row>
    <row x14ac:dyDescent="0.25" r="39" customHeight="1" ht="18.75">
      <c r="A39" s="5" t="s">
        <v>107</v>
      </c>
      <c r="B39" s="9" t="s">
        <v>37</v>
      </c>
      <c r="C39" s="1" t="s">
        <v>13</v>
      </c>
      <c r="D39" s="6" t="s">
        <v>108</v>
      </c>
      <c r="E39" s="7">
        <v>0.000272</v>
      </c>
      <c r="F39" s="7">
        <v>0.00559</v>
      </c>
      <c r="G39" s="8">
        <v>0</v>
      </c>
      <c r="H39" s="8">
        <v>0</v>
      </c>
      <c r="I39" s="6"/>
      <c r="J39" s="9" t="s">
        <v>109</v>
      </c>
    </row>
    <row x14ac:dyDescent="0.25" r="40" customHeight="1" ht="18.75">
      <c r="A40" s="5" t="s">
        <v>110</v>
      </c>
      <c r="B40" s="9" t="s">
        <v>37</v>
      </c>
      <c r="C40" s="1" t="s">
        <v>13</v>
      </c>
      <c r="D40" s="6" t="s">
        <v>111</v>
      </c>
      <c r="E40" s="7">
        <v>0.000935</v>
      </c>
      <c r="F40" s="7">
        <v>0.00559</v>
      </c>
      <c r="G40" s="8">
        <v>0</v>
      </c>
      <c r="H40" s="8">
        <v>0</v>
      </c>
      <c r="I40" s="6"/>
      <c r="J40" s="9" t="s">
        <v>112</v>
      </c>
    </row>
    <row x14ac:dyDescent="0.25" r="41" customHeight="1" ht="18.75">
      <c r="A41" s="5" t="s">
        <v>113</v>
      </c>
      <c r="B41" s="9" t="s">
        <v>37</v>
      </c>
      <c r="C41" s="1" t="s">
        <v>13</v>
      </c>
      <c r="D41" s="6" t="s">
        <v>114</v>
      </c>
      <c r="E41" s="7">
        <v>0.000228</v>
      </c>
      <c r="F41" s="7">
        <v>0.00559</v>
      </c>
      <c r="G41" s="8">
        <v>0</v>
      </c>
      <c r="H41" s="8">
        <v>0</v>
      </c>
      <c r="I41" s="6"/>
      <c r="J41" s="9" t="s">
        <v>115</v>
      </c>
    </row>
    <row x14ac:dyDescent="0.25" r="42" customHeight="1" ht="18.75">
      <c r="A42" s="5" t="s">
        <v>116</v>
      </c>
      <c r="B42" s="9" t="s">
        <v>37</v>
      </c>
      <c r="C42" s="1" t="s">
        <v>13</v>
      </c>
      <c r="D42" s="6" t="s">
        <v>117</v>
      </c>
      <c r="E42" s="7">
        <v>0.00119</v>
      </c>
      <c r="F42" s="7">
        <v>0.00559</v>
      </c>
      <c r="G42" s="8">
        <v>0</v>
      </c>
      <c r="H42" s="8">
        <v>0</v>
      </c>
      <c r="I42" s="6"/>
      <c r="J42" s="9" t="s">
        <v>118</v>
      </c>
    </row>
    <row x14ac:dyDescent="0.25" r="43" customHeight="1" ht="18.75">
      <c r="A43" s="5" t="s">
        <v>119</v>
      </c>
      <c r="B43" s="9" t="s">
        <v>37</v>
      </c>
      <c r="C43" s="1" t="s">
        <v>13</v>
      </c>
      <c r="D43" s="6" t="s">
        <v>120</v>
      </c>
      <c r="E43" s="7">
        <v>0.000374</v>
      </c>
      <c r="F43" s="7">
        <v>0.00283</v>
      </c>
      <c r="G43" s="8">
        <v>0</v>
      </c>
      <c r="H43" s="8">
        <v>0</v>
      </c>
      <c r="I43" s="6"/>
      <c r="J43" s="9" t="s">
        <v>121</v>
      </c>
    </row>
    <row x14ac:dyDescent="0.25" r="44" customHeight="1" ht="18.75">
      <c r="A44" s="5" t="s">
        <v>122</v>
      </c>
      <c r="B44" s="9" t="s">
        <v>37</v>
      </c>
      <c r="C44" s="1" t="s">
        <v>13</v>
      </c>
      <c r="D44" s="6" t="s">
        <v>123</v>
      </c>
      <c r="E44" s="7">
        <v>0.000283</v>
      </c>
      <c r="F44" s="7">
        <v>0.00283</v>
      </c>
      <c r="G44" s="8">
        <v>0</v>
      </c>
      <c r="H44" s="8">
        <v>0</v>
      </c>
      <c r="I44" s="6"/>
      <c r="J44" s="9" t="s">
        <v>124</v>
      </c>
    </row>
    <row x14ac:dyDescent="0.25" r="45" customHeight="1" ht="18.75">
      <c r="A45" s="5" t="s">
        <v>125</v>
      </c>
      <c r="B45" s="9" t="s">
        <v>37</v>
      </c>
      <c r="C45" s="1" t="s">
        <v>13</v>
      </c>
      <c r="D45" s="6" t="s">
        <v>123</v>
      </c>
      <c r="E45" s="7">
        <v>0.000283</v>
      </c>
      <c r="F45" s="7">
        <v>0.00283</v>
      </c>
      <c r="G45" s="8">
        <v>0</v>
      </c>
      <c r="H45" s="8">
        <v>0</v>
      </c>
      <c r="I45" s="6"/>
      <c r="J45" s="9" t="s">
        <v>126</v>
      </c>
    </row>
    <row x14ac:dyDescent="0.25" r="46" customHeight="1" ht="18.75">
      <c r="A46" s="5" t="s">
        <v>127</v>
      </c>
      <c r="B46" s="9" t="s">
        <v>37</v>
      </c>
      <c r="C46" s="1" t="s">
        <v>13</v>
      </c>
      <c r="D46" s="6" t="s">
        <v>128</v>
      </c>
      <c r="E46" s="7">
        <v>0.000287</v>
      </c>
      <c r="F46" s="7">
        <v>0.00559</v>
      </c>
      <c r="G46" s="8">
        <v>0</v>
      </c>
      <c r="H46" s="8">
        <v>0</v>
      </c>
      <c r="I46" s="6"/>
      <c r="J46" s="9" t="s">
        <v>129</v>
      </c>
    </row>
    <row x14ac:dyDescent="0.25" r="47" customHeight="1" ht="18.75">
      <c r="A47" s="5" t="s">
        <v>130</v>
      </c>
      <c r="B47" s="9" t="s">
        <v>37</v>
      </c>
      <c r="C47" s="1" t="s">
        <v>13</v>
      </c>
      <c r="D47" s="6" t="s">
        <v>128</v>
      </c>
      <c r="E47" s="7">
        <v>0.000287</v>
      </c>
      <c r="F47" s="7">
        <v>0.00559</v>
      </c>
      <c r="G47" s="8">
        <v>0</v>
      </c>
      <c r="H47" s="8">
        <v>0</v>
      </c>
      <c r="I47" s="6"/>
      <c r="J47" s="9" t="s">
        <v>131</v>
      </c>
    </row>
    <row x14ac:dyDescent="0.25" r="48" customHeight="1" ht="18.75">
      <c r="A48" s="5" t="s">
        <v>132</v>
      </c>
      <c r="B48" s="9" t="s">
        <v>37</v>
      </c>
      <c r="C48" s="1" t="s">
        <v>13</v>
      </c>
      <c r="D48" s="6" t="s">
        <v>133</v>
      </c>
      <c r="E48" s="7">
        <v>0.000304</v>
      </c>
      <c r="F48" s="7">
        <v>0.00559</v>
      </c>
      <c r="G48" s="8">
        <v>0</v>
      </c>
      <c r="H48" s="8">
        <v>0</v>
      </c>
      <c r="I48" s="6"/>
      <c r="J48" s="9" t="s">
        <v>134</v>
      </c>
    </row>
    <row x14ac:dyDescent="0.25" r="49" customHeight="1" ht="18.75">
      <c r="A49" s="5" t="s">
        <v>135</v>
      </c>
      <c r="B49" s="9" t="s">
        <v>37</v>
      </c>
      <c r="C49" s="1" t="s">
        <v>13</v>
      </c>
      <c r="D49" s="6" t="s">
        <v>136</v>
      </c>
      <c r="E49" s="7">
        <v>0.000266</v>
      </c>
      <c r="F49" s="7">
        <v>0.00559</v>
      </c>
      <c r="G49" s="8">
        <v>0</v>
      </c>
      <c r="H49" s="8">
        <v>0</v>
      </c>
      <c r="I49" s="6"/>
      <c r="J49" s="9" t="s">
        <v>137</v>
      </c>
    </row>
    <row x14ac:dyDescent="0.25" r="50" customHeight="1" ht="18.75">
      <c r="A50" s="5" t="s">
        <v>138</v>
      </c>
      <c r="B50" s="9" t="s">
        <v>37</v>
      </c>
      <c r="C50" s="1" t="s">
        <v>13</v>
      </c>
      <c r="D50" s="6" t="s">
        <v>136</v>
      </c>
      <c r="E50" s="7">
        <v>0.000266</v>
      </c>
      <c r="F50" s="7">
        <v>0.00559</v>
      </c>
      <c r="G50" s="8">
        <v>0</v>
      </c>
      <c r="H50" s="8">
        <v>0</v>
      </c>
      <c r="I50" s="6"/>
      <c r="J50" s="9" t="s">
        <v>139</v>
      </c>
    </row>
    <row x14ac:dyDescent="0.25" r="51" customHeight="1" ht="18.75">
      <c r="A51" s="5" t="s">
        <v>140</v>
      </c>
      <c r="B51" s="9" t="s">
        <v>37</v>
      </c>
      <c r="C51" s="1" t="s">
        <v>13</v>
      </c>
      <c r="D51" s="6" t="s">
        <v>141</v>
      </c>
      <c r="E51" s="7">
        <v>0.000275</v>
      </c>
      <c r="F51" s="7">
        <v>0.00559</v>
      </c>
      <c r="G51" s="8">
        <v>0</v>
      </c>
      <c r="H51" s="8">
        <v>0</v>
      </c>
      <c r="I51" s="6"/>
      <c r="J51" s="9" t="s">
        <v>142</v>
      </c>
    </row>
    <row x14ac:dyDescent="0.25" r="52" customHeight="1" ht="18.75">
      <c r="A52" s="5" t="s">
        <v>143</v>
      </c>
      <c r="B52" s="9" t="s">
        <v>37</v>
      </c>
      <c r="C52" s="1" t="s">
        <v>13</v>
      </c>
      <c r="D52" s="6" t="s">
        <v>83</v>
      </c>
      <c r="E52" s="7">
        <v>0.000293</v>
      </c>
      <c r="F52" s="7">
        <v>0.00559</v>
      </c>
      <c r="G52" s="8">
        <v>0</v>
      </c>
      <c r="H52" s="8">
        <v>0</v>
      </c>
      <c r="I52" s="6"/>
      <c r="J52" s="9" t="s">
        <v>144</v>
      </c>
    </row>
    <row x14ac:dyDescent="0.25" r="53" customHeight="1" ht="18.75">
      <c r="A53" s="5" t="s">
        <v>145</v>
      </c>
      <c r="B53" s="1" t="s">
        <v>37</v>
      </c>
      <c r="C53" s="1" t="s">
        <v>13</v>
      </c>
      <c r="D53" s="6" t="s">
        <v>146</v>
      </c>
      <c r="E53" s="7">
        <v>0.00044</v>
      </c>
      <c r="F53" s="7">
        <v>0.00559</v>
      </c>
      <c r="G53" s="8">
        <v>0</v>
      </c>
      <c r="H53" s="8">
        <v>0</v>
      </c>
      <c r="I53" s="6"/>
      <c r="J53" s="9" t="s">
        <v>147</v>
      </c>
    </row>
    <row x14ac:dyDescent="0.25" r="54" customHeight="1" ht="18.75">
      <c r="A54" s="5" t="s">
        <v>148</v>
      </c>
      <c r="B54" s="9" t="s">
        <v>37</v>
      </c>
      <c r="C54" s="1" t="s">
        <v>13</v>
      </c>
      <c r="D54" s="6" t="s">
        <v>149</v>
      </c>
      <c r="E54" s="7">
        <v>0.00038</v>
      </c>
      <c r="F54" s="7">
        <v>0.00559</v>
      </c>
      <c r="G54" s="8">
        <v>0</v>
      </c>
      <c r="H54" s="8">
        <v>0</v>
      </c>
      <c r="I54" s="6"/>
      <c r="J54" s="9" t="s">
        <v>150</v>
      </c>
    </row>
    <row x14ac:dyDescent="0.25" r="55" customHeight="1" ht="18.75">
      <c r="A55" s="5" t="s">
        <v>151</v>
      </c>
      <c r="B55" s="9" t="s">
        <v>37</v>
      </c>
      <c r="C55" s="1" t="s">
        <v>13</v>
      </c>
      <c r="D55" s="6" t="s">
        <v>38</v>
      </c>
      <c r="E55" s="7">
        <v>0.00237</v>
      </c>
      <c r="F55" s="7">
        <v>0.0152</v>
      </c>
      <c r="G55" s="8">
        <v>0</v>
      </c>
      <c r="H55" s="8">
        <v>0</v>
      </c>
      <c r="I55" s="6"/>
      <c r="J55" s="9" t="s">
        <v>152</v>
      </c>
    </row>
    <row x14ac:dyDescent="0.25" r="56" customHeight="1" ht="18.75">
      <c r="A56" s="5" t="s">
        <v>153</v>
      </c>
      <c r="B56" s="1" t="s">
        <v>37</v>
      </c>
      <c r="C56" s="1" t="s">
        <v>13</v>
      </c>
      <c r="D56" s="6" t="s">
        <v>154</v>
      </c>
      <c r="E56" s="7">
        <v>0.000215</v>
      </c>
      <c r="F56" s="7">
        <v>0.00559</v>
      </c>
      <c r="G56" s="8">
        <v>0</v>
      </c>
      <c r="H56" s="8">
        <v>0</v>
      </c>
      <c r="I56" s="6"/>
      <c r="J56" s="1" t="s">
        <v>155</v>
      </c>
    </row>
    <row x14ac:dyDescent="0.25" r="57" customHeight="1" ht="18.75">
      <c r="A57" s="13" t="s">
        <v>156</v>
      </c>
      <c r="B57" s="1" t="s">
        <v>37</v>
      </c>
      <c r="C57" s="1" t="s">
        <v>13</v>
      </c>
      <c r="D57" s="6" t="s">
        <v>157</v>
      </c>
      <c r="E57" s="7">
        <v>0.000566</v>
      </c>
      <c r="F57" s="7">
        <v>0.00559</v>
      </c>
      <c r="G57" s="8">
        <v>0</v>
      </c>
      <c r="H57" s="8">
        <v>0</v>
      </c>
      <c r="I57" s="6"/>
      <c r="J57" s="1" t="s">
        <v>158</v>
      </c>
    </row>
    <row x14ac:dyDescent="0.25" r="58" customHeight="1" ht="18.75">
      <c r="A58" s="5" t="s">
        <v>159</v>
      </c>
      <c r="B58" s="9" t="s">
        <v>37</v>
      </c>
      <c r="C58" s="1" t="s">
        <v>13</v>
      </c>
      <c r="D58" s="6" t="s">
        <v>160</v>
      </c>
      <c r="E58" s="7">
        <v>0.000904</v>
      </c>
      <c r="F58" s="7">
        <v>0.00559</v>
      </c>
      <c r="G58" s="8">
        <v>0</v>
      </c>
      <c r="H58" s="8">
        <v>0</v>
      </c>
      <c r="I58" s="6"/>
      <c r="J58" s="9" t="s">
        <v>161</v>
      </c>
    </row>
    <row x14ac:dyDescent="0.25" r="59" customHeight="1" ht="18.75">
      <c r="A59" s="5" t="s">
        <v>162</v>
      </c>
      <c r="B59" s="1" t="s">
        <v>37</v>
      </c>
      <c r="C59" s="1" t="s">
        <v>13</v>
      </c>
      <c r="D59" s="6" t="s">
        <v>163</v>
      </c>
      <c r="E59" s="7">
        <v>0.00632</v>
      </c>
      <c r="F59" s="7">
        <v>0.020200000000000003</v>
      </c>
      <c r="G59" s="8">
        <v>0</v>
      </c>
      <c r="H59" s="8">
        <v>0</v>
      </c>
      <c r="I59" s="6"/>
      <c r="J59" s="1" t="s">
        <v>164</v>
      </c>
    </row>
    <row x14ac:dyDescent="0.25" r="60" customHeight="1" ht="18.75">
      <c r="A60" s="5" t="s">
        <v>165</v>
      </c>
      <c r="B60" s="9" t="s">
        <v>37</v>
      </c>
      <c r="C60" s="1" t="s">
        <v>13</v>
      </c>
      <c r="D60" s="6" t="s">
        <v>166</v>
      </c>
      <c r="E60" s="7">
        <v>0.00295</v>
      </c>
      <c r="F60" s="7">
        <v>0.0152</v>
      </c>
      <c r="G60" s="8">
        <v>0</v>
      </c>
      <c r="H60" s="8">
        <v>0</v>
      </c>
      <c r="I60" s="6"/>
      <c r="J60" s="9" t="s">
        <v>167</v>
      </c>
    </row>
    <row x14ac:dyDescent="0.25" r="61" customHeight="1" ht="18.75">
      <c r="A61" s="5" t="s">
        <v>168</v>
      </c>
      <c r="B61" s="9" t="s">
        <v>37</v>
      </c>
      <c r="C61" s="1" t="s">
        <v>13</v>
      </c>
      <c r="D61" s="6" t="s">
        <v>169</v>
      </c>
      <c r="E61" s="7">
        <v>0.000274</v>
      </c>
      <c r="F61" s="7">
        <v>0.00559</v>
      </c>
      <c r="G61" s="8">
        <v>0</v>
      </c>
      <c r="H61" s="8">
        <v>0</v>
      </c>
      <c r="I61" s="6"/>
      <c r="J61" s="9" t="s">
        <v>170</v>
      </c>
    </row>
    <row x14ac:dyDescent="0.25" r="62" customHeight="1" ht="18.75">
      <c r="A62" s="5" t="s">
        <v>171</v>
      </c>
      <c r="B62" s="9" t="s">
        <v>37</v>
      </c>
      <c r="C62" s="1" t="s">
        <v>13</v>
      </c>
      <c r="D62" s="6" t="s">
        <v>172</v>
      </c>
      <c r="E62" s="7">
        <v>0.000551</v>
      </c>
      <c r="F62" s="7">
        <v>0.00559</v>
      </c>
      <c r="G62" s="8">
        <v>0</v>
      </c>
      <c r="H62" s="8">
        <v>0</v>
      </c>
      <c r="I62" s="6"/>
      <c r="J62" s="9" t="s">
        <v>173</v>
      </c>
    </row>
    <row x14ac:dyDescent="0.25" r="63" customHeight="1" ht="18.75">
      <c r="A63" s="5" t="s">
        <v>174</v>
      </c>
      <c r="B63" s="9" t="s">
        <v>37</v>
      </c>
      <c r="C63" s="1" t="s">
        <v>13</v>
      </c>
      <c r="D63" s="6" t="s">
        <v>175</v>
      </c>
      <c r="E63" s="7">
        <f>0.408*10^-3</f>
      </c>
      <c r="F63" s="7">
        <f>0.32*10^-2</f>
      </c>
      <c r="G63" s="8">
        <v>0</v>
      </c>
      <c r="H63" s="8">
        <v>0</v>
      </c>
      <c r="I63" s="6"/>
      <c r="J63" s="9" t="s">
        <v>176</v>
      </c>
    </row>
    <row x14ac:dyDescent="0.25" r="64" customHeight="1" ht="18.75">
      <c r="A64" s="5" t="s">
        <v>177</v>
      </c>
      <c r="B64" s="9" t="s">
        <v>37</v>
      </c>
      <c r="C64" s="1" t="s">
        <v>13</v>
      </c>
      <c r="D64" s="6" t="s">
        <v>178</v>
      </c>
      <c r="E64" s="7">
        <v>0.000856</v>
      </c>
      <c r="F64" s="7">
        <v>0.00559</v>
      </c>
      <c r="G64" s="8">
        <v>0</v>
      </c>
      <c r="H64" s="8">
        <v>0</v>
      </c>
      <c r="I64" s="6"/>
      <c r="J64" s="9" t="s">
        <v>179</v>
      </c>
    </row>
    <row x14ac:dyDescent="0.25" r="65" customHeight="1" ht="18.75">
      <c r="A65" s="5" t="s">
        <v>180</v>
      </c>
      <c r="B65" s="9" t="s">
        <v>37</v>
      </c>
      <c r="C65" s="1" t="s">
        <v>13</v>
      </c>
      <c r="D65" s="6" t="s">
        <v>178</v>
      </c>
      <c r="E65" s="7">
        <v>0.000856</v>
      </c>
      <c r="F65" s="7">
        <v>0.00559</v>
      </c>
      <c r="G65" s="8">
        <v>0</v>
      </c>
      <c r="H65" s="8">
        <v>0</v>
      </c>
      <c r="I65" s="6"/>
      <c r="J65" s="9" t="s">
        <v>181</v>
      </c>
    </row>
    <row x14ac:dyDescent="0.25" r="66" customHeight="1" ht="18.75">
      <c r="A66" s="5" t="s">
        <v>182</v>
      </c>
      <c r="B66" s="9" t="s">
        <v>37</v>
      </c>
      <c r="C66" s="1" t="s">
        <v>13</v>
      </c>
      <c r="D66" s="6" t="s">
        <v>183</v>
      </c>
      <c r="E66" s="7">
        <v>0.00054</v>
      </c>
      <c r="F66" s="7">
        <v>0.00559</v>
      </c>
      <c r="G66" s="8">
        <v>0</v>
      </c>
      <c r="H66" s="8">
        <v>0</v>
      </c>
      <c r="I66" s="6"/>
      <c r="J66" s="9" t="s">
        <v>184</v>
      </c>
    </row>
    <row x14ac:dyDescent="0.25" r="67" customHeight="1" ht="18.75">
      <c r="A67" s="5" t="s">
        <v>185</v>
      </c>
      <c r="B67" s="9" t="s">
        <v>37</v>
      </c>
      <c r="C67" s="1" t="s">
        <v>13</v>
      </c>
      <c r="D67" s="6" t="s">
        <v>186</v>
      </c>
      <c r="E67" s="7">
        <v>0.000199</v>
      </c>
      <c r="F67" s="7">
        <v>0.00559</v>
      </c>
      <c r="G67" s="8">
        <v>0</v>
      </c>
      <c r="H67" s="8">
        <v>0</v>
      </c>
      <c r="I67" s="6"/>
      <c r="J67" s="9" t="s">
        <v>187</v>
      </c>
    </row>
    <row x14ac:dyDescent="0.25" r="68" customHeight="1" ht="18.75">
      <c r="A68" s="5" t="s">
        <v>188</v>
      </c>
      <c r="B68" s="9" t="s">
        <v>37</v>
      </c>
      <c r="C68" s="1" t="s">
        <v>13</v>
      </c>
      <c r="D68" s="6" t="s">
        <v>189</v>
      </c>
      <c r="E68" s="7">
        <v>0.000216</v>
      </c>
      <c r="F68" s="7">
        <v>0.00559</v>
      </c>
      <c r="G68" s="8">
        <v>0</v>
      </c>
      <c r="H68" s="8">
        <v>0</v>
      </c>
      <c r="I68" s="6"/>
      <c r="J68" s="9" t="s">
        <v>190</v>
      </c>
    </row>
    <row x14ac:dyDescent="0.25" r="69" customHeight="1" ht="18.75">
      <c r="A69" s="5" t="s">
        <v>191</v>
      </c>
      <c r="B69" s="9" t="s">
        <v>37</v>
      </c>
      <c r="C69" s="1" t="s">
        <v>13</v>
      </c>
      <c r="D69" s="6" t="s">
        <v>189</v>
      </c>
      <c r="E69" s="7">
        <v>0.000216</v>
      </c>
      <c r="F69" s="7">
        <v>0.00559</v>
      </c>
      <c r="G69" s="8">
        <v>0</v>
      </c>
      <c r="H69" s="8">
        <v>0</v>
      </c>
      <c r="I69" s="6"/>
      <c r="J69" s="9" t="s">
        <v>192</v>
      </c>
    </row>
    <row x14ac:dyDescent="0.25" r="70" customHeight="1" ht="18.75">
      <c r="A70" s="5" t="s">
        <v>193</v>
      </c>
      <c r="B70" s="9" t="s">
        <v>37</v>
      </c>
      <c r="C70" s="1" t="s">
        <v>13</v>
      </c>
      <c r="D70" s="6" t="s">
        <v>194</v>
      </c>
      <c r="E70" s="7">
        <v>0.000189</v>
      </c>
      <c r="F70" s="7">
        <v>0.00559</v>
      </c>
      <c r="G70" s="8">
        <v>0</v>
      </c>
      <c r="H70" s="8">
        <v>0</v>
      </c>
      <c r="I70" s="6"/>
      <c r="J70" s="9" t="s">
        <v>195</v>
      </c>
    </row>
    <row x14ac:dyDescent="0.25" r="71" customHeight="1" ht="18.75">
      <c r="A71" s="5" t="s">
        <v>196</v>
      </c>
      <c r="B71" s="9" t="s">
        <v>37</v>
      </c>
      <c r="C71" s="1" t="s">
        <v>13</v>
      </c>
      <c r="D71" s="6" t="s">
        <v>178</v>
      </c>
      <c r="E71" s="7">
        <v>0.000856</v>
      </c>
      <c r="F71" s="7">
        <v>0.00559</v>
      </c>
      <c r="G71" s="8">
        <v>0</v>
      </c>
      <c r="H71" s="8">
        <v>0</v>
      </c>
      <c r="I71" s="6"/>
      <c r="J71" s="9" t="s">
        <v>197</v>
      </c>
    </row>
    <row x14ac:dyDescent="0.25" r="72" customHeight="1" ht="18.75">
      <c r="A72" s="5" t="s">
        <v>198</v>
      </c>
      <c r="B72" s="9" t="s">
        <v>37</v>
      </c>
      <c r="C72" s="1" t="s">
        <v>13</v>
      </c>
      <c r="D72" s="6" t="s">
        <v>178</v>
      </c>
      <c r="E72" s="7">
        <v>0.000856</v>
      </c>
      <c r="F72" s="7">
        <v>0.00559</v>
      </c>
      <c r="G72" s="8">
        <v>0</v>
      </c>
      <c r="H72" s="8">
        <v>0</v>
      </c>
      <c r="I72" s="6"/>
      <c r="J72" s="9" t="s">
        <v>199</v>
      </c>
    </row>
    <row x14ac:dyDescent="0.25" r="73" customHeight="1" ht="18.75">
      <c r="A73" s="5" t="s">
        <v>200</v>
      </c>
      <c r="B73" s="9" t="s">
        <v>37</v>
      </c>
      <c r="C73" s="1" t="s">
        <v>13</v>
      </c>
      <c r="D73" s="6" t="s">
        <v>194</v>
      </c>
      <c r="E73" s="7">
        <v>0.000189</v>
      </c>
      <c r="F73" s="7">
        <v>0.00559</v>
      </c>
      <c r="G73" s="8">
        <v>0</v>
      </c>
      <c r="H73" s="8">
        <v>0</v>
      </c>
      <c r="I73" s="6"/>
      <c r="J73" s="9" t="s">
        <v>201</v>
      </c>
    </row>
    <row x14ac:dyDescent="0.25" r="74" customHeight="1" ht="18.75">
      <c r="A74" s="5" t="s">
        <v>202</v>
      </c>
      <c r="B74" s="9" t="s">
        <v>37</v>
      </c>
      <c r="C74" s="1" t="s">
        <v>13</v>
      </c>
      <c r="D74" s="6" t="s">
        <v>189</v>
      </c>
      <c r="E74" s="7">
        <v>0.000216</v>
      </c>
      <c r="F74" s="7">
        <v>0.00559</v>
      </c>
      <c r="G74" s="8">
        <v>0</v>
      </c>
      <c r="H74" s="8">
        <v>0</v>
      </c>
      <c r="I74" s="6"/>
      <c r="J74" s="9" t="s">
        <v>203</v>
      </c>
    </row>
    <row x14ac:dyDescent="0.25" r="75" customHeight="1" ht="18.75">
      <c r="A75" s="5" t="s">
        <v>204</v>
      </c>
      <c r="B75" s="9" t="s">
        <v>37</v>
      </c>
      <c r="C75" s="1" t="s">
        <v>13</v>
      </c>
      <c r="D75" s="6" t="s">
        <v>189</v>
      </c>
      <c r="E75" s="7">
        <v>0.000216</v>
      </c>
      <c r="F75" s="7">
        <v>0.00559</v>
      </c>
      <c r="G75" s="8">
        <v>0</v>
      </c>
      <c r="H75" s="8">
        <v>0</v>
      </c>
      <c r="I75" s="6"/>
      <c r="J75" s="9" t="s">
        <v>205</v>
      </c>
    </row>
    <row x14ac:dyDescent="0.25" r="76" customHeight="1" ht="18.75">
      <c r="A76" s="5" t="s">
        <v>206</v>
      </c>
      <c r="B76" s="9" t="s">
        <v>37</v>
      </c>
      <c r="C76" s="1" t="s">
        <v>13</v>
      </c>
      <c r="D76" s="6" t="s">
        <v>189</v>
      </c>
      <c r="E76" s="7">
        <v>0.000216</v>
      </c>
      <c r="F76" s="7">
        <v>0.00559</v>
      </c>
      <c r="G76" s="8">
        <v>0</v>
      </c>
      <c r="H76" s="8">
        <v>0</v>
      </c>
      <c r="I76" s="6"/>
      <c r="J76" s="9" t="s">
        <v>207</v>
      </c>
    </row>
    <row x14ac:dyDescent="0.25" r="77" customHeight="1" ht="18.75">
      <c r="A77" s="5" t="s">
        <v>208</v>
      </c>
      <c r="B77" s="9" t="s">
        <v>37</v>
      </c>
      <c r="C77" s="1" t="s">
        <v>13</v>
      </c>
      <c r="D77" s="6" t="s">
        <v>186</v>
      </c>
      <c r="E77" s="7">
        <v>0.000199</v>
      </c>
      <c r="F77" s="7">
        <v>0.00559</v>
      </c>
      <c r="G77" s="8">
        <v>0</v>
      </c>
      <c r="H77" s="8">
        <v>0</v>
      </c>
      <c r="I77" s="6"/>
      <c r="J77" s="9" t="s">
        <v>209</v>
      </c>
    </row>
    <row x14ac:dyDescent="0.25" r="78" customHeight="1" ht="18.75">
      <c r="A78" s="5" t="s">
        <v>210</v>
      </c>
      <c r="B78" s="9" t="s">
        <v>37</v>
      </c>
      <c r="C78" s="1" t="s">
        <v>13</v>
      </c>
      <c r="D78" s="6" t="s">
        <v>183</v>
      </c>
      <c r="E78" s="7">
        <v>0.00054</v>
      </c>
      <c r="F78" s="7">
        <v>0.00559</v>
      </c>
      <c r="G78" s="8">
        <v>0</v>
      </c>
      <c r="H78" s="8">
        <v>0</v>
      </c>
      <c r="I78" s="6"/>
      <c r="J78" s="9" t="s">
        <v>211</v>
      </c>
    </row>
    <row x14ac:dyDescent="0.25" r="79" customHeight="1" ht="18.75">
      <c r="A79" s="5" t="s">
        <v>212</v>
      </c>
      <c r="B79" s="9" t="s">
        <v>37</v>
      </c>
      <c r="C79" s="1" t="s">
        <v>13</v>
      </c>
      <c r="D79" s="6" t="s">
        <v>172</v>
      </c>
      <c r="E79" s="7">
        <v>0.000551</v>
      </c>
      <c r="F79" s="7">
        <v>0.00559</v>
      </c>
      <c r="G79" s="8">
        <v>0</v>
      </c>
      <c r="H79" s="8">
        <v>0</v>
      </c>
      <c r="I79" s="6"/>
      <c r="J79" s="9" t="s">
        <v>213</v>
      </c>
    </row>
    <row x14ac:dyDescent="0.25" r="80" customHeight="1" ht="18.75">
      <c r="A80" s="5" t="s">
        <v>214</v>
      </c>
      <c r="B80" s="9" t="s">
        <v>37</v>
      </c>
      <c r="C80" s="1" t="s">
        <v>13</v>
      </c>
      <c r="D80" s="6" t="s">
        <v>215</v>
      </c>
      <c r="E80" s="7">
        <v>0.00014</v>
      </c>
      <c r="F80" s="7">
        <v>0.00559</v>
      </c>
      <c r="G80" s="8">
        <v>0</v>
      </c>
      <c r="H80" s="8">
        <v>0</v>
      </c>
      <c r="I80" s="6"/>
      <c r="J80" s="9" t="s">
        <v>216</v>
      </c>
    </row>
    <row x14ac:dyDescent="0.25" r="81" customHeight="1" ht="18.75">
      <c r="A81" s="5" t="s">
        <v>217</v>
      </c>
      <c r="B81" s="9" t="s">
        <v>37</v>
      </c>
      <c r="C81" s="1" t="s">
        <v>13</v>
      </c>
      <c r="D81" s="6" t="s">
        <v>218</v>
      </c>
      <c r="E81" s="7">
        <v>0.000248</v>
      </c>
      <c r="F81" s="7">
        <v>0.00559</v>
      </c>
      <c r="G81" s="8">
        <v>0</v>
      </c>
      <c r="H81" s="8">
        <v>0</v>
      </c>
      <c r="I81" s="6"/>
      <c r="J81" s="9" t="s">
        <v>219</v>
      </c>
    </row>
    <row x14ac:dyDescent="0.25" r="82" customHeight="1" ht="18.75">
      <c r="A82" s="5" t="s">
        <v>220</v>
      </c>
      <c r="B82" s="9" t="s">
        <v>37</v>
      </c>
      <c r="C82" s="1" t="s">
        <v>13</v>
      </c>
      <c r="D82" s="6" t="s">
        <v>221</v>
      </c>
      <c r="E82" s="7">
        <v>0.000209</v>
      </c>
      <c r="F82" s="7">
        <v>0.00559</v>
      </c>
      <c r="G82" s="8">
        <v>0</v>
      </c>
      <c r="H82" s="8">
        <v>0</v>
      </c>
      <c r="I82" s="6"/>
      <c r="J82" s="9" t="s">
        <v>222</v>
      </c>
    </row>
    <row x14ac:dyDescent="0.25" r="83" customHeight="1" ht="18.75">
      <c r="A83" s="5" t="s">
        <v>223</v>
      </c>
      <c r="B83" s="9" t="s">
        <v>37</v>
      </c>
      <c r="C83" s="1" t="s">
        <v>13</v>
      </c>
      <c r="D83" s="6" t="s">
        <v>224</v>
      </c>
      <c r="E83" s="7">
        <v>0.000365</v>
      </c>
      <c r="F83" s="7">
        <v>0.00559</v>
      </c>
      <c r="G83" s="8">
        <v>0</v>
      </c>
      <c r="H83" s="8">
        <v>0</v>
      </c>
      <c r="I83" s="6"/>
      <c r="J83" s="9" t="s">
        <v>225</v>
      </c>
    </row>
    <row x14ac:dyDescent="0.25" r="84" customHeight="1" ht="18.75">
      <c r="A84" s="5" t="s">
        <v>226</v>
      </c>
      <c r="B84" s="9" t="s">
        <v>37</v>
      </c>
      <c r="C84" s="1" t="s">
        <v>13</v>
      </c>
      <c r="D84" s="6" t="s">
        <v>227</v>
      </c>
      <c r="E84" s="7">
        <v>0.000395</v>
      </c>
      <c r="F84" s="7">
        <v>0.00559</v>
      </c>
      <c r="G84" s="8">
        <v>0</v>
      </c>
      <c r="H84" s="8">
        <v>0</v>
      </c>
      <c r="I84" s="6"/>
      <c r="J84" s="9" t="s">
        <v>228</v>
      </c>
    </row>
    <row x14ac:dyDescent="0.25" r="85" customHeight="1" ht="18.75">
      <c r="A85" s="5" t="s">
        <v>229</v>
      </c>
      <c r="B85" s="9" t="s">
        <v>37</v>
      </c>
      <c r="C85" s="1" t="s">
        <v>13</v>
      </c>
      <c r="D85" s="6" t="s">
        <v>230</v>
      </c>
      <c r="E85" s="7">
        <v>0.000238</v>
      </c>
      <c r="F85" s="7">
        <v>0.00559</v>
      </c>
      <c r="G85" s="8">
        <v>0</v>
      </c>
      <c r="H85" s="8">
        <v>0</v>
      </c>
      <c r="I85" s="6"/>
      <c r="J85" s="9" t="s">
        <v>231</v>
      </c>
    </row>
    <row x14ac:dyDescent="0.25" r="86" customHeight="1" ht="18.75">
      <c r="A86" s="5" t="s">
        <v>232</v>
      </c>
      <c r="B86" s="9" t="s">
        <v>37</v>
      </c>
      <c r="C86" s="1" t="s">
        <v>13</v>
      </c>
      <c r="D86" s="6" t="s">
        <v>230</v>
      </c>
      <c r="E86" s="7">
        <v>0.000238</v>
      </c>
      <c r="F86" s="7">
        <v>0.00559</v>
      </c>
      <c r="G86" s="8">
        <v>0</v>
      </c>
      <c r="H86" s="8">
        <v>0</v>
      </c>
      <c r="I86" s="6"/>
      <c r="J86" s="9" t="s">
        <v>233</v>
      </c>
    </row>
    <row x14ac:dyDescent="0.25" r="87" customHeight="1" ht="18.75">
      <c r="A87" s="5" t="s">
        <v>234</v>
      </c>
      <c r="B87" s="9" t="s">
        <v>37</v>
      </c>
      <c r="C87" s="1" t="s">
        <v>13</v>
      </c>
      <c r="D87" s="6" t="s">
        <v>189</v>
      </c>
      <c r="E87" s="7">
        <v>0.000216</v>
      </c>
      <c r="F87" s="7">
        <v>0.00559</v>
      </c>
      <c r="G87" s="8">
        <v>0</v>
      </c>
      <c r="H87" s="8">
        <v>0</v>
      </c>
      <c r="I87" s="6"/>
      <c r="J87" s="9" t="s">
        <v>235</v>
      </c>
    </row>
    <row x14ac:dyDescent="0.25" r="88" customHeight="1" ht="18.75">
      <c r="A88" s="5" t="s">
        <v>236</v>
      </c>
      <c r="B88" s="9" t="s">
        <v>37</v>
      </c>
      <c r="C88" s="1" t="s">
        <v>13</v>
      </c>
      <c r="D88" s="6" t="s">
        <v>194</v>
      </c>
      <c r="E88" s="7">
        <v>0.000189</v>
      </c>
      <c r="F88" s="7">
        <v>0.00559</v>
      </c>
      <c r="G88" s="8">
        <v>0</v>
      </c>
      <c r="H88" s="8">
        <v>0</v>
      </c>
      <c r="I88" s="6"/>
      <c r="J88" s="9" t="s">
        <v>237</v>
      </c>
    </row>
    <row x14ac:dyDescent="0.25" r="89" customHeight="1" ht="18.75">
      <c r="A89" s="5" t="s">
        <v>238</v>
      </c>
      <c r="B89" s="9" t="s">
        <v>37</v>
      </c>
      <c r="C89" s="1" t="s">
        <v>13</v>
      </c>
      <c r="D89" s="6" t="s">
        <v>230</v>
      </c>
      <c r="E89" s="7">
        <v>0.000238</v>
      </c>
      <c r="F89" s="7">
        <v>0.00559</v>
      </c>
      <c r="G89" s="8">
        <v>0</v>
      </c>
      <c r="H89" s="8">
        <v>0</v>
      </c>
      <c r="I89" s="6"/>
      <c r="J89" s="9" t="s">
        <v>239</v>
      </c>
    </row>
    <row x14ac:dyDescent="0.25" r="90" customHeight="1" ht="18.75">
      <c r="A90" s="5" t="s">
        <v>240</v>
      </c>
      <c r="B90" s="9" t="s">
        <v>37</v>
      </c>
      <c r="C90" s="1" t="s">
        <v>13</v>
      </c>
      <c r="D90" s="6" t="s">
        <v>241</v>
      </c>
      <c r="E90" s="7">
        <v>0.000118</v>
      </c>
      <c r="F90" s="7">
        <v>0.00559</v>
      </c>
      <c r="G90" s="8">
        <v>0</v>
      </c>
      <c r="H90" s="8">
        <v>0</v>
      </c>
      <c r="I90" s="6"/>
      <c r="J90" s="9" t="s">
        <v>242</v>
      </c>
    </row>
    <row x14ac:dyDescent="0.25" r="91" customHeight="1" ht="18.75">
      <c r="A91" s="5" t="s">
        <v>243</v>
      </c>
      <c r="B91" s="9" t="s">
        <v>37</v>
      </c>
      <c r="C91" s="1" t="s">
        <v>13</v>
      </c>
      <c r="D91" s="6" t="s">
        <v>244</v>
      </c>
      <c r="E91" s="7">
        <v>0.000172</v>
      </c>
      <c r="F91" s="7">
        <v>0.00559</v>
      </c>
      <c r="G91" s="8">
        <v>0</v>
      </c>
      <c r="H91" s="8">
        <v>0</v>
      </c>
      <c r="I91" s="6"/>
      <c r="J91" s="9" t="s">
        <v>245</v>
      </c>
    </row>
    <row x14ac:dyDescent="0.25" r="92" customHeight="1" ht="18.75">
      <c r="A92" s="5" t="s">
        <v>246</v>
      </c>
      <c r="B92" s="9" t="s">
        <v>37</v>
      </c>
      <c r="C92" s="1" t="s">
        <v>13</v>
      </c>
      <c r="D92" s="6" t="s">
        <v>215</v>
      </c>
      <c r="E92" s="7">
        <v>0.00014</v>
      </c>
      <c r="F92" s="7">
        <v>0.00559</v>
      </c>
      <c r="G92" s="8">
        <v>0</v>
      </c>
      <c r="H92" s="8">
        <v>0</v>
      </c>
      <c r="I92" s="6"/>
      <c r="J92" s="9" t="s">
        <v>247</v>
      </c>
    </row>
    <row x14ac:dyDescent="0.25" r="93" customHeight="1" ht="18.75">
      <c r="A93" s="5" t="s">
        <v>248</v>
      </c>
      <c r="B93" s="9" t="s">
        <v>37</v>
      </c>
      <c r="C93" s="1" t="s">
        <v>13</v>
      </c>
      <c r="D93" s="6" t="s">
        <v>172</v>
      </c>
      <c r="E93" s="7">
        <v>0.000551</v>
      </c>
      <c r="F93" s="7">
        <v>0.00559</v>
      </c>
      <c r="G93" s="8">
        <v>0</v>
      </c>
      <c r="H93" s="8">
        <v>0</v>
      </c>
      <c r="I93" s="6"/>
      <c r="J93" s="9" t="s">
        <v>249</v>
      </c>
    </row>
    <row x14ac:dyDescent="0.25" r="94" customHeight="1" ht="18.75">
      <c r="A94" s="5" t="s">
        <v>250</v>
      </c>
      <c r="B94" s="9" t="s">
        <v>37</v>
      </c>
      <c r="C94" s="1" t="s">
        <v>13</v>
      </c>
      <c r="D94" s="6" t="s">
        <v>175</v>
      </c>
      <c r="E94" s="7">
        <v>0.000408</v>
      </c>
      <c r="F94" s="7">
        <v>0.0032</v>
      </c>
      <c r="G94" s="8">
        <v>0</v>
      </c>
      <c r="H94" s="8">
        <v>0</v>
      </c>
      <c r="I94" s="6"/>
      <c r="J94" s="9" t="s">
        <v>251</v>
      </c>
    </row>
    <row x14ac:dyDescent="0.25" r="95" customHeight="1" ht="18.75">
      <c r="A95" s="13" t="s">
        <v>252</v>
      </c>
      <c r="B95" s="1" t="s">
        <v>37</v>
      </c>
      <c r="C95" s="1" t="s">
        <v>13</v>
      </c>
      <c r="D95" s="6" t="s">
        <v>178</v>
      </c>
      <c r="E95" s="7">
        <v>0.000856</v>
      </c>
      <c r="F95" s="7">
        <v>0.00559</v>
      </c>
      <c r="G95" s="8">
        <v>0</v>
      </c>
      <c r="H95" s="8">
        <v>0</v>
      </c>
      <c r="I95" s="6"/>
      <c r="J95" s="1" t="s">
        <v>253</v>
      </c>
    </row>
    <row x14ac:dyDescent="0.25" r="96" customHeight="1" ht="18.75">
      <c r="A96" s="13" t="s">
        <v>254</v>
      </c>
      <c r="B96" s="9" t="s">
        <v>37</v>
      </c>
      <c r="C96" s="1" t="s">
        <v>13</v>
      </c>
      <c r="D96" s="6" t="s">
        <v>178</v>
      </c>
      <c r="E96" s="7">
        <v>0.000856</v>
      </c>
      <c r="F96" s="7">
        <v>0.00559</v>
      </c>
      <c r="G96" s="8">
        <v>0</v>
      </c>
      <c r="H96" s="8">
        <v>0</v>
      </c>
      <c r="I96" s="6"/>
      <c r="J96" s="1" t="s">
        <v>255</v>
      </c>
    </row>
    <row x14ac:dyDescent="0.25" r="97" customHeight="1" ht="18.75">
      <c r="A97" s="5" t="s">
        <v>256</v>
      </c>
      <c r="B97" s="9" t="s">
        <v>37</v>
      </c>
      <c r="C97" s="1" t="s">
        <v>13</v>
      </c>
      <c r="D97" s="6" t="s">
        <v>183</v>
      </c>
      <c r="E97" s="7">
        <v>0.00054</v>
      </c>
      <c r="F97" s="7">
        <v>0.00559</v>
      </c>
      <c r="G97" s="8">
        <v>0</v>
      </c>
      <c r="H97" s="8">
        <v>0</v>
      </c>
      <c r="I97" s="6"/>
      <c r="J97" s="9" t="s">
        <v>257</v>
      </c>
    </row>
    <row x14ac:dyDescent="0.25" r="98" customHeight="1" ht="18.75">
      <c r="A98" s="13" t="s">
        <v>258</v>
      </c>
      <c r="B98" s="9" t="s">
        <v>37</v>
      </c>
      <c r="C98" s="1" t="s">
        <v>13</v>
      </c>
      <c r="D98" s="6" t="s">
        <v>186</v>
      </c>
      <c r="E98" s="7">
        <v>0.000199</v>
      </c>
      <c r="F98" s="7">
        <v>0.00559</v>
      </c>
      <c r="G98" s="8">
        <v>0</v>
      </c>
      <c r="H98" s="8">
        <v>0</v>
      </c>
      <c r="I98" s="6"/>
      <c r="J98" s="9" t="s">
        <v>259</v>
      </c>
    </row>
    <row x14ac:dyDescent="0.25" r="99" customHeight="1" ht="18.75">
      <c r="A99" s="5" t="s">
        <v>260</v>
      </c>
      <c r="B99" s="9" t="s">
        <v>37</v>
      </c>
      <c r="C99" s="1" t="s">
        <v>13</v>
      </c>
      <c r="D99" s="6" t="s">
        <v>189</v>
      </c>
      <c r="E99" s="7">
        <v>0.000216</v>
      </c>
      <c r="F99" s="7">
        <v>0.00559</v>
      </c>
      <c r="G99" s="8">
        <v>0</v>
      </c>
      <c r="H99" s="8">
        <v>0</v>
      </c>
      <c r="I99" s="6"/>
      <c r="J99" s="9" t="s">
        <v>261</v>
      </c>
    </row>
    <row x14ac:dyDescent="0.25" r="100" customHeight="1" ht="18.75">
      <c r="A100" s="5" t="s">
        <v>262</v>
      </c>
      <c r="B100" s="9" t="s">
        <v>37</v>
      </c>
      <c r="C100" s="1" t="s">
        <v>13</v>
      </c>
      <c r="D100" s="6" t="s">
        <v>189</v>
      </c>
      <c r="E100" s="7">
        <v>0.000216</v>
      </c>
      <c r="F100" s="7">
        <v>0.00559</v>
      </c>
      <c r="G100" s="8">
        <v>0</v>
      </c>
      <c r="H100" s="8">
        <v>0</v>
      </c>
      <c r="I100" s="6"/>
      <c r="J100" s="9" t="s">
        <v>263</v>
      </c>
    </row>
    <row x14ac:dyDescent="0.25" r="101" customHeight="1" ht="18.75">
      <c r="A101" s="5" t="s">
        <v>264</v>
      </c>
      <c r="B101" s="9" t="s">
        <v>37</v>
      </c>
      <c r="C101" s="1" t="s">
        <v>13</v>
      </c>
      <c r="D101" s="6" t="s">
        <v>189</v>
      </c>
      <c r="E101" s="7">
        <v>0.000216</v>
      </c>
      <c r="F101" s="7">
        <v>0.00559</v>
      </c>
      <c r="G101" s="8">
        <v>0</v>
      </c>
      <c r="H101" s="8">
        <v>0</v>
      </c>
      <c r="I101" s="6"/>
      <c r="J101" s="9" t="s">
        <v>265</v>
      </c>
    </row>
    <row x14ac:dyDescent="0.25" r="102" customHeight="1" ht="18.75">
      <c r="A102" s="5" t="s">
        <v>266</v>
      </c>
      <c r="B102" s="9" t="s">
        <v>37</v>
      </c>
      <c r="C102" s="1" t="s">
        <v>13</v>
      </c>
      <c r="D102" s="6" t="s">
        <v>194</v>
      </c>
      <c r="E102" s="7">
        <v>0.000189</v>
      </c>
      <c r="F102" s="7">
        <v>0.00559</v>
      </c>
      <c r="G102" s="8">
        <v>0</v>
      </c>
      <c r="H102" s="8">
        <v>0</v>
      </c>
      <c r="I102" s="6"/>
      <c r="J102" s="9" t="s">
        <v>267</v>
      </c>
    </row>
    <row x14ac:dyDescent="0.25" r="103" customHeight="1" ht="18.75">
      <c r="A103" s="5" t="s">
        <v>268</v>
      </c>
      <c r="B103" s="9" t="s">
        <v>37</v>
      </c>
      <c r="C103" s="1" t="s">
        <v>13</v>
      </c>
      <c r="D103" s="6" t="s">
        <v>89</v>
      </c>
      <c r="E103" s="7">
        <v>0.000112</v>
      </c>
      <c r="F103" s="7">
        <v>0.00559</v>
      </c>
      <c r="G103" s="8">
        <v>0</v>
      </c>
      <c r="H103" s="8">
        <v>0</v>
      </c>
      <c r="I103" s="6"/>
      <c r="J103" s="1" t="s">
        <v>269</v>
      </c>
    </row>
    <row x14ac:dyDescent="0.25" r="104" customHeight="1" ht="18.75">
      <c r="A104" s="5" t="s">
        <v>270</v>
      </c>
      <c r="B104" s="1" t="s">
        <v>271</v>
      </c>
      <c r="C104" s="1" t="s">
        <v>13</v>
      </c>
      <c r="D104" s="6" t="s">
        <v>178</v>
      </c>
      <c r="E104" s="7">
        <v>0.000856</v>
      </c>
      <c r="F104" s="7">
        <v>0.00559</v>
      </c>
      <c r="G104" s="8">
        <v>0</v>
      </c>
      <c r="H104" s="8">
        <v>0</v>
      </c>
      <c r="I104" s="6"/>
      <c r="J104" s="9" t="s">
        <v>272</v>
      </c>
    </row>
    <row x14ac:dyDescent="0.25" r="105" customHeight="1" ht="18.75">
      <c r="A105" s="5" t="s">
        <v>273</v>
      </c>
      <c r="B105" s="9" t="s">
        <v>37</v>
      </c>
      <c r="C105" s="1" t="s">
        <v>13</v>
      </c>
      <c r="D105" s="6" t="s">
        <v>194</v>
      </c>
      <c r="E105" s="7">
        <v>0.000189</v>
      </c>
      <c r="F105" s="7">
        <v>0.00559</v>
      </c>
      <c r="G105" s="8">
        <v>0</v>
      </c>
      <c r="H105" s="8">
        <v>0</v>
      </c>
      <c r="I105" s="6"/>
      <c r="J105" s="9" t="s">
        <v>274</v>
      </c>
    </row>
    <row x14ac:dyDescent="0.25" r="106" customHeight="1" ht="18.75">
      <c r="A106" s="5" t="s">
        <v>275</v>
      </c>
      <c r="B106" s="9" t="s">
        <v>37</v>
      </c>
      <c r="C106" s="1" t="s">
        <v>13</v>
      </c>
      <c r="D106" s="6" t="s">
        <v>189</v>
      </c>
      <c r="E106" s="7">
        <v>0.000216</v>
      </c>
      <c r="F106" s="7">
        <v>0.00559</v>
      </c>
      <c r="G106" s="8">
        <v>0</v>
      </c>
      <c r="H106" s="8">
        <v>0</v>
      </c>
      <c r="I106" s="6"/>
      <c r="J106" s="9" t="s">
        <v>276</v>
      </c>
    </row>
    <row x14ac:dyDescent="0.25" r="107" customHeight="1" ht="18.75">
      <c r="A107" s="5" t="s">
        <v>277</v>
      </c>
      <c r="B107" s="9" t="s">
        <v>37</v>
      </c>
      <c r="C107" s="1" t="s">
        <v>13</v>
      </c>
      <c r="D107" s="6" t="s">
        <v>189</v>
      </c>
      <c r="E107" s="7">
        <v>0.000216</v>
      </c>
      <c r="F107" s="7">
        <v>0.00559</v>
      </c>
      <c r="G107" s="8">
        <v>0</v>
      </c>
      <c r="H107" s="8">
        <v>0</v>
      </c>
      <c r="I107" s="6"/>
      <c r="J107" s="9" t="s">
        <v>278</v>
      </c>
    </row>
    <row x14ac:dyDescent="0.25" r="108" customHeight="1" ht="18.75">
      <c r="A108" s="5" t="s">
        <v>279</v>
      </c>
      <c r="B108" s="9" t="s">
        <v>37</v>
      </c>
      <c r="C108" s="1" t="s">
        <v>13</v>
      </c>
      <c r="D108" s="6" t="s">
        <v>189</v>
      </c>
      <c r="E108" s="7">
        <v>0.000216</v>
      </c>
      <c r="F108" s="7">
        <v>0.00559</v>
      </c>
      <c r="G108" s="8">
        <v>0</v>
      </c>
      <c r="H108" s="8">
        <v>0</v>
      </c>
      <c r="I108" s="6"/>
      <c r="J108" s="9" t="s">
        <v>280</v>
      </c>
    </row>
    <row x14ac:dyDescent="0.25" r="109" customHeight="1" ht="18.75">
      <c r="A109" s="5" t="s">
        <v>281</v>
      </c>
      <c r="B109" s="9" t="s">
        <v>37</v>
      </c>
      <c r="C109" s="1" t="s">
        <v>13</v>
      </c>
      <c r="D109" s="6" t="s">
        <v>186</v>
      </c>
      <c r="E109" s="7">
        <v>0.000199</v>
      </c>
      <c r="F109" s="7">
        <v>0.00559</v>
      </c>
      <c r="G109" s="8">
        <v>0</v>
      </c>
      <c r="H109" s="8">
        <v>0</v>
      </c>
      <c r="I109" s="6"/>
      <c r="J109" s="9" t="s">
        <v>282</v>
      </c>
    </row>
    <row x14ac:dyDescent="0.25" r="110" customHeight="1" ht="18.75">
      <c r="A110" s="5" t="s">
        <v>283</v>
      </c>
      <c r="B110" s="9" t="s">
        <v>37</v>
      </c>
      <c r="C110" s="1" t="s">
        <v>13</v>
      </c>
      <c r="D110" s="6" t="s">
        <v>183</v>
      </c>
      <c r="E110" s="7">
        <v>0.00054</v>
      </c>
      <c r="F110" s="7">
        <v>0.00559</v>
      </c>
      <c r="G110" s="8">
        <v>0</v>
      </c>
      <c r="H110" s="8">
        <v>0</v>
      </c>
      <c r="I110" s="6"/>
      <c r="J110" s="9" t="s">
        <v>284</v>
      </c>
    </row>
    <row x14ac:dyDescent="0.25" r="111" customHeight="1" ht="18.75">
      <c r="A111" s="5" t="s">
        <v>285</v>
      </c>
      <c r="B111" s="9" t="s">
        <v>37</v>
      </c>
      <c r="C111" s="1" t="s">
        <v>13</v>
      </c>
      <c r="D111" s="6" t="s">
        <v>172</v>
      </c>
      <c r="E111" s="7">
        <v>0.000551</v>
      </c>
      <c r="F111" s="7">
        <v>0.00559</v>
      </c>
      <c r="G111" s="8">
        <v>0</v>
      </c>
      <c r="H111" s="8">
        <v>0</v>
      </c>
      <c r="I111" s="6"/>
      <c r="J111" s="9" t="s">
        <v>286</v>
      </c>
    </row>
    <row x14ac:dyDescent="0.25" r="112" customHeight="1" ht="18.75">
      <c r="A112" s="13" t="s">
        <v>287</v>
      </c>
      <c r="B112" s="9" t="s">
        <v>37</v>
      </c>
      <c r="C112" s="1" t="s">
        <v>13</v>
      </c>
      <c r="D112" s="6" t="s">
        <v>215</v>
      </c>
      <c r="E112" s="7">
        <v>0.00014</v>
      </c>
      <c r="F112" s="7">
        <v>0.00559</v>
      </c>
      <c r="G112" s="8">
        <v>0</v>
      </c>
      <c r="H112" s="8">
        <v>0</v>
      </c>
      <c r="I112" s="6"/>
      <c r="J112" s="9" t="s">
        <v>288</v>
      </c>
    </row>
    <row x14ac:dyDescent="0.25" r="113" customHeight="1" ht="18.75">
      <c r="A113" s="5" t="s">
        <v>289</v>
      </c>
      <c r="B113" s="9" t="s">
        <v>37</v>
      </c>
      <c r="C113" s="1" t="s">
        <v>13</v>
      </c>
      <c r="D113" s="6" t="s">
        <v>218</v>
      </c>
      <c r="E113" s="7">
        <v>0.000248</v>
      </c>
      <c r="F113" s="7">
        <v>0.00559</v>
      </c>
      <c r="G113" s="8">
        <v>0</v>
      </c>
      <c r="H113" s="8">
        <v>0</v>
      </c>
      <c r="I113" s="6"/>
      <c r="J113" s="9" t="s">
        <v>290</v>
      </c>
    </row>
    <row x14ac:dyDescent="0.25" r="114" customHeight="1" ht="18.75">
      <c r="A114" s="5" t="s">
        <v>291</v>
      </c>
      <c r="B114" s="9" t="s">
        <v>37</v>
      </c>
      <c r="C114" s="1" t="s">
        <v>13</v>
      </c>
      <c r="D114" s="6" t="s">
        <v>221</v>
      </c>
      <c r="E114" s="7">
        <v>0.000209</v>
      </c>
      <c r="F114" s="7">
        <v>0.00559</v>
      </c>
      <c r="G114" s="8">
        <v>0</v>
      </c>
      <c r="H114" s="8">
        <v>0</v>
      </c>
      <c r="I114" s="6"/>
      <c r="J114" s="9" t="s">
        <v>292</v>
      </c>
    </row>
    <row x14ac:dyDescent="0.25" r="115" customHeight="1" ht="18.75">
      <c r="A115" s="5" t="s">
        <v>293</v>
      </c>
      <c r="B115" s="9" t="s">
        <v>37</v>
      </c>
      <c r="C115" s="1" t="s">
        <v>13</v>
      </c>
      <c r="D115" s="6" t="s">
        <v>224</v>
      </c>
      <c r="E115" s="7">
        <v>0.000365</v>
      </c>
      <c r="F115" s="7">
        <v>0.00559</v>
      </c>
      <c r="G115" s="8">
        <v>0</v>
      </c>
      <c r="H115" s="8">
        <v>0</v>
      </c>
      <c r="I115" s="6"/>
      <c r="J115" s="9" t="s">
        <v>294</v>
      </c>
    </row>
    <row x14ac:dyDescent="0.25" r="116" customHeight="1" ht="18.75">
      <c r="A116" s="5" t="s">
        <v>295</v>
      </c>
      <c r="B116" s="9" t="s">
        <v>37</v>
      </c>
      <c r="C116" s="1" t="s">
        <v>13</v>
      </c>
      <c r="D116" s="6" t="s">
        <v>227</v>
      </c>
      <c r="E116" s="7">
        <v>0.000395</v>
      </c>
      <c r="F116" s="7">
        <v>0.00559</v>
      </c>
      <c r="G116" s="8">
        <v>0</v>
      </c>
      <c r="H116" s="8">
        <v>0</v>
      </c>
      <c r="I116" s="6"/>
      <c r="J116" s="9" t="s">
        <v>296</v>
      </c>
    </row>
    <row x14ac:dyDescent="0.25" r="117" customHeight="1" ht="18.75">
      <c r="A117" s="5" t="s">
        <v>297</v>
      </c>
      <c r="B117" s="9" t="s">
        <v>37</v>
      </c>
      <c r="C117" s="1" t="s">
        <v>13</v>
      </c>
      <c r="D117" s="6" t="s">
        <v>230</v>
      </c>
      <c r="E117" s="7">
        <v>0.000238</v>
      </c>
      <c r="F117" s="7">
        <v>0.00559</v>
      </c>
      <c r="G117" s="8">
        <v>0</v>
      </c>
      <c r="H117" s="8">
        <v>0</v>
      </c>
      <c r="I117" s="6"/>
      <c r="J117" s="9" t="s">
        <v>298</v>
      </c>
    </row>
    <row x14ac:dyDescent="0.25" r="118" customHeight="1" ht="18.75">
      <c r="A118" s="5" t="s">
        <v>299</v>
      </c>
      <c r="B118" s="9" t="s">
        <v>37</v>
      </c>
      <c r="C118" s="1" t="s">
        <v>13</v>
      </c>
      <c r="D118" s="6" t="s">
        <v>230</v>
      </c>
      <c r="E118" s="7">
        <v>0.000238</v>
      </c>
      <c r="F118" s="7">
        <v>0.00559</v>
      </c>
      <c r="G118" s="8">
        <v>0</v>
      </c>
      <c r="H118" s="8">
        <v>0</v>
      </c>
      <c r="I118" s="6"/>
      <c r="J118" s="9" t="s">
        <v>300</v>
      </c>
    </row>
    <row x14ac:dyDescent="0.25" r="119" customHeight="1" ht="18.75">
      <c r="A119" s="5" t="s">
        <v>301</v>
      </c>
      <c r="B119" s="9" t="s">
        <v>37</v>
      </c>
      <c r="C119" s="1" t="s">
        <v>13</v>
      </c>
      <c r="D119" s="6" t="s">
        <v>189</v>
      </c>
      <c r="E119" s="7">
        <v>0.000216</v>
      </c>
      <c r="F119" s="7">
        <v>0.00559</v>
      </c>
      <c r="G119" s="8">
        <v>0</v>
      </c>
      <c r="H119" s="8">
        <v>0</v>
      </c>
      <c r="I119" s="6"/>
      <c r="J119" s="9" t="s">
        <v>302</v>
      </c>
    </row>
    <row x14ac:dyDescent="0.25" r="120" customHeight="1" ht="18.75">
      <c r="A120" s="5" t="s">
        <v>303</v>
      </c>
      <c r="B120" s="9" t="s">
        <v>37</v>
      </c>
      <c r="C120" s="1" t="s">
        <v>13</v>
      </c>
      <c r="D120" s="6" t="s">
        <v>194</v>
      </c>
      <c r="E120" s="7">
        <v>0.000189</v>
      </c>
      <c r="F120" s="7">
        <v>0.00559</v>
      </c>
      <c r="G120" s="8">
        <v>0</v>
      </c>
      <c r="H120" s="8">
        <v>0</v>
      </c>
      <c r="I120" s="6"/>
      <c r="J120" s="9" t="s">
        <v>304</v>
      </c>
    </row>
    <row x14ac:dyDescent="0.25" r="121" customHeight="1" ht="18.75">
      <c r="A121" s="5" t="s">
        <v>305</v>
      </c>
      <c r="B121" s="9" t="s">
        <v>37</v>
      </c>
      <c r="C121" s="1" t="s">
        <v>13</v>
      </c>
      <c r="D121" s="6" t="s">
        <v>230</v>
      </c>
      <c r="E121" s="7">
        <v>0.000238</v>
      </c>
      <c r="F121" s="7">
        <v>0.00559</v>
      </c>
      <c r="G121" s="8">
        <v>0</v>
      </c>
      <c r="H121" s="8">
        <v>0</v>
      </c>
      <c r="I121" s="6"/>
      <c r="J121" s="9" t="s">
        <v>306</v>
      </c>
    </row>
    <row x14ac:dyDescent="0.25" r="122" customHeight="1" ht="18.75">
      <c r="A122" s="5" t="s">
        <v>307</v>
      </c>
      <c r="B122" s="9" t="s">
        <v>37</v>
      </c>
      <c r="C122" s="1" t="s">
        <v>13</v>
      </c>
      <c r="D122" s="6" t="s">
        <v>241</v>
      </c>
      <c r="E122" s="7">
        <v>0.000118</v>
      </c>
      <c r="F122" s="7">
        <v>0.00559</v>
      </c>
      <c r="G122" s="8">
        <v>0</v>
      </c>
      <c r="H122" s="8">
        <v>0</v>
      </c>
      <c r="I122" s="6"/>
      <c r="J122" s="9" t="s">
        <v>308</v>
      </c>
    </row>
    <row x14ac:dyDescent="0.25" r="123" customHeight="1" ht="18.75">
      <c r="A123" s="5" t="s">
        <v>309</v>
      </c>
      <c r="B123" s="9" t="s">
        <v>37</v>
      </c>
      <c r="C123" s="1" t="s">
        <v>13</v>
      </c>
      <c r="D123" s="6" t="s">
        <v>244</v>
      </c>
      <c r="E123" s="7">
        <v>0.000172</v>
      </c>
      <c r="F123" s="7">
        <v>0.00559</v>
      </c>
      <c r="G123" s="8">
        <v>0</v>
      </c>
      <c r="H123" s="8">
        <v>0</v>
      </c>
      <c r="I123" s="6"/>
      <c r="J123" s="9" t="s">
        <v>310</v>
      </c>
    </row>
    <row x14ac:dyDescent="0.25" r="124" customHeight="1" ht="18.75">
      <c r="A124" s="5" t="s">
        <v>311</v>
      </c>
      <c r="B124" s="9" t="s">
        <v>37</v>
      </c>
      <c r="C124" s="1" t="s">
        <v>13</v>
      </c>
      <c r="D124" s="6" t="s">
        <v>215</v>
      </c>
      <c r="E124" s="7">
        <v>0.00014</v>
      </c>
      <c r="F124" s="7">
        <v>0.00559</v>
      </c>
      <c r="G124" s="8">
        <v>0</v>
      </c>
      <c r="H124" s="8">
        <v>0</v>
      </c>
      <c r="I124" s="6"/>
      <c r="J124" s="9" t="s">
        <v>312</v>
      </c>
    </row>
    <row x14ac:dyDescent="0.25" r="125" customHeight="1" ht="18.75">
      <c r="A125" s="5" t="s">
        <v>313</v>
      </c>
      <c r="B125" s="1" t="s">
        <v>271</v>
      </c>
      <c r="C125" s="1" t="s">
        <v>13</v>
      </c>
      <c r="D125" s="6" t="s">
        <v>314</v>
      </c>
      <c r="E125" s="7">
        <v>0.00023799999999999998</v>
      </c>
      <c r="F125" s="7">
        <v>0.00559</v>
      </c>
      <c r="G125" s="8">
        <v>0</v>
      </c>
      <c r="H125" s="8">
        <v>0</v>
      </c>
      <c r="I125" s="6"/>
      <c r="J125" s="9" t="s">
        <v>315</v>
      </c>
    </row>
    <row x14ac:dyDescent="0.25" r="126" customHeight="1" ht="18.75">
      <c r="A126" s="5" t="s">
        <v>316</v>
      </c>
      <c r="B126" s="1" t="s">
        <v>37</v>
      </c>
      <c r="C126" s="1" t="s">
        <v>13</v>
      </c>
      <c r="D126" s="6" t="s">
        <v>314</v>
      </c>
      <c r="E126" s="7">
        <v>0.00023799999999999998</v>
      </c>
      <c r="F126" s="7">
        <v>0.00559</v>
      </c>
      <c r="G126" s="8">
        <v>0</v>
      </c>
      <c r="H126" s="8">
        <v>0</v>
      </c>
      <c r="I126" s="6"/>
      <c r="J126" s="1" t="s">
        <v>317</v>
      </c>
    </row>
    <row x14ac:dyDescent="0.25" r="127" customHeight="1" ht="18.75">
      <c r="A127" s="5" t="s">
        <v>318</v>
      </c>
      <c r="B127" s="9" t="s">
        <v>37</v>
      </c>
      <c r="C127" s="1" t="s">
        <v>13</v>
      </c>
      <c r="D127" s="6" t="s">
        <v>319</v>
      </c>
      <c r="E127" s="8">
        <v>0</v>
      </c>
      <c r="F127" s="8">
        <v>0</v>
      </c>
      <c r="G127" s="8">
        <v>0</v>
      </c>
      <c r="H127" s="8">
        <v>0</v>
      </c>
      <c r="I127" s="6"/>
      <c r="J127" s="9" t="s">
        <v>320</v>
      </c>
    </row>
    <row x14ac:dyDescent="0.25" r="128" customHeight="1" ht="18.75">
      <c r="A128" s="5" t="s">
        <v>321</v>
      </c>
      <c r="B128" s="9" t="s">
        <v>37</v>
      </c>
      <c r="C128" s="1" t="s">
        <v>13</v>
      </c>
      <c r="D128" s="6" t="s">
        <v>319</v>
      </c>
      <c r="E128" s="8">
        <v>0</v>
      </c>
      <c r="F128" s="8">
        <v>0</v>
      </c>
      <c r="G128" s="8">
        <v>0</v>
      </c>
      <c r="H128" s="8">
        <v>0</v>
      </c>
      <c r="I128" s="6"/>
      <c r="J128" s="9" t="s">
        <v>322</v>
      </c>
    </row>
    <row x14ac:dyDescent="0.25" r="129" customHeight="1" ht="18.75">
      <c r="A129" s="5" t="s">
        <v>323</v>
      </c>
      <c r="B129" s="9" t="s">
        <v>37</v>
      </c>
      <c r="C129" s="1" t="s">
        <v>13</v>
      </c>
      <c r="D129" s="6" t="s">
        <v>324</v>
      </c>
      <c r="E129" s="7">
        <v>0.002371</v>
      </c>
      <c r="F129" s="7">
        <v>0.00559</v>
      </c>
      <c r="G129" s="8">
        <v>0</v>
      </c>
      <c r="H129" s="8">
        <v>0</v>
      </c>
      <c r="I129" s="6"/>
      <c r="J129" s="9" t="s">
        <v>325</v>
      </c>
    </row>
    <row x14ac:dyDescent="0.25" r="130" customHeight="1" ht="18.75">
      <c r="A130" s="5" t="s">
        <v>326</v>
      </c>
      <c r="B130" s="9" t="s">
        <v>37</v>
      </c>
      <c r="C130" s="1" t="s">
        <v>13</v>
      </c>
      <c r="D130" s="6" t="s">
        <v>324</v>
      </c>
      <c r="E130" s="7">
        <v>0.002371</v>
      </c>
      <c r="F130" s="7">
        <v>0.00559</v>
      </c>
      <c r="G130" s="8">
        <v>0</v>
      </c>
      <c r="H130" s="8">
        <v>0</v>
      </c>
      <c r="I130" s="6"/>
      <c r="J130" s="9" t="s">
        <v>327</v>
      </c>
    </row>
    <row x14ac:dyDescent="0.25" r="131" customHeight="1" ht="18.75">
      <c r="A131" s="5" t="s">
        <v>328</v>
      </c>
      <c r="B131" s="9" t="s">
        <v>37</v>
      </c>
      <c r="C131" s="1" t="s">
        <v>13</v>
      </c>
      <c r="D131" s="6" t="s">
        <v>324</v>
      </c>
      <c r="E131" s="7">
        <v>0.002371</v>
      </c>
      <c r="F131" s="7">
        <v>0.00559</v>
      </c>
      <c r="G131" s="8">
        <v>0</v>
      </c>
      <c r="H131" s="8">
        <v>0</v>
      </c>
      <c r="I131" s="6"/>
      <c r="J131" s="9" t="s">
        <v>329</v>
      </c>
    </row>
    <row x14ac:dyDescent="0.25" r="132" customHeight="1" ht="18.75">
      <c r="A132" s="5" t="s">
        <v>330</v>
      </c>
      <c r="B132" s="9" t="s">
        <v>331</v>
      </c>
      <c r="C132" s="1" t="s">
        <v>332</v>
      </c>
      <c r="D132" s="6" t="s">
        <v>333</v>
      </c>
      <c r="E132" s="7">
        <v>0.0722</v>
      </c>
      <c r="F132" s="7">
        <v>0.0203</v>
      </c>
      <c r="G132" s="8">
        <v>0</v>
      </c>
      <c r="H132" s="8">
        <v>0</v>
      </c>
      <c r="I132" s="6"/>
      <c r="J132" s="9" t="s">
        <v>334</v>
      </c>
    </row>
    <row x14ac:dyDescent="0.25" r="133" customHeight="1" ht="18.75">
      <c r="A133" s="5" t="s">
        <v>335</v>
      </c>
      <c r="B133" s="9" t="s">
        <v>331</v>
      </c>
      <c r="C133" s="1" t="s">
        <v>332</v>
      </c>
      <c r="D133" s="6" t="s">
        <v>333</v>
      </c>
      <c r="E133" s="7">
        <v>0.0722</v>
      </c>
      <c r="F133" s="7">
        <v>0.0203</v>
      </c>
      <c r="G133" s="8">
        <v>0</v>
      </c>
      <c r="H133" s="8">
        <v>0</v>
      </c>
      <c r="I133" s="6"/>
      <c r="J133" s="9" t="s">
        <v>336</v>
      </c>
    </row>
    <row x14ac:dyDescent="0.25" r="134" customHeight="1" ht="18.75">
      <c r="A134" s="5" t="s">
        <v>337</v>
      </c>
      <c r="B134" s="9" t="s">
        <v>331</v>
      </c>
      <c r="C134" s="1" t="s">
        <v>332</v>
      </c>
      <c r="D134" s="6" t="s">
        <v>333</v>
      </c>
      <c r="E134" s="7">
        <v>0.0722</v>
      </c>
      <c r="F134" s="7">
        <v>0.0203</v>
      </c>
      <c r="G134" s="8">
        <v>0</v>
      </c>
      <c r="H134" s="8">
        <v>0</v>
      </c>
      <c r="I134" s="6"/>
      <c r="J134" s="9" t="s">
        <v>338</v>
      </c>
    </row>
    <row x14ac:dyDescent="0.25" r="135" customHeight="1" ht="18.75">
      <c r="A135" s="5" t="s">
        <v>339</v>
      </c>
      <c r="B135" s="9" t="s">
        <v>331</v>
      </c>
      <c r="C135" s="1" t="s">
        <v>332</v>
      </c>
      <c r="D135" s="6" t="s">
        <v>333</v>
      </c>
      <c r="E135" s="7">
        <v>0.0722</v>
      </c>
      <c r="F135" s="7">
        <v>0.0203</v>
      </c>
      <c r="G135" s="8">
        <v>0</v>
      </c>
      <c r="H135" s="8">
        <v>0</v>
      </c>
      <c r="I135" s="6"/>
      <c r="J135" s="9" t="s">
        <v>340</v>
      </c>
    </row>
    <row x14ac:dyDescent="0.25" r="136" customHeight="1" ht="18.75">
      <c r="A136" s="5" t="s">
        <v>341</v>
      </c>
      <c r="B136" s="1" t="s">
        <v>342</v>
      </c>
      <c r="C136" s="1" t="s">
        <v>343</v>
      </c>
      <c r="D136" s="6" t="s">
        <v>344</v>
      </c>
      <c r="E136" s="7">
        <f>0.229*10^1</f>
      </c>
      <c r="F136" s="7">
        <f>0.926*10^-3</f>
      </c>
      <c r="G136" s="8">
        <v>0</v>
      </c>
      <c r="H136" s="8">
        <v>0</v>
      </c>
      <c r="I136" s="6"/>
      <c r="J136" s="9" t="s">
        <v>345</v>
      </c>
    </row>
    <row x14ac:dyDescent="0.25" r="137" customHeight="1" ht="18.75">
      <c r="A137" s="13" t="s">
        <v>346</v>
      </c>
      <c r="B137" s="1" t="s">
        <v>347</v>
      </c>
      <c r="C137" s="1" t="s">
        <v>332</v>
      </c>
      <c r="D137" s="6" t="s">
        <v>348</v>
      </c>
      <c r="E137" s="7">
        <v>0.05</v>
      </c>
      <c r="F137" s="7">
        <v>0.0707</v>
      </c>
      <c r="G137" s="8">
        <v>0</v>
      </c>
      <c r="H137" s="8">
        <v>0</v>
      </c>
      <c r="I137" s="6"/>
      <c r="J137" s="1" t="s">
        <v>349</v>
      </c>
    </row>
    <row x14ac:dyDescent="0.25" r="138" customHeight="1" ht="18.75">
      <c r="A138" s="5" t="s">
        <v>350</v>
      </c>
      <c r="B138" s="9" t="s">
        <v>351</v>
      </c>
      <c r="C138" s="1" t="s">
        <v>352</v>
      </c>
      <c r="D138" s="6" t="s">
        <v>353</v>
      </c>
      <c r="E138" s="7">
        <v>0.0000649</v>
      </c>
      <c r="F138" s="7">
        <v>0.020300000000000002</v>
      </c>
      <c r="G138" s="8">
        <v>0</v>
      </c>
      <c r="H138" s="8">
        <v>0</v>
      </c>
      <c r="I138" s="6"/>
      <c r="J138" s="1" t="s">
        <v>354</v>
      </c>
    </row>
    <row x14ac:dyDescent="0.25" r="139" customHeight="1" ht="18.75">
      <c r="A139" s="5" t="s">
        <v>355</v>
      </c>
      <c r="B139" s="9" t="s">
        <v>351</v>
      </c>
      <c r="C139" s="1" t="s">
        <v>352</v>
      </c>
      <c r="D139" s="6" t="s">
        <v>356</v>
      </c>
      <c r="E139" s="7">
        <f>0.309*10^-4</f>
      </c>
      <c r="F139" s="7">
        <f>0.203*10^-1</f>
      </c>
      <c r="G139" s="8">
        <v>0</v>
      </c>
      <c r="H139" s="8">
        <v>0</v>
      </c>
      <c r="I139" s="6"/>
      <c r="J139" s="1" t="s">
        <v>357</v>
      </c>
    </row>
    <row x14ac:dyDescent="0.25" r="140" customHeight="1" ht="18.75">
      <c r="A140" s="5" t="s">
        <v>358</v>
      </c>
      <c r="B140" s="9" t="s">
        <v>351</v>
      </c>
      <c r="C140" s="1" t="s">
        <v>352</v>
      </c>
      <c r="D140" s="6" t="s">
        <v>359</v>
      </c>
      <c r="E140" s="7">
        <f>0.108*10^-4</f>
      </c>
      <c r="F140" s="7">
        <f>0.203*10^-1</f>
      </c>
      <c r="G140" s="8">
        <v>0</v>
      </c>
      <c r="H140" s="8">
        <v>0</v>
      </c>
      <c r="I140" s="6"/>
      <c r="J140" s="1" t="s">
        <v>360</v>
      </c>
    </row>
    <row x14ac:dyDescent="0.25" r="141" customHeight="1" ht="18.75">
      <c r="A141" s="13" t="s">
        <v>361</v>
      </c>
      <c r="B141" s="1" t="s">
        <v>362</v>
      </c>
      <c r="C141" s="1" t="s">
        <v>363</v>
      </c>
      <c r="D141" s="6" t="s">
        <v>364</v>
      </c>
      <c r="E141" s="8" t="s">
        <v>365</v>
      </c>
      <c r="F141" s="8" t="s">
        <v>365</v>
      </c>
      <c r="G141" s="8" t="s">
        <v>365</v>
      </c>
      <c r="H141" s="8" t="s">
        <v>365</v>
      </c>
      <c r="I141" s="6"/>
      <c r="J141" s="1" t="s">
        <v>366</v>
      </c>
    </row>
    <row x14ac:dyDescent="0.25" r="142" customHeight="1" ht="18.75">
      <c r="A142" s="13" t="s">
        <v>367</v>
      </c>
      <c r="B142" s="1" t="s">
        <v>362</v>
      </c>
      <c r="C142" s="1" t="s">
        <v>363</v>
      </c>
      <c r="D142" s="6" t="s">
        <v>368</v>
      </c>
      <c r="E142" s="7">
        <v>0.000177</v>
      </c>
      <c r="F142" s="7">
        <v>0.004</v>
      </c>
      <c r="G142" s="8">
        <v>0</v>
      </c>
      <c r="H142" s="8">
        <v>0</v>
      </c>
      <c r="I142" s="6"/>
      <c r="J142" s="1" t="s">
        <v>369</v>
      </c>
    </row>
    <row x14ac:dyDescent="0.25" r="143" customHeight="1" ht="18.75">
      <c r="A143" s="13" t="s">
        <v>370</v>
      </c>
      <c r="B143" s="1" t="s">
        <v>362</v>
      </c>
      <c r="C143" s="1" t="s">
        <v>363</v>
      </c>
      <c r="D143" s="6" t="s">
        <v>371</v>
      </c>
      <c r="E143" s="7">
        <f>0.531*10^-4</f>
      </c>
      <c r="F143" s="7">
        <v>0.004</v>
      </c>
      <c r="G143" s="8">
        <v>0</v>
      </c>
      <c r="H143" s="8">
        <v>0</v>
      </c>
      <c r="I143" s="6"/>
      <c r="J143" s="1" t="s">
        <v>372</v>
      </c>
    </row>
    <row x14ac:dyDescent="0.25" r="144" customHeight="1" ht="18.75">
      <c r="A144" s="13" t="s">
        <v>373</v>
      </c>
      <c r="B144" s="1" t="s">
        <v>362</v>
      </c>
      <c r="C144" s="1" t="s">
        <v>363</v>
      </c>
      <c r="D144" s="6" t="s">
        <v>374</v>
      </c>
      <c r="E144" s="7">
        <v>0.00014199999999999998</v>
      </c>
      <c r="F144" s="7">
        <v>0.004</v>
      </c>
      <c r="G144" s="8">
        <v>0</v>
      </c>
      <c r="H144" s="8">
        <v>0</v>
      </c>
      <c r="I144" s="6"/>
      <c r="J144" s="1" t="s">
        <v>369</v>
      </c>
    </row>
    <row x14ac:dyDescent="0.25" r="145" customHeight="1" ht="18.75">
      <c r="A145" s="13" t="s">
        <v>375</v>
      </c>
      <c r="B145" s="1" t="s">
        <v>362</v>
      </c>
      <c r="C145" s="1" t="s">
        <v>363</v>
      </c>
      <c r="D145" s="6" t="s">
        <v>374</v>
      </c>
      <c r="E145" s="7">
        <v>0.00014199999999999998</v>
      </c>
      <c r="F145" s="7">
        <v>0.004</v>
      </c>
      <c r="G145" s="8">
        <v>0</v>
      </c>
      <c r="H145" s="8">
        <v>0</v>
      </c>
      <c r="I145" s="6"/>
      <c r="J145" s="1" t="s">
        <v>372</v>
      </c>
    </row>
    <row x14ac:dyDescent="0.25" r="146" customHeight="1" ht="18.75">
      <c r="A146" s="5" t="s">
        <v>376</v>
      </c>
      <c r="B146" s="9" t="s">
        <v>377</v>
      </c>
      <c r="C146" s="1" t="s">
        <v>352</v>
      </c>
      <c r="D146" s="6" t="s">
        <v>378</v>
      </c>
      <c r="E146" s="7">
        <v>0.000438</v>
      </c>
      <c r="F146" s="7">
        <v>0.0141</v>
      </c>
      <c r="G146" s="8">
        <v>0</v>
      </c>
      <c r="H146" s="8">
        <v>0</v>
      </c>
      <c r="I146" s="6"/>
      <c r="J146" s="9" t="s">
        <v>379</v>
      </c>
    </row>
    <row x14ac:dyDescent="0.25" r="147" customHeight="1" ht="18.75">
      <c r="A147" s="5" t="s">
        <v>380</v>
      </c>
      <c r="B147" s="9" t="s">
        <v>377</v>
      </c>
      <c r="C147" s="1" t="s">
        <v>352</v>
      </c>
      <c r="D147" s="6" t="s">
        <v>381</v>
      </c>
      <c r="E147" s="7">
        <v>0.000133</v>
      </c>
      <c r="F147" s="7">
        <v>0.0141</v>
      </c>
      <c r="G147" s="8">
        <v>0</v>
      </c>
      <c r="H147" s="8">
        <v>0</v>
      </c>
      <c r="I147" s="6"/>
      <c r="J147" s="9" t="s">
        <v>382</v>
      </c>
    </row>
    <row x14ac:dyDescent="0.25" r="148" customHeight="1" ht="18.75">
      <c r="A148" s="13" t="s">
        <v>383</v>
      </c>
      <c r="B148" s="1" t="s">
        <v>271</v>
      </c>
      <c r="C148" s="1" t="s">
        <v>384</v>
      </c>
      <c r="D148" s="6" t="s">
        <v>385</v>
      </c>
      <c r="E148" s="7">
        <v>0.0708</v>
      </c>
      <c r="F148" s="7">
        <v>0.00304</v>
      </c>
      <c r="G148" s="8">
        <v>0</v>
      </c>
      <c r="H148" s="8">
        <v>0</v>
      </c>
      <c r="I148" s="6"/>
      <c r="J148" s="1" t="s">
        <v>386</v>
      </c>
    </row>
    <row x14ac:dyDescent="0.25" r="149" customHeight="1" ht="18.75">
      <c r="A149" s="13" t="s">
        <v>387</v>
      </c>
      <c r="B149" s="1" t="s">
        <v>271</v>
      </c>
      <c r="C149" s="1" t="s">
        <v>384</v>
      </c>
      <c r="D149" s="6" t="s">
        <v>385</v>
      </c>
      <c r="E149" s="7">
        <v>0.0708</v>
      </c>
      <c r="F149" s="7">
        <v>0.00304</v>
      </c>
      <c r="G149" s="8">
        <v>0</v>
      </c>
      <c r="H149" s="8">
        <v>0</v>
      </c>
      <c r="I149" s="6"/>
      <c r="J149" s="1" t="s">
        <v>386</v>
      </c>
    </row>
    <row x14ac:dyDescent="0.25" r="150" customHeight="1" ht="18.75">
      <c r="A150" s="5" t="s">
        <v>388</v>
      </c>
      <c r="B150" s="1" t="s">
        <v>271</v>
      </c>
      <c r="C150" s="1" t="s">
        <v>384</v>
      </c>
      <c r="D150" s="6" t="s">
        <v>385</v>
      </c>
      <c r="E150" s="7">
        <v>0.0708</v>
      </c>
      <c r="F150" s="7">
        <v>0.00304</v>
      </c>
      <c r="G150" s="8">
        <v>0</v>
      </c>
      <c r="H150" s="8">
        <v>0</v>
      </c>
      <c r="I150" s="6"/>
      <c r="J150" s="9" t="s">
        <v>390</v>
      </c>
    </row>
    <row x14ac:dyDescent="0.25" r="151" customHeight="1" ht="18.75">
      <c r="A151" s="13" t="s">
        <v>391</v>
      </c>
      <c r="B151" s="9" t="s">
        <v>362</v>
      </c>
      <c r="C151" s="1" t="s">
        <v>363</v>
      </c>
      <c r="D151" s="6" t="s">
        <v>374</v>
      </c>
      <c r="E151" s="7">
        <v>0.000142</v>
      </c>
      <c r="F151" s="7">
        <v>0.004</v>
      </c>
      <c r="G151" s="8">
        <v>0</v>
      </c>
      <c r="H151" s="8">
        <v>0</v>
      </c>
      <c r="I151" s="6"/>
      <c r="J151" s="9" t="s">
        <v>392</v>
      </c>
    </row>
    <row x14ac:dyDescent="0.25" r="152" customHeight="1" ht="18.75">
      <c r="A152" s="5" t="s">
        <v>393</v>
      </c>
      <c r="B152" s="9" t="s">
        <v>362</v>
      </c>
      <c r="C152" s="1" t="s">
        <v>363</v>
      </c>
      <c r="D152" s="6" t="s">
        <v>374</v>
      </c>
      <c r="E152" s="7">
        <v>0.000142</v>
      </c>
      <c r="F152" s="7">
        <v>0.004</v>
      </c>
      <c r="G152" s="8">
        <v>0</v>
      </c>
      <c r="H152" s="8">
        <v>0</v>
      </c>
      <c r="I152" s="6"/>
      <c r="J152" s="9" t="s">
        <v>394</v>
      </c>
    </row>
    <row x14ac:dyDescent="0.25" r="153" customHeight="1" ht="18.75">
      <c r="A153" s="5" t="s">
        <v>395</v>
      </c>
      <c r="B153" s="9" t="s">
        <v>362</v>
      </c>
      <c r="C153" s="1" t="s">
        <v>363</v>
      </c>
      <c r="D153" s="6" t="s">
        <v>365</v>
      </c>
      <c r="E153" s="8" t="s">
        <v>365</v>
      </c>
      <c r="F153" s="8" t="s">
        <v>365</v>
      </c>
      <c r="G153" s="8" t="s">
        <v>365</v>
      </c>
      <c r="H153" s="8" t="s">
        <v>365</v>
      </c>
      <c r="I153" s="6"/>
      <c r="J153" s="9" t="s">
        <v>396</v>
      </c>
    </row>
    <row x14ac:dyDescent="0.25" r="154" customHeight="1" ht="18.75">
      <c r="A154" s="13" t="s">
        <v>397</v>
      </c>
      <c r="B154" s="9" t="s">
        <v>362</v>
      </c>
      <c r="C154" s="1" t="s">
        <v>363</v>
      </c>
      <c r="D154" s="6" t="s">
        <v>374</v>
      </c>
      <c r="E154" s="7">
        <v>0.000142</v>
      </c>
      <c r="F154" s="7">
        <v>0.004</v>
      </c>
      <c r="G154" s="8">
        <v>0</v>
      </c>
      <c r="H154" s="8">
        <v>0</v>
      </c>
      <c r="I154" s="6"/>
      <c r="J154" s="1" t="s">
        <v>398</v>
      </c>
    </row>
    <row x14ac:dyDescent="0.25" r="155" customHeight="1" ht="18.75">
      <c r="A155" s="13" t="s">
        <v>399</v>
      </c>
      <c r="B155" s="9" t="s">
        <v>362</v>
      </c>
      <c r="C155" s="1" t="s">
        <v>363</v>
      </c>
      <c r="D155" s="6" t="s">
        <v>374</v>
      </c>
      <c r="E155" s="7">
        <v>0.000142</v>
      </c>
      <c r="F155" s="7">
        <v>0.004</v>
      </c>
      <c r="G155" s="8">
        <v>0</v>
      </c>
      <c r="H155" s="8">
        <v>0</v>
      </c>
      <c r="I155" s="6"/>
      <c r="J155" s="1" t="s">
        <v>400</v>
      </c>
    </row>
    <row x14ac:dyDescent="0.25" r="156" customHeight="1" ht="18.75">
      <c r="A156" s="5" t="s">
        <v>401</v>
      </c>
      <c r="B156" s="9" t="s">
        <v>362</v>
      </c>
      <c r="C156" s="1" t="s">
        <v>363</v>
      </c>
      <c r="D156" s="6" t="s">
        <v>365</v>
      </c>
      <c r="E156" s="8" t="s">
        <v>365</v>
      </c>
      <c r="F156" s="8" t="s">
        <v>365</v>
      </c>
      <c r="G156" s="8" t="s">
        <v>365</v>
      </c>
      <c r="H156" s="8" t="s">
        <v>365</v>
      </c>
      <c r="I156" s="6"/>
      <c r="J156" s="9" t="s">
        <v>402</v>
      </c>
    </row>
    <row x14ac:dyDescent="0.25" r="157" customHeight="1" ht="18.75">
      <c r="A157" s="5" t="s">
        <v>403</v>
      </c>
      <c r="B157" s="1" t="s">
        <v>404</v>
      </c>
      <c r="C157" s="1" t="s">
        <v>363</v>
      </c>
      <c r="D157" s="6" t="s">
        <v>405</v>
      </c>
      <c r="E157" s="8">
        <v>0</v>
      </c>
      <c r="F157" s="8">
        <v>0</v>
      </c>
      <c r="G157" s="8">
        <v>0</v>
      </c>
      <c r="H157" s="8">
        <v>0</v>
      </c>
      <c r="I157" s="6"/>
      <c r="J157" s="9" t="s">
        <v>406</v>
      </c>
    </row>
    <row x14ac:dyDescent="0.25" r="158" customHeight="1" ht="18.75">
      <c r="A158" s="1" t="s">
        <v>972</v>
      </c>
      <c r="B158" s="1" t="s">
        <v>973</v>
      </c>
      <c r="C158" s="1" t="s">
        <v>363</v>
      </c>
      <c r="D158" s="6" t="s">
        <v>365</v>
      </c>
      <c r="E158" s="8">
        <v>0</v>
      </c>
      <c r="F158" s="8">
        <v>0</v>
      </c>
      <c r="G158" s="8">
        <v>0</v>
      </c>
      <c r="H158" s="8">
        <v>0</v>
      </c>
      <c r="I158" s="2"/>
      <c r="J158" s="1" t="s">
        <v>974</v>
      </c>
    </row>
    <row x14ac:dyDescent="0.25" r="159" customHeight="1" ht="18.75">
      <c r="A159" s="5" t="s">
        <v>407</v>
      </c>
      <c r="B159" s="9" t="s">
        <v>408</v>
      </c>
      <c r="C159" s="1" t="s">
        <v>409</v>
      </c>
      <c r="D159" s="6" t="s">
        <v>410</v>
      </c>
      <c r="E159" s="7">
        <v>23.1</v>
      </c>
      <c r="F159" s="8">
        <v>0</v>
      </c>
      <c r="G159" s="8">
        <v>0</v>
      </c>
      <c r="H159" s="8">
        <v>0</v>
      </c>
      <c r="I159" s="6"/>
      <c r="J159" s="9" t="s">
        <v>411</v>
      </c>
    </row>
    <row x14ac:dyDescent="0.25" r="160" customHeight="1" ht="18.75">
      <c r="A160" s="5" t="s">
        <v>412</v>
      </c>
      <c r="B160" s="9" t="s">
        <v>408</v>
      </c>
      <c r="C160" s="1" t="s">
        <v>409</v>
      </c>
      <c r="D160" s="6" t="s">
        <v>410</v>
      </c>
      <c r="E160" s="7">
        <v>23.1</v>
      </c>
      <c r="F160" s="8">
        <v>0</v>
      </c>
      <c r="G160" s="8">
        <v>0</v>
      </c>
      <c r="H160" s="8">
        <v>0</v>
      </c>
      <c r="I160" s="6"/>
      <c r="J160" s="9" t="s">
        <v>411</v>
      </c>
    </row>
    <row x14ac:dyDescent="0.25" r="161" customHeight="1" ht="18.75">
      <c r="A161" s="5" t="s">
        <v>413</v>
      </c>
      <c r="B161" s="1" t="s">
        <v>408</v>
      </c>
      <c r="C161" s="1" t="s">
        <v>409</v>
      </c>
      <c r="D161" s="6" t="s">
        <v>410</v>
      </c>
      <c r="E161" s="7">
        <v>23.1</v>
      </c>
      <c r="F161" s="8">
        <v>0</v>
      </c>
      <c r="G161" s="8">
        <v>0</v>
      </c>
      <c r="H161" s="8">
        <v>0</v>
      </c>
      <c r="I161" s="6"/>
      <c r="J161" s="9" t="s">
        <v>414</v>
      </c>
    </row>
    <row x14ac:dyDescent="0.25" r="162" customHeight="1" ht="18.75">
      <c r="A162" s="5" t="s">
        <v>415</v>
      </c>
      <c r="B162" s="1" t="s">
        <v>408</v>
      </c>
      <c r="C162" s="1" t="s">
        <v>409</v>
      </c>
      <c r="D162" s="6" t="s">
        <v>410</v>
      </c>
      <c r="E162" s="7">
        <v>23.1</v>
      </c>
      <c r="F162" s="8">
        <v>0</v>
      </c>
      <c r="G162" s="8">
        <v>0</v>
      </c>
      <c r="H162" s="8">
        <v>0</v>
      </c>
      <c r="I162" s="6"/>
      <c r="J162" s="9" t="s">
        <v>414</v>
      </c>
    </row>
    <row x14ac:dyDescent="0.25" r="163" customHeight="1" ht="18.75">
      <c r="A163" s="5" t="s">
        <v>416</v>
      </c>
      <c r="B163" s="9" t="s">
        <v>408</v>
      </c>
      <c r="C163" s="1" t="s">
        <v>409</v>
      </c>
      <c r="D163" s="6" t="s">
        <v>417</v>
      </c>
      <c r="E163" s="7">
        <v>18.7</v>
      </c>
      <c r="F163" s="8">
        <v>0</v>
      </c>
      <c r="G163" s="8">
        <v>0</v>
      </c>
      <c r="H163" s="8">
        <v>0</v>
      </c>
      <c r="I163" s="6"/>
      <c r="J163" s="9" t="s">
        <v>418</v>
      </c>
    </row>
    <row x14ac:dyDescent="0.25" r="164" customHeight="1" ht="18.75">
      <c r="A164" s="5" t="s">
        <v>419</v>
      </c>
      <c r="B164" s="9" t="s">
        <v>408</v>
      </c>
      <c r="C164" s="1" t="s">
        <v>409</v>
      </c>
      <c r="D164" s="6" t="s">
        <v>417</v>
      </c>
      <c r="E164" s="7">
        <v>18.7</v>
      </c>
      <c r="F164" s="8">
        <v>0</v>
      </c>
      <c r="G164" s="8">
        <v>0</v>
      </c>
      <c r="H164" s="8">
        <v>0</v>
      </c>
      <c r="I164" s="6"/>
      <c r="J164" s="9" t="s">
        <v>418</v>
      </c>
    </row>
    <row x14ac:dyDescent="0.25" r="165" customHeight="1" ht="18.75">
      <c r="A165" s="5" t="s">
        <v>420</v>
      </c>
      <c r="B165" s="9" t="s">
        <v>408</v>
      </c>
      <c r="C165" s="1" t="s">
        <v>409</v>
      </c>
      <c r="D165" s="6" t="s">
        <v>421</v>
      </c>
      <c r="E165" s="7">
        <v>24.6</v>
      </c>
      <c r="F165" s="8">
        <v>0</v>
      </c>
      <c r="G165" s="8">
        <v>0</v>
      </c>
      <c r="H165" s="8">
        <v>0</v>
      </c>
      <c r="I165" s="6"/>
      <c r="J165" s="9" t="s">
        <v>422</v>
      </c>
    </row>
    <row x14ac:dyDescent="0.25" r="166" customHeight="1" ht="18.75">
      <c r="A166" s="5" t="s">
        <v>423</v>
      </c>
      <c r="B166" s="9" t="s">
        <v>408</v>
      </c>
      <c r="C166" s="1" t="s">
        <v>409</v>
      </c>
      <c r="D166" s="6" t="s">
        <v>421</v>
      </c>
      <c r="E166" s="7">
        <v>24.6</v>
      </c>
      <c r="F166" s="8">
        <v>0</v>
      </c>
      <c r="G166" s="8">
        <v>0</v>
      </c>
      <c r="H166" s="8">
        <v>0</v>
      </c>
      <c r="I166" s="6"/>
      <c r="J166" s="9" t="s">
        <v>422</v>
      </c>
    </row>
    <row x14ac:dyDescent="0.25" r="167" customHeight="1" ht="18.75">
      <c r="A167" s="5" t="s">
        <v>424</v>
      </c>
      <c r="B167" s="9" t="s">
        <v>408</v>
      </c>
      <c r="C167" s="1" t="s">
        <v>409</v>
      </c>
      <c r="D167" s="6" t="s">
        <v>421</v>
      </c>
      <c r="E167" s="7">
        <v>24.6</v>
      </c>
      <c r="F167" s="8">
        <v>0</v>
      </c>
      <c r="G167" s="8">
        <v>0</v>
      </c>
      <c r="H167" s="8">
        <v>0</v>
      </c>
      <c r="I167" s="6"/>
      <c r="J167" s="9" t="s">
        <v>425</v>
      </c>
    </row>
    <row x14ac:dyDescent="0.25" r="168" customHeight="1" ht="18.75">
      <c r="A168" s="5" t="s">
        <v>426</v>
      </c>
      <c r="B168" s="9" t="s">
        <v>408</v>
      </c>
      <c r="C168" s="1" t="s">
        <v>409</v>
      </c>
      <c r="D168" s="6" t="s">
        <v>421</v>
      </c>
      <c r="E168" s="7">
        <v>24.6</v>
      </c>
      <c r="F168" s="8">
        <v>0</v>
      </c>
      <c r="G168" s="8">
        <v>0</v>
      </c>
      <c r="H168" s="8">
        <v>0</v>
      </c>
      <c r="I168" s="6"/>
      <c r="J168" s="9" t="s">
        <v>425</v>
      </c>
    </row>
    <row x14ac:dyDescent="0.25" r="169" customHeight="1" ht="18.75">
      <c r="A169" s="5" t="s">
        <v>427</v>
      </c>
      <c r="B169" s="9" t="s">
        <v>408</v>
      </c>
      <c r="C169" s="1" t="s">
        <v>409</v>
      </c>
      <c r="D169" s="6" t="s">
        <v>421</v>
      </c>
      <c r="E169" s="7">
        <v>24.6</v>
      </c>
      <c r="F169" s="8">
        <v>0</v>
      </c>
      <c r="G169" s="8">
        <v>0</v>
      </c>
      <c r="H169" s="8">
        <v>0</v>
      </c>
      <c r="I169" s="6"/>
      <c r="J169" s="1" t="s">
        <v>428</v>
      </c>
    </row>
    <row x14ac:dyDescent="0.25" r="170" customHeight="1" ht="18.75">
      <c r="A170" s="5" t="s">
        <v>429</v>
      </c>
      <c r="B170" s="9" t="s">
        <v>408</v>
      </c>
      <c r="C170" s="1" t="s">
        <v>409</v>
      </c>
      <c r="D170" s="6" t="s">
        <v>421</v>
      </c>
      <c r="E170" s="7">
        <v>24.6</v>
      </c>
      <c r="F170" s="8">
        <v>0</v>
      </c>
      <c r="G170" s="8">
        <v>0</v>
      </c>
      <c r="H170" s="8">
        <v>0</v>
      </c>
      <c r="I170" s="6"/>
      <c r="J170" s="1" t="s">
        <v>428</v>
      </c>
    </row>
    <row x14ac:dyDescent="0.25" r="171" customHeight="1" ht="18.75">
      <c r="A171" s="5" t="s">
        <v>430</v>
      </c>
      <c r="B171" s="9" t="s">
        <v>408</v>
      </c>
      <c r="C171" s="1" t="s">
        <v>409</v>
      </c>
      <c r="D171" s="6" t="s">
        <v>421</v>
      </c>
      <c r="E171" s="7">
        <v>24.6</v>
      </c>
      <c r="F171" s="8">
        <v>0</v>
      </c>
      <c r="G171" s="8">
        <v>0</v>
      </c>
      <c r="H171" s="8">
        <v>0</v>
      </c>
      <c r="I171" s="6"/>
      <c r="J171" s="1" t="s">
        <v>431</v>
      </c>
    </row>
    <row x14ac:dyDescent="0.25" r="172" customHeight="1" ht="18.75">
      <c r="A172" s="13" t="s">
        <v>432</v>
      </c>
      <c r="B172" s="9" t="s">
        <v>408</v>
      </c>
      <c r="C172" s="1" t="s">
        <v>409</v>
      </c>
      <c r="D172" s="6" t="s">
        <v>421</v>
      </c>
      <c r="E172" s="7">
        <v>24.6</v>
      </c>
      <c r="F172" s="8">
        <v>0</v>
      </c>
      <c r="G172" s="8">
        <v>0</v>
      </c>
      <c r="H172" s="8">
        <v>0</v>
      </c>
      <c r="I172" s="6"/>
      <c r="J172" s="1" t="s">
        <v>431</v>
      </c>
    </row>
    <row x14ac:dyDescent="0.25" r="173" customHeight="1" ht="18.75">
      <c r="A173" s="5" t="s">
        <v>433</v>
      </c>
      <c r="B173" s="9" t="s">
        <v>408</v>
      </c>
      <c r="C173" s="1" t="s">
        <v>409</v>
      </c>
      <c r="D173" s="6" t="s">
        <v>417</v>
      </c>
      <c r="E173" s="7">
        <v>18.7</v>
      </c>
      <c r="F173" s="8">
        <v>0</v>
      </c>
      <c r="G173" s="8">
        <v>0</v>
      </c>
      <c r="H173" s="8">
        <v>0</v>
      </c>
      <c r="I173" s="6"/>
      <c r="J173" s="9" t="s">
        <v>434</v>
      </c>
    </row>
    <row x14ac:dyDescent="0.25" r="174" customHeight="1" ht="18.75">
      <c r="A174" s="5" t="s">
        <v>435</v>
      </c>
      <c r="B174" s="9" t="s">
        <v>408</v>
      </c>
      <c r="C174" s="1" t="s">
        <v>409</v>
      </c>
      <c r="D174" s="6" t="s">
        <v>417</v>
      </c>
      <c r="E174" s="7">
        <v>18.7</v>
      </c>
      <c r="F174" s="8">
        <v>0</v>
      </c>
      <c r="G174" s="8">
        <v>0</v>
      </c>
      <c r="H174" s="8">
        <v>0</v>
      </c>
      <c r="I174" s="6"/>
      <c r="J174" s="9" t="s">
        <v>434</v>
      </c>
    </row>
    <row x14ac:dyDescent="0.25" r="175" customHeight="1" ht="18.75">
      <c r="A175" s="5" t="s">
        <v>436</v>
      </c>
      <c r="B175" s="9" t="s">
        <v>408</v>
      </c>
      <c r="C175" s="1" t="s">
        <v>409</v>
      </c>
      <c r="D175" s="6" t="s">
        <v>437</v>
      </c>
      <c r="E175" s="7">
        <v>22.1</v>
      </c>
      <c r="F175" s="8">
        <v>0</v>
      </c>
      <c r="G175" s="8">
        <v>0</v>
      </c>
      <c r="H175" s="8">
        <v>0</v>
      </c>
      <c r="I175" s="6"/>
      <c r="J175" s="9" t="s">
        <v>438</v>
      </c>
    </row>
    <row x14ac:dyDescent="0.25" r="176" customHeight="1" ht="18.75">
      <c r="A176" s="5" t="s">
        <v>439</v>
      </c>
      <c r="B176" s="1" t="s">
        <v>975</v>
      </c>
      <c r="C176" s="1" t="s">
        <v>441</v>
      </c>
      <c r="D176" s="6" t="s">
        <v>442</v>
      </c>
      <c r="E176" s="7">
        <v>0.909</v>
      </c>
      <c r="F176" s="8">
        <v>0</v>
      </c>
      <c r="G176" s="7">
        <v>0.05</v>
      </c>
      <c r="H176" s="8">
        <v>0</v>
      </c>
      <c r="I176" s="6" t="s">
        <v>443</v>
      </c>
      <c r="J176" s="9" t="s">
        <v>444</v>
      </c>
    </row>
    <row x14ac:dyDescent="0.25" r="177" customHeight="1" ht="18.75">
      <c r="A177" s="5" t="s">
        <v>445</v>
      </c>
      <c r="B177" s="9" t="s">
        <v>975</v>
      </c>
      <c r="C177" s="1" t="s">
        <v>441</v>
      </c>
      <c r="D177" s="6" t="s">
        <v>446</v>
      </c>
      <c r="E177" s="7">
        <v>0.909</v>
      </c>
      <c r="F177" s="8">
        <v>0</v>
      </c>
      <c r="G177" s="7">
        <v>0.05</v>
      </c>
      <c r="H177" s="8">
        <v>0</v>
      </c>
      <c r="I177" s="6" t="s">
        <v>447</v>
      </c>
      <c r="J177" s="9" t="s">
        <v>444</v>
      </c>
    </row>
    <row x14ac:dyDescent="0.25" r="178" customHeight="1" ht="18.75">
      <c r="A178" s="5" t="s">
        <v>448</v>
      </c>
      <c r="B178" s="9" t="s">
        <v>975</v>
      </c>
      <c r="C178" s="1" t="s">
        <v>441</v>
      </c>
      <c r="D178" s="6" t="s">
        <v>449</v>
      </c>
      <c r="E178" s="7">
        <v>0.909</v>
      </c>
      <c r="F178" s="8">
        <v>0</v>
      </c>
      <c r="G178" s="7">
        <v>0.05</v>
      </c>
      <c r="H178" s="8">
        <v>0</v>
      </c>
      <c r="I178" s="6" t="s">
        <v>450</v>
      </c>
      <c r="J178" s="9" t="s">
        <v>451</v>
      </c>
    </row>
    <row x14ac:dyDescent="0.25" r="179" customHeight="1" ht="18.75">
      <c r="A179" s="5" t="s">
        <v>452</v>
      </c>
      <c r="B179" s="9" t="s">
        <v>975</v>
      </c>
      <c r="C179" s="1" t="s">
        <v>441</v>
      </c>
      <c r="D179" s="6" t="s">
        <v>453</v>
      </c>
      <c r="E179" s="7">
        <v>0.909</v>
      </c>
      <c r="F179" s="8">
        <v>0</v>
      </c>
      <c r="G179" s="7">
        <v>0.05</v>
      </c>
      <c r="H179" s="8">
        <v>0</v>
      </c>
      <c r="I179" s="6" t="s">
        <v>454</v>
      </c>
      <c r="J179" s="9" t="s">
        <v>455</v>
      </c>
    </row>
    <row x14ac:dyDescent="0.25" r="180" customHeight="1" ht="18.75">
      <c r="A180" s="5" t="s">
        <v>456</v>
      </c>
      <c r="B180" s="9" t="s">
        <v>975</v>
      </c>
      <c r="C180" s="1" t="s">
        <v>441</v>
      </c>
      <c r="D180" s="6" t="s">
        <v>457</v>
      </c>
      <c r="E180" s="7">
        <v>0.909</v>
      </c>
      <c r="F180" s="8">
        <v>0</v>
      </c>
      <c r="G180" s="7">
        <v>0.05</v>
      </c>
      <c r="H180" s="8">
        <v>0</v>
      </c>
      <c r="I180" s="6" t="s">
        <v>458</v>
      </c>
      <c r="J180" s="9" t="s">
        <v>459</v>
      </c>
    </row>
    <row x14ac:dyDescent="0.25" r="181" customHeight="1" ht="18.75">
      <c r="A181" s="5" t="s">
        <v>460</v>
      </c>
      <c r="B181" s="9" t="s">
        <v>975</v>
      </c>
      <c r="C181" s="1" t="s">
        <v>441</v>
      </c>
      <c r="D181" s="6" t="s">
        <v>461</v>
      </c>
      <c r="E181" s="7">
        <v>0.909</v>
      </c>
      <c r="F181" s="8">
        <v>0</v>
      </c>
      <c r="G181" s="7">
        <v>0.05</v>
      </c>
      <c r="H181" s="8">
        <v>0</v>
      </c>
      <c r="I181" s="6" t="s">
        <v>462</v>
      </c>
      <c r="J181" s="9" t="s">
        <v>463</v>
      </c>
    </row>
    <row x14ac:dyDescent="0.25" r="182" customHeight="1" ht="18.75">
      <c r="A182" s="5" t="s">
        <v>464</v>
      </c>
      <c r="B182" s="9" t="s">
        <v>975</v>
      </c>
      <c r="C182" s="1" t="s">
        <v>441</v>
      </c>
      <c r="D182" s="6" t="s">
        <v>465</v>
      </c>
      <c r="E182" s="7">
        <v>0.909</v>
      </c>
      <c r="F182" s="8">
        <v>0</v>
      </c>
      <c r="G182" s="7">
        <v>0.05</v>
      </c>
      <c r="H182" s="8">
        <v>0</v>
      </c>
      <c r="I182" s="6" t="s">
        <v>466</v>
      </c>
      <c r="J182" s="9" t="s">
        <v>463</v>
      </c>
    </row>
    <row x14ac:dyDescent="0.25" r="183" customHeight="1" ht="18.75">
      <c r="A183" s="5" t="s">
        <v>467</v>
      </c>
      <c r="B183" s="9" t="s">
        <v>975</v>
      </c>
      <c r="C183" s="1" t="s">
        <v>441</v>
      </c>
      <c r="D183" s="6" t="s">
        <v>468</v>
      </c>
      <c r="E183" s="7">
        <v>0.909</v>
      </c>
      <c r="F183" s="8">
        <v>0</v>
      </c>
      <c r="G183" s="7">
        <v>0.05</v>
      </c>
      <c r="H183" s="8">
        <v>0</v>
      </c>
      <c r="I183" s="6" t="s">
        <v>469</v>
      </c>
      <c r="J183" s="9" t="s">
        <v>470</v>
      </c>
    </row>
    <row x14ac:dyDescent="0.25" r="184" customHeight="1" ht="18.75">
      <c r="A184" s="5" t="s">
        <v>471</v>
      </c>
      <c r="B184" s="9" t="s">
        <v>975</v>
      </c>
      <c r="C184" s="1" t="s">
        <v>441</v>
      </c>
      <c r="D184" s="6" t="s">
        <v>472</v>
      </c>
      <c r="E184" s="7">
        <v>0.909</v>
      </c>
      <c r="F184" s="8">
        <v>0</v>
      </c>
      <c r="G184" s="7">
        <v>0.05</v>
      </c>
      <c r="H184" s="8">
        <v>0</v>
      </c>
      <c r="I184" s="6" t="s">
        <v>473</v>
      </c>
      <c r="J184" s="9" t="s">
        <v>470</v>
      </c>
    </row>
    <row x14ac:dyDescent="0.25" r="185" customHeight="1" ht="18.75">
      <c r="A185" s="5" t="s">
        <v>474</v>
      </c>
      <c r="B185" s="9" t="s">
        <v>975</v>
      </c>
      <c r="C185" s="1" t="s">
        <v>441</v>
      </c>
      <c r="D185" s="6" t="s">
        <v>475</v>
      </c>
      <c r="E185" s="7">
        <v>0.909</v>
      </c>
      <c r="F185" s="8">
        <v>0</v>
      </c>
      <c r="G185" s="7">
        <v>0.05</v>
      </c>
      <c r="H185" s="8">
        <v>0</v>
      </c>
      <c r="I185" s="6" t="s">
        <v>476</v>
      </c>
      <c r="J185" s="9" t="s">
        <v>477</v>
      </c>
    </row>
    <row x14ac:dyDescent="0.25" r="186" customHeight="1" ht="18.75">
      <c r="A186" s="5" t="s">
        <v>478</v>
      </c>
      <c r="B186" s="9" t="s">
        <v>975</v>
      </c>
      <c r="C186" s="1" t="s">
        <v>441</v>
      </c>
      <c r="D186" s="6" t="s">
        <v>479</v>
      </c>
      <c r="E186" s="7">
        <v>0.909</v>
      </c>
      <c r="F186" s="8">
        <v>0</v>
      </c>
      <c r="G186" s="7">
        <v>0.05</v>
      </c>
      <c r="H186" s="8">
        <v>0</v>
      </c>
      <c r="I186" s="6" t="s">
        <v>480</v>
      </c>
      <c r="J186" s="9" t="s">
        <v>477</v>
      </c>
    </row>
    <row x14ac:dyDescent="0.25" r="187" customHeight="1" ht="18.75">
      <c r="A187" s="5" t="s">
        <v>481</v>
      </c>
      <c r="B187" s="9" t="s">
        <v>975</v>
      </c>
      <c r="C187" s="1" t="s">
        <v>441</v>
      </c>
      <c r="D187" s="6" t="s">
        <v>482</v>
      </c>
      <c r="E187" s="7">
        <v>0.909</v>
      </c>
      <c r="F187" s="8">
        <v>0</v>
      </c>
      <c r="G187" s="7">
        <v>0.05</v>
      </c>
      <c r="H187" s="8">
        <v>0</v>
      </c>
      <c r="I187" s="6" t="s">
        <v>483</v>
      </c>
      <c r="J187" s="9" t="s">
        <v>484</v>
      </c>
    </row>
    <row x14ac:dyDescent="0.25" r="188" customHeight="1" ht="18.75">
      <c r="A188" s="5" t="s">
        <v>485</v>
      </c>
      <c r="B188" s="9" t="s">
        <v>975</v>
      </c>
      <c r="C188" s="1" t="s">
        <v>441</v>
      </c>
      <c r="D188" s="6" t="s">
        <v>486</v>
      </c>
      <c r="E188" s="7">
        <v>0.909</v>
      </c>
      <c r="F188" s="8">
        <v>0</v>
      </c>
      <c r="G188" s="7">
        <v>0.05</v>
      </c>
      <c r="H188" s="8">
        <v>0</v>
      </c>
      <c r="I188" s="6" t="s">
        <v>487</v>
      </c>
      <c r="J188" s="9" t="s">
        <v>488</v>
      </c>
    </row>
    <row x14ac:dyDescent="0.25" r="189" customHeight="1" ht="18.75">
      <c r="A189" s="5" t="s">
        <v>489</v>
      </c>
      <c r="B189" s="9" t="s">
        <v>975</v>
      </c>
      <c r="C189" s="1" t="s">
        <v>441</v>
      </c>
      <c r="D189" s="6" t="s">
        <v>490</v>
      </c>
      <c r="E189" s="7">
        <v>0.909</v>
      </c>
      <c r="F189" s="8">
        <v>0</v>
      </c>
      <c r="G189" s="7">
        <v>0.05</v>
      </c>
      <c r="H189" s="8">
        <v>0</v>
      </c>
      <c r="I189" s="6" t="s">
        <v>491</v>
      </c>
      <c r="J189" s="9" t="s">
        <v>492</v>
      </c>
    </row>
    <row x14ac:dyDescent="0.25" r="190" customHeight="1" ht="18.75">
      <c r="A190" s="5" t="s">
        <v>493</v>
      </c>
      <c r="B190" s="9" t="s">
        <v>975</v>
      </c>
      <c r="C190" s="1" t="s">
        <v>441</v>
      </c>
      <c r="D190" s="6" t="s">
        <v>494</v>
      </c>
      <c r="E190" s="7">
        <v>0.909</v>
      </c>
      <c r="F190" s="8">
        <v>0</v>
      </c>
      <c r="G190" s="7">
        <v>0.05</v>
      </c>
      <c r="H190" s="8">
        <v>0</v>
      </c>
      <c r="I190" s="6" t="s">
        <v>495</v>
      </c>
      <c r="J190" s="9" t="s">
        <v>496</v>
      </c>
    </row>
    <row x14ac:dyDescent="0.25" r="191" customHeight="1" ht="18.75">
      <c r="A191" s="5" t="s">
        <v>497</v>
      </c>
      <c r="B191" s="9" t="s">
        <v>975</v>
      </c>
      <c r="C191" s="1" t="s">
        <v>441</v>
      </c>
      <c r="D191" s="6" t="s">
        <v>498</v>
      </c>
      <c r="E191" s="7">
        <v>0.909</v>
      </c>
      <c r="F191" s="8">
        <v>0</v>
      </c>
      <c r="G191" s="7">
        <v>0.05</v>
      </c>
      <c r="H191" s="8">
        <v>0</v>
      </c>
      <c r="I191" s="6" t="s">
        <v>499</v>
      </c>
      <c r="J191" s="9" t="s">
        <v>496</v>
      </c>
    </row>
    <row x14ac:dyDescent="0.25" r="192" customHeight="1" ht="18.75">
      <c r="A192" s="5" t="s">
        <v>500</v>
      </c>
      <c r="B192" s="9" t="s">
        <v>975</v>
      </c>
      <c r="C192" s="1" t="s">
        <v>441</v>
      </c>
      <c r="D192" s="6" t="s">
        <v>501</v>
      </c>
      <c r="E192" s="7">
        <v>0.909</v>
      </c>
      <c r="F192" s="8">
        <v>0</v>
      </c>
      <c r="G192" s="7">
        <v>0.05</v>
      </c>
      <c r="H192" s="8">
        <v>0</v>
      </c>
      <c r="I192" s="6" t="s">
        <v>502</v>
      </c>
      <c r="J192" s="9" t="s">
        <v>503</v>
      </c>
    </row>
    <row x14ac:dyDescent="0.25" r="193" customHeight="1" ht="18.75">
      <c r="A193" s="5" t="s">
        <v>504</v>
      </c>
      <c r="B193" s="9" t="s">
        <v>975</v>
      </c>
      <c r="C193" s="1" t="s">
        <v>441</v>
      </c>
      <c r="D193" s="6" t="s">
        <v>505</v>
      </c>
      <c r="E193" s="7">
        <v>0.909</v>
      </c>
      <c r="F193" s="8">
        <v>0</v>
      </c>
      <c r="G193" s="7">
        <v>0.05</v>
      </c>
      <c r="H193" s="8">
        <v>0</v>
      </c>
      <c r="I193" s="6" t="s">
        <v>506</v>
      </c>
      <c r="J193" s="9" t="s">
        <v>503</v>
      </c>
    </row>
    <row x14ac:dyDescent="0.25" r="194" customHeight="1" ht="18.75">
      <c r="A194" s="5" t="s">
        <v>507</v>
      </c>
      <c r="B194" s="9" t="s">
        <v>975</v>
      </c>
      <c r="C194" s="1" t="s">
        <v>441</v>
      </c>
      <c r="D194" s="6" t="s">
        <v>508</v>
      </c>
      <c r="E194" s="7">
        <v>0.909</v>
      </c>
      <c r="F194" s="8">
        <v>0</v>
      </c>
      <c r="G194" s="7">
        <v>0.05</v>
      </c>
      <c r="H194" s="8">
        <v>0</v>
      </c>
      <c r="I194" s="6" t="s">
        <v>509</v>
      </c>
      <c r="J194" s="9" t="s">
        <v>510</v>
      </c>
    </row>
    <row x14ac:dyDescent="0.25" r="195" customHeight="1" ht="18.75">
      <c r="A195" s="5" t="s">
        <v>511</v>
      </c>
      <c r="B195" s="9" t="s">
        <v>975</v>
      </c>
      <c r="C195" s="1" t="s">
        <v>441</v>
      </c>
      <c r="D195" s="6" t="s">
        <v>512</v>
      </c>
      <c r="E195" s="7">
        <v>0.909</v>
      </c>
      <c r="F195" s="8">
        <v>0</v>
      </c>
      <c r="G195" s="7">
        <v>0.05</v>
      </c>
      <c r="H195" s="8">
        <v>0</v>
      </c>
      <c r="I195" s="6" t="s">
        <v>513</v>
      </c>
      <c r="J195" s="9" t="s">
        <v>510</v>
      </c>
    </row>
    <row x14ac:dyDescent="0.25" r="196" customHeight="1" ht="18.75">
      <c r="A196" s="5" t="s">
        <v>514</v>
      </c>
      <c r="B196" s="9" t="s">
        <v>975</v>
      </c>
      <c r="C196" s="1" t="s">
        <v>441</v>
      </c>
      <c r="D196" s="6" t="s">
        <v>515</v>
      </c>
      <c r="E196" s="7">
        <v>0.909</v>
      </c>
      <c r="F196" s="8">
        <v>0</v>
      </c>
      <c r="G196" s="7">
        <v>0.05</v>
      </c>
      <c r="H196" s="8">
        <v>0</v>
      </c>
      <c r="I196" s="6" t="s">
        <v>516</v>
      </c>
      <c r="J196" s="9" t="s">
        <v>517</v>
      </c>
    </row>
    <row x14ac:dyDescent="0.25" r="197" customHeight="1" ht="18.75">
      <c r="A197" s="5" t="s">
        <v>518</v>
      </c>
      <c r="B197" s="9" t="s">
        <v>975</v>
      </c>
      <c r="C197" s="1" t="s">
        <v>441</v>
      </c>
      <c r="D197" s="6" t="s">
        <v>519</v>
      </c>
      <c r="E197" s="7">
        <v>0.909</v>
      </c>
      <c r="F197" s="8">
        <v>0</v>
      </c>
      <c r="G197" s="7">
        <v>0.05</v>
      </c>
      <c r="H197" s="8">
        <v>0</v>
      </c>
      <c r="I197" s="6" t="s">
        <v>520</v>
      </c>
      <c r="J197" s="9" t="s">
        <v>517</v>
      </c>
    </row>
    <row x14ac:dyDescent="0.25" r="198" customHeight="1" ht="18.75">
      <c r="A198" s="5" t="s">
        <v>521</v>
      </c>
      <c r="B198" s="9" t="s">
        <v>975</v>
      </c>
      <c r="C198" s="1" t="s">
        <v>441</v>
      </c>
      <c r="D198" s="6" t="s">
        <v>522</v>
      </c>
      <c r="E198" s="7">
        <v>0.909</v>
      </c>
      <c r="F198" s="8">
        <v>0</v>
      </c>
      <c r="G198" s="7">
        <v>0.05</v>
      </c>
      <c r="H198" s="8">
        <v>0</v>
      </c>
      <c r="I198" s="6" t="s">
        <v>523</v>
      </c>
      <c r="J198" s="9" t="s">
        <v>524</v>
      </c>
    </row>
    <row x14ac:dyDescent="0.25" r="199" customHeight="1" ht="18.75">
      <c r="A199" s="5" t="s">
        <v>525</v>
      </c>
      <c r="B199" s="9" t="s">
        <v>975</v>
      </c>
      <c r="C199" s="1" t="s">
        <v>441</v>
      </c>
      <c r="D199" s="6" t="s">
        <v>526</v>
      </c>
      <c r="E199" s="7">
        <v>0.909</v>
      </c>
      <c r="F199" s="8">
        <v>0</v>
      </c>
      <c r="G199" s="7">
        <v>0.05</v>
      </c>
      <c r="H199" s="8">
        <v>0</v>
      </c>
      <c r="I199" s="6" t="s">
        <v>527</v>
      </c>
      <c r="J199" s="9" t="s">
        <v>528</v>
      </c>
    </row>
    <row x14ac:dyDescent="0.25" r="200" customHeight="1" ht="18.75">
      <c r="A200" s="5" t="s">
        <v>529</v>
      </c>
      <c r="B200" s="9" t="s">
        <v>975</v>
      </c>
      <c r="C200" s="1" t="s">
        <v>441</v>
      </c>
      <c r="D200" s="6" t="s">
        <v>530</v>
      </c>
      <c r="E200" s="7">
        <v>0.909</v>
      </c>
      <c r="F200" s="8">
        <v>0</v>
      </c>
      <c r="G200" s="8">
        <v>0</v>
      </c>
      <c r="H200" s="8">
        <v>0</v>
      </c>
      <c r="I200" s="6"/>
      <c r="J200" s="9" t="s">
        <v>531</v>
      </c>
    </row>
    <row x14ac:dyDescent="0.25" r="201" customHeight="1" ht="18.75">
      <c r="A201" s="5" t="s">
        <v>532</v>
      </c>
      <c r="B201" s="9" t="s">
        <v>975</v>
      </c>
      <c r="C201" s="1" t="s">
        <v>441</v>
      </c>
      <c r="D201" s="6" t="s">
        <v>530</v>
      </c>
      <c r="E201" s="7">
        <v>0.909</v>
      </c>
      <c r="F201" s="8">
        <v>0</v>
      </c>
      <c r="G201" s="8">
        <v>0</v>
      </c>
      <c r="H201" s="8">
        <v>0</v>
      </c>
      <c r="I201" s="6"/>
      <c r="J201" s="9" t="s">
        <v>533</v>
      </c>
    </row>
    <row x14ac:dyDescent="0.25" r="202" customHeight="1" ht="18.75">
      <c r="A202" s="5" t="s">
        <v>534</v>
      </c>
      <c r="B202" s="9" t="s">
        <v>975</v>
      </c>
      <c r="C202" s="1" t="s">
        <v>441</v>
      </c>
      <c r="D202" s="6" t="s">
        <v>530</v>
      </c>
      <c r="E202" s="7">
        <v>0.909</v>
      </c>
      <c r="F202" s="8">
        <v>0</v>
      </c>
      <c r="G202" s="8">
        <v>0</v>
      </c>
      <c r="H202" s="8">
        <v>0</v>
      </c>
      <c r="I202" s="6"/>
      <c r="J202" s="9" t="s">
        <v>535</v>
      </c>
    </row>
    <row x14ac:dyDescent="0.25" r="203" customHeight="1" ht="18.75">
      <c r="A203" s="5" t="s">
        <v>536</v>
      </c>
      <c r="B203" s="9" t="s">
        <v>975</v>
      </c>
      <c r="C203" s="1" t="s">
        <v>441</v>
      </c>
      <c r="D203" s="6" t="s">
        <v>530</v>
      </c>
      <c r="E203" s="7">
        <v>0.909</v>
      </c>
      <c r="F203" s="8">
        <v>0</v>
      </c>
      <c r="G203" s="8">
        <v>0</v>
      </c>
      <c r="H203" s="8">
        <v>0</v>
      </c>
      <c r="I203" s="6"/>
      <c r="J203" s="9" t="s">
        <v>537</v>
      </c>
    </row>
    <row x14ac:dyDescent="0.25" r="204" customHeight="1" ht="18.75">
      <c r="A204" s="5" t="s">
        <v>538</v>
      </c>
      <c r="B204" s="9" t="s">
        <v>975</v>
      </c>
      <c r="C204" s="1" t="s">
        <v>441</v>
      </c>
      <c r="D204" s="6" t="s">
        <v>530</v>
      </c>
      <c r="E204" s="7">
        <v>0.909</v>
      </c>
      <c r="F204" s="8">
        <v>0</v>
      </c>
      <c r="G204" s="8">
        <v>0</v>
      </c>
      <c r="H204" s="8">
        <v>0</v>
      </c>
      <c r="I204" s="6"/>
      <c r="J204" s="9" t="s">
        <v>539</v>
      </c>
    </row>
    <row x14ac:dyDescent="0.25" r="205" customHeight="1" ht="18.75">
      <c r="A205" s="5" t="s">
        <v>540</v>
      </c>
      <c r="B205" s="9" t="s">
        <v>975</v>
      </c>
      <c r="C205" s="1" t="s">
        <v>441</v>
      </c>
      <c r="D205" s="6" t="s">
        <v>530</v>
      </c>
      <c r="E205" s="7">
        <v>0.909</v>
      </c>
      <c r="F205" s="8">
        <v>0</v>
      </c>
      <c r="G205" s="8">
        <v>0</v>
      </c>
      <c r="H205" s="8">
        <v>0</v>
      </c>
      <c r="I205" s="6"/>
      <c r="J205" s="9" t="s">
        <v>541</v>
      </c>
    </row>
    <row x14ac:dyDescent="0.25" r="206" customHeight="1" ht="18.75">
      <c r="A206" s="5" t="s">
        <v>542</v>
      </c>
      <c r="B206" s="9" t="s">
        <v>975</v>
      </c>
      <c r="C206" s="1" t="s">
        <v>441</v>
      </c>
      <c r="D206" s="6" t="s">
        <v>530</v>
      </c>
      <c r="E206" s="7">
        <v>0.909</v>
      </c>
      <c r="F206" s="8">
        <v>0</v>
      </c>
      <c r="G206" s="8">
        <v>0</v>
      </c>
      <c r="H206" s="8">
        <v>0</v>
      </c>
      <c r="I206" s="6"/>
      <c r="J206" s="9" t="s">
        <v>543</v>
      </c>
    </row>
    <row x14ac:dyDescent="0.25" r="207" customHeight="1" ht="18.75">
      <c r="A207" s="5" t="s">
        <v>544</v>
      </c>
      <c r="B207" s="9" t="s">
        <v>975</v>
      </c>
      <c r="C207" s="1" t="s">
        <v>441</v>
      </c>
      <c r="D207" s="6" t="s">
        <v>530</v>
      </c>
      <c r="E207" s="7">
        <v>0.909</v>
      </c>
      <c r="F207" s="8">
        <v>0</v>
      </c>
      <c r="G207" s="8">
        <v>0</v>
      </c>
      <c r="H207" s="8">
        <v>0</v>
      </c>
      <c r="I207" s="6"/>
      <c r="J207" s="9" t="s">
        <v>545</v>
      </c>
    </row>
    <row x14ac:dyDescent="0.25" r="208" customHeight="1" ht="18.75">
      <c r="A208" s="5" t="s">
        <v>546</v>
      </c>
      <c r="B208" s="1" t="s">
        <v>975</v>
      </c>
      <c r="C208" s="1" t="s">
        <v>441</v>
      </c>
      <c r="D208" s="6" t="s">
        <v>515</v>
      </c>
      <c r="E208" s="7">
        <v>0.909</v>
      </c>
      <c r="F208" s="8">
        <v>0</v>
      </c>
      <c r="G208" s="7">
        <v>0.05</v>
      </c>
      <c r="H208" s="8">
        <v>0</v>
      </c>
      <c r="I208" s="6" t="s">
        <v>516</v>
      </c>
      <c r="J208" s="9" t="s">
        <v>547</v>
      </c>
    </row>
    <row x14ac:dyDescent="0.25" r="209" customHeight="1" ht="18.75">
      <c r="A209" s="5" t="s">
        <v>548</v>
      </c>
      <c r="B209" s="1" t="s">
        <v>975</v>
      </c>
      <c r="C209" s="1" t="s">
        <v>441</v>
      </c>
      <c r="D209" s="6" t="s">
        <v>515</v>
      </c>
      <c r="E209" s="7">
        <v>0.909</v>
      </c>
      <c r="F209" s="8">
        <v>0</v>
      </c>
      <c r="G209" s="7">
        <v>0.05</v>
      </c>
      <c r="H209" s="8">
        <v>0</v>
      </c>
      <c r="I209" s="6" t="s">
        <v>516</v>
      </c>
      <c r="J209" s="9" t="s">
        <v>549</v>
      </c>
    </row>
    <row x14ac:dyDescent="0.25" r="210" customHeight="1" ht="18.75">
      <c r="A210" s="13" t="s">
        <v>550</v>
      </c>
      <c r="B210" s="9" t="s">
        <v>975</v>
      </c>
      <c r="C210" s="1" t="s">
        <v>441</v>
      </c>
      <c r="D210" s="6" t="s">
        <v>530</v>
      </c>
      <c r="E210" s="7">
        <v>0.909</v>
      </c>
      <c r="F210" s="8">
        <v>0</v>
      </c>
      <c r="G210" s="8">
        <v>0</v>
      </c>
      <c r="H210" s="8">
        <v>0</v>
      </c>
      <c r="I210" s="6"/>
      <c r="J210" s="1" t="s">
        <v>551</v>
      </c>
    </row>
    <row x14ac:dyDescent="0.25" r="211" customHeight="1" ht="18.75">
      <c r="A211" s="5" t="s">
        <v>552</v>
      </c>
      <c r="B211" s="9" t="s">
        <v>975</v>
      </c>
      <c r="C211" s="1" t="s">
        <v>441</v>
      </c>
      <c r="D211" s="6" t="s">
        <v>530</v>
      </c>
      <c r="E211" s="7">
        <v>0.909</v>
      </c>
      <c r="F211" s="8">
        <v>0</v>
      </c>
      <c r="G211" s="8">
        <v>0</v>
      </c>
      <c r="H211" s="8">
        <v>0</v>
      </c>
      <c r="I211" s="6"/>
      <c r="J211" s="9" t="s">
        <v>553</v>
      </c>
    </row>
    <row x14ac:dyDescent="0.25" r="212" customHeight="1" ht="18.75">
      <c r="A212" s="5" t="s">
        <v>554</v>
      </c>
      <c r="B212" s="9" t="s">
        <v>975</v>
      </c>
      <c r="C212" s="1" t="s">
        <v>441</v>
      </c>
      <c r="D212" s="6" t="s">
        <v>530</v>
      </c>
      <c r="E212" s="7">
        <v>0.909</v>
      </c>
      <c r="F212" s="8">
        <v>0</v>
      </c>
      <c r="G212" s="8">
        <v>0</v>
      </c>
      <c r="H212" s="8">
        <v>0</v>
      </c>
      <c r="I212" s="6"/>
      <c r="J212" s="9" t="s">
        <v>555</v>
      </c>
    </row>
    <row x14ac:dyDescent="0.25" r="213" customHeight="1" ht="18.75">
      <c r="A213" s="13" t="s">
        <v>556</v>
      </c>
      <c r="B213" s="9" t="s">
        <v>975</v>
      </c>
      <c r="C213" s="1" t="s">
        <v>441</v>
      </c>
      <c r="D213" s="6" t="s">
        <v>530</v>
      </c>
      <c r="E213" s="7">
        <v>0.909</v>
      </c>
      <c r="F213" s="8">
        <v>0</v>
      </c>
      <c r="G213" s="8">
        <v>0</v>
      </c>
      <c r="H213" s="8">
        <v>0</v>
      </c>
      <c r="I213" s="6"/>
      <c r="J213" s="9" t="s">
        <v>557</v>
      </c>
    </row>
    <row x14ac:dyDescent="0.25" r="214" customHeight="1" ht="18.75">
      <c r="A214" s="13" t="s">
        <v>558</v>
      </c>
      <c r="B214" s="9" t="s">
        <v>975</v>
      </c>
      <c r="C214" s="1" t="s">
        <v>441</v>
      </c>
      <c r="D214" s="6" t="s">
        <v>530</v>
      </c>
      <c r="E214" s="7">
        <v>0.909</v>
      </c>
      <c r="F214" s="8">
        <v>0</v>
      </c>
      <c r="G214" s="8">
        <v>0</v>
      </c>
      <c r="H214" s="8">
        <v>0</v>
      </c>
      <c r="I214" s="6"/>
      <c r="J214" s="1" t="s">
        <v>559</v>
      </c>
    </row>
    <row x14ac:dyDescent="0.25" r="215" customHeight="1" ht="18.75">
      <c r="A215" s="5" t="s">
        <v>560</v>
      </c>
      <c r="B215" s="9" t="s">
        <v>975</v>
      </c>
      <c r="C215" s="1" t="s">
        <v>441</v>
      </c>
      <c r="D215" s="6" t="s">
        <v>530</v>
      </c>
      <c r="E215" s="7">
        <v>0.909</v>
      </c>
      <c r="F215" s="8">
        <v>0</v>
      </c>
      <c r="G215" s="8">
        <v>0</v>
      </c>
      <c r="H215" s="8">
        <v>0</v>
      </c>
      <c r="I215" s="6"/>
      <c r="J215" s="9" t="s">
        <v>561</v>
      </c>
    </row>
    <row x14ac:dyDescent="0.25" r="216" customHeight="1" ht="18.75">
      <c r="A216" s="5" t="s">
        <v>562</v>
      </c>
      <c r="B216" s="9" t="s">
        <v>975</v>
      </c>
      <c r="C216" s="1" t="s">
        <v>441</v>
      </c>
      <c r="D216" s="6" t="s">
        <v>530</v>
      </c>
      <c r="E216" s="7">
        <v>0.909</v>
      </c>
      <c r="F216" s="8">
        <v>0</v>
      </c>
      <c r="G216" s="8">
        <v>0</v>
      </c>
      <c r="H216" s="8">
        <v>0</v>
      </c>
      <c r="I216" s="6"/>
      <c r="J216" s="9" t="s">
        <v>563</v>
      </c>
    </row>
    <row x14ac:dyDescent="0.25" r="217" customHeight="1" ht="18.75">
      <c r="A217" s="5" t="s">
        <v>564</v>
      </c>
      <c r="B217" s="9" t="s">
        <v>975</v>
      </c>
      <c r="C217" s="1" t="s">
        <v>441</v>
      </c>
      <c r="D217" s="6" t="s">
        <v>530</v>
      </c>
      <c r="E217" s="7">
        <v>0.909</v>
      </c>
      <c r="F217" s="8">
        <v>0</v>
      </c>
      <c r="G217" s="8">
        <v>0</v>
      </c>
      <c r="H217" s="8">
        <v>0</v>
      </c>
      <c r="I217" s="6"/>
      <c r="J217" s="9" t="s">
        <v>563</v>
      </c>
    </row>
    <row x14ac:dyDescent="0.25" r="218" customHeight="1" ht="18.75">
      <c r="A218" s="5" t="s">
        <v>565</v>
      </c>
      <c r="B218" s="9" t="s">
        <v>975</v>
      </c>
      <c r="C218" s="1" t="s">
        <v>441</v>
      </c>
      <c r="D218" s="6" t="s">
        <v>530</v>
      </c>
      <c r="E218" s="7">
        <v>0.909</v>
      </c>
      <c r="F218" s="8">
        <v>0</v>
      </c>
      <c r="G218" s="8">
        <v>0</v>
      </c>
      <c r="H218" s="8">
        <v>0</v>
      </c>
      <c r="I218" s="6"/>
      <c r="J218" s="9" t="s">
        <v>566</v>
      </c>
    </row>
    <row x14ac:dyDescent="0.25" r="219" customHeight="1" ht="18.75">
      <c r="A219" s="5" t="s">
        <v>567</v>
      </c>
      <c r="B219" s="9" t="s">
        <v>975</v>
      </c>
      <c r="C219" s="1" t="s">
        <v>441</v>
      </c>
      <c r="D219" s="6" t="s">
        <v>530</v>
      </c>
      <c r="E219" s="7">
        <v>0.909</v>
      </c>
      <c r="F219" s="8">
        <v>0</v>
      </c>
      <c r="G219" s="8">
        <v>0</v>
      </c>
      <c r="H219" s="8">
        <v>0</v>
      </c>
      <c r="I219" s="6"/>
      <c r="J219" s="9" t="s">
        <v>566</v>
      </c>
    </row>
    <row x14ac:dyDescent="0.25" r="220" customHeight="1" ht="18.75">
      <c r="A220" s="5" t="s">
        <v>568</v>
      </c>
      <c r="B220" s="9" t="s">
        <v>975</v>
      </c>
      <c r="C220" s="1" t="s">
        <v>441</v>
      </c>
      <c r="D220" s="6" t="s">
        <v>530</v>
      </c>
      <c r="E220" s="7">
        <v>0.909</v>
      </c>
      <c r="F220" s="8">
        <v>0</v>
      </c>
      <c r="G220" s="8">
        <v>0</v>
      </c>
      <c r="H220" s="8">
        <v>0</v>
      </c>
      <c r="I220" s="6"/>
      <c r="J220" s="9" t="s">
        <v>566</v>
      </c>
    </row>
    <row x14ac:dyDescent="0.25" r="221" customHeight="1" ht="18.75">
      <c r="A221" s="5" t="s">
        <v>569</v>
      </c>
      <c r="B221" s="9" t="s">
        <v>975</v>
      </c>
      <c r="C221" s="1" t="s">
        <v>441</v>
      </c>
      <c r="D221" s="6" t="s">
        <v>530</v>
      </c>
      <c r="E221" s="7">
        <v>0.909</v>
      </c>
      <c r="F221" s="8">
        <v>0</v>
      </c>
      <c r="G221" s="8">
        <v>0</v>
      </c>
      <c r="H221" s="8">
        <v>0</v>
      </c>
      <c r="I221" s="6"/>
      <c r="J221" s="9" t="s">
        <v>566</v>
      </c>
    </row>
    <row x14ac:dyDescent="0.25" r="222" customHeight="1" ht="18.75">
      <c r="A222" s="5" t="s">
        <v>570</v>
      </c>
      <c r="B222" s="9" t="s">
        <v>975</v>
      </c>
      <c r="C222" s="1" t="s">
        <v>441</v>
      </c>
      <c r="D222" s="6" t="s">
        <v>530</v>
      </c>
      <c r="E222" s="7">
        <v>0.909</v>
      </c>
      <c r="F222" s="8">
        <v>0</v>
      </c>
      <c r="G222" s="8">
        <v>0</v>
      </c>
      <c r="H222" s="8">
        <v>0</v>
      </c>
      <c r="I222" s="6"/>
      <c r="J222" s="9" t="s">
        <v>571</v>
      </c>
    </row>
    <row x14ac:dyDescent="0.25" r="223" customHeight="1" ht="18.75">
      <c r="A223" s="5" t="s">
        <v>572</v>
      </c>
      <c r="B223" s="9" t="s">
        <v>975</v>
      </c>
      <c r="C223" s="1" t="s">
        <v>441</v>
      </c>
      <c r="D223" s="6" t="s">
        <v>530</v>
      </c>
      <c r="E223" s="7">
        <v>0.909</v>
      </c>
      <c r="F223" s="8">
        <v>0</v>
      </c>
      <c r="G223" s="8">
        <v>0</v>
      </c>
      <c r="H223" s="8">
        <v>0</v>
      </c>
      <c r="I223" s="6"/>
      <c r="J223" s="9" t="s">
        <v>571</v>
      </c>
    </row>
    <row x14ac:dyDescent="0.25" r="224" customHeight="1" ht="18.75">
      <c r="A224" s="5" t="s">
        <v>573</v>
      </c>
      <c r="B224" s="9" t="s">
        <v>975</v>
      </c>
      <c r="C224" s="1" t="s">
        <v>441</v>
      </c>
      <c r="D224" s="6" t="s">
        <v>530</v>
      </c>
      <c r="E224" s="7">
        <v>0.909</v>
      </c>
      <c r="F224" s="8">
        <v>0</v>
      </c>
      <c r="G224" s="8">
        <v>0</v>
      </c>
      <c r="H224" s="8">
        <v>0</v>
      </c>
      <c r="I224" s="6"/>
      <c r="J224" s="9" t="s">
        <v>571</v>
      </c>
    </row>
    <row x14ac:dyDescent="0.25" r="225" customHeight="1" ht="18.75">
      <c r="A225" s="5" t="s">
        <v>574</v>
      </c>
      <c r="B225" s="9" t="s">
        <v>975</v>
      </c>
      <c r="C225" s="1" t="s">
        <v>441</v>
      </c>
      <c r="D225" s="6" t="s">
        <v>530</v>
      </c>
      <c r="E225" s="7">
        <v>0.909</v>
      </c>
      <c r="F225" s="8">
        <v>0</v>
      </c>
      <c r="G225" s="8">
        <v>0</v>
      </c>
      <c r="H225" s="8">
        <v>0</v>
      </c>
      <c r="I225" s="6"/>
      <c r="J225" s="9" t="s">
        <v>575</v>
      </c>
    </row>
    <row x14ac:dyDescent="0.25" r="226" customHeight="1" ht="18.75">
      <c r="A226" s="5" t="s">
        <v>576</v>
      </c>
      <c r="B226" s="9" t="s">
        <v>975</v>
      </c>
      <c r="C226" s="1" t="s">
        <v>441</v>
      </c>
      <c r="D226" s="6" t="s">
        <v>530</v>
      </c>
      <c r="E226" s="7">
        <v>0.909</v>
      </c>
      <c r="F226" s="8">
        <v>0</v>
      </c>
      <c r="G226" s="8">
        <v>0</v>
      </c>
      <c r="H226" s="8">
        <v>0</v>
      </c>
      <c r="I226" s="6"/>
      <c r="J226" s="9" t="s">
        <v>577</v>
      </c>
    </row>
    <row x14ac:dyDescent="0.25" r="227" customHeight="1" ht="18.75">
      <c r="A227" s="5" t="s">
        <v>578</v>
      </c>
      <c r="B227" s="9" t="s">
        <v>975</v>
      </c>
      <c r="C227" s="1" t="s">
        <v>441</v>
      </c>
      <c r="D227" s="6" t="s">
        <v>530</v>
      </c>
      <c r="E227" s="7">
        <v>0.909</v>
      </c>
      <c r="F227" s="8">
        <v>0</v>
      </c>
      <c r="G227" s="8">
        <v>0</v>
      </c>
      <c r="H227" s="8">
        <v>0</v>
      </c>
      <c r="I227" s="6"/>
      <c r="J227" s="9" t="s">
        <v>577</v>
      </c>
    </row>
    <row x14ac:dyDescent="0.25" r="228" customHeight="1" ht="18.75">
      <c r="A228" s="5" t="s">
        <v>579</v>
      </c>
      <c r="B228" s="9" t="s">
        <v>975</v>
      </c>
      <c r="C228" s="1" t="s">
        <v>441</v>
      </c>
      <c r="D228" s="6" t="s">
        <v>530</v>
      </c>
      <c r="E228" s="7">
        <v>0.909</v>
      </c>
      <c r="F228" s="8">
        <v>0</v>
      </c>
      <c r="G228" s="8">
        <v>0</v>
      </c>
      <c r="H228" s="8">
        <v>0</v>
      </c>
      <c r="I228" s="6"/>
      <c r="J228" s="9" t="s">
        <v>577</v>
      </c>
    </row>
    <row x14ac:dyDescent="0.25" r="229" customHeight="1" ht="18.75">
      <c r="A229" s="5" t="s">
        <v>580</v>
      </c>
      <c r="B229" s="9" t="s">
        <v>975</v>
      </c>
      <c r="C229" s="1" t="s">
        <v>441</v>
      </c>
      <c r="D229" s="6" t="s">
        <v>530</v>
      </c>
      <c r="E229" s="7">
        <v>0.909</v>
      </c>
      <c r="F229" s="8">
        <v>0</v>
      </c>
      <c r="G229" s="8">
        <v>0</v>
      </c>
      <c r="H229" s="8">
        <v>0</v>
      </c>
      <c r="I229" s="6"/>
      <c r="J229" s="9" t="s">
        <v>581</v>
      </c>
    </row>
    <row x14ac:dyDescent="0.25" r="230" customHeight="1" ht="18.75">
      <c r="A230" s="5" t="s">
        <v>582</v>
      </c>
      <c r="B230" s="9" t="s">
        <v>975</v>
      </c>
      <c r="C230" s="1" t="s">
        <v>441</v>
      </c>
      <c r="D230" s="6" t="s">
        <v>530</v>
      </c>
      <c r="E230" s="7">
        <v>0.909</v>
      </c>
      <c r="F230" s="8">
        <v>0</v>
      </c>
      <c r="G230" s="8">
        <v>0</v>
      </c>
      <c r="H230" s="8">
        <v>0</v>
      </c>
      <c r="I230" s="6"/>
      <c r="J230" s="9" t="s">
        <v>581</v>
      </c>
    </row>
    <row x14ac:dyDescent="0.25" r="231" customHeight="1" ht="18.75">
      <c r="A231" s="5" t="s">
        <v>583</v>
      </c>
      <c r="B231" s="9" t="s">
        <v>975</v>
      </c>
      <c r="C231" s="1" t="s">
        <v>441</v>
      </c>
      <c r="D231" s="6" t="s">
        <v>530</v>
      </c>
      <c r="E231" s="7">
        <v>0.909</v>
      </c>
      <c r="F231" s="8">
        <v>0</v>
      </c>
      <c r="G231" s="8">
        <v>0</v>
      </c>
      <c r="H231" s="8">
        <v>0</v>
      </c>
      <c r="I231" s="6"/>
      <c r="J231" s="9" t="s">
        <v>581</v>
      </c>
    </row>
    <row x14ac:dyDescent="0.25" r="232" customHeight="1" ht="18.75">
      <c r="A232" s="5" t="s">
        <v>584</v>
      </c>
      <c r="B232" s="9" t="s">
        <v>975</v>
      </c>
      <c r="C232" s="1" t="s">
        <v>441</v>
      </c>
      <c r="D232" s="6" t="s">
        <v>530</v>
      </c>
      <c r="E232" s="7">
        <v>0.909</v>
      </c>
      <c r="F232" s="8">
        <v>0</v>
      </c>
      <c r="G232" s="8">
        <v>0</v>
      </c>
      <c r="H232" s="8">
        <v>0</v>
      </c>
      <c r="I232" s="6"/>
      <c r="J232" s="9" t="s">
        <v>581</v>
      </c>
    </row>
    <row x14ac:dyDescent="0.25" r="233" customHeight="1" ht="18.75">
      <c r="A233" s="5" t="s">
        <v>585</v>
      </c>
      <c r="B233" s="9" t="s">
        <v>975</v>
      </c>
      <c r="C233" s="1" t="s">
        <v>441</v>
      </c>
      <c r="D233" s="6" t="s">
        <v>530</v>
      </c>
      <c r="E233" s="7">
        <v>0.909</v>
      </c>
      <c r="F233" s="8">
        <v>0</v>
      </c>
      <c r="G233" s="8">
        <v>0</v>
      </c>
      <c r="H233" s="8">
        <v>0</v>
      </c>
      <c r="I233" s="6"/>
      <c r="J233" s="9" t="s">
        <v>586</v>
      </c>
    </row>
    <row x14ac:dyDescent="0.25" r="234" customHeight="1" ht="18.75">
      <c r="A234" s="5" t="s">
        <v>587</v>
      </c>
      <c r="B234" s="9" t="s">
        <v>975</v>
      </c>
      <c r="C234" s="1" t="s">
        <v>441</v>
      </c>
      <c r="D234" s="6" t="s">
        <v>530</v>
      </c>
      <c r="E234" s="7">
        <v>0.909</v>
      </c>
      <c r="F234" s="8">
        <v>0</v>
      </c>
      <c r="G234" s="8">
        <v>0</v>
      </c>
      <c r="H234" s="8">
        <v>0</v>
      </c>
      <c r="I234" s="6"/>
      <c r="J234" s="9" t="s">
        <v>586</v>
      </c>
    </row>
    <row x14ac:dyDescent="0.25" r="235" customHeight="1" ht="18.75">
      <c r="A235" s="5" t="s">
        <v>588</v>
      </c>
      <c r="B235" s="9" t="s">
        <v>975</v>
      </c>
      <c r="C235" s="1" t="s">
        <v>441</v>
      </c>
      <c r="D235" s="6" t="s">
        <v>530</v>
      </c>
      <c r="E235" s="7">
        <v>0.909</v>
      </c>
      <c r="F235" s="8">
        <v>0</v>
      </c>
      <c r="G235" s="8">
        <v>0</v>
      </c>
      <c r="H235" s="8">
        <v>0</v>
      </c>
      <c r="I235" s="6"/>
      <c r="J235" s="9" t="s">
        <v>586</v>
      </c>
    </row>
    <row x14ac:dyDescent="0.25" r="236" customHeight="1" ht="18.75">
      <c r="A236" s="5" t="s">
        <v>589</v>
      </c>
      <c r="B236" s="9" t="s">
        <v>975</v>
      </c>
      <c r="C236" s="1" t="s">
        <v>441</v>
      </c>
      <c r="D236" s="6" t="s">
        <v>530</v>
      </c>
      <c r="E236" s="7">
        <v>0.909</v>
      </c>
      <c r="F236" s="8">
        <v>0</v>
      </c>
      <c r="G236" s="8">
        <v>0</v>
      </c>
      <c r="H236" s="8">
        <v>0</v>
      </c>
      <c r="I236" s="6"/>
      <c r="J236" s="9" t="s">
        <v>590</v>
      </c>
    </row>
    <row x14ac:dyDescent="0.25" r="237" customHeight="1" ht="18.75">
      <c r="A237" s="5" t="s">
        <v>591</v>
      </c>
      <c r="B237" s="9" t="s">
        <v>975</v>
      </c>
      <c r="C237" s="1" t="s">
        <v>441</v>
      </c>
      <c r="D237" s="6" t="s">
        <v>530</v>
      </c>
      <c r="E237" s="7">
        <v>0.909</v>
      </c>
      <c r="F237" s="8">
        <v>0</v>
      </c>
      <c r="G237" s="8">
        <v>0</v>
      </c>
      <c r="H237" s="8">
        <v>0</v>
      </c>
      <c r="I237" s="6"/>
      <c r="J237" s="9" t="s">
        <v>590</v>
      </c>
    </row>
    <row x14ac:dyDescent="0.25" r="238" customHeight="1" ht="18.75">
      <c r="A238" s="5" t="s">
        <v>592</v>
      </c>
      <c r="B238" s="9" t="s">
        <v>975</v>
      </c>
      <c r="C238" s="1" t="s">
        <v>441</v>
      </c>
      <c r="D238" s="6" t="s">
        <v>530</v>
      </c>
      <c r="E238" s="7">
        <v>0.909</v>
      </c>
      <c r="F238" s="8">
        <v>0</v>
      </c>
      <c r="G238" s="8">
        <v>0</v>
      </c>
      <c r="H238" s="8">
        <v>0</v>
      </c>
      <c r="I238" s="6"/>
      <c r="J238" s="9" t="s">
        <v>590</v>
      </c>
    </row>
    <row x14ac:dyDescent="0.25" r="239" customHeight="1" ht="18.75">
      <c r="A239" s="5" t="s">
        <v>593</v>
      </c>
      <c r="B239" s="9" t="s">
        <v>975</v>
      </c>
      <c r="C239" s="1" t="s">
        <v>441</v>
      </c>
      <c r="D239" s="6" t="s">
        <v>530</v>
      </c>
      <c r="E239" s="7">
        <v>0.909</v>
      </c>
      <c r="F239" s="8">
        <v>0</v>
      </c>
      <c r="G239" s="8">
        <v>0</v>
      </c>
      <c r="H239" s="8">
        <v>0</v>
      </c>
      <c r="I239" s="6"/>
      <c r="J239" s="9" t="s">
        <v>594</v>
      </c>
    </row>
    <row x14ac:dyDescent="0.25" r="240" customHeight="1" ht="18.75">
      <c r="A240" s="5" t="s">
        <v>595</v>
      </c>
      <c r="B240" s="9" t="s">
        <v>975</v>
      </c>
      <c r="C240" s="1" t="s">
        <v>441</v>
      </c>
      <c r="D240" s="6" t="s">
        <v>530</v>
      </c>
      <c r="E240" s="7">
        <v>0.909</v>
      </c>
      <c r="F240" s="8">
        <v>0</v>
      </c>
      <c r="G240" s="8">
        <v>0</v>
      </c>
      <c r="H240" s="8">
        <v>0</v>
      </c>
      <c r="I240" s="6"/>
      <c r="J240" s="9" t="s">
        <v>594</v>
      </c>
    </row>
    <row x14ac:dyDescent="0.25" r="241" customHeight="1" ht="18.75">
      <c r="A241" s="5" t="s">
        <v>596</v>
      </c>
      <c r="B241" s="9" t="s">
        <v>975</v>
      </c>
      <c r="C241" s="1" t="s">
        <v>441</v>
      </c>
      <c r="D241" s="6" t="s">
        <v>530</v>
      </c>
      <c r="E241" s="7">
        <v>0.909</v>
      </c>
      <c r="F241" s="8">
        <v>0</v>
      </c>
      <c r="G241" s="8">
        <v>0</v>
      </c>
      <c r="H241" s="8">
        <v>0</v>
      </c>
      <c r="I241" s="6"/>
      <c r="J241" s="9" t="s">
        <v>594</v>
      </c>
    </row>
    <row x14ac:dyDescent="0.25" r="242" customHeight="1" ht="18.75">
      <c r="A242" s="5" t="s">
        <v>597</v>
      </c>
      <c r="B242" s="9" t="s">
        <v>975</v>
      </c>
      <c r="C242" s="1" t="s">
        <v>441</v>
      </c>
      <c r="D242" s="6" t="s">
        <v>530</v>
      </c>
      <c r="E242" s="7">
        <v>0.909</v>
      </c>
      <c r="F242" s="8">
        <v>0</v>
      </c>
      <c r="G242" s="8">
        <v>0</v>
      </c>
      <c r="H242" s="8">
        <v>0</v>
      </c>
      <c r="I242" s="6"/>
      <c r="J242" s="9" t="s">
        <v>598</v>
      </c>
    </row>
    <row x14ac:dyDescent="0.25" r="243" customHeight="1" ht="18.75">
      <c r="A243" s="5" t="s">
        <v>599</v>
      </c>
      <c r="B243" s="9" t="s">
        <v>975</v>
      </c>
      <c r="C243" s="1" t="s">
        <v>441</v>
      </c>
      <c r="D243" s="6" t="s">
        <v>530</v>
      </c>
      <c r="E243" s="7">
        <v>0.909</v>
      </c>
      <c r="F243" s="8">
        <v>0</v>
      </c>
      <c r="G243" s="8">
        <v>0</v>
      </c>
      <c r="H243" s="8">
        <v>0</v>
      </c>
      <c r="I243" s="6"/>
      <c r="J243" s="9" t="s">
        <v>598</v>
      </c>
    </row>
    <row x14ac:dyDescent="0.25" r="244" customHeight="1" ht="18.75">
      <c r="A244" s="5" t="s">
        <v>600</v>
      </c>
      <c r="B244" s="9" t="s">
        <v>975</v>
      </c>
      <c r="C244" s="1" t="s">
        <v>441</v>
      </c>
      <c r="D244" s="6" t="s">
        <v>530</v>
      </c>
      <c r="E244" s="7">
        <v>0.909</v>
      </c>
      <c r="F244" s="8">
        <v>0</v>
      </c>
      <c r="G244" s="8">
        <v>0</v>
      </c>
      <c r="H244" s="8">
        <v>0</v>
      </c>
      <c r="I244" s="6"/>
      <c r="J244" s="9" t="s">
        <v>601</v>
      </c>
    </row>
    <row x14ac:dyDescent="0.25" r="245" customHeight="1" ht="18.75">
      <c r="A245" s="5" t="s">
        <v>602</v>
      </c>
      <c r="B245" s="9" t="s">
        <v>975</v>
      </c>
      <c r="C245" s="1" t="s">
        <v>441</v>
      </c>
      <c r="D245" s="6" t="s">
        <v>530</v>
      </c>
      <c r="E245" s="7">
        <v>0.909</v>
      </c>
      <c r="F245" s="8">
        <v>0</v>
      </c>
      <c r="G245" s="8">
        <v>0</v>
      </c>
      <c r="H245" s="8">
        <v>0</v>
      </c>
      <c r="I245" s="6"/>
      <c r="J245" s="9" t="s">
        <v>601</v>
      </c>
    </row>
    <row x14ac:dyDescent="0.25" r="246" customHeight="1" ht="18.75">
      <c r="A246" s="5" t="s">
        <v>603</v>
      </c>
      <c r="B246" s="9" t="s">
        <v>975</v>
      </c>
      <c r="C246" s="1" t="s">
        <v>441</v>
      </c>
      <c r="D246" s="6" t="s">
        <v>530</v>
      </c>
      <c r="E246" s="7">
        <v>0.909</v>
      </c>
      <c r="F246" s="8">
        <v>0</v>
      </c>
      <c r="G246" s="8">
        <v>0</v>
      </c>
      <c r="H246" s="8">
        <v>0</v>
      </c>
      <c r="I246" s="6"/>
      <c r="J246" s="9" t="s">
        <v>604</v>
      </c>
    </row>
    <row x14ac:dyDescent="0.25" r="247" customHeight="1" ht="18.75">
      <c r="A247" s="5" t="s">
        <v>605</v>
      </c>
      <c r="B247" s="9" t="s">
        <v>975</v>
      </c>
      <c r="C247" s="1" t="s">
        <v>441</v>
      </c>
      <c r="D247" s="6" t="s">
        <v>530</v>
      </c>
      <c r="E247" s="7">
        <v>0.909</v>
      </c>
      <c r="F247" s="8">
        <v>0</v>
      </c>
      <c r="G247" s="8">
        <v>0</v>
      </c>
      <c r="H247" s="8">
        <v>0</v>
      </c>
      <c r="I247" s="6"/>
      <c r="J247" s="9" t="s">
        <v>604</v>
      </c>
    </row>
    <row x14ac:dyDescent="0.25" r="248" customHeight="1" ht="18.75">
      <c r="A248" s="5" t="s">
        <v>606</v>
      </c>
      <c r="B248" s="9" t="s">
        <v>975</v>
      </c>
      <c r="C248" s="1" t="s">
        <v>441</v>
      </c>
      <c r="D248" s="6" t="s">
        <v>530</v>
      </c>
      <c r="E248" s="7">
        <v>0.909</v>
      </c>
      <c r="F248" s="8">
        <v>0</v>
      </c>
      <c r="G248" s="8">
        <v>0</v>
      </c>
      <c r="H248" s="8">
        <v>0</v>
      </c>
      <c r="I248" s="6"/>
      <c r="J248" s="9" t="s">
        <v>604</v>
      </c>
    </row>
    <row x14ac:dyDescent="0.25" r="249" customHeight="1" ht="18.75">
      <c r="A249" s="5" t="s">
        <v>607</v>
      </c>
      <c r="B249" s="9" t="s">
        <v>975</v>
      </c>
      <c r="C249" s="1" t="s">
        <v>441</v>
      </c>
      <c r="D249" s="6" t="s">
        <v>530</v>
      </c>
      <c r="E249" s="7">
        <v>0.909</v>
      </c>
      <c r="F249" s="8">
        <v>0</v>
      </c>
      <c r="G249" s="8">
        <v>0</v>
      </c>
      <c r="H249" s="8">
        <v>0</v>
      </c>
      <c r="I249" s="6"/>
      <c r="J249" s="9" t="s">
        <v>608</v>
      </c>
    </row>
    <row x14ac:dyDescent="0.25" r="250" customHeight="1" ht="18.75">
      <c r="A250" s="5" t="s">
        <v>609</v>
      </c>
      <c r="B250" s="9" t="s">
        <v>975</v>
      </c>
      <c r="C250" s="1" t="s">
        <v>441</v>
      </c>
      <c r="D250" s="6" t="s">
        <v>530</v>
      </c>
      <c r="E250" s="7">
        <v>0.909</v>
      </c>
      <c r="F250" s="8">
        <v>0</v>
      </c>
      <c r="G250" s="8">
        <v>0</v>
      </c>
      <c r="H250" s="8">
        <v>0</v>
      </c>
      <c r="I250" s="6"/>
      <c r="J250" s="9" t="s">
        <v>608</v>
      </c>
    </row>
    <row x14ac:dyDescent="0.25" r="251" customHeight="1" ht="18.75">
      <c r="A251" s="5" t="s">
        <v>610</v>
      </c>
      <c r="B251" s="9" t="s">
        <v>975</v>
      </c>
      <c r="C251" s="1" t="s">
        <v>441</v>
      </c>
      <c r="D251" s="6" t="s">
        <v>530</v>
      </c>
      <c r="E251" s="7">
        <v>0.909</v>
      </c>
      <c r="F251" s="8">
        <v>0</v>
      </c>
      <c r="G251" s="8">
        <v>0</v>
      </c>
      <c r="H251" s="8">
        <v>0</v>
      </c>
      <c r="I251" s="6"/>
      <c r="J251" s="9" t="s">
        <v>608</v>
      </c>
    </row>
    <row x14ac:dyDescent="0.25" r="252" customHeight="1" ht="18.75">
      <c r="A252" s="5" t="s">
        <v>611</v>
      </c>
      <c r="B252" s="9" t="s">
        <v>975</v>
      </c>
      <c r="C252" s="1" t="s">
        <v>441</v>
      </c>
      <c r="D252" s="6" t="s">
        <v>530</v>
      </c>
      <c r="E252" s="7">
        <v>0.909</v>
      </c>
      <c r="F252" s="8">
        <v>0</v>
      </c>
      <c r="G252" s="8">
        <v>0</v>
      </c>
      <c r="H252" s="8">
        <v>0</v>
      </c>
      <c r="I252" s="6"/>
      <c r="J252" s="9" t="s">
        <v>612</v>
      </c>
    </row>
    <row x14ac:dyDescent="0.25" r="253" customHeight="1" ht="18.75">
      <c r="A253" s="5" t="s">
        <v>613</v>
      </c>
      <c r="B253" s="9" t="s">
        <v>975</v>
      </c>
      <c r="C253" s="1" t="s">
        <v>441</v>
      </c>
      <c r="D253" s="6" t="s">
        <v>530</v>
      </c>
      <c r="E253" s="7">
        <v>0.909</v>
      </c>
      <c r="F253" s="8">
        <v>0</v>
      </c>
      <c r="G253" s="8">
        <v>0</v>
      </c>
      <c r="H253" s="8">
        <v>0</v>
      </c>
      <c r="I253" s="6"/>
      <c r="J253" s="9" t="s">
        <v>612</v>
      </c>
    </row>
    <row x14ac:dyDescent="0.25" r="254" customHeight="1" ht="18.75">
      <c r="A254" s="5" t="s">
        <v>614</v>
      </c>
      <c r="B254" s="9" t="s">
        <v>975</v>
      </c>
      <c r="C254" s="1" t="s">
        <v>441</v>
      </c>
      <c r="D254" s="6" t="s">
        <v>530</v>
      </c>
      <c r="E254" s="7">
        <v>0.909</v>
      </c>
      <c r="F254" s="8">
        <v>0</v>
      </c>
      <c r="G254" s="8">
        <v>0</v>
      </c>
      <c r="H254" s="8">
        <v>0</v>
      </c>
      <c r="I254" s="6"/>
      <c r="J254" s="9" t="s">
        <v>612</v>
      </c>
    </row>
    <row x14ac:dyDescent="0.25" r="255" customHeight="1" ht="18.75">
      <c r="A255" s="5" t="s">
        <v>615</v>
      </c>
      <c r="B255" s="9" t="s">
        <v>975</v>
      </c>
      <c r="C255" s="1" t="s">
        <v>441</v>
      </c>
      <c r="D255" s="6" t="s">
        <v>530</v>
      </c>
      <c r="E255" s="7">
        <v>0.909</v>
      </c>
      <c r="F255" s="8">
        <v>0</v>
      </c>
      <c r="G255" s="8">
        <v>0</v>
      </c>
      <c r="H255" s="8">
        <v>0</v>
      </c>
      <c r="I255" s="6"/>
      <c r="J255" s="9" t="s">
        <v>616</v>
      </c>
    </row>
    <row x14ac:dyDescent="0.25" r="256" customHeight="1" ht="18.75">
      <c r="A256" s="5" t="s">
        <v>617</v>
      </c>
      <c r="B256" s="9" t="s">
        <v>975</v>
      </c>
      <c r="C256" s="1" t="s">
        <v>441</v>
      </c>
      <c r="D256" s="6" t="s">
        <v>530</v>
      </c>
      <c r="E256" s="7">
        <v>0.909</v>
      </c>
      <c r="F256" s="8">
        <v>0</v>
      </c>
      <c r="G256" s="8">
        <v>0</v>
      </c>
      <c r="H256" s="8">
        <v>0</v>
      </c>
      <c r="I256" s="6"/>
      <c r="J256" s="9" t="s">
        <v>618</v>
      </c>
    </row>
    <row x14ac:dyDescent="0.25" r="257" customHeight="1" ht="18.75">
      <c r="A257" s="5" t="s">
        <v>619</v>
      </c>
      <c r="B257" s="9" t="s">
        <v>975</v>
      </c>
      <c r="C257" s="1" t="s">
        <v>441</v>
      </c>
      <c r="D257" s="6" t="s">
        <v>530</v>
      </c>
      <c r="E257" s="7">
        <v>0.909</v>
      </c>
      <c r="F257" s="8">
        <v>0</v>
      </c>
      <c r="G257" s="8">
        <v>0</v>
      </c>
      <c r="H257" s="8">
        <v>0</v>
      </c>
      <c r="I257" s="6"/>
      <c r="J257" s="9" t="s">
        <v>620</v>
      </c>
    </row>
    <row x14ac:dyDescent="0.25" r="258" customHeight="1" ht="18.75">
      <c r="A258" s="5" t="s">
        <v>621</v>
      </c>
      <c r="B258" s="9" t="s">
        <v>975</v>
      </c>
      <c r="C258" s="1" t="s">
        <v>441</v>
      </c>
      <c r="D258" s="6" t="s">
        <v>530</v>
      </c>
      <c r="E258" s="7">
        <v>0.909</v>
      </c>
      <c r="F258" s="8">
        <v>0</v>
      </c>
      <c r="G258" s="8">
        <v>0</v>
      </c>
      <c r="H258" s="8">
        <v>0</v>
      </c>
      <c r="I258" s="6"/>
      <c r="J258" s="9" t="s">
        <v>620</v>
      </c>
    </row>
    <row x14ac:dyDescent="0.25" r="259" customHeight="1" ht="18.75">
      <c r="A259" s="5" t="s">
        <v>622</v>
      </c>
      <c r="B259" s="9" t="s">
        <v>975</v>
      </c>
      <c r="C259" s="1" t="s">
        <v>441</v>
      </c>
      <c r="D259" s="6" t="s">
        <v>530</v>
      </c>
      <c r="E259" s="7">
        <v>0.909</v>
      </c>
      <c r="F259" s="8">
        <v>0</v>
      </c>
      <c r="G259" s="8">
        <v>0</v>
      </c>
      <c r="H259" s="8">
        <v>0</v>
      </c>
      <c r="I259" s="6"/>
      <c r="J259" s="9" t="s">
        <v>620</v>
      </c>
    </row>
    <row x14ac:dyDescent="0.25" r="260" customHeight="1" ht="18.75">
      <c r="A260" s="5" t="s">
        <v>623</v>
      </c>
      <c r="B260" s="9" t="s">
        <v>975</v>
      </c>
      <c r="C260" s="1" t="s">
        <v>441</v>
      </c>
      <c r="D260" s="6" t="s">
        <v>530</v>
      </c>
      <c r="E260" s="7">
        <v>0.909</v>
      </c>
      <c r="F260" s="8">
        <v>0</v>
      </c>
      <c r="G260" s="8">
        <v>0</v>
      </c>
      <c r="H260" s="8">
        <v>0</v>
      </c>
      <c r="I260" s="6"/>
      <c r="J260" s="9" t="s">
        <v>624</v>
      </c>
    </row>
    <row x14ac:dyDescent="0.25" r="261" customHeight="1" ht="18.75">
      <c r="A261" s="5" t="s">
        <v>625</v>
      </c>
      <c r="B261" s="9" t="s">
        <v>975</v>
      </c>
      <c r="C261" s="1" t="s">
        <v>441</v>
      </c>
      <c r="D261" s="6" t="s">
        <v>530</v>
      </c>
      <c r="E261" s="7">
        <v>0.909</v>
      </c>
      <c r="F261" s="8">
        <v>0</v>
      </c>
      <c r="G261" s="8">
        <v>0</v>
      </c>
      <c r="H261" s="8">
        <v>0</v>
      </c>
      <c r="I261" s="6"/>
      <c r="J261" s="9" t="s">
        <v>626</v>
      </c>
    </row>
    <row x14ac:dyDescent="0.25" r="262" customHeight="1" ht="18.75">
      <c r="A262" s="5" t="s">
        <v>627</v>
      </c>
      <c r="B262" s="9" t="s">
        <v>975</v>
      </c>
      <c r="C262" s="1" t="s">
        <v>441</v>
      </c>
      <c r="D262" s="6" t="s">
        <v>530</v>
      </c>
      <c r="E262" s="7">
        <v>0.909</v>
      </c>
      <c r="F262" s="8">
        <v>0</v>
      </c>
      <c r="G262" s="8">
        <v>0</v>
      </c>
      <c r="H262" s="8">
        <v>0</v>
      </c>
      <c r="I262" s="6"/>
      <c r="J262" s="9" t="s">
        <v>626</v>
      </c>
    </row>
    <row x14ac:dyDescent="0.25" r="263" customHeight="1" ht="18.75">
      <c r="A263" s="5" t="s">
        <v>628</v>
      </c>
      <c r="B263" s="9" t="s">
        <v>975</v>
      </c>
      <c r="C263" s="1" t="s">
        <v>441</v>
      </c>
      <c r="D263" s="6" t="s">
        <v>530</v>
      </c>
      <c r="E263" s="7">
        <v>0.909</v>
      </c>
      <c r="F263" s="8">
        <v>0</v>
      </c>
      <c r="G263" s="8">
        <v>0</v>
      </c>
      <c r="H263" s="8">
        <v>0</v>
      </c>
      <c r="I263" s="6"/>
      <c r="J263" s="9" t="s">
        <v>626</v>
      </c>
    </row>
    <row x14ac:dyDescent="0.25" r="264" customHeight="1" ht="18.75">
      <c r="A264" s="5" t="s">
        <v>629</v>
      </c>
      <c r="B264" s="9" t="s">
        <v>975</v>
      </c>
      <c r="C264" s="1" t="s">
        <v>441</v>
      </c>
      <c r="D264" s="6" t="s">
        <v>530</v>
      </c>
      <c r="E264" s="7">
        <v>0.909</v>
      </c>
      <c r="F264" s="8">
        <v>0</v>
      </c>
      <c r="G264" s="8">
        <v>0</v>
      </c>
      <c r="H264" s="8">
        <v>0</v>
      </c>
      <c r="I264" s="6"/>
      <c r="J264" s="9" t="s">
        <v>626</v>
      </c>
    </row>
    <row x14ac:dyDescent="0.25" r="265" customHeight="1" ht="18.75">
      <c r="A265" s="5" t="s">
        <v>630</v>
      </c>
      <c r="B265" s="9" t="s">
        <v>975</v>
      </c>
      <c r="C265" s="1" t="s">
        <v>441</v>
      </c>
      <c r="D265" s="6" t="s">
        <v>530</v>
      </c>
      <c r="E265" s="7">
        <v>0.909</v>
      </c>
      <c r="F265" s="8">
        <v>0</v>
      </c>
      <c r="G265" s="8">
        <v>0</v>
      </c>
      <c r="H265" s="8">
        <v>0</v>
      </c>
      <c r="I265" s="6"/>
      <c r="J265" s="9" t="s">
        <v>631</v>
      </c>
    </row>
    <row x14ac:dyDescent="0.25" r="266" customHeight="1" ht="18.75">
      <c r="A266" s="5" t="s">
        <v>632</v>
      </c>
      <c r="B266" s="9" t="s">
        <v>975</v>
      </c>
      <c r="C266" s="1" t="s">
        <v>441</v>
      </c>
      <c r="D266" s="6" t="s">
        <v>530</v>
      </c>
      <c r="E266" s="7">
        <v>0.909</v>
      </c>
      <c r="F266" s="8">
        <v>0</v>
      </c>
      <c r="G266" s="8">
        <v>0</v>
      </c>
      <c r="H266" s="8">
        <v>0</v>
      </c>
      <c r="I266" s="6"/>
      <c r="J266" s="9" t="s">
        <v>631</v>
      </c>
    </row>
    <row x14ac:dyDescent="0.25" r="267" customHeight="1" ht="18.75">
      <c r="A267" s="5" t="s">
        <v>633</v>
      </c>
      <c r="B267" s="9" t="s">
        <v>975</v>
      </c>
      <c r="C267" s="1" t="s">
        <v>441</v>
      </c>
      <c r="D267" s="6" t="s">
        <v>530</v>
      </c>
      <c r="E267" s="7">
        <v>0.909</v>
      </c>
      <c r="F267" s="8">
        <v>0</v>
      </c>
      <c r="G267" s="8">
        <v>0</v>
      </c>
      <c r="H267" s="8">
        <v>0</v>
      </c>
      <c r="I267" s="6"/>
      <c r="J267" s="9" t="s">
        <v>631</v>
      </c>
    </row>
    <row x14ac:dyDescent="0.25" r="268" customHeight="1" ht="18.75">
      <c r="A268" s="5" t="s">
        <v>634</v>
      </c>
      <c r="B268" s="9" t="s">
        <v>975</v>
      </c>
      <c r="C268" s="1" t="s">
        <v>441</v>
      </c>
      <c r="D268" s="6" t="s">
        <v>530</v>
      </c>
      <c r="E268" s="7">
        <v>0.909</v>
      </c>
      <c r="F268" s="8">
        <v>0</v>
      </c>
      <c r="G268" s="8">
        <v>0</v>
      </c>
      <c r="H268" s="8">
        <v>0</v>
      </c>
      <c r="I268" s="6"/>
      <c r="J268" s="9" t="s">
        <v>635</v>
      </c>
    </row>
    <row x14ac:dyDescent="0.25" r="269" customHeight="1" ht="18.75">
      <c r="A269" s="5" t="s">
        <v>636</v>
      </c>
      <c r="B269" s="9" t="s">
        <v>975</v>
      </c>
      <c r="C269" s="1" t="s">
        <v>441</v>
      </c>
      <c r="D269" s="6" t="s">
        <v>530</v>
      </c>
      <c r="E269" s="7">
        <v>0.909</v>
      </c>
      <c r="F269" s="8">
        <v>0</v>
      </c>
      <c r="G269" s="8">
        <v>0</v>
      </c>
      <c r="H269" s="8">
        <v>0</v>
      </c>
      <c r="I269" s="6"/>
      <c r="J269" s="9" t="s">
        <v>635</v>
      </c>
    </row>
    <row x14ac:dyDescent="0.25" r="270" customHeight="1" ht="18.75">
      <c r="A270" s="5" t="s">
        <v>637</v>
      </c>
      <c r="B270" s="9" t="s">
        <v>975</v>
      </c>
      <c r="C270" s="1" t="s">
        <v>441</v>
      </c>
      <c r="D270" s="6" t="s">
        <v>530</v>
      </c>
      <c r="E270" s="7">
        <v>0.909</v>
      </c>
      <c r="F270" s="8">
        <v>0</v>
      </c>
      <c r="G270" s="8">
        <v>0</v>
      </c>
      <c r="H270" s="8">
        <v>0</v>
      </c>
      <c r="I270" s="6"/>
      <c r="J270" s="9" t="s">
        <v>638</v>
      </c>
    </row>
    <row x14ac:dyDescent="0.25" r="271" customHeight="1" ht="18.75">
      <c r="A271" s="5" t="s">
        <v>639</v>
      </c>
      <c r="B271" s="9" t="s">
        <v>975</v>
      </c>
      <c r="C271" s="1" t="s">
        <v>441</v>
      </c>
      <c r="D271" s="6" t="s">
        <v>530</v>
      </c>
      <c r="E271" s="7">
        <v>0.909</v>
      </c>
      <c r="F271" s="8">
        <v>0</v>
      </c>
      <c r="G271" s="8">
        <v>0</v>
      </c>
      <c r="H271" s="8">
        <v>0</v>
      </c>
      <c r="I271" s="6"/>
      <c r="J271" s="9" t="s">
        <v>640</v>
      </c>
    </row>
    <row x14ac:dyDescent="0.25" r="272" customHeight="1" ht="18.75">
      <c r="A272" s="5" t="s">
        <v>641</v>
      </c>
      <c r="B272" s="9" t="s">
        <v>975</v>
      </c>
      <c r="C272" s="1" t="s">
        <v>441</v>
      </c>
      <c r="D272" s="6" t="s">
        <v>530</v>
      </c>
      <c r="E272" s="7">
        <v>0.909</v>
      </c>
      <c r="F272" s="8">
        <v>0</v>
      </c>
      <c r="G272" s="8">
        <v>0</v>
      </c>
      <c r="H272" s="8">
        <v>0</v>
      </c>
      <c r="I272" s="6"/>
      <c r="J272" s="9" t="s">
        <v>640</v>
      </c>
    </row>
    <row x14ac:dyDescent="0.25" r="273" customHeight="1" ht="18.75">
      <c r="A273" s="5" t="s">
        <v>642</v>
      </c>
      <c r="B273" s="9" t="s">
        <v>975</v>
      </c>
      <c r="C273" s="1" t="s">
        <v>441</v>
      </c>
      <c r="D273" s="6" t="s">
        <v>530</v>
      </c>
      <c r="E273" s="7">
        <v>0.909</v>
      </c>
      <c r="F273" s="8">
        <v>0</v>
      </c>
      <c r="G273" s="8">
        <v>0</v>
      </c>
      <c r="H273" s="8">
        <v>0</v>
      </c>
      <c r="I273" s="6"/>
      <c r="J273" s="9" t="s">
        <v>640</v>
      </c>
    </row>
    <row x14ac:dyDescent="0.25" r="274" customHeight="1" ht="18.75">
      <c r="A274" s="5" t="s">
        <v>643</v>
      </c>
      <c r="B274" s="9" t="s">
        <v>975</v>
      </c>
      <c r="C274" s="1" t="s">
        <v>441</v>
      </c>
      <c r="D274" s="6" t="s">
        <v>530</v>
      </c>
      <c r="E274" s="7">
        <v>0.909</v>
      </c>
      <c r="F274" s="8">
        <v>0</v>
      </c>
      <c r="G274" s="8">
        <v>0</v>
      </c>
      <c r="H274" s="8">
        <v>0</v>
      </c>
      <c r="I274" s="6"/>
      <c r="J274" s="9" t="s">
        <v>640</v>
      </c>
    </row>
    <row x14ac:dyDescent="0.25" r="275" customHeight="1" ht="18.75">
      <c r="A275" s="5" t="s">
        <v>644</v>
      </c>
      <c r="B275" s="9" t="s">
        <v>975</v>
      </c>
      <c r="C275" s="1" t="s">
        <v>441</v>
      </c>
      <c r="D275" s="6" t="s">
        <v>530</v>
      </c>
      <c r="E275" s="7">
        <v>0.909</v>
      </c>
      <c r="F275" s="8">
        <v>0</v>
      </c>
      <c r="G275" s="8">
        <v>0</v>
      </c>
      <c r="H275" s="8">
        <v>0</v>
      </c>
      <c r="I275" s="6"/>
      <c r="J275" s="9" t="s">
        <v>645</v>
      </c>
    </row>
    <row x14ac:dyDescent="0.25" r="276" customHeight="1" ht="18.75">
      <c r="A276" s="5" t="s">
        <v>646</v>
      </c>
      <c r="B276" s="9" t="s">
        <v>975</v>
      </c>
      <c r="C276" s="1" t="s">
        <v>441</v>
      </c>
      <c r="D276" s="6" t="s">
        <v>530</v>
      </c>
      <c r="E276" s="7">
        <v>0.909</v>
      </c>
      <c r="F276" s="8">
        <v>0</v>
      </c>
      <c r="G276" s="8">
        <v>0</v>
      </c>
      <c r="H276" s="8">
        <v>0</v>
      </c>
      <c r="I276" s="6"/>
      <c r="J276" s="9" t="s">
        <v>645</v>
      </c>
    </row>
    <row x14ac:dyDescent="0.25" r="277" customHeight="1" ht="18.75">
      <c r="A277" s="5" t="s">
        <v>647</v>
      </c>
      <c r="B277" s="9" t="s">
        <v>975</v>
      </c>
      <c r="C277" s="1" t="s">
        <v>441</v>
      </c>
      <c r="D277" s="6" t="s">
        <v>530</v>
      </c>
      <c r="E277" s="7">
        <v>0.909</v>
      </c>
      <c r="F277" s="8">
        <v>0</v>
      </c>
      <c r="G277" s="8">
        <v>0</v>
      </c>
      <c r="H277" s="8">
        <v>0</v>
      </c>
      <c r="I277" s="6"/>
      <c r="J277" s="9" t="s">
        <v>645</v>
      </c>
    </row>
    <row x14ac:dyDescent="0.25" r="278" customHeight="1" ht="18.75">
      <c r="A278" s="5" t="s">
        <v>648</v>
      </c>
      <c r="B278" s="9" t="s">
        <v>975</v>
      </c>
      <c r="C278" s="1" t="s">
        <v>441</v>
      </c>
      <c r="D278" s="6" t="s">
        <v>530</v>
      </c>
      <c r="E278" s="7">
        <v>0.909</v>
      </c>
      <c r="F278" s="8">
        <v>0</v>
      </c>
      <c r="G278" s="8">
        <v>0</v>
      </c>
      <c r="H278" s="8">
        <v>0</v>
      </c>
      <c r="I278" s="6"/>
      <c r="J278" s="9" t="s">
        <v>645</v>
      </c>
    </row>
    <row x14ac:dyDescent="0.25" r="279" customHeight="1" ht="18.75">
      <c r="A279" s="5" t="s">
        <v>649</v>
      </c>
      <c r="B279" s="9" t="s">
        <v>975</v>
      </c>
      <c r="C279" s="1" t="s">
        <v>441</v>
      </c>
      <c r="D279" s="6" t="s">
        <v>530</v>
      </c>
      <c r="E279" s="7">
        <v>0.909</v>
      </c>
      <c r="F279" s="8">
        <v>0</v>
      </c>
      <c r="G279" s="8">
        <v>0</v>
      </c>
      <c r="H279" s="8">
        <v>0</v>
      </c>
      <c r="I279" s="6"/>
      <c r="J279" s="9" t="s">
        <v>650</v>
      </c>
    </row>
    <row x14ac:dyDescent="0.25" r="280" customHeight="1" ht="18.75">
      <c r="A280" s="5" t="s">
        <v>651</v>
      </c>
      <c r="B280" s="9" t="s">
        <v>975</v>
      </c>
      <c r="C280" s="1" t="s">
        <v>441</v>
      </c>
      <c r="D280" s="6" t="s">
        <v>530</v>
      </c>
      <c r="E280" s="7">
        <v>0.909</v>
      </c>
      <c r="F280" s="8">
        <v>0</v>
      </c>
      <c r="G280" s="8">
        <v>0</v>
      </c>
      <c r="H280" s="8">
        <v>0</v>
      </c>
      <c r="I280" s="6"/>
      <c r="J280" s="9" t="s">
        <v>650</v>
      </c>
    </row>
    <row x14ac:dyDescent="0.25" r="281" customHeight="1" ht="18.75">
      <c r="A281" s="5" t="s">
        <v>652</v>
      </c>
      <c r="B281" s="9" t="s">
        <v>975</v>
      </c>
      <c r="C281" s="1" t="s">
        <v>441</v>
      </c>
      <c r="D281" s="6" t="s">
        <v>530</v>
      </c>
      <c r="E281" s="7">
        <v>0.909</v>
      </c>
      <c r="F281" s="8">
        <v>0</v>
      </c>
      <c r="G281" s="8">
        <v>0</v>
      </c>
      <c r="H281" s="8">
        <v>0</v>
      </c>
      <c r="I281" s="6"/>
      <c r="J281" s="9" t="s">
        <v>653</v>
      </c>
    </row>
    <row x14ac:dyDescent="0.25" r="282" customHeight="1" ht="18.75">
      <c r="A282" s="5" t="s">
        <v>654</v>
      </c>
      <c r="B282" s="9" t="s">
        <v>975</v>
      </c>
      <c r="C282" s="1" t="s">
        <v>441</v>
      </c>
      <c r="D282" s="6" t="s">
        <v>530</v>
      </c>
      <c r="E282" s="7">
        <v>0.909</v>
      </c>
      <c r="F282" s="8">
        <v>0</v>
      </c>
      <c r="G282" s="8">
        <v>0</v>
      </c>
      <c r="H282" s="8">
        <v>0</v>
      </c>
      <c r="I282" s="6"/>
      <c r="J282" s="9" t="s">
        <v>653</v>
      </c>
    </row>
    <row x14ac:dyDescent="0.25" r="283" customHeight="1" ht="18.75">
      <c r="A283" s="5" t="s">
        <v>655</v>
      </c>
      <c r="B283" s="9" t="s">
        <v>975</v>
      </c>
      <c r="C283" s="1" t="s">
        <v>441</v>
      </c>
      <c r="D283" s="6" t="s">
        <v>530</v>
      </c>
      <c r="E283" s="7">
        <v>0.909</v>
      </c>
      <c r="F283" s="8">
        <v>0</v>
      </c>
      <c r="G283" s="8">
        <v>0</v>
      </c>
      <c r="H283" s="8">
        <v>0</v>
      </c>
      <c r="I283" s="6"/>
      <c r="J283" s="9" t="s">
        <v>656</v>
      </c>
    </row>
    <row x14ac:dyDescent="0.25" r="284" customHeight="1" ht="18.75">
      <c r="A284" s="5" t="s">
        <v>657</v>
      </c>
      <c r="B284" s="9" t="s">
        <v>975</v>
      </c>
      <c r="C284" s="1" t="s">
        <v>441</v>
      </c>
      <c r="D284" s="6" t="s">
        <v>530</v>
      </c>
      <c r="E284" s="7">
        <v>0.909</v>
      </c>
      <c r="F284" s="8">
        <v>0</v>
      </c>
      <c r="G284" s="8">
        <v>0</v>
      </c>
      <c r="H284" s="8">
        <v>0</v>
      </c>
      <c r="I284" s="6"/>
      <c r="J284" s="9" t="s">
        <v>656</v>
      </c>
    </row>
    <row x14ac:dyDescent="0.25" r="285" customHeight="1" ht="18.75">
      <c r="A285" s="5" t="s">
        <v>658</v>
      </c>
      <c r="B285" s="9" t="s">
        <v>975</v>
      </c>
      <c r="C285" s="1" t="s">
        <v>441</v>
      </c>
      <c r="D285" s="6" t="s">
        <v>530</v>
      </c>
      <c r="E285" s="7">
        <v>0.909</v>
      </c>
      <c r="F285" s="8">
        <v>0</v>
      </c>
      <c r="G285" s="8">
        <v>0</v>
      </c>
      <c r="H285" s="8">
        <v>0</v>
      </c>
      <c r="I285" s="6"/>
      <c r="J285" s="9" t="s">
        <v>656</v>
      </c>
    </row>
    <row x14ac:dyDescent="0.25" r="286" customHeight="1" ht="18.75">
      <c r="A286" s="5" t="s">
        <v>659</v>
      </c>
      <c r="B286" s="9" t="s">
        <v>975</v>
      </c>
      <c r="C286" s="1" t="s">
        <v>441</v>
      </c>
      <c r="D286" s="6" t="s">
        <v>530</v>
      </c>
      <c r="E286" s="7">
        <v>0.909</v>
      </c>
      <c r="F286" s="8">
        <v>0</v>
      </c>
      <c r="G286" s="8">
        <v>0</v>
      </c>
      <c r="H286" s="8">
        <v>0</v>
      </c>
      <c r="I286" s="6"/>
      <c r="J286" s="9" t="s">
        <v>660</v>
      </c>
    </row>
    <row x14ac:dyDescent="0.25" r="287" customHeight="1" ht="18.75">
      <c r="A287" s="5" t="s">
        <v>661</v>
      </c>
      <c r="B287" s="9" t="s">
        <v>975</v>
      </c>
      <c r="C287" s="1" t="s">
        <v>441</v>
      </c>
      <c r="D287" s="6" t="s">
        <v>530</v>
      </c>
      <c r="E287" s="7">
        <v>0.909</v>
      </c>
      <c r="F287" s="8">
        <v>0</v>
      </c>
      <c r="G287" s="8">
        <v>0</v>
      </c>
      <c r="H287" s="8">
        <v>0</v>
      </c>
      <c r="I287" s="6"/>
      <c r="J287" s="9" t="s">
        <v>660</v>
      </c>
    </row>
    <row x14ac:dyDescent="0.25" r="288" customHeight="1" ht="18.75">
      <c r="A288" s="5" t="s">
        <v>662</v>
      </c>
      <c r="B288" s="9" t="s">
        <v>975</v>
      </c>
      <c r="C288" s="1" t="s">
        <v>441</v>
      </c>
      <c r="D288" s="6" t="s">
        <v>530</v>
      </c>
      <c r="E288" s="7">
        <v>0.909</v>
      </c>
      <c r="F288" s="8">
        <v>0</v>
      </c>
      <c r="G288" s="8">
        <v>0</v>
      </c>
      <c r="H288" s="8">
        <v>0</v>
      </c>
      <c r="I288" s="6"/>
      <c r="J288" s="9" t="s">
        <v>660</v>
      </c>
    </row>
    <row x14ac:dyDescent="0.25" r="289" customHeight="1" ht="18.75">
      <c r="A289" s="5" t="s">
        <v>663</v>
      </c>
      <c r="B289" s="9" t="s">
        <v>975</v>
      </c>
      <c r="C289" s="1" t="s">
        <v>441</v>
      </c>
      <c r="D289" s="6" t="s">
        <v>530</v>
      </c>
      <c r="E289" s="7">
        <v>0.909</v>
      </c>
      <c r="F289" s="8">
        <v>0</v>
      </c>
      <c r="G289" s="8">
        <v>0</v>
      </c>
      <c r="H289" s="8">
        <v>0</v>
      </c>
      <c r="I289" s="6"/>
      <c r="J289" s="9" t="s">
        <v>664</v>
      </c>
    </row>
    <row x14ac:dyDescent="0.25" r="290" customHeight="1" ht="18.75">
      <c r="A290" s="5" t="s">
        <v>665</v>
      </c>
      <c r="B290" s="9" t="s">
        <v>975</v>
      </c>
      <c r="C290" s="1" t="s">
        <v>441</v>
      </c>
      <c r="D290" s="6" t="s">
        <v>530</v>
      </c>
      <c r="E290" s="7">
        <v>0.909</v>
      </c>
      <c r="F290" s="8">
        <v>0</v>
      </c>
      <c r="G290" s="8">
        <v>0</v>
      </c>
      <c r="H290" s="8">
        <v>0</v>
      </c>
      <c r="I290" s="6"/>
      <c r="J290" s="9" t="s">
        <v>664</v>
      </c>
    </row>
    <row x14ac:dyDescent="0.25" r="291" customHeight="1" ht="18.75">
      <c r="A291" s="5" t="s">
        <v>666</v>
      </c>
      <c r="B291" s="9" t="s">
        <v>975</v>
      </c>
      <c r="C291" s="1" t="s">
        <v>441</v>
      </c>
      <c r="D291" s="6" t="s">
        <v>530</v>
      </c>
      <c r="E291" s="7">
        <v>0.909</v>
      </c>
      <c r="F291" s="8">
        <v>0</v>
      </c>
      <c r="G291" s="8">
        <v>0</v>
      </c>
      <c r="H291" s="8">
        <v>0</v>
      </c>
      <c r="I291" s="6"/>
      <c r="J291" s="9" t="s">
        <v>664</v>
      </c>
    </row>
    <row x14ac:dyDescent="0.25" r="292" customHeight="1" ht="18.75">
      <c r="A292" s="5" t="s">
        <v>667</v>
      </c>
      <c r="B292" s="9" t="s">
        <v>975</v>
      </c>
      <c r="C292" s="1" t="s">
        <v>441</v>
      </c>
      <c r="D292" s="6" t="s">
        <v>530</v>
      </c>
      <c r="E292" s="7">
        <v>0.909</v>
      </c>
      <c r="F292" s="8">
        <v>0</v>
      </c>
      <c r="G292" s="8">
        <v>0</v>
      </c>
      <c r="H292" s="8">
        <v>0</v>
      </c>
      <c r="I292" s="6"/>
      <c r="J292" s="9" t="s">
        <v>668</v>
      </c>
    </row>
    <row x14ac:dyDescent="0.25" r="293" customHeight="1" ht="18.75">
      <c r="A293" s="5" t="s">
        <v>669</v>
      </c>
      <c r="B293" s="9" t="s">
        <v>975</v>
      </c>
      <c r="C293" s="1" t="s">
        <v>441</v>
      </c>
      <c r="D293" s="6" t="s">
        <v>530</v>
      </c>
      <c r="E293" s="7">
        <v>0.909</v>
      </c>
      <c r="F293" s="8">
        <v>0</v>
      </c>
      <c r="G293" s="8">
        <v>0</v>
      </c>
      <c r="H293" s="8">
        <v>0</v>
      </c>
      <c r="I293" s="6"/>
      <c r="J293" s="9" t="s">
        <v>668</v>
      </c>
    </row>
    <row x14ac:dyDescent="0.25" r="294" customHeight="1" ht="18.75">
      <c r="A294" s="5" t="s">
        <v>670</v>
      </c>
      <c r="B294" s="9" t="s">
        <v>975</v>
      </c>
      <c r="C294" s="1" t="s">
        <v>441</v>
      </c>
      <c r="D294" s="6" t="s">
        <v>530</v>
      </c>
      <c r="E294" s="7">
        <v>0.909</v>
      </c>
      <c r="F294" s="8">
        <v>0</v>
      </c>
      <c r="G294" s="8">
        <v>0</v>
      </c>
      <c r="H294" s="8">
        <v>0</v>
      </c>
      <c r="I294" s="6"/>
      <c r="J294" s="9" t="s">
        <v>668</v>
      </c>
    </row>
    <row x14ac:dyDescent="0.25" r="295" customHeight="1" ht="18.75">
      <c r="A295" s="5" t="s">
        <v>671</v>
      </c>
      <c r="B295" s="9" t="s">
        <v>975</v>
      </c>
      <c r="C295" s="1" t="s">
        <v>441</v>
      </c>
      <c r="D295" s="6" t="s">
        <v>530</v>
      </c>
      <c r="E295" s="7">
        <v>0.909</v>
      </c>
      <c r="F295" s="8">
        <v>0</v>
      </c>
      <c r="G295" s="8">
        <v>0</v>
      </c>
      <c r="H295" s="8">
        <v>0</v>
      </c>
      <c r="I295" s="6"/>
      <c r="J295" s="9" t="s">
        <v>672</v>
      </c>
    </row>
    <row x14ac:dyDescent="0.25" r="296" customHeight="1" ht="18.75">
      <c r="A296" s="5" t="s">
        <v>673</v>
      </c>
      <c r="B296" s="9" t="s">
        <v>975</v>
      </c>
      <c r="C296" s="1" t="s">
        <v>441</v>
      </c>
      <c r="D296" s="6" t="s">
        <v>530</v>
      </c>
      <c r="E296" s="7">
        <v>0.909</v>
      </c>
      <c r="F296" s="8">
        <v>0</v>
      </c>
      <c r="G296" s="8">
        <v>0</v>
      </c>
      <c r="H296" s="8">
        <v>0</v>
      </c>
      <c r="I296" s="6"/>
      <c r="J296" s="9" t="s">
        <v>672</v>
      </c>
    </row>
    <row x14ac:dyDescent="0.25" r="297" customHeight="1" ht="18.75">
      <c r="A297" s="5" t="s">
        <v>674</v>
      </c>
      <c r="B297" s="9" t="s">
        <v>975</v>
      </c>
      <c r="C297" s="1" t="s">
        <v>441</v>
      </c>
      <c r="D297" s="6" t="s">
        <v>530</v>
      </c>
      <c r="E297" s="7">
        <v>0.909</v>
      </c>
      <c r="F297" s="8">
        <v>0</v>
      </c>
      <c r="G297" s="8">
        <v>0</v>
      </c>
      <c r="H297" s="8">
        <v>0</v>
      </c>
      <c r="I297" s="6"/>
      <c r="J297" s="9" t="s">
        <v>675</v>
      </c>
    </row>
    <row x14ac:dyDescent="0.25" r="298" customHeight="1" ht="18.75">
      <c r="A298" s="5" t="s">
        <v>676</v>
      </c>
      <c r="B298" s="9" t="s">
        <v>975</v>
      </c>
      <c r="C298" s="1" t="s">
        <v>441</v>
      </c>
      <c r="D298" s="6" t="s">
        <v>530</v>
      </c>
      <c r="E298" s="7">
        <v>0.909</v>
      </c>
      <c r="F298" s="8">
        <v>0</v>
      </c>
      <c r="G298" s="8">
        <v>0</v>
      </c>
      <c r="H298" s="8">
        <v>0</v>
      </c>
      <c r="I298" s="6"/>
      <c r="J298" s="9" t="s">
        <v>675</v>
      </c>
    </row>
    <row x14ac:dyDescent="0.25" r="299" customHeight="1" ht="18.75">
      <c r="A299" s="5" t="s">
        <v>677</v>
      </c>
      <c r="B299" s="9" t="s">
        <v>975</v>
      </c>
      <c r="C299" s="1" t="s">
        <v>441</v>
      </c>
      <c r="D299" s="6" t="s">
        <v>530</v>
      </c>
      <c r="E299" s="7">
        <v>0.909</v>
      </c>
      <c r="F299" s="8">
        <v>0</v>
      </c>
      <c r="G299" s="8">
        <v>0</v>
      </c>
      <c r="H299" s="8">
        <v>0</v>
      </c>
      <c r="I299" s="6"/>
      <c r="J299" s="9" t="s">
        <v>678</v>
      </c>
    </row>
    <row x14ac:dyDescent="0.25" r="300" customHeight="1" ht="18.75">
      <c r="A300" s="5" t="s">
        <v>679</v>
      </c>
      <c r="B300" s="9" t="s">
        <v>975</v>
      </c>
      <c r="C300" s="1" t="s">
        <v>441</v>
      </c>
      <c r="D300" s="6" t="s">
        <v>530</v>
      </c>
      <c r="E300" s="7">
        <v>0.909</v>
      </c>
      <c r="F300" s="8">
        <v>0</v>
      </c>
      <c r="G300" s="8">
        <v>0</v>
      </c>
      <c r="H300" s="8">
        <v>0</v>
      </c>
      <c r="I300" s="6"/>
      <c r="J300" s="9" t="s">
        <v>678</v>
      </c>
    </row>
    <row x14ac:dyDescent="0.25" r="301" customHeight="1" ht="18.75">
      <c r="A301" s="5" t="s">
        <v>680</v>
      </c>
      <c r="B301" s="9" t="s">
        <v>975</v>
      </c>
      <c r="C301" s="1" t="s">
        <v>441</v>
      </c>
      <c r="D301" s="6" t="s">
        <v>530</v>
      </c>
      <c r="E301" s="7">
        <v>0.909</v>
      </c>
      <c r="F301" s="8">
        <v>0</v>
      </c>
      <c r="G301" s="8">
        <v>0</v>
      </c>
      <c r="H301" s="8">
        <v>0</v>
      </c>
      <c r="I301" s="6"/>
      <c r="J301" s="9" t="s">
        <v>678</v>
      </c>
    </row>
    <row x14ac:dyDescent="0.25" r="302" customHeight="1" ht="18.75">
      <c r="A302" s="5" t="s">
        <v>681</v>
      </c>
      <c r="B302" s="9" t="s">
        <v>975</v>
      </c>
      <c r="C302" s="1" t="s">
        <v>441</v>
      </c>
      <c r="D302" s="6" t="s">
        <v>530</v>
      </c>
      <c r="E302" s="7">
        <v>0.909</v>
      </c>
      <c r="F302" s="8">
        <v>0</v>
      </c>
      <c r="G302" s="8">
        <v>0</v>
      </c>
      <c r="H302" s="8">
        <v>0</v>
      </c>
      <c r="I302" s="6"/>
      <c r="J302" s="9" t="s">
        <v>682</v>
      </c>
    </row>
    <row x14ac:dyDescent="0.25" r="303" customHeight="1" ht="18.75">
      <c r="A303" s="5" t="s">
        <v>683</v>
      </c>
      <c r="B303" s="9" t="s">
        <v>975</v>
      </c>
      <c r="C303" s="1" t="s">
        <v>441</v>
      </c>
      <c r="D303" s="6" t="s">
        <v>530</v>
      </c>
      <c r="E303" s="7">
        <v>0.909</v>
      </c>
      <c r="F303" s="8">
        <v>0</v>
      </c>
      <c r="G303" s="8">
        <v>0</v>
      </c>
      <c r="H303" s="8">
        <v>0</v>
      </c>
      <c r="I303" s="6"/>
      <c r="J303" s="9" t="s">
        <v>684</v>
      </c>
    </row>
    <row x14ac:dyDescent="0.25" r="304" customHeight="1" ht="18.75">
      <c r="A304" s="13" t="s">
        <v>685</v>
      </c>
      <c r="B304" s="1" t="s">
        <v>686</v>
      </c>
      <c r="C304" s="1" t="s">
        <v>687</v>
      </c>
      <c r="D304" s="6" t="s">
        <v>688</v>
      </c>
      <c r="E304" s="7">
        <v>0.515</v>
      </c>
      <c r="F304" s="8">
        <v>0</v>
      </c>
      <c r="G304" s="8">
        <v>0</v>
      </c>
      <c r="H304" s="8">
        <v>0</v>
      </c>
      <c r="I304" s="6"/>
      <c r="J304" s="1" t="s">
        <v>689</v>
      </c>
    </row>
    <row x14ac:dyDescent="0.25" r="305" customHeight="1" ht="18.75">
      <c r="A305" s="13" t="s">
        <v>690</v>
      </c>
      <c r="B305" s="1" t="s">
        <v>686</v>
      </c>
      <c r="C305" s="1" t="s">
        <v>687</v>
      </c>
      <c r="D305" s="6" t="s">
        <v>688</v>
      </c>
      <c r="E305" s="7">
        <v>0.515</v>
      </c>
      <c r="F305" s="8">
        <v>0</v>
      </c>
      <c r="G305" s="8">
        <v>0</v>
      </c>
      <c r="H305" s="8">
        <v>0</v>
      </c>
      <c r="I305" s="6"/>
      <c r="J305" s="1" t="s">
        <v>691</v>
      </c>
    </row>
    <row x14ac:dyDescent="0.25" r="306" customHeight="1" ht="18.75">
      <c r="A306" s="13" t="s">
        <v>692</v>
      </c>
      <c r="B306" s="1" t="s">
        <v>686</v>
      </c>
      <c r="C306" s="1" t="s">
        <v>687</v>
      </c>
      <c r="D306" s="6" t="s">
        <v>688</v>
      </c>
      <c r="E306" s="7">
        <v>0.515</v>
      </c>
      <c r="F306" s="8">
        <v>0</v>
      </c>
      <c r="G306" s="8">
        <v>0</v>
      </c>
      <c r="H306" s="8">
        <v>0</v>
      </c>
      <c r="I306" s="6"/>
      <c r="J306" s="1" t="s">
        <v>693</v>
      </c>
    </row>
    <row x14ac:dyDescent="0.25" r="307" customHeight="1" ht="18.75">
      <c r="A307" s="13" t="s">
        <v>694</v>
      </c>
      <c r="B307" s="1" t="s">
        <v>686</v>
      </c>
      <c r="C307" s="1" t="s">
        <v>687</v>
      </c>
      <c r="D307" s="6" t="s">
        <v>688</v>
      </c>
      <c r="E307" s="7">
        <v>0.515</v>
      </c>
      <c r="F307" s="8">
        <v>0</v>
      </c>
      <c r="G307" s="8">
        <v>0</v>
      </c>
      <c r="H307" s="8">
        <v>0</v>
      </c>
      <c r="I307" s="6"/>
      <c r="J307" s="1" t="s">
        <v>695</v>
      </c>
    </row>
    <row x14ac:dyDescent="0.25" r="308" customHeight="1" ht="18.75">
      <c r="A308" s="13" t="s">
        <v>443</v>
      </c>
      <c r="B308" s="1" t="s">
        <v>976</v>
      </c>
      <c r="C308" s="1" t="s">
        <v>441</v>
      </c>
      <c r="D308" s="6" t="s">
        <v>696</v>
      </c>
      <c r="E308" s="7">
        <v>0.917</v>
      </c>
      <c r="F308" s="8">
        <v>0</v>
      </c>
      <c r="G308" s="8">
        <v>0</v>
      </c>
      <c r="H308" s="8">
        <v>0</v>
      </c>
      <c r="I308" s="6"/>
      <c r="J308" s="1" t="s">
        <v>697</v>
      </c>
    </row>
    <row x14ac:dyDescent="0.25" r="309" customHeight="1" ht="18.75">
      <c r="A309" s="13" t="s">
        <v>447</v>
      </c>
      <c r="B309" s="1" t="s">
        <v>976</v>
      </c>
      <c r="C309" s="1" t="s">
        <v>441</v>
      </c>
      <c r="D309" s="6" t="s">
        <v>696</v>
      </c>
      <c r="E309" s="7">
        <v>0.917</v>
      </c>
      <c r="F309" s="8">
        <v>0</v>
      </c>
      <c r="G309" s="8">
        <v>0</v>
      </c>
      <c r="H309" s="8">
        <v>0</v>
      </c>
      <c r="I309" s="6"/>
      <c r="J309" s="1" t="s">
        <v>697</v>
      </c>
    </row>
    <row x14ac:dyDescent="0.25" r="310" customHeight="1" ht="18.75">
      <c r="A310" s="13" t="s">
        <v>450</v>
      </c>
      <c r="B310" s="1" t="s">
        <v>976</v>
      </c>
      <c r="C310" s="1" t="s">
        <v>441</v>
      </c>
      <c r="D310" s="6" t="s">
        <v>696</v>
      </c>
      <c r="E310" s="7">
        <v>0.917</v>
      </c>
      <c r="F310" s="8">
        <v>0</v>
      </c>
      <c r="G310" s="8">
        <v>0</v>
      </c>
      <c r="H310" s="8">
        <v>0</v>
      </c>
      <c r="I310" s="6"/>
      <c r="J310" s="1" t="s">
        <v>698</v>
      </c>
    </row>
    <row x14ac:dyDescent="0.25" r="311" customHeight="1" ht="18.75">
      <c r="A311" s="13" t="s">
        <v>454</v>
      </c>
      <c r="B311" s="1" t="s">
        <v>976</v>
      </c>
      <c r="C311" s="1" t="s">
        <v>441</v>
      </c>
      <c r="D311" s="6" t="s">
        <v>696</v>
      </c>
      <c r="E311" s="7">
        <v>0.917</v>
      </c>
      <c r="F311" s="8">
        <v>0</v>
      </c>
      <c r="G311" s="8">
        <v>0</v>
      </c>
      <c r="H311" s="8">
        <v>0</v>
      </c>
      <c r="I311" s="6"/>
      <c r="J311" s="1" t="s">
        <v>699</v>
      </c>
    </row>
    <row x14ac:dyDescent="0.25" r="312" customHeight="1" ht="18.75">
      <c r="A312" s="13" t="s">
        <v>700</v>
      </c>
      <c r="B312" s="1" t="s">
        <v>976</v>
      </c>
      <c r="C312" s="1" t="s">
        <v>441</v>
      </c>
      <c r="D312" s="6" t="s">
        <v>696</v>
      </c>
      <c r="E312" s="7">
        <v>0.917</v>
      </c>
      <c r="F312" s="8">
        <v>0</v>
      </c>
      <c r="G312" s="8">
        <v>0</v>
      </c>
      <c r="H312" s="8">
        <v>0</v>
      </c>
      <c r="I312" s="6"/>
      <c r="J312" s="1" t="s">
        <v>701</v>
      </c>
    </row>
    <row x14ac:dyDescent="0.25" r="313" customHeight="1" ht="18.75">
      <c r="A313" s="13" t="s">
        <v>462</v>
      </c>
      <c r="B313" s="1" t="s">
        <v>976</v>
      </c>
      <c r="C313" s="1" t="s">
        <v>441</v>
      </c>
      <c r="D313" s="6" t="s">
        <v>696</v>
      </c>
      <c r="E313" s="7">
        <v>0.917</v>
      </c>
      <c r="F313" s="8">
        <v>0</v>
      </c>
      <c r="G313" s="8">
        <v>0</v>
      </c>
      <c r="H313" s="8">
        <v>0</v>
      </c>
      <c r="I313" s="6"/>
      <c r="J313" s="1" t="s">
        <v>702</v>
      </c>
    </row>
    <row x14ac:dyDescent="0.25" r="314" customHeight="1" ht="18.75">
      <c r="A314" s="13" t="s">
        <v>466</v>
      </c>
      <c r="B314" s="1" t="s">
        <v>976</v>
      </c>
      <c r="C314" s="1" t="s">
        <v>441</v>
      </c>
      <c r="D314" s="6" t="s">
        <v>696</v>
      </c>
      <c r="E314" s="7">
        <v>0.917</v>
      </c>
      <c r="F314" s="8">
        <v>0</v>
      </c>
      <c r="G314" s="8">
        <v>0</v>
      </c>
      <c r="H314" s="8">
        <v>0</v>
      </c>
      <c r="I314" s="6"/>
      <c r="J314" s="1" t="s">
        <v>702</v>
      </c>
    </row>
    <row x14ac:dyDescent="0.25" r="315" customHeight="1" ht="18.75">
      <c r="A315" s="13" t="s">
        <v>469</v>
      </c>
      <c r="B315" s="1" t="s">
        <v>976</v>
      </c>
      <c r="C315" s="1" t="s">
        <v>441</v>
      </c>
      <c r="D315" s="6" t="s">
        <v>696</v>
      </c>
      <c r="E315" s="7">
        <v>0.917</v>
      </c>
      <c r="F315" s="8">
        <v>0</v>
      </c>
      <c r="G315" s="8">
        <v>0</v>
      </c>
      <c r="H315" s="8">
        <v>0</v>
      </c>
      <c r="I315" s="6"/>
      <c r="J315" s="1" t="s">
        <v>703</v>
      </c>
    </row>
    <row x14ac:dyDescent="0.25" r="316" customHeight="1" ht="18.75">
      <c r="A316" s="13" t="s">
        <v>473</v>
      </c>
      <c r="B316" s="1" t="s">
        <v>976</v>
      </c>
      <c r="C316" s="1" t="s">
        <v>441</v>
      </c>
      <c r="D316" s="6" t="s">
        <v>696</v>
      </c>
      <c r="E316" s="7">
        <v>0.917</v>
      </c>
      <c r="F316" s="8">
        <v>0</v>
      </c>
      <c r="G316" s="8">
        <v>0</v>
      </c>
      <c r="H316" s="8">
        <v>0</v>
      </c>
      <c r="I316" s="6"/>
      <c r="J316" s="1" t="s">
        <v>703</v>
      </c>
    </row>
    <row x14ac:dyDescent="0.25" r="317" customHeight="1" ht="18.75">
      <c r="A317" s="13" t="s">
        <v>476</v>
      </c>
      <c r="B317" s="1" t="s">
        <v>976</v>
      </c>
      <c r="C317" s="1" t="s">
        <v>441</v>
      </c>
      <c r="D317" s="6" t="s">
        <v>696</v>
      </c>
      <c r="E317" s="7">
        <v>0.917</v>
      </c>
      <c r="F317" s="8">
        <v>0</v>
      </c>
      <c r="G317" s="8">
        <v>0</v>
      </c>
      <c r="H317" s="8">
        <v>0</v>
      </c>
      <c r="I317" s="6"/>
      <c r="J317" s="1" t="s">
        <v>704</v>
      </c>
    </row>
    <row x14ac:dyDescent="0.25" r="318" customHeight="1" ht="18.75">
      <c r="A318" s="13" t="s">
        <v>480</v>
      </c>
      <c r="B318" s="1" t="s">
        <v>976</v>
      </c>
      <c r="C318" s="1" t="s">
        <v>441</v>
      </c>
      <c r="D318" s="6" t="s">
        <v>696</v>
      </c>
      <c r="E318" s="7">
        <v>0.917</v>
      </c>
      <c r="F318" s="8">
        <v>0</v>
      </c>
      <c r="G318" s="8">
        <v>0</v>
      </c>
      <c r="H318" s="8">
        <v>0</v>
      </c>
      <c r="I318" s="6"/>
      <c r="J318" s="1" t="s">
        <v>704</v>
      </c>
    </row>
    <row x14ac:dyDescent="0.25" r="319" customHeight="1" ht="18.75">
      <c r="A319" s="13" t="s">
        <v>483</v>
      </c>
      <c r="B319" s="1" t="s">
        <v>976</v>
      </c>
      <c r="C319" s="1" t="s">
        <v>441</v>
      </c>
      <c r="D319" s="6" t="s">
        <v>696</v>
      </c>
      <c r="E319" s="7">
        <v>0.917</v>
      </c>
      <c r="F319" s="8">
        <v>0</v>
      </c>
      <c r="G319" s="8">
        <v>0</v>
      </c>
      <c r="H319" s="8">
        <v>0</v>
      </c>
      <c r="I319" s="6"/>
      <c r="J319" s="1" t="s">
        <v>705</v>
      </c>
    </row>
    <row x14ac:dyDescent="0.25" r="320" customHeight="1" ht="18.75">
      <c r="A320" s="13" t="s">
        <v>487</v>
      </c>
      <c r="B320" s="1" t="s">
        <v>976</v>
      </c>
      <c r="C320" s="1" t="s">
        <v>441</v>
      </c>
      <c r="D320" s="6" t="s">
        <v>696</v>
      </c>
      <c r="E320" s="7">
        <v>0.917</v>
      </c>
      <c r="F320" s="8">
        <v>0</v>
      </c>
      <c r="G320" s="8">
        <v>0</v>
      </c>
      <c r="H320" s="8">
        <v>0</v>
      </c>
      <c r="I320" s="6"/>
      <c r="J320" s="1" t="s">
        <v>706</v>
      </c>
    </row>
    <row x14ac:dyDescent="0.25" r="321" customHeight="1" ht="18.75">
      <c r="A321" s="13" t="s">
        <v>491</v>
      </c>
      <c r="B321" s="1" t="s">
        <v>976</v>
      </c>
      <c r="C321" s="1" t="s">
        <v>441</v>
      </c>
      <c r="D321" s="6" t="s">
        <v>696</v>
      </c>
      <c r="E321" s="7">
        <v>0.917</v>
      </c>
      <c r="F321" s="8">
        <v>0</v>
      </c>
      <c r="G321" s="8">
        <v>0</v>
      </c>
      <c r="H321" s="8">
        <v>0</v>
      </c>
      <c r="I321" s="6"/>
      <c r="J321" s="1" t="s">
        <v>707</v>
      </c>
    </row>
    <row x14ac:dyDescent="0.25" r="322" customHeight="1" ht="18.75">
      <c r="A322" s="13" t="s">
        <v>495</v>
      </c>
      <c r="B322" s="1" t="s">
        <v>976</v>
      </c>
      <c r="C322" s="1" t="s">
        <v>441</v>
      </c>
      <c r="D322" s="6" t="s">
        <v>696</v>
      </c>
      <c r="E322" s="7">
        <v>0.917</v>
      </c>
      <c r="F322" s="8">
        <v>0</v>
      </c>
      <c r="G322" s="8">
        <v>0</v>
      </c>
      <c r="H322" s="8">
        <v>0</v>
      </c>
      <c r="I322" s="6"/>
      <c r="J322" s="1" t="s">
        <v>708</v>
      </c>
    </row>
    <row x14ac:dyDescent="0.25" r="323" customHeight="1" ht="18.75">
      <c r="A323" s="13" t="s">
        <v>499</v>
      </c>
      <c r="B323" s="1" t="s">
        <v>976</v>
      </c>
      <c r="C323" s="1" t="s">
        <v>441</v>
      </c>
      <c r="D323" s="6" t="s">
        <v>696</v>
      </c>
      <c r="E323" s="7">
        <v>0.917</v>
      </c>
      <c r="F323" s="8">
        <v>0</v>
      </c>
      <c r="G323" s="8">
        <v>0</v>
      </c>
      <c r="H323" s="8">
        <v>0</v>
      </c>
      <c r="I323" s="6"/>
      <c r="J323" s="1" t="s">
        <v>708</v>
      </c>
    </row>
    <row x14ac:dyDescent="0.25" r="324" customHeight="1" ht="18.75">
      <c r="A324" s="13" t="s">
        <v>502</v>
      </c>
      <c r="B324" s="1" t="s">
        <v>976</v>
      </c>
      <c r="C324" s="1" t="s">
        <v>441</v>
      </c>
      <c r="D324" s="6" t="s">
        <v>696</v>
      </c>
      <c r="E324" s="7">
        <v>0.917</v>
      </c>
      <c r="F324" s="8">
        <v>0</v>
      </c>
      <c r="G324" s="8">
        <v>0</v>
      </c>
      <c r="H324" s="8">
        <v>0</v>
      </c>
      <c r="I324" s="6"/>
      <c r="J324" s="1" t="s">
        <v>709</v>
      </c>
    </row>
    <row x14ac:dyDescent="0.25" r="325" customHeight="1" ht="18.75">
      <c r="A325" s="13" t="s">
        <v>506</v>
      </c>
      <c r="B325" s="1" t="s">
        <v>976</v>
      </c>
      <c r="C325" s="1" t="s">
        <v>441</v>
      </c>
      <c r="D325" s="6" t="s">
        <v>696</v>
      </c>
      <c r="E325" s="7">
        <v>0.917</v>
      </c>
      <c r="F325" s="8">
        <v>0</v>
      </c>
      <c r="G325" s="8">
        <v>0</v>
      </c>
      <c r="H325" s="8">
        <v>0</v>
      </c>
      <c r="I325" s="6"/>
      <c r="J325" s="1" t="s">
        <v>709</v>
      </c>
    </row>
    <row x14ac:dyDescent="0.25" r="326" customHeight="1" ht="18.75">
      <c r="A326" s="13" t="s">
        <v>509</v>
      </c>
      <c r="B326" s="1" t="s">
        <v>976</v>
      </c>
      <c r="C326" s="1" t="s">
        <v>441</v>
      </c>
      <c r="D326" s="6" t="s">
        <v>696</v>
      </c>
      <c r="E326" s="7">
        <v>0.917</v>
      </c>
      <c r="F326" s="8">
        <v>0</v>
      </c>
      <c r="G326" s="8">
        <v>0</v>
      </c>
      <c r="H326" s="8">
        <v>0</v>
      </c>
      <c r="I326" s="6"/>
      <c r="J326" s="1" t="s">
        <v>710</v>
      </c>
    </row>
    <row x14ac:dyDescent="0.25" r="327" customHeight="1" ht="18.75">
      <c r="A327" s="13" t="s">
        <v>513</v>
      </c>
      <c r="B327" s="1" t="s">
        <v>976</v>
      </c>
      <c r="C327" s="1" t="s">
        <v>441</v>
      </c>
      <c r="D327" s="6" t="s">
        <v>696</v>
      </c>
      <c r="E327" s="7">
        <v>0.917</v>
      </c>
      <c r="F327" s="8">
        <v>0</v>
      </c>
      <c r="G327" s="8">
        <v>0</v>
      </c>
      <c r="H327" s="8">
        <v>0</v>
      </c>
      <c r="I327" s="6"/>
      <c r="J327" s="1" t="s">
        <v>710</v>
      </c>
    </row>
    <row x14ac:dyDescent="0.25" r="328" customHeight="1" ht="18.75">
      <c r="A328" s="13" t="s">
        <v>516</v>
      </c>
      <c r="B328" s="1" t="s">
        <v>976</v>
      </c>
      <c r="C328" s="1" t="s">
        <v>441</v>
      </c>
      <c r="D328" s="6" t="s">
        <v>696</v>
      </c>
      <c r="E328" s="7">
        <v>0.917</v>
      </c>
      <c r="F328" s="8">
        <v>0</v>
      </c>
      <c r="G328" s="8">
        <v>0</v>
      </c>
      <c r="H328" s="8">
        <v>0</v>
      </c>
      <c r="I328" s="6"/>
      <c r="J328" s="1" t="s">
        <v>711</v>
      </c>
    </row>
    <row x14ac:dyDescent="0.25" r="329" customHeight="1" ht="18.75">
      <c r="A329" s="13" t="s">
        <v>520</v>
      </c>
      <c r="B329" s="1" t="s">
        <v>976</v>
      </c>
      <c r="C329" s="1" t="s">
        <v>441</v>
      </c>
      <c r="D329" s="6" t="s">
        <v>696</v>
      </c>
      <c r="E329" s="7">
        <v>0.917</v>
      </c>
      <c r="F329" s="8">
        <v>0</v>
      </c>
      <c r="G329" s="8">
        <v>0</v>
      </c>
      <c r="H329" s="8">
        <v>0</v>
      </c>
      <c r="I329" s="6"/>
      <c r="J329" s="1" t="s">
        <v>711</v>
      </c>
    </row>
    <row x14ac:dyDescent="0.25" r="330" customHeight="1" ht="18.75">
      <c r="A330" s="13" t="s">
        <v>712</v>
      </c>
      <c r="B330" s="1" t="s">
        <v>976</v>
      </c>
      <c r="C330" s="1" t="s">
        <v>441</v>
      </c>
      <c r="D330" s="6" t="s">
        <v>696</v>
      </c>
      <c r="E330" s="7">
        <v>0.917</v>
      </c>
      <c r="F330" s="8">
        <v>0</v>
      </c>
      <c r="G330" s="8">
        <v>0</v>
      </c>
      <c r="H330" s="8">
        <v>0</v>
      </c>
      <c r="I330" s="6"/>
      <c r="J330" s="1" t="s">
        <v>713</v>
      </c>
    </row>
    <row x14ac:dyDescent="0.25" r="331" customHeight="1" ht="18.75">
      <c r="A331" s="13" t="s">
        <v>527</v>
      </c>
      <c r="B331" s="1" t="s">
        <v>976</v>
      </c>
      <c r="C331" s="1" t="s">
        <v>441</v>
      </c>
      <c r="D331" s="6" t="s">
        <v>696</v>
      </c>
      <c r="E331" s="7">
        <v>0.917</v>
      </c>
      <c r="F331" s="8">
        <v>0</v>
      </c>
      <c r="G331" s="8">
        <v>0</v>
      </c>
      <c r="H331" s="8">
        <v>0</v>
      </c>
      <c r="I331" s="6"/>
      <c r="J331" s="1" t="s">
        <v>714</v>
      </c>
    </row>
    <row x14ac:dyDescent="0.25" r="332" customHeight="1" ht="18.75">
      <c r="A332" s="13" t="s">
        <v>715</v>
      </c>
      <c r="B332" s="1" t="s">
        <v>976</v>
      </c>
      <c r="C332" s="1" t="s">
        <v>441</v>
      </c>
      <c r="D332" s="6" t="s">
        <v>515</v>
      </c>
      <c r="E332" s="7">
        <v>0.909</v>
      </c>
      <c r="F332" s="8">
        <v>0</v>
      </c>
      <c r="G332" s="7">
        <v>0.05</v>
      </c>
      <c r="H332" s="8">
        <v>0</v>
      </c>
      <c r="I332" s="6" t="s">
        <v>516</v>
      </c>
      <c r="J332" s="1" t="s">
        <v>716</v>
      </c>
    </row>
    <row x14ac:dyDescent="0.25" r="333" customHeight="1" ht="18.75">
      <c r="A333" s="13" t="s">
        <v>717</v>
      </c>
      <c r="B333" s="1" t="s">
        <v>976</v>
      </c>
      <c r="C333" s="1" t="s">
        <v>441</v>
      </c>
      <c r="D333" s="6" t="s">
        <v>718</v>
      </c>
      <c r="E333" s="7">
        <v>1.93</v>
      </c>
      <c r="F333" s="8">
        <v>0</v>
      </c>
      <c r="G333" s="8">
        <v>0</v>
      </c>
      <c r="H333" s="8">
        <v>0</v>
      </c>
      <c r="I333" s="6"/>
      <c r="J333" s="1" t="s">
        <v>719</v>
      </c>
    </row>
    <row x14ac:dyDescent="0.25" r="334" customHeight="1" ht="18.75">
      <c r="A334" s="13" t="s">
        <v>720</v>
      </c>
      <c r="B334" s="1" t="s">
        <v>976</v>
      </c>
      <c r="C334" s="1" t="s">
        <v>441</v>
      </c>
      <c r="D334" s="6" t="s">
        <v>718</v>
      </c>
      <c r="E334" s="7">
        <v>1.93</v>
      </c>
      <c r="F334" s="8">
        <v>0</v>
      </c>
      <c r="G334" s="8">
        <v>0</v>
      </c>
      <c r="H334" s="8">
        <v>0</v>
      </c>
      <c r="I334" s="6"/>
      <c r="J334" s="1" t="s">
        <v>719</v>
      </c>
    </row>
    <row x14ac:dyDescent="0.25" r="335" customHeight="1" ht="18.75">
      <c r="A335" s="13" t="s">
        <v>721</v>
      </c>
      <c r="B335" s="1" t="s">
        <v>976</v>
      </c>
      <c r="C335" s="1" t="s">
        <v>441</v>
      </c>
      <c r="D335" s="6" t="s">
        <v>718</v>
      </c>
      <c r="E335" s="7">
        <v>1.93</v>
      </c>
      <c r="F335" s="8">
        <v>0</v>
      </c>
      <c r="G335" s="8">
        <v>0</v>
      </c>
      <c r="H335" s="8">
        <v>0</v>
      </c>
      <c r="I335" s="6"/>
      <c r="J335" s="1" t="s">
        <v>719</v>
      </c>
    </row>
    <row x14ac:dyDescent="0.25" r="336" customHeight="1" ht="18.75">
      <c r="A336" s="13" t="s">
        <v>722</v>
      </c>
      <c r="B336" s="1" t="s">
        <v>976</v>
      </c>
      <c r="C336" s="1" t="s">
        <v>441</v>
      </c>
      <c r="D336" s="6" t="s">
        <v>718</v>
      </c>
      <c r="E336" s="7">
        <v>1.93</v>
      </c>
      <c r="F336" s="8">
        <v>0</v>
      </c>
      <c r="G336" s="8">
        <v>0</v>
      </c>
      <c r="H336" s="8">
        <v>0</v>
      </c>
      <c r="I336" s="6"/>
      <c r="J336" s="1" t="s">
        <v>719</v>
      </c>
    </row>
    <row x14ac:dyDescent="0.25" r="337" customHeight="1" ht="18.75">
      <c r="A337" s="13" t="s">
        <v>723</v>
      </c>
      <c r="B337" s="1" t="s">
        <v>976</v>
      </c>
      <c r="C337" s="1" t="s">
        <v>441</v>
      </c>
      <c r="D337" s="6" t="s">
        <v>724</v>
      </c>
      <c r="E337" s="7">
        <v>1.51</v>
      </c>
      <c r="F337" s="8">
        <v>0</v>
      </c>
      <c r="G337" s="8">
        <v>0</v>
      </c>
      <c r="H337" s="8">
        <v>0</v>
      </c>
      <c r="I337" s="6"/>
      <c r="J337" s="1" t="s">
        <v>719</v>
      </c>
    </row>
    <row x14ac:dyDescent="0.25" r="338" customHeight="1" ht="18.75">
      <c r="A338" s="13" t="s">
        <v>725</v>
      </c>
      <c r="B338" s="1" t="s">
        <v>976</v>
      </c>
      <c r="C338" s="1" t="s">
        <v>441</v>
      </c>
      <c r="D338" s="6" t="s">
        <v>726</v>
      </c>
      <c r="E338" s="7">
        <v>1.15</v>
      </c>
      <c r="F338" s="8">
        <v>0</v>
      </c>
      <c r="G338" s="8">
        <v>0</v>
      </c>
      <c r="H338" s="8">
        <v>0</v>
      </c>
      <c r="I338" s="6"/>
      <c r="J338" s="1" t="s">
        <v>727</v>
      </c>
    </row>
    <row x14ac:dyDescent="0.25" r="339" customHeight="1" ht="18.75">
      <c r="A339" s="13" t="s">
        <v>728</v>
      </c>
      <c r="B339" s="1" t="s">
        <v>976</v>
      </c>
      <c r="C339" s="1" t="s">
        <v>441</v>
      </c>
      <c r="D339" s="6" t="s">
        <v>726</v>
      </c>
      <c r="E339" s="7">
        <v>1.15</v>
      </c>
      <c r="F339" s="8">
        <v>0</v>
      </c>
      <c r="G339" s="8">
        <v>0</v>
      </c>
      <c r="H339" s="8">
        <v>0</v>
      </c>
      <c r="I339" s="6"/>
      <c r="J339" s="1" t="s">
        <v>727</v>
      </c>
    </row>
    <row x14ac:dyDescent="0.25" r="340" customHeight="1" ht="18.75">
      <c r="A340" s="13" t="s">
        <v>729</v>
      </c>
      <c r="B340" s="1" t="s">
        <v>976</v>
      </c>
      <c r="C340" s="1" t="s">
        <v>441</v>
      </c>
      <c r="D340" s="6" t="s">
        <v>726</v>
      </c>
      <c r="E340" s="7">
        <v>1.15</v>
      </c>
      <c r="F340" s="8">
        <v>0</v>
      </c>
      <c r="G340" s="8">
        <v>0</v>
      </c>
      <c r="H340" s="8">
        <v>0</v>
      </c>
      <c r="I340" s="6"/>
      <c r="J340" s="1" t="s">
        <v>727</v>
      </c>
    </row>
    <row x14ac:dyDescent="0.25" r="341" customHeight="1" ht="18.75">
      <c r="A341" s="13" t="s">
        <v>730</v>
      </c>
      <c r="B341" s="1" t="s">
        <v>976</v>
      </c>
      <c r="C341" s="1" t="s">
        <v>441</v>
      </c>
      <c r="D341" s="6" t="s">
        <v>726</v>
      </c>
      <c r="E341" s="7">
        <v>1.15</v>
      </c>
      <c r="F341" s="8">
        <v>0</v>
      </c>
      <c r="G341" s="8">
        <v>0</v>
      </c>
      <c r="H341" s="8">
        <v>0</v>
      </c>
      <c r="I341" s="6"/>
      <c r="J341" s="1" t="s">
        <v>727</v>
      </c>
    </row>
    <row x14ac:dyDescent="0.25" r="342" customHeight="1" ht="18.75">
      <c r="A342" s="13" t="s">
        <v>731</v>
      </c>
      <c r="B342" s="1" t="s">
        <v>976</v>
      </c>
      <c r="C342" s="1" t="s">
        <v>441</v>
      </c>
      <c r="D342" s="6" t="s">
        <v>718</v>
      </c>
      <c r="E342" s="7">
        <v>1.93</v>
      </c>
      <c r="F342" s="8">
        <v>0</v>
      </c>
      <c r="G342" s="8">
        <v>0</v>
      </c>
      <c r="H342" s="8">
        <v>0</v>
      </c>
      <c r="I342" s="6"/>
      <c r="J342" s="1" t="s">
        <v>732</v>
      </c>
    </row>
    <row x14ac:dyDescent="0.25" r="343" customHeight="1" ht="18.75">
      <c r="A343" s="13" t="s">
        <v>733</v>
      </c>
      <c r="B343" s="1" t="s">
        <v>976</v>
      </c>
      <c r="C343" s="1" t="s">
        <v>441</v>
      </c>
      <c r="D343" s="6" t="s">
        <v>718</v>
      </c>
      <c r="E343" s="7">
        <v>1.93</v>
      </c>
      <c r="F343" s="8">
        <v>0</v>
      </c>
      <c r="G343" s="8">
        <v>0</v>
      </c>
      <c r="H343" s="8">
        <v>0</v>
      </c>
      <c r="I343" s="6"/>
      <c r="J343" s="1" t="s">
        <v>732</v>
      </c>
    </row>
    <row x14ac:dyDescent="0.25" r="344" customHeight="1" ht="18.75">
      <c r="A344" s="13" t="s">
        <v>734</v>
      </c>
      <c r="B344" s="1" t="s">
        <v>976</v>
      </c>
      <c r="C344" s="1" t="s">
        <v>441</v>
      </c>
      <c r="D344" s="6" t="s">
        <v>718</v>
      </c>
      <c r="E344" s="7">
        <v>1.93</v>
      </c>
      <c r="F344" s="8">
        <v>0</v>
      </c>
      <c r="G344" s="8">
        <v>0</v>
      </c>
      <c r="H344" s="8">
        <v>0</v>
      </c>
      <c r="I344" s="6"/>
      <c r="J344" s="1" t="s">
        <v>732</v>
      </c>
    </row>
    <row x14ac:dyDescent="0.25" r="345" customHeight="1" ht="18.75">
      <c r="A345" s="13" t="s">
        <v>735</v>
      </c>
      <c r="B345" s="1" t="s">
        <v>976</v>
      </c>
      <c r="C345" s="1" t="s">
        <v>441</v>
      </c>
      <c r="D345" s="6" t="s">
        <v>718</v>
      </c>
      <c r="E345" s="7">
        <v>1.93</v>
      </c>
      <c r="F345" s="8">
        <v>0</v>
      </c>
      <c r="G345" s="8">
        <v>0</v>
      </c>
      <c r="H345" s="8">
        <v>0</v>
      </c>
      <c r="I345" s="6"/>
      <c r="J345" s="1" t="s">
        <v>732</v>
      </c>
    </row>
    <row x14ac:dyDescent="0.25" r="346" customHeight="1" ht="18.75">
      <c r="A346" s="13" t="s">
        <v>736</v>
      </c>
      <c r="B346" s="1" t="s">
        <v>976</v>
      </c>
      <c r="C346" s="1" t="s">
        <v>441</v>
      </c>
      <c r="D346" s="6" t="s">
        <v>726</v>
      </c>
      <c r="E346" s="7">
        <v>1.15</v>
      </c>
      <c r="F346" s="8">
        <v>0</v>
      </c>
      <c r="G346" s="8">
        <v>0</v>
      </c>
      <c r="H346" s="8">
        <v>0</v>
      </c>
      <c r="I346" s="6"/>
      <c r="J346" s="1" t="s">
        <v>737</v>
      </c>
    </row>
    <row x14ac:dyDescent="0.25" r="347" customHeight="1" ht="18.75">
      <c r="A347" s="13" t="s">
        <v>738</v>
      </c>
      <c r="B347" s="1" t="s">
        <v>976</v>
      </c>
      <c r="C347" s="1" t="s">
        <v>441</v>
      </c>
      <c r="D347" s="6" t="s">
        <v>726</v>
      </c>
      <c r="E347" s="7">
        <v>1.15</v>
      </c>
      <c r="F347" s="8">
        <v>0</v>
      </c>
      <c r="G347" s="8">
        <v>0</v>
      </c>
      <c r="H347" s="8">
        <v>0</v>
      </c>
      <c r="I347" s="6"/>
      <c r="J347" s="1" t="s">
        <v>737</v>
      </c>
    </row>
    <row x14ac:dyDescent="0.25" r="348" customHeight="1" ht="18.75">
      <c r="A348" s="13" t="s">
        <v>739</v>
      </c>
      <c r="B348" s="1" t="s">
        <v>976</v>
      </c>
      <c r="C348" s="1" t="s">
        <v>441</v>
      </c>
      <c r="D348" s="6" t="s">
        <v>726</v>
      </c>
      <c r="E348" s="7">
        <v>1.15</v>
      </c>
      <c r="F348" s="8">
        <v>0</v>
      </c>
      <c r="G348" s="8">
        <v>0</v>
      </c>
      <c r="H348" s="8">
        <v>0</v>
      </c>
      <c r="I348" s="6"/>
      <c r="J348" s="1" t="s">
        <v>737</v>
      </c>
    </row>
    <row x14ac:dyDescent="0.25" r="349" customHeight="1" ht="18.75">
      <c r="A349" s="13" t="s">
        <v>740</v>
      </c>
      <c r="B349" s="1" t="s">
        <v>976</v>
      </c>
      <c r="C349" s="1" t="s">
        <v>441</v>
      </c>
      <c r="D349" s="6" t="s">
        <v>726</v>
      </c>
      <c r="E349" s="7">
        <v>1.15</v>
      </c>
      <c r="F349" s="8">
        <v>0</v>
      </c>
      <c r="G349" s="8">
        <v>0</v>
      </c>
      <c r="H349" s="8">
        <v>0</v>
      </c>
      <c r="I349" s="6"/>
      <c r="J349" s="1" t="s">
        <v>737</v>
      </c>
    </row>
    <row x14ac:dyDescent="0.25" r="350" customHeight="1" ht="18.75">
      <c r="A350" s="13" t="s">
        <v>741</v>
      </c>
      <c r="B350" s="1" t="s">
        <v>976</v>
      </c>
      <c r="C350" s="1" t="s">
        <v>441</v>
      </c>
      <c r="D350" s="6" t="s">
        <v>726</v>
      </c>
      <c r="E350" s="7">
        <v>1.15</v>
      </c>
      <c r="F350" s="8">
        <v>0</v>
      </c>
      <c r="G350" s="8">
        <v>0</v>
      </c>
      <c r="H350" s="8">
        <v>0</v>
      </c>
      <c r="I350" s="6"/>
      <c r="J350" s="1" t="s">
        <v>737</v>
      </c>
    </row>
    <row x14ac:dyDescent="0.25" r="351" customHeight="1" ht="18.75">
      <c r="A351" s="5" t="s">
        <v>742</v>
      </c>
      <c r="B351" s="9" t="s">
        <v>977</v>
      </c>
      <c r="C351" s="1" t="s">
        <v>441</v>
      </c>
      <c r="D351" s="6" t="s">
        <v>743</v>
      </c>
      <c r="E351" s="7">
        <v>1.28</v>
      </c>
      <c r="F351" s="7">
        <v>0.0027</v>
      </c>
      <c r="G351" s="8">
        <v>1</v>
      </c>
      <c r="H351" s="8">
        <v>0</v>
      </c>
      <c r="I351" s="6" t="s">
        <v>744</v>
      </c>
      <c r="J351" s="9" t="s">
        <v>745</v>
      </c>
    </row>
    <row x14ac:dyDescent="0.25" r="352" customHeight="1" ht="18.75">
      <c r="A352" s="13" t="s">
        <v>746</v>
      </c>
      <c r="B352" s="9" t="s">
        <v>977</v>
      </c>
      <c r="C352" s="1" t="s">
        <v>441</v>
      </c>
      <c r="D352" s="6" t="s">
        <v>743</v>
      </c>
      <c r="E352" s="7">
        <v>1.28</v>
      </c>
      <c r="F352" s="7">
        <v>0.0027</v>
      </c>
      <c r="G352" s="8">
        <v>1</v>
      </c>
      <c r="H352" s="8">
        <v>0</v>
      </c>
      <c r="I352" s="6" t="s">
        <v>744</v>
      </c>
      <c r="J352" s="9" t="s">
        <v>745</v>
      </c>
    </row>
    <row x14ac:dyDescent="0.25" r="353" customHeight="1" ht="18.75">
      <c r="A353" s="5" t="s">
        <v>747</v>
      </c>
      <c r="B353" s="9" t="s">
        <v>977</v>
      </c>
      <c r="C353" s="1" t="s">
        <v>441</v>
      </c>
      <c r="D353" s="6" t="s">
        <v>743</v>
      </c>
      <c r="E353" s="7">
        <v>1.28</v>
      </c>
      <c r="F353" s="7">
        <v>0.0027</v>
      </c>
      <c r="G353" s="8">
        <v>1</v>
      </c>
      <c r="H353" s="8">
        <v>0</v>
      </c>
      <c r="I353" s="6" t="s">
        <v>744</v>
      </c>
      <c r="J353" s="9" t="s">
        <v>748</v>
      </c>
    </row>
    <row x14ac:dyDescent="0.25" r="354" customHeight="1" ht="18.75">
      <c r="A354" s="13" t="s">
        <v>749</v>
      </c>
      <c r="B354" s="9" t="s">
        <v>977</v>
      </c>
      <c r="C354" s="1" t="s">
        <v>441</v>
      </c>
      <c r="D354" s="6" t="s">
        <v>743</v>
      </c>
      <c r="E354" s="7">
        <v>1.28</v>
      </c>
      <c r="F354" s="7">
        <v>0.0027</v>
      </c>
      <c r="G354" s="8">
        <v>1</v>
      </c>
      <c r="H354" s="8">
        <v>0</v>
      </c>
      <c r="I354" s="6" t="s">
        <v>744</v>
      </c>
      <c r="J354" s="9" t="s">
        <v>748</v>
      </c>
    </row>
    <row x14ac:dyDescent="0.25" r="355" customHeight="1" ht="18.75">
      <c r="A355" s="5" t="s">
        <v>750</v>
      </c>
      <c r="B355" s="9" t="s">
        <v>977</v>
      </c>
      <c r="C355" s="1" t="s">
        <v>441</v>
      </c>
      <c r="D355" s="6" t="s">
        <v>743</v>
      </c>
      <c r="E355" s="7">
        <v>1.28</v>
      </c>
      <c r="F355" s="7">
        <v>0.0027</v>
      </c>
      <c r="G355" s="8">
        <v>1</v>
      </c>
      <c r="H355" s="8">
        <v>0</v>
      </c>
      <c r="I355" s="6" t="s">
        <v>744</v>
      </c>
      <c r="J355" s="9" t="s">
        <v>751</v>
      </c>
    </row>
    <row x14ac:dyDescent="0.25" r="356" customHeight="1" ht="18.75">
      <c r="A356" s="5" t="s">
        <v>752</v>
      </c>
      <c r="B356" s="9" t="s">
        <v>977</v>
      </c>
      <c r="C356" s="1" t="s">
        <v>441</v>
      </c>
      <c r="D356" s="6" t="s">
        <v>743</v>
      </c>
      <c r="E356" s="7">
        <v>1.28</v>
      </c>
      <c r="F356" s="7">
        <v>0.0027</v>
      </c>
      <c r="G356" s="8">
        <v>1</v>
      </c>
      <c r="H356" s="8">
        <v>0</v>
      </c>
      <c r="I356" s="6" t="s">
        <v>744</v>
      </c>
      <c r="J356" s="9" t="s">
        <v>751</v>
      </c>
    </row>
    <row x14ac:dyDescent="0.25" r="357" customHeight="1" ht="18.75">
      <c r="A357" s="13" t="s">
        <v>753</v>
      </c>
      <c r="B357" s="9" t="s">
        <v>977</v>
      </c>
      <c r="C357" s="1" t="s">
        <v>441</v>
      </c>
      <c r="D357" s="6" t="s">
        <v>743</v>
      </c>
      <c r="E357" s="7">
        <v>1.28</v>
      </c>
      <c r="F357" s="7">
        <v>0.0027</v>
      </c>
      <c r="G357" s="8">
        <v>1</v>
      </c>
      <c r="H357" s="8">
        <v>0</v>
      </c>
      <c r="I357" s="6" t="s">
        <v>744</v>
      </c>
      <c r="J357" s="9" t="s">
        <v>754</v>
      </c>
    </row>
    <row x14ac:dyDescent="0.25" r="358" customHeight="1" ht="18.75">
      <c r="A358" s="13" t="s">
        <v>755</v>
      </c>
      <c r="B358" s="9" t="s">
        <v>977</v>
      </c>
      <c r="C358" s="1" t="s">
        <v>441</v>
      </c>
      <c r="D358" s="6" t="s">
        <v>743</v>
      </c>
      <c r="E358" s="7">
        <v>1.28</v>
      </c>
      <c r="F358" s="7">
        <v>0.0027</v>
      </c>
      <c r="G358" s="8">
        <v>1</v>
      </c>
      <c r="H358" s="8">
        <v>0</v>
      </c>
      <c r="I358" s="6" t="s">
        <v>744</v>
      </c>
      <c r="J358" s="9" t="s">
        <v>754</v>
      </c>
    </row>
    <row x14ac:dyDescent="0.25" r="359" customHeight="1" ht="18.75">
      <c r="A359" s="5" t="s">
        <v>756</v>
      </c>
      <c r="B359" s="9" t="s">
        <v>977</v>
      </c>
      <c r="C359" s="1" t="s">
        <v>441</v>
      </c>
      <c r="D359" s="6" t="s">
        <v>743</v>
      </c>
      <c r="E359" s="7">
        <v>1.28</v>
      </c>
      <c r="F359" s="7">
        <v>0.0027</v>
      </c>
      <c r="G359" s="8">
        <v>1</v>
      </c>
      <c r="H359" s="8">
        <v>0</v>
      </c>
      <c r="I359" s="6" t="s">
        <v>744</v>
      </c>
      <c r="J359" s="9" t="s">
        <v>757</v>
      </c>
    </row>
    <row x14ac:dyDescent="0.25" r="360" customHeight="1" ht="18.75">
      <c r="A360" s="13" t="s">
        <v>758</v>
      </c>
      <c r="B360" s="9" t="s">
        <v>977</v>
      </c>
      <c r="C360" s="1" t="s">
        <v>441</v>
      </c>
      <c r="D360" s="6" t="s">
        <v>743</v>
      </c>
      <c r="E360" s="7">
        <v>1.28</v>
      </c>
      <c r="F360" s="7">
        <v>0.0027</v>
      </c>
      <c r="G360" s="8">
        <v>1</v>
      </c>
      <c r="H360" s="8">
        <v>0</v>
      </c>
      <c r="I360" s="6" t="s">
        <v>744</v>
      </c>
      <c r="J360" s="9" t="s">
        <v>757</v>
      </c>
    </row>
    <row x14ac:dyDescent="0.25" r="361" customHeight="1" ht="18.75">
      <c r="A361" s="5" t="s">
        <v>759</v>
      </c>
      <c r="B361" s="9" t="s">
        <v>977</v>
      </c>
      <c r="C361" s="1" t="s">
        <v>441</v>
      </c>
      <c r="D361" s="6" t="s">
        <v>743</v>
      </c>
      <c r="E361" s="7">
        <v>1.28</v>
      </c>
      <c r="F361" s="7">
        <v>0.0027</v>
      </c>
      <c r="G361" s="8">
        <v>1</v>
      </c>
      <c r="H361" s="8">
        <v>0</v>
      </c>
      <c r="I361" s="6" t="s">
        <v>744</v>
      </c>
      <c r="J361" s="9" t="s">
        <v>760</v>
      </c>
    </row>
    <row x14ac:dyDescent="0.25" r="362" customHeight="1" ht="18.75">
      <c r="A362" s="13" t="s">
        <v>761</v>
      </c>
      <c r="B362" s="9" t="s">
        <v>977</v>
      </c>
      <c r="C362" s="1" t="s">
        <v>441</v>
      </c>
      <c r="D362" s="6" t="s">
        <v>743</v>
      </c>
      <c r="E362" s="7">
        <v>1.28</v>
      </c>
      <c r="F362" s="7">
        <v>0.0027</v>
      </c>
      <c r="G362" s="8">
        <v>1</v>
      </c>
      <c r="H362" s="8">
        <v>0</v>
      </c>
      <c r="I362" s="6" t="s">
        <v>744</v>
      </c>
      <c r="J362" s="9" t="s">
        <v>760</v>
      </c>
    </row>
    <row x14ac:dyDescent="0.25" r="363" customHeight="1" ht="18.75">
      <c r="A363" s="13" t="s">
        <v>762</v>
      </c>
      <c r="B363" s="9" t="s">
        <v>977</v>
      </c>
      <c r="C363" s="1" t="s">
        <v>441</v>
      </c>
      <c r="D363" s="6" t="s">
        <v>743</v>
      </c>
      <c r="E363" s="7">
        <v>1.28</v>
      </c>
      <c r="F363" s="7">
        <v>0.0027</v>
      </c>
      <c r="G363" s="8">
        <v>1</v>
      </c>
      <c r="H363" s="8">
        <v>0</v>
      </c>
      <c r="I363" s="6" t="s">
        <v>744</v>
      </c>
      <c r="J363" s="9" t="s">
        <v>763</v>
      </c>
    </row>
    <row x14ac:dyDescent="0.25" r="364" customHeight="1" ht="18.75">
      <c r="A364" s="13" t="s">
        <v>764</v>
      </c>
      <c r="B364" s="9" t="s">
        <v>977</v>
      </c>
      <c r="C364" s="1" t="s">
        <v>441</v>
      </c>
      <c r="D364" s="6" t="s">
        <v>743</v>
      </c>
      <c r="E364" s="7">
        <v>1.28</v>
      </c>
      <c r="F364" s="7">
        <v>0.0027</v>
      </c>
      <c r="G364" s="8">
        <v>1</v>
      </c>
      <c r="H364" s="8">
        <v>0</v>
      </c>
      <c r="I364" s="6" t="s">
        <v>744</v>
      </c>
      <c r="J364" s="9" t="s">
        <v>763</v>
      </c>
    </row>
    <row x14ac:dyDescent="0.25" r="365" customHeight="1" ht="18.75">
      <c r="A365" s="13" t="s">
        <v>765</v>
      </c>
      <c r="B365" s="9" t="s">
        <v>977</v>
      </c>
      <c r="C365" s="1" t="s">
        <v>441</v>
      </c>
      <c r="D365" s="6" t="s">
        <v>743</v>
      </c>
      <c r="E365" s="7">
        <v>1.28</v>
      </c>
      <c r="F365" s="7">
        <v>0.0027</v>
      </c>
      <c r="G365" s="8">
        <v>1</v>
      </c>
      <c r="H365" s="8">
        <v>0</v>
      </c>
      <c r="I365" s="6" t="s">
        <v>744</v>
      </c>
      <c r="J365" s="9" t="s">
        <v>763</v>
      </c>
    </row>
    <row x14ac:dyDescent="0.25" r="366" customHeight="1" ht="18.75">
      <c r="A366" s="13" t="s">
        <v>766</v>
      </c>
      <c r="B366" s="9" t="s">
        <v>977</v>
      </c>
      <c r="C366" s="1" t="s">
        <v>441</v>
      </c>
      <c r="D366" s="6" t="s">
        <v>743</v>
      </c>
      <c r="E366" s="7">
        <v>1.28</v>
      </c>
      <c r="F366" s="7">
        <v>0.0027</v>
      </c>
      <c r="G366" s="8">
        <v>1</v>
      </c>
      <c r="H366" s="8">
        <v>0</v>
      </c>
      <c r="I366" s="6" t="s">
        <v>744</v>
      </c>
      <c r="J366" s="9" t="s">
        <v>763</v>
      </c>
    </row>
    <row x14ac:dyDescent="0.25" r="367" customHeight="1" ht="18.75">
      <c r="A367" s="5" t="s">
        <v>767</v>
      </c>
      <c r="B367" s="9" t="s">
        <v>977</v>
      </c>
      <c r="C367" s="1" t="s">
        <v>441</v>
      </c>
      <c r="D367" s="6" t="s">
        <v>743</v>
      </c>
      <c r="E367" s="7">
        <v>1.28</v>
      </c>
      <c r="F367" s="7">
        <v>0.0027</v>
      </c>
      <c r="G367" s="8">
        <v>1</v>
      </c>
      <c r="H367" s="8">
        <v>0</v>
      </c>
      <c r="I367" s="6" t="s">
        <v>744</v>
      </c>
      <c r="J367" s="9" t="s">
        <v>768</v>
      </c>
    </row>
    <row x14ac:dyDescent="0.25" r="368" customHeight="1" ht="18.75">
      <c r="A368" s="13" t="s">
        <v>769</v>
      </c>
      <c r="B368" s="9" t="s">
        <v>977</v>
      </c>
      <c r="C368" s="1" t="s">
        <v>441</v>
      </c>
      <c r="D368" s="6" t="s">
        <v>743</v>
      </c>
      <c r="E368" s="7">
        <v>1.28</v>
      </c>
      <c r="F368" s="7">
        <v>0.0027</v>
      </c>
      <c r="G368" s="8">
        <v>1</v>
      </c>
      <c r="H368" s="8">
        <v>0</v>
      </c>
      <c r="I368" s="6" t="s">
        <v>744</v>
      </c>
      <c r="J368" s="9" t="s">
        <v>768</v>
      </c>
    </row>
    <row x14ac:dyDescent="0.25" r="369" customHeight="1" ht="18.75">
      <c r="A369" s="13" t="s">
        <v>770</v>
      </c>
      <c r="B369" s="9" t="s">
        <v>977</v>
      </c>
      <c r="C369" s="1" t="s">
        <v>441</v>
      </c>
      <c r="D369" s="6" t="s">
        <v>743</v>
      </c>
      <c r="E369" s="7">
        <v>1.28</v>
      </c>
      <c r="F369" s="7">
        <v>0.0027</v>
      </c>
      <c r="G369" s="8">
        <v>1</v>
      </c>
      <c r="H369" s="8">
        <v>0</v>
      </c>
      <c r="I369" s="6" t="s">
        <v>744</v>
      </c>
      <c r="J369" s="9" t="s">
        <v>768</v>
      </c>
    </row>
    <row x14ac:dyDescent="0.25" r="370" customHeight="1" ht="18.75">
      <c r="A370" s="13" t="s">
        <v>771</v>
      </c>
      <c r="B370" s="9" t="s">
        <v>977</v>
      </c>
      <c r="C370" s="1" t="s">
        <v>441</v>
      </c>
      <c r="D370" s="6" t="s">
        <v>743</v>
      </c>
      <c r="E370" s="7">
        <v>1.28</v>
      </c>
      <c r="F370" s="7">
        <v>0.0027</v>
      </c>
      <c r="G370" s="8">
        <v>1</v>
      </c>
      <c r="H370" s="8">
        <v>0</v>
      </c>
      <c r="I370" s="6" t="s">
        <v>744</v>
      </c>
      <c r="J370" s="9" t="s">
        <v>768</v>
      </c>
    </row>
    <row x14ac:dyDescent="0.25" r="371" customHeight="1" ht="18.75">
      <c r="A371" s="5" t="s">
        <v>772</v>
      </c>
      <c r="B371" s="9" t="s">
        <v>977</v>
      </c>
      <c r="C371" s="1" t="s">
        <v>441</v>
      </c>
      <c r="D371" s="6" t="s">
        <v>743</v>
      </c>
      <c r="E371" s="7">
        <v>1.28</v>
      </c>
      <c r="F371" s="7">
        <v>0.0027</v>
      </c>
      <c r="G371" s="8">
        <v>1</v>
      </c>
      <c r="H371" s="8">
        <v>0</v>
      </c>
      <c r="I371" s="6" t="s">
        <v>744</v>
      </c>
      <c r="J371" s="9" t="s">
        <v>773</v>
      </c>
    </row>
    <row x14ac:dyDescent="0.25" r="372" customHeight="1" ht="18.75">
      <c r="A372" s="13" t="s">
        <v>774</v>
      </c>
      <c r="B372" s="9" t="s">
        <v>977</v>
      </c>
      <c r="C372" s="1" t="s">
        <v>441</v>
      </c>
      <c r="D372" s="6" t="s">
        <v>743</v>
      </c>
      <c r="E372" s="7">
        <v>1.28</v>
      </c>
      <c r="F372" s="7">
        <v>0.0027</v>
      </c>
      <c r="G372" s="8">
        <v>1</v>
      </c>
      <c r="H372" s="8">
        <v>0</v>
      </c>
      <c r="I372" s="6" t="s">
        <v>744</v>
      </c>
      <c r="J372" s="9" t="s">
        <v>773</v>
      </c>
    </row>
    <row x14ac:dyDescent="0.25" r="373" customHeight="1" ht="18.75">
      <c r="A373" s="13" t="s">
        <v>775</v>
      </c>
      <c r="B373" s="9" t="s">
        <v>977</v>
      </c>
      <c r="C373" s="1" t="s">
        <v>441</v>
      </c>
      <c r="D373" s="6" t="s">
        <v>743</v>
      </c>
      <c r="E373" s="7">
        <v>1.28</v>
      </c>
      <c r="F373" s="7">
        <v>0.0027</v>
      </c>
      <c r="G373" s="8">
        <v>1</v>
      </c>
      <c r="H373" s="8">
        <v>0</v>
      </c>
      <c r="I373" s="6" t="s">
        <v>744</v>
      </c>
      <c r="J373" s="9" t="s">
        <v>773</v>
      </c>
    </row>
    <row x14ac:dyDescent="0.25" r="374" customHeight="1" ht="18.75">
      <c r="A374" s="13" t="s">
        <v>776</v>
      </c>
      <c r="B374" s="9" t="s">
        <v>977</v>
      </c>
      <c r="C374" s="1" t="s">
        <v>441</v>
      </c>
      <c r="D374" s="6" t="s">
        <v>743</v>
      </c>
      <c r="E374" s="7">
        <v>1.28</v>
      </c>
      <c r="F374" s="7">
        <v>0.0027</v>
      </c>
      <c r="G374" s="8">
        <v>1</v>
      </c>
      <c r="H374" s="8">
        <v>0</v>
      </c>
      <c r="I374" s="6" t="s">
        <v>744</v>
      </c>
      <c r="J374" s="9" t="s">
        <v>773</v>
      </c>
    </row>
    <row x14ac:dyDescent="0.25" r="375" customHeight="1" ht="18.75">
      <c r="A375" s="13" t="s">
        <v>777</v>
      </c>
      <c r="B375" s="9" t="s">
        <v>977</v>
      </c>
      <c r="C375" s="1" t="s">
        <v>441</v>
      </c>
      <c r="D375" s="6" t="s">
        <v>743</v>
      </c>
      <c r="E375" s="7">
        <v>1.28</v>
      </c>
      <c r="F375" s="7">
        <v>0.0027</v>
      </c>
      <c r="G375" s="8">
        <v>1</v>
      </c>
      <c r="H375" s="8">
        <v>0</v>
      </c>
      <c r="I375" s="6" t="s">
        <v>744</v>
      </c>
      <c r="J375" s="9" t="s">
        <v>773</v>
      </c>
    </row>
    <row x14ac:dyDescent="0.25" r="376" customHeight="1" ht="18.75">
      <c r="A376" s="13" t="s">
        <v>778</v>
      </c>
      <c r="B376" s="9" t="s">
        <v>977</v>
      </c>
      <c r="C376" s="1" t="s">
        <v>441</v>
      </c>
      <c r="D376" s="6" t="s">
        <v>743</v>
      </c>
      <c r="E376" s="7">
        <v>1.28</v>
      </c>
      <c r="F376" s="7">
        <v>0.0027</v>
      </c>
      <c r="G376" s="8">
        <v>1</v>
      </c>
      <c r="H376" s="8">
        <v>0</v>
      </c>
      <c r="I376" s="6" t="s">
        <v>744</v>
      </c>
      <c r="J376" s="9" t="s">
        <v>773</v>
      </c>
    </row>
    <row x14ac:dyDescent="0.25" r="377" customHeight="1" ht="18.75">
      <c r="A377" s="13" t="s">
        <v>779</v>
      </c>
      <c r="B377" s="9" t="s">
        <v>977</v>
      </c>
      <c r="C377" s="1" t="s">
        <v>441</v>
      </c>
      <c r="D377" s="6" t="s">
        <v>743</v>
      </c>
      <c r="E377" s="7">
        <v>1.28</v>
      </c>
      <c r="F377" s="7">
        <v>0.0027</v>
      </c>
      <c r="G377" s="8">
        <v>1</v>
      </c>
      <c r="H377" s="8">
        <v>0</v>
      </c>
      <c r="I377" s="6" t="s">
        <v>744</v>
      </c>
      <c r="J377" s="9" t="s">
        <v>780</v>
      </c>
    </row>
    <row x14ac:dyDescent="0.25" r="378" customHeight="1" ht="18.75">
      <c r="A378" s="13" t="s">
        <v>781</v>
      </c>
      <c r="B378" s="9" t="s">
        <v>977</v>
      </c>
      <c r="C378" s="1" t="s">
        <v>441</v>
      </c>
      <c r="D378" s="6" t="s">
        <v>743</v>
      </c>
      <c r="E378" s="7">
        <v>1.28</v>
      </c>
      <c r="F378" s="7">
        <v>0.0027</v>
      </c>
      <c r="G378" s="8">
        <v>1</v>
      </c>
      <c r="H378" s="8">
        <v>0</v>
      </c>
      <c r="I378" s="6" t="s">
        <v>744</v>
      </c>
      <c r="J378" s="9" t="s">
        <v>780</v>
      </c>
    </row>
    <row x14ac:dyDescent="0.25" r="379" customHeight="1" ht="18.75">
      <c r="A379" s="13" t="s">
        <v>782</v>
      </c>
      <c r="B379" s="9" t="s">
        <v>977</v>
      </c>
      <c r="C379" s="1" t="s">
        <v>441</v>
      </c>
      <c r="D379" s="6" t="s">
        <v>743</v>
      </c>
      <c r="E379" s="7">
        <v>1.28</v>
      </c>
      <c r="F379" s="7">
        <v>0.0027</v>
      </c>
      <c r="G379" s="8">
        <v>1</v>
      </c>
      <c r="H379" s="8">
        <v>0</v>
      </c>
      <c r="I379" s="6" t="s">
        <v>744</v>
      </c>
      <c r="J379" s="9" t="s">
        <v>780</v>
      </c>
    </row>
    <row x14ac:dyDescent="0.25" r="380" customHeight="1" ht="18.75">
      <c r="A380" s="13" t="s">
        <v>783</v>
      </c>
      <c r="B380" s="9" t="s">
        <v>977</v>
      </c>
      <c r="C380" s="1" t="s">
        <v>441</v>
      </c>
      <c r="D380" s="6" t="s">
        <v>743</v>
      </c>
      <c r="E380" s="7">
        <v>1.28</v>
      </c>
      <c r="F380" s="7">
        <v>0.0027</v>
      </c>
      <c r="G380" s="8">
        <v>1</v>
      </c>
      <c r="H380" s="8">
        <v>0</v>
      </c>
      <c r="I380" s="6" t="s">
        <v>744</v>
      </c>
      <c r="J380" s="9" t="s">
        <v>780</v>
      </c>
    </row>
    <row x14ac:dyDescent="0.25" r="381" customHeight="1" ht="18.75">
      <c r="A381" s="13" t="s">
        <v>784</v>
      </c>
      <c r="B381" s="9" t="s">
        <v>977</v>
      </c>
      <c r="C381" s="1" t="s">
        <v>441</v>
      </c>
      <c r="D381" s="6" t="s">
        <v>743</v>
      </c>
      <c r="E381" s="7">
        <v>1.28</v>
      </c>
      <c r="F381" s="7">
        <v>0.0027</v>
      </c>
      <c r="G381" s="8">
        <v>1</v>
      </c>
      <c r="H381" s="8">
        <v>0</v>
      </c>
      <c r="I381" s="6" t="s">
        <v>744</v>
      </c>
      <c r="J381" s="9" t="s">
        <v>780</v>
      </c>
    </row>
    <row x14ac:dyDescent="0.25" r="382" customHeight="1" ht="18.75">
      <c r="A382" s="13" t="s">
        <v>785</v>
      </c>
      <c r="B382" s="9" t="s">
        <v>977</v>
      </c>
      <c r="C382" s="1" t="s">
        <v>441</v>
      </c>
      <c r="D382" s="6" t="s">
        <v>743</v>
      </c>
      <c r="E382" s="7">
        <v>1.28</v>
      </c>
      <c r="F382" s="7">
        <v>0.0027</v>
      </c>
      <c r="G382" s="8">
        <v>1</v>
      </c>
      <c r="H382" s="8">
        <v>0</v>
      </c>
      <c r="I382" s="6" t="s">
        <v>744</v>
      </c>
      <c r="J382" s="9" t="s">
        <v>780</v>
      </c>
    </row>
    <row x14ac:dyDescent="0.25" r="383" customHeight="1" ht="18.75">
      <c r="A383" s="5" t="s">
        <v>786</v>
      </c>
      <c r="B383" s="9" t="s">
        <v>977</v>
      </c>
      <c r="C383" s="1" t="s">
        <v>441</v>
      </c>
      <c r="D383" s="6" t="s">
        <v>743</v>
      </c>
      <c r="E383" s="7">
        <v>1.28</v>
      </c>
      <c r="F383" s="7">
        <v>0.0027</v>
      </c>
      <c r="G383" s="8">
        <v>1</v>
      </c>
      <c r="H383" s="8">
        <v>0</v>
      </c>
      <c r="I383" s="6" t="s">
        <v>744</v>
      </c>
      <c r="J383" s="9" t="s">
        <v>787</v>
      </c>
    </row>
    <row x14ac:dyDescent="0.25" r="384" customHeight="1" ht="18.75">
      <c r="A384" s="13" t="s">
        <v>788</v>
      </c>
      <c r="B384" s="9" t="s">
        <v>977</v>
      </c>
      <c r="C384" s="1" t="s">
        <v>441</v>
      </c>
      <c r="D384" s="6" t="s">
        <v>743</v>
      </c>
      <c r="E384" s="7">
        <v>1.28</v>
      </c>
      <c r="F384" s="7">
        <v>0.0027</v>
      </c>
      <c r="G384" s="8">
        <v>1</v>
      </c>
      <c r="H384" s="8">
        <v>0</v>
      </c>
      <c r="I384" s="6" t="s">
        <v>744</v>
      </c>
      <c r="J384" s="9" t="s">
        <v>787</v>
      </c>
    </row>
    <row x14ac:dyDescent="0.25" r="385" customHeight="1" ht="18.75">
      <c r="A385" s="13" t="s">
        <v>789</v>
      </c>
      <c r="B385" s="9" t="s">
        <v>977</v>
      </c>
      <c r="C385" s="1" t="s">
        <v>441</v>
      </c>
      <c r="D385" s="6" t="s">
        <v>743</v>
      </c>
      <c r="E385" s="7">
        <v>1.28</v>
      </c>
      <c r="F385" s="7">
        <v>0.0027</v>
      </c>
      <c r="G385" s="8">
        <v>1</v>
      </c>
      <c r="H385" s="8">
        <v>0</v>
      </c>
      <c r="I385" s="6" t="s">
        <v>744</v>
      </c>
      <c r="J385" s="9" t="s">
        <v>787</v>
      </c>
    </row>
    <row x14ac:dyDescent="0.25" r="386" customHeight="1" ht="18.75">
      <c r="A386" s="13" t="s">
        <v>790</v>
      </c>
      <c r="B386" s="9" t="s">
        <v>977</v>
      </c>
      <c r="C386" s="1" t="s">
        <v>441</v>
      </c>
      <c r="D386" s="6" t="s">
        <v>743</v>
      </c>
      <c r="E386" s="7">
        <v>1.28</v>
      </c>
      <c r="F386" s="7">
        <v>0.0027</v>
      </c>
      <c r="G386" s="8">
        <v>1</v>
      </c>
      <c r="H386" s="8">
        <v>0</v>
      </c>
      <c r="I386" s="6" t="s">
        <v>744</v>
      </c>
      <c r="J386" s="9" t="s">
        <v>787</v>
      </c>
    </row>
    <row x14ac:dyDescent="0.25" r="387" customHeight="1" ht="18.75">
      <c r="A387" s="13" t="s">
        <v>791</v>
      </c>
      <c r="B387" s="9" t="s">
        <v>977</v>
      </c>
      <c r="C387" s="1" t="s">
        <v>441</v>
      </c>
      <c r="D387" s="6" t="s">
        <v>743</v>
      </c>
      <c r="E387" s="7">
        <v>1.28</v>
      </c>
      <c r="F387" s="7">
        <v>0.0027</v>
      </c>
      <c r="G387" s="8">
        <v>1</v>
      </c>
      <c r="H387" s="8">
        <v>0</v>
      </c>
      <c r="I387" s="6" t="s">
        <v>744</v>
      </c>
      <c r="J387" s="9" t="s">
        <v>787</v>
      </c>
    </row>
    <row x14ac:dyDescent="0.25" r="388" customHeight="1" ht="18.75">
      <c r="A388" s="13" t="s">
        <v>792</v>
      </c>
      <c r="B388" s="9" t="s">
        <v>977</v>
      </c>
      <c r="C388" s="1" t="s">
        <v>441</v>
      </c>
      <c r="D388" s="6" t="s">
        <v>743</v>
      </c>
      <c r="E388" s="7">
        <v>1.28</v>
      </c>
      <c r="F388" s="7">
        <v>0.0027</v>
      </c>
      <c r="G388" s="8">
        <v>1</v>
      </c>
      <c r="H388" s="8">
        <v>0</v>
      </c>
      <c r="I388" s="6" t="s">
        <v>744</v>
      </c>
      <c r="J388" s="9" t="s">
        <v>787</v>
      </c>
    </row>
    <row x14ac:dyDescent="0.25" r="389" customHeight="1" ht="18.75">
      <c r="A389" s="5" t="s">
        <v>793</v>
      </c>
      <c r="B389" s="9" t="s">
        <v>977</v>
      </c>
      <c r="C389" s="1" t="s">
        <v>441</v>
      </c>
      <c r="D389" s="6" t="s">
        <v>743</v>
      </c>
      <c r="E389" s="7">
        <v>1.28</v>
      </c>
      <c r="F389" s="7">
        <v>0.0027</v>
      </c>
      <c r="G389" s="8">
        <v>1</v>
      </c>
      <c r="H389" s="8">
        <v>0</v>
      </c>
      <c r="I389" s="6" t="s">
        <v>744</v>
      </c>
      <c r="J389" s="9" t="s">
        <v>794</v>
      </c>
    </row>
    <row x14ac:dyDescent="0.25" r="390" customHeight="1" ht="18.75">
      <c r="A390" s="13" t="s">
        <v>795</v>
      </c>
      <c r="B390" s="9" t="s">
        <v>977</v>
      </c>
      <c r="C390" s="1" t="s">
        <v>441</v>
      </c>
      <c r="D390" s="6" t="s">
        <v>743</v>
      </c>
      <c r="E390" s="7">
        <v>1.28</v>
      </c>
      <c r="F390" s="7">
        <v>0.0027</v>
      </c>
      <c r="G390" s="8">
        <v>1</v>
      </c>
      <c r="H390" s="8">
        <v>0</v>
      </c>
      <c r="I390" s="6" t="s">
        <v>744</v>
      </c>
      <c r="J390" s="9" t="s">
        <v>794</v>
      </c>
    </row>
    <row x14ac:dyDescent="0.25" r="391" customHeight="1" ht="18.75">
      <c r="A391" s="13" t="s">
        <v>796</v>
      </c>
      <c r="B391" s="9" t="s">
        <v>977</v>
      </c>
      <c r="C391" s="1" t="s">
        <v>441</v>
      </c>
      <c r="D391" s="6" t="s">
        <v>743</v>
      </c>
      <c r="E391" s="7">
        <v>1.28</v>
      </c>
      <c r="F391" s="7">
        <v>0.0027</v>
      </c>
      <c r="G391" s="8">
        <v>1</v>
      </c>
      <c r="H391" s="8">
        <v>0</v>
      </c>
      <c r="I391" s="6" t="s">
        <v>744</v>
      </c>
      <c r="J391" s="9" t="s">
        <v>794</v>
      </c>
    </row>
    <row x14ac:dyDescent="0.25" r="392" customHeight="1" ht="18.75">
      <c r="A392" s="13" t="s">
        <v>797</v>
      </c>
      <c r="B392" s="9" t="s">
        <v>977</v>
      </c>
      <c r="C392" s="1" t="s">
        <v>441</v>
      </c>
      <c r="D392" s="6" t="s">
        <v>743</v>
      </c>
      <c r="E392" s="7">
        <v>1.28</v>
      </c>
      <c r="F392" s="7">
        <v>0.0027</v>
      </c>
      <c r="G392" s="8">
        <v>1</v>
      </c>
      <c r="H392" s="8">
        <v>0</v>
      </c>
      <c r="I392" s="6" t="s">
        <v>744</v>
      </c>
      <c r="J392" s="9" t="s">
        <v>794</v>
      </c>
    </row>
    <row x14ac:dyDescent="0.25" r="393" customHeight="1" ht="18.75">
      <c r="A393" s="13" t="s">
        <v>798</v>
      </c>
      <c r="B393" s="9" t="s">
        <v>977</v>
      </c>
      <c r="C393" s="1" t="s">
        <v>441</v>
      </c>
      <c r="D393" s="6" t="s">
        <v>743</v>
      </c>
      <c r="E393" s="7">
        <v>1.28</v>
      </c>
      <c r="F393" s="7">
        <v>0.0027</v>
      </c>
      <c r="G393" s="8">
        <v>1</v>
      </c>
      <c r="H393" s="8">
        <v>0</v>
      </c>
      <c r="I393" s="6" t="s">
        <v>744</v>
      </c>
      <c r="J393" s="9" t="s">
        <v>794</v>
      </c>
    </row>
    <row x14ac:dyDescent="0.25" r="394" customHeight="1" ht="18.75">
      <c r="A394" s="13" t="s">
        <v>799</v>
      </c>
      <c r="B394" s="9" t="s">
        <v>977</v>
      </c>
      <c r="C394" s="1" t="s">
        <v>441</v>
      </c>
      <c r="D394" s="6" t="s">
        <v>743</v>
      </c>
      <c r="E394" s="7">
        <v>1.28</v>
      </c>
      <c r="F394" s="7">
        <v>0.0027</v>
      </c>
      <c r="G394" s="8">
        <v>1</v>
      </c>
      <c r="H394" s="8">
        <v>0</v>
      </c>
      <c r="I394" s="6" t="s">
        <v>744</v>
      </c>
      <c r="J394" s="9" t="s">
        <v>794</v>
      </c>
    </row>
    <row x14ac:dyDescent="0.25" r="395" customHeight="1" ht="18.75">
      <c r="A395" s="13" t="s">
        <v>800</v>
      </c>
      <c r="B395" s="9" t="s">
        <v>977</v>
      </c>
      <c r="C395" s="1" t="s">
        <v>441</v>
      </c>
      <c r="D395" s="6" t="s">
        <v>743</v>
      </c>
      <c r="E395" s="7">
        <v>1.28</v>
      </c>
      <c r="F395" s="7">
        <v>0.0027</v>
      </c>
      <c r="G395" s="8">
        <v>1</v>
      </c>
      <c r="H395" s="8">
        <v>0</v>
      </c>
      <c r="I395" s="6" t="s">
        <v>744</v>
      </c>
      <c r="J395" s="9" t="s">
        <v>801</v>
      </c>
    </row>
    <row x14ac:dyDescent="0.25" r="396" customHeight="1" ht="18.75">
      <c r="A396" s="13" t="s">
        <v>802</v>
      </c>
      <c r="B396" s="9" t="s">
        <v>977</v>
      </c>
      <c r="C396" s="1" t="s">
        <v>441</v>
      </c>
      <c r="D396" s="6" t="s">
        <v>743</v>
      </c>
      <c r="E396" s="7">
        <v>1.28</v>
      </c>
      <c r="F396" s="7">
        <v>0.0027</v>
      </c>
      <c r="G396" s="8">
        <v>1</v>
      </c>
      <c r="H396" s="8">
        <v>0</v>
      </c>
      <c r="I396" s="6" t="s">
        <v>744</v>
      </c>
      <c r="J396" s="9" t="s">
        <v>801</v>
      </c>
    </row>
    <row x14ac:dyDescent="0.25" r="397" customHeight="1" ht="18.75">
      <c r="A397" s="13" t="s">
        <v>803</v>
      </c>
      <c r="B397" s="9" t="s">
        <v>977</v>
      </c>
      <c r="C397" s="1" t="s">
        <v>441</v>
      </c>
      <c r="D397" s="6" t="s">
        <v>743</v>
      </c>
      <c r="E397" s="7">
        <v>1.28</v>
      </c>
      <c r="F397" s="7">
        <v>0.0027</v>
      </c>
      <c r="G397" s="8">
        <v>1</v>
      </c>
      <c r="H397" s="8">
        <v>0</v>
      </c>
      <c r="I397" s="6" t="s">
        <v>744</v>
      </c>
      <c r="J397" s="9" t="s">
        <v>804</v>
      </c>
    </row>
    <row x14ac:dyDescent="0.25" r="398" customHeight="1" ht="18.75">
      <c r="A398" s="13" t="s">
        <v>805</v>
      </c>
      <c r="B398" s="9" t="s">
        <v>977</v>
      </c>
      <c r="C398" s="1" t="s">
        <v>441</v>
      </c>
      <c r="D398" s="6" t="s">
        <v>743</v>
      </c>
      <c r="E398" s="7">
        <v>1.28</v>
      </c>
      <c r="F398" s="7">
        <v>0.0027</v>
      </c>
      <c r="G398" s="8">
        <v>1</v>
      </c>
      <c r="H398" s="8">
        <v>0</v>
      </c>
      <c r="I398" s="6" t="s">
        <v>744</v>
      </c>
      <c r="J398" s="9" t="s">
        <v>804</v>
      </c>
    </row>
    <row x14ac:dyDescent="0.25" r="399" customHeight="1" ht="18.75">
      <c r="A399" s="13" t="s">
        <v>806</v>
      </c>
      <c r="B399" s="9" t="s">
        <v>977</v>
      </c>
      <c r="C399" s="1" t="s">
        <v>441</v>
      </c>
      <c r="D399" s="6" t="s">
        <v>743</v>
      </c>
      <c r="E399" s="7">
        <v>1.28</v>
      </c>
      <c r="F399" s="7">
        <v>0.0027</v>
      </c>
      <c r="G399" s="8">
        <v>1</v>
      </c>
      <c r="H399" s="8">
        <v>0</v>
      </c>
      <c r="I399" s="6" t="s">
        <v>744</v>
      </c>
      <c r="J399" s="9" t="s">
        <v>807</v>
      </c>
    </row>
    <row x14ac:dyDescent="0.25" r="400" customHeight="1" ht="18.75">
      <c r="A400" s="13" t="s">
        <v>808</v>
      </c>
      <c r="B400" s="9" t="s">
        <v>977</v>
      </c>
      <c r="C400" s="1" t="s">
        <v>441</v>
      </c>
      <c r="D400" s="6" t="s">
        <v>743</v>
      </c>
      <c r="E400" s="7">
        <v>1.28</v>
      </c>
      <c r="F400" s="7">
        <v>0.0027</v>
      </c>
      <c r="G400" s="8">
        <v>1</v>
      </c>
      <c r="H400" s="8">
        <v>0</v>
      </c>
      <c r="I400" s="6" t="s">
        <v>744</v>
      </c>
      <c r="J400" s="9" t="s">
        <v>807</v>
      </c>
    </row>
    <row x14ac:dyDescent="0.25" r="401" customHeight="1" ht="18.75">
      <c r="A401" s="5" t="s">
        <v>744</v>
      </c>
      <c r="B401" s="9" t="s">
        <v>809</v>
      </c>
      <c r="C401" s="1" t="s">
        <v>810</v>
      </c>
      <c r="D401" s="6" t="s">
        <v>811</v>
      </c>
      <c r="E401" s="7">
        <v>0.01</v>
      </c>
      <c r="F401" s="7">
        <v>0.0173</v>
      </c>
      <c r="G401" s="7">
        <v>0.00134</v>
      </c>
      <c r="H401" s="8">
        <v>0</v>
      </c>
      <c r="I401" s="6" t="s">
        <v>812</v>
      </c>
      <c r="J401" s="9" t="s">
        <v>813</v>
      </c>
    </row>
    <row x14ac:dyDescent="0.25" r="402" customHeight="1" ht="18.75">
      <c r="A402" s="5" t="s">
        <v>814</v>
      </c>
      <c r="B402" s="9" t="s">
        <v>809</v>
      </c>
      <c r="C402" s="1" t="s">
        <v>810</v>
      </c>
      <c r="D402" s="6" t="s">
        <v>815</v>
      </c>
      <c r="E402" s="8">
        <v>0</v>
      </c>
      <c r="F402" s="8">
        <v>0</v>
      </c>
      <c r="G402" s="8">
        <v>0</v>
      </c>
      <c r="H402" s="8">
        <v>0</v>
      </c>
      <c r="I402" s="6"/>
      <c r="J402" s="9" t="s">
        <v>816</v>
      </c>
    </row>
    <row x14ac:dyDescent="0.25" r="403" customHeight="1" ht="18.75">
      <c r="A403" s="5" t="s">
        <v>817</v>
      </c>
      <c r="B403" s="1" t="s">
        <v>978</v>
      </c>
      <c r="C403" s="1" t="s">
        <v>819</v>
      </c>
      <c r="D403" s="6" t="s">
        <v>820</v>
      </c>
      <c r="E403" s="8">
        <v>78</v>
      </c>
      <c r="F403" s="8">
        <v>0</v>
      </c>
      <c r="G403" s="8">
        <v>0</v>
      </c>
      <c r="H403" s="8">
        <v>0</v>
      </c>
      <c r="I403" s="6"/>
      <c r="J403" s="9" t="s">
        <v>821</v>
      </c>
    </row>
    <row x14ac:dyDescent="0.25" r="404" customHeight="1" ht="18.75">
      <c r="A404" s="5" t="s">
        <v>822</v>
      </c>
      <c r="B404" s="1" t="s">
        <v>978</v>
      </c>
      <c r="C404" s="1" t="s">
        <v>819</v>
      </c>
      <c r="D404" s="6" t="s">
        <v>820</v>
      </c>
      <c r="E404" s="8">
        <v>78</v>
      </c>
      <c r="F404" s="8">
        <v>0</v>
      </c>
      <c r="G404" s="8">
        <v>0</v>
      </c>
      <c r="H404" s="8">
        <v>0</v>
      </c>
      <c r="I404" s="6"/>
      <c r="J404" s="9" t="s">
        <v>823</v>
      </c>
    </row>
    <row x14ac:dyDescent="0.25" r="405" customHeight="1" ht="18.75">
      <c r="A405" s="5" t="s">
        <v>824</v>
      </c>
      <c r="B405" s="1" t="s">
        <v>979</v>
      </c>
      <c r="C405" s="1" t="s">
        <v>826</v>
      </c>
      <c r="D405" s="6" t="s">
        <v>827</v>
      </c>
      <c r="E405" s="7">
        <v>0.75</v>
      </c>
      <c r="F405" s="7">
        <v>0.2</v>
      </c>
      <c r="G405" s="8">
        <v>0</v>
      </c>
      <c r="H405" s="8">
        <v>0</v>
      </c>
      <c r="I405" s="6"/>
      <c r="J405" s="9" t="s">
        <v>828</v>
      </c>
    </row>
    <row x14ac:dyDescent="0.25" r="406" customHeight="1" ht="18.75">
      <c r="A406" s="5" t="s">
        <v>829</v>
      </c>
      <c r="B406" s="1" t="s">
        <v>979</v>
      </c>
      <c r="C406" s="1" t="s">
        <v>826</v>
      </c>
      <c r="D406" s="6" t="s">
        <v>827</v>
      </c>
      <c r="E406" s="7">
        <v>0.75</v>
      </c>
      <c r="F406" s="7">
        <v>0.2</v>
      </c>
      <c r="G406" s="8">
        <v>0</v>
      </c>
      <c r="H406" s="8">
        <v>0</v>
      </c>
      <c r="I406" s="6"/>
      <c r="J406" s="1" t="s">
        <v>830</v>
      </c>
    </row>
    <row x14ac:dyDescent="0.25" r="407" customHeight="1" ht="18.75">
      <c r="A407" s="13" t="s">
        <v>831</v>
      </c>
      <c r="B407" s="1" t="s">
        <v>978</v>
      </c>
      <c r="C407" s="1" t="s">
        <v>819</v>
      </c>
      <c r="D407" s="6" t="s">
        <v>365</v>
      </c>
      <c r="E407" s="8" t="s">
        <v>365</v>
      </c>
      <c r="F407" s="8" t="s">
        <v>365</v>
      </c>
      <c r="G407" s="8" t="s">
        <v>365</v>
      </c>
      <c r="H407" s="8" t="s">
        <v>365</v>
      </c>
      <c r="I407" s="6"/>
      <c r="J407" s="1" t="s">
        <v>832</v>
      </c>
    </row>
    <row x14ac:dyDescent="0.25" r="408" customHeight="1" ht="18.75">
      <c r="A408" s="5" t="s">
        <v>833</v>
      </c>
      <c r="B408" s="9" t="s">
        <v>834</v>
      </c>
      <c r="C408" s="1" t="s">
        <v>835</v>
      </c>
      <c r="D408" s="6" t="s">
        <v>365</v>
      </c>
      <c r="E408" s="8" t="s">
        <v>365</v>
      </c>
      <c r="F408" s="8" t="s">
        <v>365</v>
      </c>
      <c r="G408" s="8" t="s">
        <v>365</v>
      </c>
      <c r="H408" s="8" t="s">
        <v>365</v>
      </c>
      <c r="I408" s="6"/>
      <c r="J408" s="1" t="s">
        <v>836</v>
      </c>
    </row>
    <row x14ac:dyDescent="0.25" r="409" customHeight="1" ht="18.75">
      <c r="A409" s="5" t="s">
        <v>837</v>
      </c>
      <c r="B409" s="9" t="s">
        <v>834</v>
      </c>
      <c r="C409" s="1" t="s">
        <v>835</v>
      </c>
      <c r="D409" s="6" t="s">
        <v>365</v>
      </c>
      <c r="E409" s="8" t="s">
        <v>365</v>
      </c>
      <c r="F409" s="8" t="s">
        <v>365</v>
      </c>
      <c r="G409" s="8" t="s">
        <v>365</v>
      </c>
      <c r="H409" s="8" t="s">
        <v>365</v>
      </c>
      <c r="I409" s="6"/>
      <c r="J409" s="1" t="s">
        <v>838</v>
      </c>
    </row>
    <row x14ac:dyDescent="0.25" r="410" customHeight="1" ht="18.75">
      <c r="A410" s="5" t="s">
        <v>839</v>
      </c>
      <c r="B410" s="9" t="s">
        <v>834</v>
      </c>
      <c r="C410" s="1" t="s">
        <v>835</v>
      </c>
      <c r="D410" s="6" t="s">
        <v>365</v>
      </c>
      <c r="E410" s="8" t="s">
        <v>365</v>
      </c>
      <c r="F410" s="8" t="s">
        <v>365</v>
      </c>
      <c r="G410" s="8" t="s">
        <v>365</v>
      </c>
      <c r="H410" s="8" t="s">
        <v>365</v>
      </c>
      <c r="I410" s="6"/>
      <c r="J410" s="9" t="s">
        <v>840</v>
      </c>
    </row>
    <row x14ac:dyDescent="0.25" r="411" customHeight="1" ht="18.75">
      <c r="A411" s="5" t="s">
        <v>841</v>
      </c>
      <c r="B411" s="9" t="s">
        <v>834</v>
      </c>
      <c r="C411" s="1" t="s">
        <v>835</v>
      </c>
      <c r="D411" s="6" t="s">
        <v>365</v>
      </c>
      <c r="E411" s="8" t="s">
        <v>365</v>
      </c>
      <c r="F411" s="8" t="s">
        <v>365</v>
      </c>
      <c r="G411" s="8" t="s">
        <v>365</v>
      </c>
      <c r="H411" s="8" t="s">
        <v>365</v>
      </c>
      <c r="I411" s="6"/>
      <c r="J411" s="9" t="s">
        <v>842</v>
      </c>
    </row>
    <row x14ac:dyDescent="0.25" r="412" customHeight="1" ht="18.75">
      <c r="A412" s="5" t="s">
        <v>843</v>
      </c>
      <c r="B412" s="9" t="s">
        <v>834</v>
      </c>
      <c r="C412" s="1" t="s">
        <v>835</v>
      </c>
      <c r="D412" s="6" t="s">
        <v>365</v>
      </c>
      <c r="E412" s="8" t="s">
        <v>365</v>
      </c>
      <c r="F412" s="8" t="s">
        <v>365</v>
      </c>
      <c r="G412" s="8" t="s">
        <v>365</v>
      </c>
      <c r="H412" s="8" t="s">
        <v>365</v>
      </c>
      <c r="I412" s="6"/>
      <c r="J412" s="9" t="s">
        <v>844</v>
      </c>
    </row>
    <row x14ac:dyDescent="0.25" r="413" customHeight="1" ht="18.75">
      <c r="A413" s="5" t="s">
        <v>845</v>
      </c>
      <c r="B413" s="9" t="s">
        <v>834</v>
      </c>
      <c r="C413" s="1" t="s">
        <v>835</v>
      </c>
      <c r="D413" s="6" t="s">
        <v>365</v>
      </c>
      <c r="E413" s="8" t="s">
        <v>365</v>
      </c>
      <c r="F413" s="8" t="s">
        <v>365</v>
      </c>
      <c r="G413" s="8" t="s">
        <v>365</v>
      </c>
      <c r="H413" s="8" t="s">
        <v>365</v>
      </c>
      <c r="I413" s="6"/>
      <c r="J413" s="9" t="s">
        <v>846</v>
      </c>
    </row>
    <row x14ac:dyDescent="0.25" r="414" customHeight="1" ht="18.75">
      <c r="A414" s="5" t="s">
        <v>847</v>
      </c>
      <c r="B414" s="9" t="s">
        <v>834</v>
      </c>
      <c r="C414" s="1" t="s">
        <v>835</v>
      </c>
      <c r="D414" s="6" t="s">
        <v>365</v>
      </c>
      <c r="E414" s="8" t="s">
        <v>365</v>
      </c>
      <c r="F414" s="8" t="s">
        <v>365</v>
      </c>
      <c r="G414" s="8" t="s">
        <v>365</v>
      </c>
      <c r="H414" s="8" t="s">
        <v>365</v>
      </c>
      <c r="I414" s="6"/>
      <c r="J414" s="9" t="s">
        <v>848</v>
      </c>
    </row>
    <row x14ac:dyDescent="0.25" r="415" customHeight="1" ht="18.75">
      <c r="A415" s="13" t="s">
        <v>849</v>
      </c>
      <c r="B415" s="9" t="s">
        <v>834</v>
      </c>
      <c r="C415" s="1" t="s">
        <v>835</v>
      </c>
      <c r="D415" s="6" t="s">
        <v>365</v>
      </c>
      <c r="E415" s="8" t="s">
        <v>365</v>
      </c>
      <c r="F415" s="8" t="s">
        <v>365</v>
      </c>
      <c r="G415" s="8" t="s">
        <v>365</v>
      </c>
      <c r="H415" s="8" t="s">
        <v>365</v>
      </c>
      <c r="I415" s="6"/>
      <c r="J415" s="1" t="s">
        <v>850</v>
      </c>
    </row>
    <row x14ac:dyDescent="0.25" r="416" customHeight="1" ht="18.75">
      <c r="A416" s="5" t="s">
        <v>851</v>
      </c>
      <c r="B416" s="9" t="s">
        <v>834</v>
      </c>
      <c r="C416" s="1" t="s">
        <v>835</v>
      </c>
      <c r="D416" s="6" t="s">
        <v>365</v>
      </c>
      <c r="E416" s="8" t="s">
        <v>365</v>
      </c>
      <c r="F416" s="8" t="s">
        <v>365</v>
      </c>
      <c r="G416" s="8" t="s">
        <v>365</v>
      </c>
      <c r="H416" s="8" t="s">
        <v>365</v>
      </c>
      <c r="I416" s="6"/>
      <c r="J416" s="9" t="s">
        <v>852</v>
      </c>
    </row>
    <row x14ac:dyDescent="0.25" r="417" customHeight="1" ht="18.75">
      <c r="A417" s="13" t="s">
        <v>853</v>
      </c>
      <c r="B417" s="9" t="s">
        <v>834</v>
      </c>
      <c r="C417" s="1" t="s">
        <v>835</v>
      </c>
      <c r="D417" s="6" t="s">
        <v>365</v>
      </c>
      <c r="E417" s="8" t="s">
        <v>365</v>
      </c>
      <c r="F417" s="8" t="s">
        <v>365</v>
      </c>
      <c r="G417" s="8" t="s">
        <v>365</v>
      </c>
      <c r="H417" s="8" t="s">
        <v>365</v>
      </c>
      <c r="I417" s="6"/>
      <c r="J417" s="1" t="s">
        <v>854</v>
      </c>
    </row>
    <row x14ac:dyDescent="0.25" r="418" customHeight="1" ht="18.75">
      <c r="A418" s="5" t="s">
        <v>855</v>
      </c>
      <c r="B418" s="9" t="s">
        <v>834</v>
      </c>
      <c r="C418" s="1" t="s">
        <v>835</v>
      </c>
      <c r="D418" s="6" t="s">
        <v>365</v>
      </c>
      <c r="E418" s="8" t="s">
        <v>365</v>
      </c>
      <c r="F418" s="8" t="s">
        <v>365</v>
      </c>
      <c r="G418" s="8" t="s">
        <v>365</v>
      </c>
      <c r="H418" s="8" t="s">
        <v>365</v>
      </c>
      <c r="I418" s="6"/>
      <c r="J418" s="9" t="s">
        <v>856</v>
      </c>
    </row>
    <row x14ac:dyDescent="0.25" r="419" customHeight="1" ht="18.75">
      <c r="A419" s="5" t="s">
        <v>857</v>
      </c>
      <c r="B419" s="9" t="s">
        <v>834</v>
      </c>
      <c r="C419" s="1" t="s">
        <v>835</v>
      </c>
      <c r="D419" s="6" t="s">
        <v>365</v>
      </c>
      <c r="E419" s="8" t="s">
        <v>365</v>
      </c>
      <c r="F419" s="8" t="s">
        <v>365</v>
      </c>
      <c r="G419" s="8" t="s">
        <v>365</v>
      </c>
      <c r="H419" s="8" t="s">
        <v>365</v>
      </c>
      <c r="I419" s="6"/>
      <c r="J419" s="9" t="s">
        <v>858</v>
      </c>
    </row>
    <row x14ac:dyDescent="0.25" r="420" customHeight="1" ht="18.75">
      <c r="A420" s="5" t="s">
        <v>859</v>
      </c>
      <c r="B420" s="9" t="s">
        <v>834</v>
      </c>
      <c r="C420" s="1" t="s">
        <v>835</v>
      </c>
      <c r="D420" s="6" t="s">
        <v>365</v>
      </c>
      <c r="E420" s="8" t="s">
        <v>365</v>
      </c>
      <c r="F420" s="8" t="s">
        <v>365</v>
      </c>
      <c r="G420" s="8" t="s">
        <v>365</v>
      </c>
      <c r="H420" s="8" t="s">
        <v>365</v>
      </c>
      <c r="I420" s="6"/>
      <c r="J420" s="9" t="s">
        <v>860</v>
      </c>
    </row>
    <row x14ac:dyDescent="0.25" r="421" customHeight="1" ht="18.75">
      <c r="A421" s="5" t="s">
        <v>861</v>
      </c>
      <c r="B421" s="9" t="s">
        <v>834</v>
      </c>
      <c r="C421" s="1" t="s">
        <v>835</v>
      </c>
      <c r="D421" s="6" t="s">
        <v>365</v>
      </c>
      <c r="E421" s="8" t="s">
        <v>365</v>
      </c>
      <c r="F421" s="8" t="s">
        <v>365</v>
      </c>
      <c r="G421" s="8" t="s">
        <v>365</v>
      </c>
      <c r="H421" s="8" t="s">
        <v>365</v>
      </c>
      <c r="I421" s="6"/>
      <c r="J421" s="9" t="s">
        <v>862</v>
      </c>
    </row>
    <row x14ac:dyDescent="0.25" r="422" customHeight="1" ht="18.75">
      <c r="A422" s="5" t="s">
        <v>863</v>
      </c>
      <c r="B422" s="9" t="s">
        <v>834</v>
      </c>
      <c r="C422" s="1" t="s">
        <v>835</v>
      </c>
      <c r="D422" s="6" t="s">
        <v>365</v>
      </c>
      <c r="E422" s="8" t="s">
        <v>365</v>
      </c>
      <c r="F422" s="8" t="s">
        <v>365</v>
      </c>
      <c r="G422" s="8" t="s">
        <v>365</v>
      </c>
      <c r="H422" s="8" t="s">
        <v>365</v>
      </c>
      <c r="I422" s="6"/>
      <c r="J422" s="9" t="s">
        <v>864</v>
      </c>
    </row>
    <row x14ac:dyDescent="0.25" r="423" customHeight="1" ht="18.75">
      <c r="A423" s="5" t="s">
        <v>865</v>
      </c>
      <c r="B423" s="9" t="s">
        <v>834</v>
      </c>
      <c r="C423" s="1" t="s">
        <v>835</v>
      </c>
      <c r="D423" s="6" t="s">
        <v>365</v>
      </c>
      <c r="E423" s="8" t="s">
        <v>365</v>
      </c>
      <c r="F423" s="8" t="s">
        <v>365</v>
      </c>
      <c r="G423" s="8" t="s">
        <v>365</v>
      </c>
      <c r="H423" s="8" t="s">
        <v>365</v>
      </c>
      <c r="I423" s="6"/>
      <c r="J423" s="9" t="s">
        <v>866</v>
      </c>
    </row>
    <row x14ac:dyDescent="0.25" r="424" customHeight="1" ht="18.75">
      <c r="A424" s="5" t="s">
        <v>867</v>
      </c>
      <c r="B424" s="9" t="s">
        <v>834</v>
      </c>
      <c r="C424" s="1" t="s">
        <v>835</v>
      </c>
      <c r="D424" s="6" t="s">
        <v>365</v>
      </c>
      <c r="E424" s="8" t="s">
        <v>365</v>
      </c>
      <c r="F424" s="8" t="s">
        <v>365</v>
      </c>
      <c r="G424" s="8" t="s">
        <v>365</v>
      </c>
      <c r="H424" s="8" t="s">
        <v>365</v>
      </c>
      <c r="I424" s="6"/>
      <c r="J424" s="9" t="s">
        <v>868</v>
      </c>
    </row>
    <row x14ac:dyDescent="0.25" r="425" customHeight="1" ht="18.75">
      <c r="A425" s="5" t="s">
        <v>869</v>
      </c>
      <c r="B425" s="9" t="s">
        <v>870</v>
      </c>
      <c r="C425" s="1" t="s">
        <v>871</v>
      </c>
      <c r="D425" s="6" t="s">
        <v>365</v>
      </c>
      <c r="E425" s="8" t="s">
        <v>365</v>
      </c>
      <c r="F425" s="8" t="s">
        <v>365</v>
      </c>
      <c r="G425" s="8" t="s">
        <v>365</v>
      </c>
      <c r="H425" s="8" t="s">
        <v>365</v>
      </c>
      <c r="I425" s="6"/>
      <c r="J425" s="9" t="s">
        <v>872</v>
      </c>
    </row>
    <row x14ac:dyDescent="0.25" r="426" customHeight="1" ht="18.75">
      <c r="A426" s="5" t="s">
        <v>873</v>
      </c>
      <c r="B426" s="9" t="s">
        <v>870</v>
      </c>
      <c r="C426" s="1" t="s">
        <v>871</v>
      </c>
      <c r="D426" s="6" t="s">
        <v>365</v>
      </c>
      <c r="E426" s="8" t="s">
        <v>365</v>
      </c>
      <c r="F426" s="8" t="s">
        <v>365</v>
      </c>
      <c r="G426" s="8" t="s">
        <v>365</v>
      </c>
      <c r="H426" s="8" t="s">
        <v>365</v>
      </c>
      <c r="I426" s="6"/>
      <c r="J426" s="9" t="s">
        <v>874</v>
      </c>
    </row>
    <row x14ac:dyDescent="0.25" r="427" customHeight="1" ht="18.75">
      <c r="A427" s="5" t="s">
        <v>875</v>
      </c>
      <c r="B427" s="9" t="s">
        <v>870</v>
      </c>
      <c r="C427" s="1" t="s">
        <v>871</v>
      </c>
      <c r="D427" s="6" t="s">
        <v>365</v>
      </c>
      <c r="E427" s="8" t="s">
        <v>365</v>
      </c>
      <c r="F427" s="8" t="s">
        <v>365</v>
      </c>
      <c r="G427" s="8" t="s">
        <v>365</v>
      </c>
      <c r="H427" s="8" t="s">
        <v>365</v>
      </c>
      <c r="I427" s="6"/>
      <c r="J427" s="9" t="s">
        <v>876</v>
      </c>
    </row>
    <row x14ac:dyDescent="0.25" r="428" customHeight="1" ht="18.75">
      <c r="A428" s="5" t="s">
        <v>877</v>
      </c>
      <c r="B428" s="9" t="s">
        <v>870</v>
      </c>
      <c r="C428" s="1" t="s">
        <v>871</v>
      </c>
      <c r="D428" s="6" t="s">
        <v>365</v>
      </c>
      <c r="E428" s="8" t="s">
        <v>365</v>
      </c>
      <c r="F428" s="8" t="s">
        <v>365</v>
      </c>
      <c r="G428" s="8" t="s">
        <v>365</v>
      </c>
      <c r="H428" s="8" t="s">
        <v>365</v>
      </c>
      <c r="I428" s="6"/>
      <c r="J428" s="9" t="s">
        <v>878</v>
      </c>
    </row>
    <row x14ac:dyDescent="0.25" r="429" customHeight="1" ht="18.75">
      <c r="A429" s="14" t="s">
        <v>980</v>
      </c>
      <c r="B429" s="1" t="s">
        <v>362</v>
      </c>
      <c r="C429" s="1" t="s">
        <v>363</v>
      </c>
      <c r="D429" s="6" t="s">
        <v>365</v>
      </c>
      <c r="E429" s="8">
        <v>0</v>
      </c>
      <c r="F429" s="8">
        <v>0</v>
      </c>
      <c r="G429" s="8">
        <v>0</v>
      </c>
      <c r="H429" s="8">
        <v>0</v>
      </c>
      <c r="I429" s="6" t="s">
        <v>981</v>
      </c>
      <c r="J429" s="1"/>
    </row>
    <row x14ac:dyDescent="0.25" r="430" customHeight="1" ht="18.75">
      <c r="A430" s="1" t="s">
        <v>982</v>
      </c>
      <c r="B430" s="1" t="s">
        <v>362</v>
      </c>
      <c r="C430" s="1" t="s">
        <v>363</v>
      </c>
      <c r="D430" s="6" t="s">
        <v>365</v>
      </c>
      <c r="E430" s="8">
        <v>0</v>
      </c>
      <c r="F430" s="8">
        <v>0</v>
      </c>
      <c r="G430" s="8">
        <v>0</v>
      </c>
      <c r="H430" s="8">
        <v>0</v>
      </c>
      <c r="I430" s="6" t="s">
        <v>981</v>
      </c>
      <c r="J430" s="1"/>
    </row>
    <row x14ac:dyDescent="0.25" r="431" customHeight="1" ht="18.75">
      <c r="A431" s="1" t="s">
        <v>983</v>
      </c>
      <c r="B431" s="1" t="s">
        <v>362</v>
      </c>
      <c r="C431" s="1" t="s">
        <v>363</v>
      </c>
      <c r="D431" s="6" t="s">
        <v>365</v>
      </c>
      <c r="E431" s="8">
        <v>0</v>
      </c>
      <c r="F431" s="8">
        <v>0</v>
      </c>
      <c r="G431" s="8">
        <v>0</v>
      </c>
      <c r="H431" s="8">
        <v>0</v>
      </c>
      <c r="I431" s="6" t="s">
        <v>981</v>
      </c>
      <c r="J431" s="1"/>
    </row>
    <row x14ac:dyDescent="0.25" r="432" customHeight="1" ht="18.75">
      <c r="A432" s="14" t="s">
        <v>984</v>
      </c>
      <c r="B432" s="1" t="s">
        <v>342</v>
      </c>
      <c r="C432" s="1" t="s">
        <v>343</v>
      </c>
      <c r="D432" s="6" t="s">
        <v>365</v>
      </c>
      <c r="E432" s="8">
        <v>0</v>
      </c>
      <c r="F432" s="8">
        <v>0</v>
      </c>
      <c r="G432" s="8">
        <v>0</v>
      </c>
      <c r="H432" s="8">
        <v>0</v>
      </c>
      <c r="I432" s="6" t="s">
        <v>981</v>
      </c>
      <c r="J4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520"/>
  <sheetViews>
    <sheetView workbookViewId="0"/>
  </sheetViews>
  <sheetFormatPr defaultRowHeight="15" x14ac:dyDescent="0.25"/>
  <cols>
    <col min="1" max="1" style="15" width="13.147857142857141" customWidth="1" bestFit="1"/>
    <col min="2" max="2" style="15" width="27.862142857142857" customWidth="1" bestFit="1"/>
    <col min="3" max="3" style="15" width="9.147857142857141" customWidth="1" bestFit="1"/>
    <col min="4" max="4" style="16" width="9.147857142857141" customWidth="1" bestFit="1"/>
    <col min="5" max="5" style="17" width="10.005" customWidth="1" bestFit="1"/>
    <col min="6" max="6" style="17" width="13.576428571428572" customWidth="1" bestFit="1"/>
    <col min="7" max="7" style="18" width="13.576428571428572" customWidth="1" bestFit="1"/>
    <col min="8" max="8" style="18" width="13.576428571428572" customWidth="1" bestFit="1"/>
    <col min="9" max="9" style="15" width="13.576428571428572" customWidth="1" bestFit="1"/>
    <col min="10" max="10" style="15" width="13.576428571428572" customWidth="1" bestFit="1"/>
    <col min="11" max="11" style="15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</row>
    <row x14ac:dyDescent="0.25" r="2" customHeight="1" ht="18.75">
      <c r="A2" s="5" t="s">
        <v>11</v>
      </c>
      <c r="B2" s="1" t="s">
        <v>12</v>
      </c>
      <c r="C2" s="1" t="s">
        <v>13</v>
      </c>
      <c r="D2" s="6" t="s">
        <v>14</v>
      </c>
      <c r="E2" s="7">
        <v>0.0361</v>
      </c>
      <c r="F2" s="7">
        <v>0.0015</v>
      </c>
      <c r="G2" s="8">
        <v>0</v>
      </c>
      <c r="H2" s="8">
        <v>0</v>
      </c>
      <c r="I2" s="6"/>
      <c r="J2" s="1"/>
      <c r="K2" s="1" t="s">
        <v>15</v>
      </c>
    </row>
    <row x14ac:dyDescent="0.25" r="3" customHeight="1" ht="18.75">
      <c r="A3" s="5" t="s">
        <v>16</v>
      </c>
      <c r="B3" s="9" t="s">
        <v>12</v>
      </c>
      <c r="C3" s="9" t="s">
        <v>13</v>
      </c>
      <c r="D3" s="10" t="s">
        <v>14</v>
      </c>
      <c r="E3" s="11">
        <v>0.0361</v>
      </c>
      <c r="F3" s="11">
        <v>0.0015</v>
      </c>
      <c r="G3" s="12">
        <v>0</v>
      </c>
      <c r="H3" s="12">
        <v>0</v>
      </c>
      <c r="I3" s="6"/>
      <c r="J3" s="1"/>
      <c r="K3" s="1" t="s">
        <v>17</v>
      </c>
    </row>
    <row x14ac:dyDescent="0.25" r="4" customHeight="1" ht="18.75">
      <c r="A4" s="5" t="s">
        <v>18</v>
      </c>
      <c r="B4" s="9" t="s">
        <v>12</v>
      </c>
      <c r="C4" s="9" t="s">
        <v>13</v>
      </c>
      <c r="D4" s="10" t="s">
        <v>14</v>
      </c>
      <c r="E4" s="11">
        <v>0.0361</v>
      </c>
      <c r="F4" s="11">
        <v>0.0015</v>
      </c>
      <c r="G4" s="12">
        <v>0</v>
      </c>
      <c r="H4" s="12">
        <v>0</v>
      </c>
      <c r="I4" s="6"/>
      <c r="J4" s="1"/>
      <c r="K4" s="9" t="s">
        <v>19</v>
      </c>
    </row>
    <row x14ac:dyDescent="0.25" r="5" customHeight="1" ht="18.75">
      <c r="A5" s="5" t="s">
        <v>20</v>
      </c>
      <c r="B5" s="9" t="s">
        <v>12</v>
      </c>
      <c r="C5" s="9" t="s">
        <v>13</v>
      </c>
      <c r="D5" s="10" t="s">
        <v>14</v>
      </c>
      <c r="E5" s="11">
        <v>0.0361</v>
      </c>
      <c r="F5" s="11">
        <v>0.0015</v>
      </c>
      <c r="G5" s="12">
        <v>0</v>
      </c>
      <c r="H5" s="12">
        <v>0</v>
      </c>
      <c r="I5" s="6"/>
      <c r="J5" s="1"/>
      <c r="K5" s="9" t="s">
        <v>21</v>
      </c>
    </row>
    <row x14ac:dyDescent="0.25" r="6" customHeight="1" ht="18.75">
      <c r="A6" s="5" t="s">
        <v>22</v>
      </c>
      <c r="B6" s="9" t="s">
        <v>12</v>
      </c>
      <c r="C6" s="9" t="s">
        <v>13</v>
      </c>
      <c r="D6" s="10" t="s">
        <v>14</v>
      </c>
      <c r="E6" s="11">
        <v>0.0361</v>
      </c>
      <c r="F6" s="11">
        <v>0.0015</v>
      </c>
      <c r="G6" s="12">
        <v>0</v>
      </c>
      <c r="H6" s="12">
        <v>0</v>
      </c>
      <c r="I6" s="6"/>
      <c r="J6" s="1"/>
      <c r="K6" s="9" t="s">
        <v>23</v>
      </c>
    </row>
    <row x14ac:dyDescent="0.25" r="7" customHeight="1" ht="18.75">
      <c r="A7" s="5" t="s">
        <v>24</v>
      </c>
      <c r="B7" s="9" t="s">
        <v>12</v>
      </c>
      <c r="C7" s="1" t="s">
        <v>13</v>
      </c>
      <c r="D7" s="6" t="s">
        <v>25</v>
      </c>
      <c r="E7" s="7">
        <v>0.0211</v>
      </c>
      <c r="F7" s="7">
        <v>0.0015</v>
      </c>
      <c r="G7" s="8">
        <v>0</v>
      </c>
      <c r="H7" s="8">
        <v>0</v>
      </c>
      <c r="I7" s="6"/>
      <c r="J7" s="1"/>
      <c r="K7" s="1" t="s">
        <v>26</v>
      </c>
    </row>
    <row x14ac:dyDescent="0.25" r="8" customHeight="1" ht="18.75">
      <c r="A8" s="5" t="s">
        <v>27</v>
      </c>
      <c r="B8" s="9" t="s">
        <v>12</v>
      </c>
      <c r="C8" s="9" t="s">
        <v>13</v>
      </c>
      <c r="D8" s="6" t="s">
        <v>25</v>
      </c>
      <c r="E8" s="11">
        <v>0.0211</v>
      </c>
      <c r="F8" s="11">
        <v>0.0015</v>
      </c>
      <c r="G8" s="8">
        <v>0</v>
      </c>
      <c r="H8" s="8">
        <v>0</v>
      </c>
      <c r="I8" s="6"/>
      <c r="J8" s="1"/>
      <c r="K8" s="9" t="s">
        <v>28</v>
      </c>
    </row>
    <row x14ac:dyDescent="0.25" r="9" customHeight="1" ht="18.75">
      <c r="A9" s="5" t="s">
        <v>29</v>
      </c>
      <c r="B9" s="9" t="s">
        <v>12</v>
      </c>
      <c r="C9" s="9" t="s">
        <v>13</v>
      </c>
      <c r="D9" s="6" t="s">
        <v>25</v>
      </c>
      <c r="E9" s="11">
        <v>0.0211</v>
      </c>
      <c r="F9" s="11">
        <v>0.0015</v>
      </c>
      <c r="G9" s="8">
        <v>0</v>
      </c>
      <c r="H9" s="8">
        <v>0</v>
      </c>
      <c r="I9" s="6"/>
      <c r="J9" s="1"/>
      <c r="K9" s="9" t="s">
        <v>30</v>
      </c>
    </row>
    <row x14ac:dyDescent="0.25" r="10" customHeight="1" ht="18.75">
      <c r="A10" s="5" t="s">
        <v>31</v>
      </c>
      <c r="B10" s="9" t="s">
        <v>12</v>
      </c>
      <c r="C10" s="9" t="s">
        <v>13</v>
      </c>
      <c r="D10" s="6" t="s">
        <v>32</v>
      </c>
      <c r="E10" s="8">
        <v>0</v>
      </c>
      <c r="F10" s="8">
        <v>0</v>
      </c>
      <c r="G10" s="8">
        <v>0</v>
      </c>
      <c r="H10" s="8">
        <v>0</v>
      </c>
      <c r="I10" s="6"/>
      <c r="J10" s="1"/>
      <c r="K10" s="9" t="s">
        <v>33</v>
      </c>
    </row>
    <row x14ac:dyDescent="0.25" r="11" customHeight="1" ht="18.75">
      <c r="A11" s="13" t="s">
        <v>34</v>
      </c>
      <c r="B11" s="9" t="s">
        <v>12</v>
      </c>
      <c r="C11" s="9" t="s">
        <v>13</v>
      </c>
      <c r="D11" s="6" t="s">
        <v>32</v>
      </c>
      <c r="E11" s="8">
        <v>0</v>
      </c>
      <c r="F11" s="8">
        <v>0</v>
      </c>
      <c r="G11" s="8">
        <v>0</v>
      </c>
      <c r="H11" s="8">
        <v>0</v>
      </c>
      <c r="I11" s="6"/>
      <c r="J11" s="1"/>
      <c r="K11" s="1" t="s">
        <v>35</v>
      </c>
    </row>
    <row x14ac:dyDescent="0.25" r="12" customHeight="1" ht="18.75">
      <c r="A12" s="5" t="s">
        <v>36</v>
      </c>
      <c r="B12" s="9" t="s">
        <v>37</v>
      </c>
      <c r="C12" s="9" t="s">
        <v>13</v>
      </c>
      <c r="D12" s="10" t="s">
        <v>38</v>
      </c>
      <c r="E12" s="11">
        <v>0.00237</v>
      </c>
      <c r="F12" s="11">
        <v>0.0152</v>
      </c>
      <c r="G12" s="12">
        <v>0</v>
      </c>
      <c r="H12" s="12">
        <v>0</v>
      </c>
      <c r="I12" s="6"/>
      <c r="J12" s="1"/>
      <c r="K12" s="9" t="s">
        <v>39</v>
      </c>
    </row>
    <row x14ac:dyDescent="0.25" r="13" customHeight="1" ht="18.75">
      <c r="A13" s="5" t="s">
        <v>40</v>
      </c>
      <c r="B13" s="9" t="s">
        <v>37</v>
      </c>
      <c r="C13" s="9" t="s">
        <v>13</v>
      </c>
      <c r="D13" s="10" t="s">
        <v>41</v>
      </c>
      <c r="E13" s="11">
        <v>0.00014</v>
      </c>
      <c r="F13" s="11">
        <v>0.00559</v>
      </c>
      <c r="G13" s="12">
        <v>0</v>
      </c>
      <c r="H13" s="12">
        <v>0</v>
      </c>
      <c r="I13" s="6"/>
      <c r="J13" s="1"/>
      <c r="K13" s="9" t="s">
        <v>42</v>
      </c>
    </row>
    <row x14ac:dyDescent="0.25" r="14" customHeight="1" ht="18.75">
      <c r="A14" s="5" t="s">
        <v>43</v>
      </c>
      <c r="B14" s="9" t="s">
        <v>37</v>
      </c>
      <c r="C14" s="9" t="s">
        <v>13</v>
      </c>
      <c r="D14" s="10" t="s">
        <v>44</v>
      </c>
      <c r="E14" s="11">
        <v>0.00112</v>
      </c>
      <c r="F14" s="11">
        <v>0.00559</v>
      </c>
      <c r="G14" s="12">
        <v>0</v>
      </c>
      <c r="H14" s="12">
        <v>0</v>
      </c>
      <c r="I14" s="6"/>
      <c r="J14" s="1"/>
      <c r="K14" s="9" t="s">
        <v>45</v>
      </c>
    </row>
    <row x14ac:dyDescent="0.25" r="15" customHeight="1" ht="18.75">
      <c r="A15" s="13" t="s">
        <v>46</v>
      </c>
      <c r="B15" s="1" t="s">
        <v>37</v>
      </c>
      <c r="C15" s="9" t="s">
        <v>13</v>
      </c>
      <c r="D15" s="6" t="s">
        <v>47</v>
      </c>
      <c r="E15" s="7">
        <v>0.000126</v>
      </c>
      <c r="F15" s="11">
        <v>0.00559</v>
      </c>
      <c r="G15" s="12">
        <v>0</v>
      </c>
      <c r="H15" s="12">
        <v>0</v>
      </c>
      <c r="I15" s="6"/>
      <c r="J15" s="1"/>
      <c r="K15" s="9" t="s">
        <v>48</v>
      </c>
    </row>
    <row x14ac:dyDescent="0.25" r="16" customHeight="1" ht="18.75">
      <c r="A16" s="5" t="s">
        <v>49</v>
      </c>
      <c r="B16" s="9" t="s">
        <v>37</v>
      </c>
      <c r="C16" s="9" t="s">
        <v>13</v>
      </c>
      <c r="D16" s="10" t="s">
        <v>50</v>
      </c>
      <c r="E16" s="11">
        <v>0.000468</v>
      </c>
      <c r="F16" s="11">
        <v>0.00559</v>
      </c>
      <c r="G16" s="12">
        <v>0</v>
      </c>
      <c r="H16" s="12">
        <v>0</v>
      </c>
      <c r="I16" s="6"/>
      <c r="J16" s="1"/>
      <c r="K16" s="9" t="s">
        <v>51</v>
      </c>
    </row>
    <row x14ac:dyDescent="0.25" r="17" customHeight="1" ht="18.75">
      <c r="A17" s="5" t="s">
        <v>52</v>
      </c>
      <c r="B17" s="9" t="s">
        <v>37</v>
      </c>
      <c r="C17" s="1" t="s">
        <v>13</v>
      </c>
      <c r="D17" s="6" t="s">
        <v>53</v>
      </c>
      <c r="E17" s="7">
        <v>0.000251</v>
      </c>
      <c r="F17" s="7">
        <v>0.00559</v>
      </c>
      <c r="G17" s="8">
        <v>0</v>
      </c>
      <c r="H17" s="8">
        <v>0</v>
      </c>
      <c r="I17" s="6"/>
      <c r="J17" s="1"/>
      <c r="K17" s="9" t="s">
        <v>54</v>
      </c>
    </row>
    <row x14ac:dyDescent="0.25" r="18" customHeight="1" ht="18.75">
      <c r="A18" s="5" t="s">
        <v>55</v>
      </c>
      <c r="B18" s="9" t="s">
        <v>37</v>
      </c>
      <c r="C18" s="9" t="s">
        <v>13</v>
      </c>
      <c r="D18" s="10" t="s">
        <v>56</v>
      </c>
      <c r="E18" s="11">
        <v>0.00238</v>
      </c>
      <c r="F18" s="11">
        <v>0.0152</v>
      </c>
      <c r="G18" s="12">
        <v>0</v>
      </c>
      <c r="H18" s="12">
        <v>0</v>
      </c>
      <c r="I18" s="6"/>
      <c r="J18" s="1"/>
      <c r="K18" s="9" t="s">
        <v>57</v>
      </c>
    </row>
    <row x14ac:dyDescent="0.25" r="19" customHeight="1" ht="18.75">
      <c r="A19" s="5" t="s">
        <v>58</v>
      </c>
      <c r="B19" s="9" t="s">
        <v>37</v>
      </c>
      <c r="C19" s="9" t="s">
        <v>13</v>
      </c>
      <c r="D19" s="10" t="s">
        <v>44</v>
      </c>
      <c r="E19" s="11">
        <v>0.00112</v>
      </c>
      <c r="F19" s="11">
        <v>0.00559</v>
      </c>
      <c r="G19" s="12">
        <v>0</v>
      </c>
      <c r="H19" s="12">
        <v>0</v>
      </c>
      <c r="I19" s="6"/>
      <c r="J19" s="1"/>
      <c r="K19" s="9" t="s">
        <v>59</v>
      </c>
    </row>
    <row x14ac:dyDescent="0.25" r="20" customHeight="1" ht="18.75">
      <c r="A20" s="5" t="s">
        <v>60</v>
      </c>
      <c r="B20" s="9" t="s">
        <v>37</v>
      </c>
      <c r="C20" s="9" t="s">
        <v>13</v>
      </c>
      <c r="D20" s="10" t="s">
        <v>41</v>
      </c>
      <c r="E20" s="11">
        <v>0.00014</v>
      </c>
      <c r="F20" s="11">
        <v>0.00559</v>
      </c>
      <c r="G20" s="12">
        <v>0</v>
      </c>
      <c r="H20" s="12">
        <v>0</v>
      </c>
      <c r="I20" s="6"/>
      <c r="J20" s="1"/>
      <c r="K20" s="9" t="s">
        <v>61</v>
      </c>
    </row>
    <row x14ac:dyDescent="0.25" r="21" customHeight="1" ht="18.75">
      <c r="A21" s="5" t="s">
        <v>62</v>
      </c>
      <c r="B21" s="9" t="s">
        <v>37</v>
      </c>
      <c r="C21" s="9" t="s">
        <v>13</v>
      </c>
      <c r="D21" s="10" t="s">
        <v>44</v>
      </c>
      <c r="E21" s="11">
        <v>0.00112</v>
      </c>
      <c r="F21" s="11">
        <v>0.00559</v>
      </c>
      <c r="G21" s="12">
        <v>0</v>
      </c>
      <c r="H21" s="12">
        <v>0</v>
      </c>
      <c r="I21" s="6"/>
      <c r="J21" s="1"/>
      <c r="K21" s="9" t="s">
        <v>63</v>
      </c>
    </row>
    <row x14ac:dyDescent="0.25" r="22" customHeight="1" ht="18.75">
      <c r="A22" s="13" t="s">
        <v>64</v>
      </c>
      <c r="B22" s="1" t="s">
        <v>37</v>
      </c>
      <c r="C22" s="9" t="s">
        <v>13</v>
      </c>
      <c r="D22" s="6" t="s">
        <v>47</v>
      </c>
      <c r="E22" s="7">
        <v>0.000126</v>
      </c>
      <c r="F22" s="11">
        <v>0.00559</v>
      </c>
      <c r="G22" s="12">
        <v>0</v>
      </c>
      <c r="H22" s="12">
        <v>0</v>
      </c>
      <c r="I22" s="6"/>
      <c r="J22" s="1"/>
      <c r="K22" s="1" t="s">
        <v>65</v>
      </c>
    </row>
    <row x14ac:dyDescent="0.25" r="23" customHeight="1" ht="18.75">
      <c r="A23" s="5" t="s">
        <v>66</v>
      </c>
      <c r="B23" s="9" t="s">
        <v>37</v>
      </c>
      <c r="C23" s="9" t="s">
        <v>13</v>
      </c>
      <c r="D23" s="10" t="s">
        <v>50</v>
      </c>
      <c r="E23" s="11">
        <v>0.000468</v>
      </c>
      <c r="F23" s="11">
        <v>0.00559</v>
      </c>
      <c r="G23" s="12">
        <v>0</v>
      </c>
      <c r="H23" s="12">
        <v>0</v>
      </c>
      <c r="I23" s="6"/>
      <c r="J23" s="1"/>
      <c r="K23" s="9" t="s">
        <v>67</v>
      </c>
    </row>
    <row x14ac:dyDescent="0.25" r="24" customHeight="1" ht="18.75">
      <c r="A24" s="5" t="s">
        <v>68</v>
      </c>
      <c r="B24" s="9" t="s">
        <v>37</v>
      </c>
      <c r="C24" s="9" t="s">
        <v>13</v>
      </c>
      <c r="D24" s="10" t="s">
        <v>53</v>
      </c>
      <c r="E24" s="11">
        <v>0.000251</v>
      </c>
      <c r="F24" s="11">
        <v>0.00559</v>
      </c>
      <c r="G24" s="12">
        <v>0</v>
      </c>
      <c r="H24" s="12">
        <v>0</v>
      </c>
      <c r="I24" s="6"/>
      <c r="J24" s="1"/>
      <c r="K24" s="9" t="s">
        <v>69</v>
      </c>
    </row>
    <row x14ac:dyDescent="0.25" r="25" customHeight="1" ht="18.75">
      <c r="A25" s="5" t="s">
        <v>70</v>
      </c>
      <c r="B25" s="9" t="s">
        <v>37</v>
      </c>
      <c r="C25" s="9" t="s">
        <v>13</v>
      </c>
      <c r="D25" s="10" t="s">
        <v>71</v>
      </c>
      <c r="E25" s="11">
        <v>0.00632</v>
      </c>
      <c r="F25" s="11">
        <v>0.0202</v>
      </c>
      <c r="G25" s="12">
        <v>0</v>
      </c>
      <c r="H25" s="12">
        <v>0</v>
      </c>
      <c r="I25" s="6"/>
      <c r="J25" s="1"/>
      <c r="K25" s="9" t="s">
        <v>72</v>
      </c>
    </row>
    <row x14ac:dyDescent="0.25" r="26" customHeight="1" ht="18.75">
      <c r="A26" s="5" t="s">
        <v>73</v>
      </c>
      <c r="B26" s="9" t="s">
        <v>37</v>
      </c>
      <c r="C26" s="9" t="s">
        <v>13</v>
      </c>
      <c r="D26" s="10" t="s">
        <v>74</v>
      </c>
      <c r="E26" s="11">
        <v>0.000691</v>
      </c>
      <c r="F26" s="11">
        <v>0.00559</v>
      </c>
      <c r="G26" s="12">
        <v>0</v>
      </c>
      <c r="H26" s="12">
        <v>0</v>
      </c>
      <c r="I26" s="6"/>
      <c r="J26" s="1"/>
      <c r="K26" s="9" t="s">
        <v>75</v>
      </c>
    </row>
    <row x14ac:dyDescent="0.25" r="27" customHeight="1" ht="18.75">
      <c r="A27" s="5" t="s">
        <v>76</v>
      </c>
      <c r="B27" s="9" t="s">
        <v>37</v>
      </c>
      <c r="C27" s="9" t="s">
        <v>13</v>
      </c>
      <c r="D27" s="10" t="s">
        <v>77</v>
      </c>
      <c r="E27" s="11">
        <v>0.000146</v>
      </c>
      <c r="F27" s="11">
        <v>0.00559</v>
      </c>
      <c r="G27" s="12">
        <v>0</v>
      </c>
      <c r="H27" s="12">
        <v>0</v>
      </c>
      <c r="I27" s="6"/>
      <c r="J27" s="1"/>
      <c r="K27" s="9" t="s">
        <v>78</v>
      </c>
    </row>
    <row x14ac:dyDescent="0.25" r="28" customHeight="1" ht="18.75">
      <c r="A28" s="5" t="s">
        <v>79</v>
      </c>
      <c r="B28" s="9" t="s">
        <v>37</v>
      </c>
      <c r="C28" s="9" t="s">
        <v>13</v>
      </c>
      <c r="D28" s="10" t="s">
        <v>80</v>
      </c>
      <c r="E28" s="11">
        <v>0.00112</v>
      </c>
      <c r="F28" s="11">
        <v>0.00559</v>
      </c>
      <c r="G28" s="12">
        <v>0</v>
      </c>
      <c r="H28" s="12">
        <v>0</v>
      </c>
      <c r="I28" s="6"/>
      <c r="J28" s="1"/>
      <c r="K28" s="9" t="s">
        <v>81</v>
      </c>
    </row>
    <row x14ac:dyDescent="0.25" r="29" customHeight="1" ht="18.75">
      <c r="A29" s="5" t="s">
        <v>82</v>
      </c>
      <c r="B29" s="1" t="s">
        <v>37</v>
      </c>
      <c r="C29" s="9" t="s">
        <v>13</v>
      </c>
      <c r="D29" s="6" t="s">
        <v>83</v>
      </c>
      <c r="E29" s="7">
        <v>0.00029299999999999997</v>
      </c>
      <c r="F29" s="11">
        <v>0.00559</v>
      </c>
      <c r="G29" s="12">
        <v>0</v>
      </c>
      <c r="H29" s="12">
        <v>0</v>
      </c>
      <c r="I29" s="6"/>
      <c r="J29" s="1"/>
      <c r="K29" s="9" t="s">
        <v>84</v>
      </c>
    </row>
    <row x14ac:dyDescent="0.25" r="30" customHeight="1" ht="18.75">
      <c r="A30" s="5" t="s">
        <v>85</v>
      </c>
      <c r="B30" s="9" t="s">
        <v>37</v>
      </c>
      <c r="C30" s="9" t="s">
        <v>13</v>
      </c>
      <c r="D30" s="10" t="s">
        <v>86</v>
      </c>
      <c r="E30" s="11">
        <v>0.000607</v>
      </c>
      <c r="F30" s="11">
        <v>0.00559</v>
      </c>
      <c r="G30" s="12">
        <v>0</v>
      </c>
      <c r="H30" s="12">
        <v>0</v>
      </c>
      <c r="I30" s="6"/>
      <c r="J30" s="1"/>
      <c r="K30" s="9" t="s">
        <v>87</v>
      </c>
    </row>
    <row x14ac:dyDescent="0.25" r="31" customHeight="1" ht="18.75">
      <c r="A31" s="5" t="s">
        <v>88</v>
      </c>
      <c r="B31" s="9" t="s">
        <v>37</v>
      </c>
      <c r="C31" s="9" t="s">
        <v>13</v>
      </c>
      <c r="D31" s="10" t="s">
        <v>89</v>
      </c>
      <c r="E31" s="11">
        <v>0.000112</v>
      </c>
      <c r="F31" s="11">
        <v>0.00559</v>
      </c>
      <c r="G31" s="12">
        <v>0</v>
      </c>
      <c r="H31" s="12">
        <v>0</v>
      </c>
      <c r="I31" s="6"/>
      <c r="J31" s="1"/>
      <c r="K31" s="9" t="s">
        <v>90</v>
      </c>
    </row>
    <row x14ac:dyDescent="0.25" r="32" customHeight="1" ht="18.75">
      <c r="A32" s="5" t="s">
        <v>91</v>
      </c>
      <c r="B32" s="9" t="s">
        <v>37</v>
      </c>
      <c r="C32" s="9" t="s">
        <v>13</v>
      </c>
      <c r="D32" s="10" t="s">
        <v>92</v>
      </c>
      <c r="E32" s="11">
        <v>0.0000888</v>
      </c>
      <c r="F32" s="11">
        <v>0.00559</v>
      </c>
      <c r="G32" s="12">
        <v>0</v>
      </c>
      <c r="H32" s="12">
        <v>0</v>
      </c>
      <c r="I32" s="6"/>
      <c r="J32" s="1"/>
      <c r="K32" s="9" t="s">
        <v>93</v>
      </c>
    </row>
    <row x14ac:dyDescent="0.25" r="33" customHeight="1" ht="18.75">
      <c r="A33" s="5" t="s">
        <v>94</v>
      </c>
      <c r="B33" s="9" t="s">
        <v>37</v>
      </c>
      <c r="C33" s="9" t="s">
        <v>13</v>
      </c>
      <c r="D33" s="10" t="s">
        <v>92</v>
      </c>
      <c r="E33" s="11">
        <v>0.0000888</v>
      </c>
      <c r="F33" s="11">
        <v>0.00559</v>
      </c>
      <c r="G33" s="12">
        <v>0</v>
      </c>
      <c r="H33" s="12">
        <v>0</v>
      </c>
      <c r="I33" s="6"/>
      <c r="J33" s="1"/>
      <c r="K33" s="9" t="s">
        <v>95</v>
      </c>
    </row>
    <row x14ac:dyDescent="0.25" r="34" customHeight="1" ht="18.75">
      <c r="A34" s="5" t="s">
        <v>96</v>
      </c>
      <c r="B34" s="9" t="s">
        <v>37</v>
      </c>
      <c r="C34" s="9" t="s">
        <v>13</v>
      </c>
      <c r="D34" s="10" t="s">
        <v>97</v>
      </c>
      <c r="E34" s="11">
        <v>0.00012</v>
      </c>
      <c r="F34" s="11">
        <v>0.00559</v>
      </c>
      <c r="G34" s="12">
        <v>0</v>
      </c>
      <c r="H34" s="12">
        <v>0</v>
      </c>
      <c r="I34" s="6"/>
      <c r="J34" s="1"/>
      <c r="K34" s="9" t="s">
        <v>98</v>
      </c>
    </row>
    <row x14ac:dyDescent="0.25" r="35" customHeight="1" ht="18.75">
      <c r="A35" s="5" t="s">
        <v>99</v>
      </c>
      <c r="B35" s="9" t="s">
        <v>37</v>
      </c>
      <c r="C35" s="9" t="s">
        <v>13</v>
      </c>
      <c r="D35" s="10" t="s">
        <v>97</v>
      </c>
      <c r="E35" s="11">
        <v>0.00012</v>
      </c>
      <c r="F35" s="11">
        <v>0.00559</v>
      </c>
      <c r="G35" s="12">
        <v>0</v>
      </c>
      <c r="H35" s="12">
        <v>0</v>
      </c>
      <c r="I35" s="6"/>
      <c r="J35" s="1"/>
      <c r="K35" s="9" t="s">
        <v>100</v>
      </c>
    </row>
    <row x14ac:dyDescent="0.25" r="36" customHeight="1" ht="18.75">
      <c r="A36" s="5" t="s">
        <v>101</v>
      </c>
      <c r="B36" s="9" t="s">
        <v>37</v>
      </c>
      <c r="C36" s="1" t="s">
        <v>13</v>
      </c>
      <c r="D36" s="6" t="s">
        <v>97</v>
      </c>
      <c r="E36" s="7">
        <v>0.00012</v>
      </c>
      <c r="F36" s="7">
        <v>0.00559</v>
      </c>
      <c r="G36" s="8">
        <v>0</v>
      </c>
      <c r="H36" s="8">
        <v>0</v>
      </c>
      <c r="I36" s="6"/>
      <c r="J36" s="1"/>
      <c r="K36" s="9" t="s">
        <v>102</v>
      </c>
    </row>
    <row x14ac:dyDescent="0.25" r="37" customHeight="1" ht="18.75">
      <c r="A37" s="5" t="s">
        <v>103</v>
      </c>
      <c r="B37" s="9" t="s">
        <v>37</v>
      </c>
      <c r="C37" s="1" t="s">
        <v>13</v>
      </c>
      <c r="D37" s="6" t="s">
        <v>97</v>
      </c>
      <c r="E37" s="7">
        <v>0.00012</v>
      </c>
      <c r="F37" s="7">
        <v>0.00559</v>
      </c>
      <c r="G37" s="8">
        <v>0</v>
      </c>
      <c r="H37" s="8">
        <v>0</v>
      </c>
      <c r="I37" s="6"/>
      <c r="J37" s="1"/>
      <c r="K37" s="9" t="s">
        <v>104</v>
      </c>
    </row>
    <row x14ac:dyDescent="0.25" r="38" customHeight="1" ht="18.75">
      <c r="A38" s="5" t="s">
        <v>105</v>
      </c>
      <c r="B38" s="9" t="s">
        <v>37</v>
      </c>
      <c r="C38" s="1" t="s">
        <v>13</v>
      </c>
      <c r="D38" s="6" t="s">
        <v>97</v>
      </c>
      <c r="E38" s="7">
        <v>0.00012</v>
      </c>
      <c r="F38" s="7">
        <v>0.00559</v>
      </c>
      <c r="G38" s="8">
        <v>0</v>
      </c>
      <c r="H38" s="8">
        <v>0</v>
      </c>
      <c r="I38" s="6"/>
      <c r="J38" s="1"/>
      <c r="K38" s="9" t="s">
        <v>106</v>
      </c>
    </row>
    <row x14ac:dyDescent="0.25" r="39" customHeight="1" ht="18.75">
      <c r="A39" s="5" t="s">
        <v>107</v>
      </c>
      <c r="B39" s="9" t="s">
        <v>37</v>
      </c>
      <c r="C39" s="1" t="s">
        <v>13</v>
      </c>
      <c r="D39" s="6" t="s">
        <v>108</v>
      </c>
      <c r="E39" s="7">
        <v>0.000272</v>
      </c>
      <c r="F39" s="7">
        <v>0.00559</v>
      </c>
      <c r="G39" s="8">
        <v>0</v>
      </c>
      <c r="H39" s="8">
        <v>0</v>
      </c>
      <c r="I39" s="6"/>
      <c r="J39" s="1"/>
      <c r="K39" s="9" t="s">
        <v>109</v>
      </c>
    </row>
    <row x14ac:dyDescent="0.25" r="40" customHeight="1" ht="18.75">
      <c r="A40" s="5" t="s">
        <v>110</v>
      </c>
      <c r="B40" s="9" t="s">
        <v>37</v>
      </c>
      <c r="C40" s="1" t="s">
        <v>13</v>
      </c>
      <c r="D40" s="6" t="s">
        <v>111</v>
      </c>
      <c r="E40" s="7">
        <v>0.000935</v>
      </c>
      <c r="F40" s="7">
        <v>0.00559</v>
      </c>
      <c r="G40" s="8">
        <v>0</v>
      </c>
      <c r="H40" s="8">
        <v>0</v>
      </c>
      <c r="I40" s="6"/>
      <c r="J40" s="1"/>
      <c r="K40" s="9" t="s">
        <v>112</v>
      </c>
    </row>
    <row x14ac:dyDescent="0.25" r="41" customHeight="1" ht="18.75">
      <c r="A41" s="5" t="s">
        <v>113</v>
      </c>
      <c r="B41" s="9" t="s">
        <v>37</v>
      </c>
      <c r="C41" s="1" t="s">
        <v>13</v>
      </c>
      <c r="D41" s="6" t="s">
        <v>114</v>
      </c>
      <c r="E41" s="7">
        <v>0.000228</v>
      </c>
      <c r="F41" s="7">
        <v>0.00559</v>
      </c>
      <c r="G41" s="8">
        <v>0</v>
      </c>
      <c r="H41" s="8">
        <v>0</v>
      </c>
      <c r="I41" s="6"/>
      <c r="J41" s="1"/>
      <c r="K41" s="9" t="s">
        <v>115</v>
      </c>
    </row>
    <row x14ac:dyDescent="0.25" r="42" customHeight="1" ht="18.75">
      <c r="A42" s="5" t="s">
        <v>116</v>
      </c>
      <c r="B42" s="9" t="s">
        <v>37</v>
      </c>
      <c r="C42" s="1" t="s">
        <v>13</v>
      </c>
      <c r="D42" s="6" t="s">
        <v>117</v>
      </c>
      <c r="E42" s="7">
        <v>0.00119</v>
      </c>
      <c r="F42" s="7">
        <v>0.00559</v>
      </c>
      <c r="G42" s="8">
        <v>0</v>
      </c>
      <c r="H42" s="8">
        <v>0</v>
      </c>
      <c r="I42" s="6"/>
      <c r="J42" s="1"/>
      <c r="K42" s="9" t="s">
        <v>118</v>
      </c>
    </row>
    <row x14ac:dyDescent="0.25" r="43" customHeight="1" ht="18.75">
      <c r="A43" s="5" t="s">
        <v>119</v>
      </c>
      <c r="B43" s="9" t="s">
        <v>37</v>
      </c>
      <c r="C43" s="1" t="s">
        <v>13</v>
      </c>
      <c r="D43" s="6" t="s">
        <v>120</v>
      </c>
      <c r="E43" s="7">
        <v>0.000374</v>
      </c>
      <c r="F43" s="7">
        <v>0.00283</v>
      </c>
      <c r="G43" s="8">
        <v>0</v>
      </c>
      <c r="H43" s="8">
        <v>0</v>
      </c>
      <c r="I43" s="6"/>
      <c r="J43" s="1"/>
      <c r="K43" s="9" t="s">
        <v>121</v>
      </c>
    </row>
    <row x14ac:dyDescent="0.25" r="44" customHeight="1" ht="18.75">
      <c r="A44" s="5" t="s">
        <v>122</v>
      </c>
      <c r="B44" s="9" t="s">
        <v>37</v>
      </c>
      <c r="C44" s="1" t="s">
        <v>13</v>
      </c>
      <c r="D44" s="6" t="s">
        <v>123</v>
      </c>
      <c r="E44" s="7">
        <v>0.000283</v>
      </c>
      <c r="F44" s="7">
        <v>0.00283</v>
      </c>
      <c r="G44" s="8">
        <v>0</v>
      </c>
      <c r="H44" s="8">
        <v>0</v>
      </c>
      <c r="I44" s="6"/>
      <c r="J44" s="1"/>
      <c r="K44" s="9" t="s">
        <v>124</v>
      </c>
    </row>
    <row x14ac:dyDescent="0.25" r="45" customHeight="1" ht="18.75">
      <c r="A45" s="5" t="s">
        <v>125</v>
      </c>
      <c r="B45" s="9" t="s">
        <v>37</v>
      </c>
      <c r="C45" s="1" t="s">
        <v>13</v>
      </c>
      <c r="D45" s="6" t="s">
        <v>123</v>
      </c>
      <c r="E45" s="7">
        <v>0.000283</v>
      </c>
      <c r="F45" s="7">
        <v>0.00283</v>
      </c>
      <c r="G45" s="8">
        <v>0</v>
      </c>
      <c r="H45" s="8">
        <v>0</v>
      </c>
      <c r="I45" s="6"/>
      <c r="J45" s="1"/>
      <c r="K45" s="9" t="s">
        <v>126</v>
      </c>
    </row>
    <row x14ac:dyDescent="0.25" r="46" customHeight="1" ht="18.75">
      <c r="A46" s="5" t="s">
        <v>127</v>
      </c>
      <c r="B46" s="9" t="s">
        <v>37</v>
      </c>
      <c r="C46" s="1" t="s">
        <v>13</v>
      </c>
      <c r="D46" s="6" t="s">
        <v>128</v>
      </c>
      <c r="E46" s="7">
        <v>0.000287</v>
      </c>
      <c r="F46" s="7">
        <v>0.00559</v>
      </c>
      <c r="G46" s="8">
        <v>0</v>
      </c>
      <c r="H46" s="8">
        <v>0</v>
      </c>
      <c r="I46" s="6"/>
      <c r="J46" s="1"/>
      <c r="K46" s="9" t="s">
        <v>129</v>
      </c>
    </row>
    <row x14ac:dyDescent="0.25" r="47" customHeight="1" ht="18.75">
      <c r="A47" s="5" t="s">
        <v>130</v>
      </c>
      <c r="B47" s="9" t="s">
        <v>37</v>
      </c>
      <c r="C47" s="1" t="s">
        <v>13</v>
      </c>
      <c r="D47" s="6" t="s">
        <v>128</v>
      </c>
      <c r="E47" s="7">
        <v>0.000287</v>
      </c>
      <c r="F47" s="7">
        <v>0.00559</v>
      </c>
      <c r="G47" s="8">
        <v>0</v>
      </c>
      <c r="H47" s="8">
        <v>0</v>
      </c>
      <c r="I47" s="6"/>
      <c r="J47" s="1"/>
      <c r="K47" s="9" t="s">
        <v>131</v>
      </c>
    </row>
    <row x14ac:dyDescent="0.25" r="48" customHeight="1" ht="18.75">
      <c r="A48" s="5" t="s">
        <v>132</v>
      </c>
      <c r="B48" s="9" t="s">
        <v>37</v>
      </c>
      <c r="C48" s="1" t="s">
        <v>13</v>
      </c>
      <c r="D48" s="6" t="s">
        <v>133</v>
      </c>
      <c r="E48" s="7">
        <v>0.000304</v>
      </c>
      <c r="F48" s="7">
        <v>0.00559</v>
      </c>
      <c r="G48" s="8">
        <v>0</v>
      </c>
      <c r="H48" s="8">
        <v>0</v>
      </c>
      <c r="I48" s="6"/>
      <c r="J48" s="1"/>
      <c r="K48" s="9" t="s">
        <v>134</v>
      </c>
    </row>
    <row x14ac:dyDescent="0.25" r="49" customHeight="1" ht="18.75">
      <c r="A49" s="5" t="s">
        <v>135</v>
      </c>
      <c r="B49" s="9" t="s">
        <v>37</v>
      </c>
      <c r="C49" s="1" t="s">
        <v>13</v>
      </c>
      <c r="D49" s="6" t="s">
        <v>136</v>
      </c>
      <c r="E49" s="7">
        <v>0.000266</v>
      </c>
      <c r="F49" s="7">
        <v>0.00559</v>
      </c>
      <c r="G49" s="8">
        <v>0</v>
      </c>
      <c r="H49" s="8">
        <v>0</v>
      </c>
      <c r="I49" s="6"/>
      <c r="J49" s="1"/>
      <c r="K49" s="9" t="s">
        <v>137</v>
      </c>
    </row>
    <row x14ac:dyDescent="0.25" r="50" customHeight="1" ht="18.75">
      <c r="A50" s="5" t="s">
        <v>138</v>
      </c>
      <c r="B50" s="9" t="s">
        <v>37</v>
      </c>
      <c r="C50" s="1" t="s">
        <v>13</v>
      </c>
      <c r="D50" s="6" t="s">
        <v>136</v>
      </c>
      <c r="E50" s="7">
        <v>0.000266</v>
      </c>
      <c r="F50" s="7">
        <v>0.00559</v>
      </c>
      <c r="G50" s="8">
        <v>0</v>
      </c>
      <c r="H50" s="8">
        <v>0</v>
      </c>
      <c r="I50" s="6"/>
      <c r="J50" s="1"/>
      <c r="K50" s="9" t="s">
        <v>139</v>
      </c>
    </row>
    <row x14ac:dyDescent="0.25" r="51" customHeight="1" ht="18.75">
      <c r="A51" s="5" t="s">
        <v>140</v>
      </c>
      <c r="B51" s="9" t="s">
        <v>37</v>
      </c>
      <c r="C51" s="1" t="s">
        <v>13</v>
      </c>
      <c r="D51" s="6" t="s">
        <v>141</v>
      </c>
      <c r="E51" s="7">
        <v>0.000275</v>
      </c>
      <c r="F51" s="7">
        <v>0.00559</v>
      </c>
      <c r="G51" s="8">
        <v>0</v>
      </c>
      <c r="H51" s="8">
        <v>0</v>
      </c>
      <c r="I51" s="6"/>
      <c r="J51" s="1"/>
      <c r="K51" s="9" t="s">
        <v>142</v>
      </c>
    </row>
    <row x14ac:dyDescent="0.25" r="52" customHeight="1" ht="18.75">
      <c r="A52" s="5" t="s">
        <v>143</v>
      </c>
      <c r="B52" s="9" t="s">
        <v>37</v>
      </c>
      <c r="C52" s="1" t="s">
        <v>13</v>
      </c>
      <c r="D52" s="6" t="s">
        <v>83</v>
      </c>
      <c r="E52" s="7">
        <v>0.000293</v>
      </c>
      <c r="F52" s="7">
        <v>0.00559</v>
      </c>
      <c r="G52" s="8">
        <v>0</v>
      </c>
      <c r="H52" s="8">
        <v>0</v>
      </c>
      <c r="I52" s="6"/>
      <c r="J52" s="1"/>
      <c r="K52" s="9" t="s">
        <v>144</v>
      </c>
    </row>
    <row x14ac:dyDescent="0.25" r="53" customHeight="1" ht="18.75">
      <c r="A53" s="5" t="s">
        <v>145</v>
      </c>
      <c r="B53" s="1" t="s">
        <v>37</v>
      </c>
      <c r="C53" s="1" t="s">
        <v>13</v>
      </c>
      <c r="D53" s="6" t="s">
        <v>146</v>
      </c>
      <c r="E53" s="7">
        <v>0.00044</v>
      </c>
      <c r="F53" s="7">
        <v>0.00559</v>
      </c>
      <c r="G53" s="8">
        <v>0</v>
      </c>
      <c r="H53" s="8">
        <v>0</v>
      </c>
      <c r="I53" s="6"/>
      <c r="J53" s="1"/>
      <c r="K53" s="9" t="s">
        <v>147</v>
      </c>
    </row>
    <row x14ac:dyDescent="0.25" r="54" customHeight="1" ht="18.75">
      <c r="A54" s="5" t="s">
        <v>148</v>
      </c>
      <c r="B54" s="9" t="s">
        <v>37</v>
      </c>
      <c r="C54" s="1" t="s">
        <v>13</v>
      </c>
      <c r="D54" s="6" t="s">
        <v>149</v>
      </c>
      <c r="E54" s="7">
        <v>0.00038</v>
      </c>
      <c r="F54" s="7">
        <v>0.00559</v>
      </c>
      <c r="G54" s="8">
        <v>0</v>
      </c>
      <c r="H54" s="8">
        <v>0</v>
      </c>
      <c r="I54" s="6"/>
      <c r="J54" s="1"/>
      <c r="K54" s="9" t="s">
        <v>150</v>
      </c>
    </row>
    <row x14ac:dyDescent="0.25" r="55" customHeight="1" ht="18.75">
      <c r="A55" s="5" t="s">
        <v>151</v>
      </c>
      <c r="B55" s="9" t="s">
        <v>37</v>
      </c>
      <c r="C55" s="1" t="s">
        <v>13</v>
      </c>
      <c r="D55" s="6" t="s">
        <v>38</v>
      </c>
      <c r="E55" s="7">
        <v>0.00237</v>
      </c>
      <c r="F55" s="7">
        <v>0.0152</v>
      </c>
      <c r="G55" s="8">
        <v>0</v>
      </c>
      <c r="H55" s="8">
        <v>0</v>
      </c>
      <c r="I55" s="6"/>
      <c r="J55" s="1"/>
      <c r="K55" s="9" t="s">
        <v>152</v>
      </c>
    </row>
    <row x14ac:dyDescent="0.25" r="56" customHeight="1" ht="18.75">
      <c r="A56" s="5" t="s">
        <v>153</v>
      </c>
      <c r="B56" s="1" t="s">
        <v>37</v>
      </c>
      <c r="C56" s="1" t="s">
        <v>13</v>
      </c>
      <c r="D56" s="6" t="s">
        <v>154</v>
      </c>
      <c r="E56" s="7">
        <v>0.000215</v>
      </c>
      <c r="F56" s="7">
        <v>0.00559</v>
      </c>
      <c r="G56" s="8">
        <v>0</v>
      </c>
      <c r="H56" s="8">
        <v>0</v>
      </c>
      <c r="I56" s="6"/>
      <c r="J56" s="1"/>
      <c r="K56" s="1" t="s">
        <v>155</v>
      </c>
    </row>
    <row x14ac:dyDescent="0.25" r="57" customHeight="1" ht="18.75">
      <c r="A57" s="13" t="s">
        <v>156</v>
      </c>
      <c r="B57" s="1" t="s">
        <v>37</v>
      </c>
      <c r="C57" s="1" t="s">
        <v>13</v>
      </c>
      <c r="D57" s="6" t="s">
        <v>157</v>
      </c>
      <c r="E57" s="7">
        <v>0.000566</v>
      </c>
      <c r="F57" s="7">
        <v>0.00559</v>
      </c>
      <c r="G57" s="8">
        <v>0</v>
      </c>
      <c r="H57" s="8">
        <v>0</v>
      </c>
      <c r="I57" s="6"/>
      <c r="J57" s="1"/>
      <c r="K57" s="1" t="s">
        <v>158</v>
      </c>
    </row>
    <row x14ac:dyDescent="0.25" r="58" customHeight="1" ht="18.75">
      <c r="A58" s="5" t="s">
        <v>159</v>
      </c>
      <c r="B58" s="9" t="s">
        <v>37</v>
      </c>
      <c r="C58" s="1" t="s">
        <v>13</v>
      </c>
      <c r="D58" s="6" t="s">
        <v>160</v>
      </c>
      <c r="E58" s="7">
        <v>0.000904</v>
      </c>
      <c r="F58" s="7">
        <v>0.00559</v>
      </c>
      <c r="G58" s="8">
        <v>0</v>
      </c>
      <c r="H58" s="8">
        <v>0</v>
      </c>
      <c r="I58" s="6"/>
      <c r="J58" s="1"/>
      <c r="K58" s="9" t="s">
        <v>161</v>
      </c>
    </row>
    <row x14ac:dyDescent="0.25" r="59" customHeight="1" ht="18.75">
      <c r="A59" s="5" t="s">
        <v>162</v>
      </c>
      <c r="B59" s="1" t="s">
        <v>37</v>
      </c>
      <c r="C59" s="1" t="s">
        <v>13</v>
      </c>
      <c r="D59" s="6" t="s">
        <v>163</v>
      </c>
      <c r="E59" s="7">
        <v>0.00632</v>
      </c>
      <c r="F59" s="7">
        <v>0.020200000000000003</v>
      </c>
      <c r="G59" s="8">
        <v>0</v>
      </c>
      <c r="H59" s="8">
        <v>0</v>
      </c>
      <c r="I59" s="6"/>
      <c r="J59" s="1"/>
      <c r="K59" s="1" t="s">
        <v>164</v>
      </c>
    </row>
    <row x14ac:dyDescent="0.25" r="60" customHeight="1" ht="18.75">
      <c r="A60" s="5" t="s">
        <v>165</v>
      </c>
      <c r="B60" s="9" t="s">
        <v>37</v>
      </c>
      <c r="C60" s="1" t="s">
        <v>13</v>
      </c>
      <c r="D60" s="6" t="s">
        <v>166</v>
      </c>
      <c r="E60" s="7">
        <v>0.00295</v>
      </c>
      <c r="F60" s="7">
        <v>0.0152</v>
      </c>
      <c r="G60" s="8">
        <v>0</v>
      </c>
      <c r="H60" s="8">
        <v>0</v>
      </c>
      <c r="I60" s="6"/>
      <c r="J60" s="1"/>
      <c r="K60" s="9" t="s">
        <v>167</v>
      </c>
    </row>
    <row x14ac:dyDescent="0.25" r="61" customHeight="1" ht="18.75">
      <c r="A61" s="5" t="s">
        <v>168</v>
      </c>
      <c r="B61" s="9" t="s">
        <v>37</v>
      </c>
      <c r="C61" s="1" t="s">
        <v>13</v>
      </c>
      <c r="D61" s="6" t="s">
        <v>169</v>
      </c>
      <c r="E61" s="7">
        <v>0.000274</v>
      </c>
      <c r="F61" s="7">
        <v>0.00559</v>
      </c>
      <c r="G61" s="8">
        <v>0</v>
      </c>
      <c r="H61" s="8">
        <v>0</v>
      </c>
      <c r="I61" s="6"/>
      <c r="J61" s="1"/>
      <c r="K61" s="9" t="s">
        <v>170</v>
      </c>
    </row>
    <row x14ac:dyDescent="0.25" r="62" customHeight="1" ht="18.75">
      <c r="A62" s="5" t="s">
        <v>171</v>
      </c>
      <c r="B62" s="9" t="s">
        <v>37</v>
      </c>
      <c r="C62" s="1" t="s">
        <v>13</v>
      </c>
      <c r="D62" s="6" t="s">
        <v>172</v>
      </c>
      <c r="E62" s="7">
        <v>0.000551</v>
      </c>
      <c r="F62" s="7">
        <v>0.00559</v>
      </c>
      <c r="G62" s="8">
        <v>0</v>
      </c>
      <c r="H62" s="8">
        <v>0</v>
      </c>
      <c r="I62" s="6"/>
      <c r="J62" s="1"/>
      <c r="K62" s="9" t="s">
        <v>173</v>
      </c>
    </row>
    <row x14ac:dyDescent="0.25" r="63" customHeight="1" ht="18.75">
      <c r="A63" s="5" t="s">
        <v>174</v>
      </c>
      <c r="B63" s="9" t="s">
        <v>37</v>
      </c>
      <c r="C63" s="1" t="s">
        <v>13</v>
      </c>
      <c r="D63" s="6" t="s">
        <v>175</v>
      </c>
      <c r="E63" s="7">
        <f>0.408*10^-3</f>
      </c>
      <c r="F63" s="7">
        <f>0.32*10^-2</f>
      </c>
      <c r="G63" s="8">
        <v>0</v>
      </c>
      <c r="H63" s="8">
        <v>0</v>
      </c>
      <c r="I63" s="6"/>
      <c r="J63" s="1"/>
      <c r="K63" s="9" t="s">
        <v>176</v>
      </c>
    </row>
    <row x14ac:dyDescent="0.25" r="64" customHeight="1" ht="18.75">
      <c r="A64" s="5" t="s">
        <v>177</v>
      </c>
      <c r="B64" s="9" t="s">
        <v>37</v>
      </c>
      <c r="C64" s="1" t="s">
        <v>13</v>
      </c>
      <c r="D64" s="6" t="s">
        <v>178</v>
      </c>
      <c r="E64" s="7">
        <v>0.000856</v>
      </c>
      <c r="F64" s="7">
        <v>0.00559</v>
      </c>
      <c r="G64" s="8">
        <v>0</v>
      </c>
      <c r="H64" s="8">
        <v>0</v>
      </c>
      <c r="I64" s="6"/>
      <c r="J64" s="1"/>
      <c r="K64" s="9" t="s">
        <v>179</v>
      </c>
    </row>
    <row x14ac:dyDescent="0.25" r="65" customHeight="1" ht="18.75">
      <c r="A65" s="5" t="s">
        <v>180</v>
      </c>
      <c r="B65" s="9" t="s">
        <v>37</v>
      </c>
      <c r="C65" s="1" t="s">
        <v>13</v>
      </c>
      <c r="D65" s="6" t="s">
        <v>178</v>
      </c>
      <c r="E65" s="7">
        <v>0.000856</v>
      </c>
      <c r="F65" s="7">
        <v>0.00559</v>
      </c>
      <c r="G65" s="8">
        <v>0</v>
      </c>
      <c r="H65" s="8">
        <v>0</v>
      </c>
      <c r="I65" s="6"/>
      <c r="J65" s="1"/>
      <c r="K65" s="9" t="s">
        <v>181</v>
      </c>
    </row>
    <row x14ac:dyDescent="0.25" r="66" customHeight="1" ht="18.75">
      <c r="A66" s="5" t="s">
        <v>182</v>
      </c>
      <c r="B66" s="9" t="s">
        <v>37</v>
      </c>
      <c r="C66" s="1" t="s">
        <v>13</v>
      </c>
      <c r="D66" s="6" t="s">
        <v>183</v>
      </c>
      <c r="E66" s="7">
        <v>0.00054</v>
      </c>
      <c r="F66" s="7">
        <v>0.00559</v>
      </c>
      <c r="G66" s="8">
        <v>0</v>
      </c>
      <c r="H66" s="8">
        <v>0</v>
      </c>
      <c r="I66" s="6"/>
      <c r="J66" s="1"/>
      <c r="K66" s="9" t="s">
        <v>184</v>
      </c>
    </row>
    <row x14ac:dyDescent="0.25" r="67" customHeight="1" ht="18.75">
      <c r="A67" s="5" t="s">
        <v>185</v>
      </c>
      <c r="B67" s="9" t="s">
        <v>37</v>
      </c>
      <c r="C67" s="1" t="s">
        <v>13</v>
      </c>
      <c r="D67" s="6" t="s">
        <v>186</v>
      </c>
      <c r="E67" s="7">
        <v>0.000199</v>
      </c>
      <c r="F67" s="7">
        <v>0.00559</v>
      </c>
      <c r="G67" s="8">
        <v>0</v>
      </c>
      <c r="H67" s="8">
        <v>0</v>
      </c>
      <c r="I67" s="6"/>
      <c r="J67" s="1"/>
      <c r="K67" s="9" t="s">
        <v>187</v>
      </c>
    </row>
    <row x14ac:dyDescent="0.25" r="68" customHeight="1" ht="18.75">
      <c r="A68" s="5" t="s">
        <v>188</v>
      </c>
      <c r="B68" s="9" t="s">
        <v>37</v>
      </c>
      <c r="C68" s="1" t="s">
        <v>13</v>
      </c>
      <c r="D68" s="6" t="s">
        <v>189</v>
      </c>
      <c r="E68" s="7">
        <v>0.000216</v>
      </c>
      <c r="F68" s="7">
        <v>0.00559</v>
      </c>
      <c r="G68" s="8">
        <v>0</v>
      </c>
      <c r="H68" s="8">
        <v>0</v>
      </c>
      <c r="I68" s="6"/>
      <c r="J68" s="1"/>
      <c r="K68" s="9" t="s">
        <v>190</v>
      </c>
    </row>
    <row x14ac:dyDescent="0.25" r="69" customHeight="1" ht="18.75">
      <c r="A69" s="5" t="s">
        <v>191</v>
      </c>
      <c r="B69" s="9" t="s">
        <v>37</v>
      </c>
      <c r="C69" s="1" t="s">
        <v>13</v>
      </c>
      <c r="D69" s="6" t="s">
        <v>189</v>
      </c>
      <c r="E69" s="7">
        <v>0.000216</v>
      </c>
      <c r="F69" s="7">
        <v>0.00559</v>
      </c>
      <c r="G69" s="8">
        <v>0</v>
      </c>
      <c r="H69" s="8">
        <v>0</v>
      </c>
      <c r="I69" s="6"/>
      <c r="J69" s="1"/>
      <c r="K69" s="9" t="s">
        <v>192</v>
      </c>
    </row>
    <row x14ac:dyDescent="0.25" r="70" customHeight="1" ht="18.75">
      <c r="A70" s="5" t="s">
        <v>193</v>
      </c>
      <c r="B70" s="9" t="s">
        <v>37</v>
      </c>
      <c r="C70" s="1" t="s">
        <v>13</v>
      </c>
      <c r="D70" s="6" t="s">
        <v>194</v>
      </c>
      <c r="E70" s="7">
        <v>0.000189</v>
      </c>
      <c r="F70" s="7">
        <v>0.00559</v>
      </c>
      <c r="G70" s="8">
        <v>0</v>
      </c>
      <c r="H70" s="8">
        <v>0</v>
      </c>
      <c r="I70" s="6"/>
      <c r="J70" s="1"/>
      <c r="K70" s="9" t="s">
        <v>195</v>
      </c>
    </row>
    <row x14ac:dyDescent="0.25" r="71" customHeight="1" ht="18.75">
      <c r="A71" s="5" t="s">
        <v>196</v>
      </c>
      <c r="B71" s="9" t="s">
        <v>37</v>
      </c>
      <c r="C71" s="1" t="s">
        <v>13</v>
      </c>
      <c r="D71" s="6" t="s">
        <v>178</v>
      </c>
      <c r="E71" s="7">
        <v>0.000856</v>
      </c>
      <c r="F71" s="7">
        <v>0.00559</v>
      </c>
      <c r="G71" s="8">
        <v>0</v>
      </c>
      <c r="H71" s="8">
        <v>0</v>
      </c>
      <c r="I71" s="6"/>
      <c r="J71" s="1"/>
      <c r="K71" s="9" t="s">
        <v>197</v>
      </c>
    </row>
    <row x14ac:dyDescent="0.25" r="72" customHeight="1" ht="18.75">
      <c r="A72" s="5" t="s">
        <v>198</v>
      </c>
      <c r="B72" s="9" t="s">
        <v>37</v>
      </c>
      <c r="C72" s="1" t="s">
        <v>13</v>
      </c>
      <c r="D72" s="6" t="s">
        <v>178</v>
      </c>
      <c r="E72" s="7">
        <v>0.000856</v>
      </c>
      <c r="F72" s="7">
        <v>0.00559</v>
      </c>
      <c r="G72" s="8">
        <v>0</v>
      </c>
      <c r="H72" s="8">
        <v>0</v>
      </c>
      <c r="I72" s="6"/>
      <c r="J72" s="1"/>
      <c r="K72" s="9" t="s">
        <v>199</v>
      </c>
    </row>
    <row x14ac:dyDescent="0.25" r="73" customHeight="1" ht="18.75">
      <c r="A73" s="5" t="s">
        <v>200</v>
      </c>
      <c r="B73" s="9" t="s">
        <v>37</v>
      </c>
      <c r="C73" s="1" t="s">
        <v>13</v>
      </c>
      <c r="D73" s="6" t="s">
        <v>194</v>
      </c>
      <c r="E73" s="7">
        <v>0.000189</v>
      </c>
      <c r="F73" s="7">
        <v>0.00559</v>
      </c>
      <c r="G73" s="8">
        <v>0</v>
      </c>
      <c r="H73" s="8">
        <v>0</v>
      </c>
      <c r="I73" s="6"/>
      <c r="J73" s="1"/>
      <c r="K73" s="9" t="s">
        <v>201</v>
      </c>
    </row>
    <row x14ac:dyDescent="0.25" r="74" customHeight="1" ht="18.75">
      <c r="A74" s="5" t="s">
        <v>202</v>
      </c>
      <c r="B74" s="9" t="s">
        <v>37</v>
      </c>
      <c r="C74" s="1" t="s">
        <v>13</v>
      </c>
      <c r="D74" s="6" t="s">
        <v>189</v>
      </c>
      <c r="E74" s="7">
        <v>0.000216</v>
      </c>
      <c r="F74" s="7">
        <v>0.00559</v>
      </c>
      <c r="G74" s="8">
        <v>0</v>
      </c>
      <c r="H74" s="8">
        <v>0</v>
      </c>
      <c r="I74" s="6"/>
      <c r="J74" s="1"/>
      <c r="K74" s="9" t="s">
        <v>203</v>
      </c>
    </row>
    <row x14ac:dyDescent="0.25" r="75" customHeight="1" ht="18.75">
      <c r="A75" s="5" t="s">
        <v>204</v>
      </c>
      <c r="B75" s="9" t="s">
        <v>37</v>
      </c>
      <c r="C75" s="1" t="s">
        <v>13</v>
      </c>
      <c r="D75" s="6" t="s">
        <v>189</v>
      </c>
      <c r="E75" s="7">
        <v>0.000216</v>
      </c>
      <c r="F75" s="7">
        <v>0.00559</v>
      </c>
      <c r="G75" s="8">
        <v>0</v>
      </c>
      <c r="H75" s="8">
        <v>0</v>
      </c>
      <c r="I75" s="6"/>
      <c r="J75" s="1"/>
      <c r="K75" s="9" t="s">
        <v>205</v>
      </c>
    </row>
    <row x14ac:dyDescent="0.25" r="76" customHeight="1" ht="18.75">
      <c r="A76" s="5" t="s">
        <v>206</v>
      </c>
      <c r="B76" s="9" t="s">
        <v>37</v>
      </c>
      <c r="C76" s="1" t="s">
        <v>13</v>
      </c>
      <c r="D76" s="6" t="s">
        <v>189</v>
      </c>
      <c r="E76" s="7">
        <v>0.000216</v>
      </c>
      <c r="F76" s="7">
        <v>0.00559</v>
      </c>
      <c r="G76" s="8">
        <v>0</v>
      </c>
      <c r="H76" s="8">
        <v>0</v>
      </c>
      <c r="I76" s="6"/>
      <c r="J76" s="1"/>
      <c r="K76" s="9" t="s">
        <v>207</v>
      </c>
    </row>
    <row x14ac:dyDescent="0.25" r="77" customHeight="1" ht="18.75">
      <c r="A77" s="5" t="s">
        <v>208</v>
      </c>
      <c r="B77" s="9" t="s">
        <v>37</v>
      </c>
      <c r="C77" s="1" t="s">
        <v>13</v>
      </c>
      <c r="D77" s="6" t="s">
        <v>186</v>
      </c>
      <c r="E77" s="7">
        <v>0.000199</v>
      </c>
      <c r="F77" s="7">
        <v>0.00559</v>
      </c>
      <c r="G77" s="8">
        <v>0</v>
      </c>
      <c r="H77" s="8">
        <v>0</v>
      </c>
      <c r="I77" s="6"/>
      <c r="J77" s="1"/>
      <c r="K77" s="9" t="s">
        <v>209</v>
      </c>
    </row>
    <row x14ac:dyDescent="0.25" r="78" customHeight="1" ht="18.75">
      <c r="A78" s="5" t="s">
        <v>210</v>
      </c>
      <c r="B78" s="9" t="s">
        <v>37</v>
      </c>
      <c r="C78" s="1" t="s">
        <v>13</v>
      </c>
      <c r="D78" s="6" t="s">
        <v>183</v>
      </c>
      <c r="E78" s="7">
        <v>0.00054</v>
      </c>
      <c r="F78" s="7">
        <v>0.00559</v>
      </c>
      <c r="G78" s="8">
        <v>0</v>
      </c>
      <c r="H78" s="8">
        <v>0</v>
      </c>
      <c r="I78" s="6"/>
      <c r="J78" s="1"/>
      <c r="K78" s="9" t="s">
        <v>211</v>
      </c>
    </row>
    <row x14ac:dyDescent="0.25" r="79" customHeight="1" ht="18.75">
      <c r="A79" s="5" t="s">
        <v>212</v>
      </c>
      <c r="B79" s="9" t="s">
        <v>37</v>
      </c>
      <c r="C79" s="1" t="s">
        <v>13</v>
      </c>
      <c r="D79" s="6" t="s">
        <v>172</v>
      </c>
      <c r="E79" s="7">
        <v>0.000551</v>
      </c>
      <c r="F79" s="7">
        <v>0.00559</v>
      </c>
      <c r="G79" s="8">
        <v>0</v>
      </c>
      <c r="H79" s="8">
        <v>0</v>
      </c>
      <c r="I79" s="6"/>
      <c r="J79" s="1"/>
      <c r="K79" s="9" t="s">
        <v>213</v>
      </c>
    </row>
    <row x14ac:dyDescent="0.25" r="80" customHeight="1" ht="18.75">
      <c r="A80" s="5" t="s">
        <v>214</v>
      </c>
      <c r="B80" s="9" t="s">
        <v>37</v>
      </c>
      <c r="C80" s="1" t="s">
        <v>13</v>
      </c>
      <c r="D80" s="6" t="s">
        <v>215</v>
      </c>
      <c r="E80" s="7">
        <v>0.00014</v>
      </c>
      <c r="F80" s="7">
        <v>0.00559</v>
      </c>
      <c r="G80" s="8">
        <v>0</v>
      </c>
      <c r="H80" s="8">
        <v>0</v>
      </c>
      <c r="I80" s="6"/>
      <c r="J80" s="1"/>
      <c r="K80" s="9" t="s">
        <v>216</v>
      </c>
    </row>
    <row x14ac:dyDescent="0.25" r="81" customHeight="1" ht="18.75">
      <c r="A81" s="5" t="s">
        <v>217</v>
      </c>
      <c r="B81" s="9" t="s">
        <v>37</v>
      </c>
      <c r="C81" s="1" t="s">
        <v>13</v>
      </c>
      <c r="D81" s="6" t="s">
        <v>218</v>
      </c>
      <c r="E81" s="7">
        <v>0.000248</v>
      </c>
      <c r="F81" s="7">
        <v>0.00559</v>
      </c>
      <c r="G81" s="8">
        <v>0</v>
      </c>
      <c r="H81" s="8">
        <v>0</v>
      </c>
      <c r="I81" s="6"/>
      <c r="J81" s="1"/>
      <c r="K81" s="9" t="s">
        <v>219</v>
      </c>
    </row>
    <row x14ac:dyDescent="0.25" r="82" customHeight="1" ht="18.75">
      <c r="A82" s="5" t="s">
        <v>220</v>
      </c>
      <c r="B82" s="9" t="s">
        <v>37</v>
      </c>
      <c r="C82" s="1" t="s">
        <v>13</v>
      </c>
      <c r="D82" s="6" t="s">
        <v>221</v>
      </c>
      <c r="E82" s="7">
        <v>0.000209</v>
      </c>
      <c r="F82" s="7">
        <v>0.00559</v>
      </c>
      <c r="G82" s="8">
        <v>0</v>
      </c>
      <c r="H82" s="8">
        <v>0</v>
      </c>
      <c r="I82" s="6"/>
      <c r="J82" s="1"/>
      <c r="K82" s="9" t="s">
        <v>222</v>
      </c>
    </row>
    <row x14ac:dyDescent="0.25" r="83" customHeight="1" ht="18.75">
      <c r="A83" s="5" t="s">
        <v>223</v>
      </c>
      <c r="B83" s="9" t="s">
        <v>37</v>
      </c>
      <c r="C83" s="1" t="s">
        <v>13</v>
      </c>
      <c r="D83" s="6" t="s">
        <v>224</v>
      </c>
      <c r="E83" s="7">
        <v>0.000365</v>
      </c>
      <c r="F83" s="7">
        <v>0.00559</v>
      </c>
      <c r="G83" s="8">
        <v>0</v>
      </c>
      <c r="H83" s="8">
        <v>0</v>
      </c>
      <c r="I83" s="6"/>
      <c r="J83" s="1"/>
      <c r="K83" s="9" t="s">
        <v>225</v>
      </c>
    </row>
    <row x14ac:dyDescent="0.25" r="84" customHeight="1" ht="18.75">
      <c r="A84" s="5" t="s">
        <v>226</v>
      </c>
      <c r="B84" s="9" t="s">
        <v>37</v>
      </c>
      <c r="C84" s="1" t="s">
        <v>13</v>
      </c>
      <c r="D84" s="6" t="s">
        <v>227</v>
      </c>
      <c r="E84" s="7">
        <v>0.000395</v>
      </c>
      <c r="F84" s="7">
        <v>0.00559</v>
      </c>
      <c r="G84" s="8">
        <v>0</v>
      </c>
      <c r="H84" s="8">
        <v>0</v>
      </c>
      <c r="I84" s="6"/>
      <c r="J84" s="1"/>
      <c r="K84" s="9" t="s">
        <v>228</v>
      </c>
    </row>
    <row x14ac:dyDescent="0.25" r="85" customHeight="1" ht="18.75">
      <c r="A85" s="5" t="s">
        <v>229</v>
      </c>
      <c r="B85" s="9" t="s">
        <v>37</v>
      </c>
      <c r="C85" s="1" t="s">
        <v>13</v>
      </c>
      <c r="D85" s="6" t="s">
        <v>230</v>
      </c>
      <c r="E85" s="7">
        <v>0.000238</v>
      </c>
      <c r="F85" s="7">
        <v>0.00559</v>
      </c>
      <c r="G85" s="8">
        <v>0</v>
      </c>
      <c r="H85" s="8">
        <v>0</v>
      </c>
      <c r="I85" s="6"/>
      <c r="J85" s="1"/>
      <c r="K85" s="9" t="s">
        <v>231</v>
      </c>
    </row>
    <row x14ac:dyDescent="0.25" r="86" customHeight="1" ht="18.75">
      <c r="A86" s="5" t="s">
        <v>232</v>
      </c>
      <c r="B86" s="9" t="s">
        <v>37</v>
      </c>
      <c r="C86" s="1" t="s">
        <v>13</v>
      </c>
      <c r="D86" s="6" t="s">
        <v>230</v>
      </c>
      <c r="E86" s="7">
        <v>0.000238</v>
      </c>
      <c r="F86" s="7">
        <v>0.00559</v>
      </c>
      <c r="G86" s="8">
        <v>0</v>
      </c>
      <c r="H86" s="8">
        <v>0</v>
      </c>
      <c r="I86" s="6"/>
      <c r="J86" s="1"/>
      <c r="K86" s="9" t="s">
        <v>233</v>
      </c>
    </row>
    <row x14ac:dyDescent="0.25" r="87" customHeight="1" ht="18.75">
      <c r="A87" s="5" t="s">
        <v>234</v>
      </c>
      <c r="B87" s="9" t="s">
        <v>37</v>
      </c>
      <c r="C87" s="1" t="s">
        <v>13</v>
      </c>
      <c r="D87" s="6" t="s">
        <v>189</v>
      </c>
      <c r="E87" s="7">
        <v>0.000216</v>
      </c>
      <c r="F87" s="7">
        <v>0.00559</v>
      </c>
      <c r="G87" s="8">
        <v>0</v>
      </c>
      <c r="H87" s="8">
        <v>0</v>
      </c>
      <c r="I87" s="6"/>
      <c r="J87" s="1"/>
      <c r="K87" s="9" t="s">
        <v>235</v>
      </c>
    </row>
    <row x14ac:dyDescent="0.25" r="88" customHeight="1" ht="18.75">
      <c r="A88" s="5" t="s">
        <v>236</v>
      </c>
      <c r="B88" s="9" t="s">
        <v>37</v>
      </c>
      <c r="C88" s="1" t="s">
        <v>13</v>
      </c>
      <c r="D88" s="6" t="s">
        <v>194</v>
      </c>
      <c r="E88" s="7">
        <v>0.000189</v>
      </c>
      <c r="F88" s="7">
        <v>0.00559</v>
      </c>
      <c r="G88" s="8">
        <v>0</v>
      </c>
      <c r="H88" s="8">
        <v>0</v>
      </c>
      <c r="I88" s="6"/>
      <c r="J88" s="1"/>
      <c r="K88" s="9" t="s">
        <v>237</v>
      </c>
    </row>
    <row x14ac:dyDescent="0.25" r="89" customHeight="1" ht="18.75">
      <c r="A89" s="5" t="s">
        <v>238</v>
      </c>
      <c r="B89" s="9" t="s">
        <v>37</v>
      </c>
      <c r="C89" s="1" t="s">
        <v>13</v>
      </c>
      <c r="D89" s="6" t="s">
        <v>230</v>
      </c>
      <c r="E89" s="7">
        <v>0.000238</v>
      </c>
      <c r="F89" s="7">
        <v>0.00559</v>
      </c>
      <c r="G89" s="8">
        <v>0</v>
      </c>
      <c r="H89" s="8">
        <v>0</v>
      </c>
      <c r="I89" s="6"/>
      <c r="J89" s="1"/>
      <c r="K89" s="9" t="s">
        <v>239</v>
      </c>
    </row>
    <row x14ac:dyDescent="0.25" r="90" customHeight="1" ht="18.75">
      <c r="A90" s="5" t="s">
        <v>240</v>
      </c>
      <c r="B90" s="9" t="s">
        <v>37</v>
      </c>
      <c r="C90" s="1" t="s">
        <v>13</v>
      </c>
      <c r="D90" s="6" t="s">
        <v>241</v>
      </c>
      <c r="E90" s="7">
        <v>0.000118</v>
      </c>
      <c r="F90" s="7">
        <v>0.00559</v>
      </c>
      <c r="G90" s="8">
        <v>0</v>
      </c>
      <c r="H90" s="8">
        <v>0</v>
      </c>
      <c r="I90" s="6"/>
      <c r="J90" s="1"/>
      <c r="K90" s="9" t="s">
        <v>242</v>
      </c>
    </row>
    <row x14ac:dyDescent="0.25" r="91" customHeight="1" ht="18.75">
      <c r="A91" s="5" t="s">
        <v>243</v>
      </c>
      <c r="B91" s="9" t="s">
        <v>37</v>
      </c>
      <c r="C91" s="1" t="s">
        <v>13</v>
      </c>
      <c r="D91" s="6" t="s">
        <v>244</v>
      </c>
      <c r="E91" s="7">
        <v>0.000172</v>
      </c>
      <c r="F91" s="7">
        <v>0.00559</v>
      </c>
      <c r="G91" s="8">
        <v>0</v>
      </c>
      <c r="H91" s="8">
        <v>0</v>
      </c>
      <c r="I91" s="6"/>
      <c r="J91" s="1"/>
      <c r="K91" s="9" t="s">
        <v>245</v>
      </c>
    </row>
    <row x14ac:dyDescent="0.25" r="92" customHeight="1" ht="18.75">
      <c r="A92" s="5" t="s">
        <v>246</v>
      </c>
      <c r="B92" s="9" t="s">
        <v>37</v>
      </c>
      <c r="C92" s="1" t="s">
        <v>13</v>
      </c>
      <c r="D92" s="6" t="s">
        <v>215</v>
      </c>
      <c r="E92" s="7">
        <v>0.00014</v>
      </c>
      <c r="F92" s="7">
        <v>0.00559</v>
      </c>
      <c r="G92" s="8">
        <v>0</v>
      </c>
      <c r="H92" s="8">
        <v>0</v>
      </c>
      <c r="I92" s="6"/>
      <c r="J92" s="1"/>
      <c r="K92" s="9" t="s">
        <v>247</v>
      </c>
    </row>
    <row x14ac:dyDescent="0.25" r="93" customHeight="1" ht="18.75">
      <c r="A93" s="5" t="s">
        <v>248</v>
      </c>
      <c r="B93" s="9" t="s">
        <v>37</v>
      </c>
      <c r="C93" s="1" t="s">
        <v>13</v>
      </c>
      <c r="D93" s="6" t="s">
        <v>172</v>
      </c>
      <c r="E93" s="7">
        <v>0.000551</v>
      </c>
      <c r="F93" s="7">
        <v>0.00559</v>
      </c>
      <c r="G93" s="8">
        <v>0</v>
      </c>
      <c r="H93" s="8">
        <v>0</v>
      </c>
      <c r="I93" s="6"/>
      <c r="J93" s="1"/>
      <c r="K93" s="9" t="s">
        <v>249</v>
      </c>
    </row>
    <row x14ac:dyDescent="0.25" r="94" customHeight="1" ht="18.75">
      <c r="A94" s="5" t="s">
        <v>250</v>
      </c>
      <c r="B94" s="9" t="s">
        <v>37</v>
      </c>
      <c r="C94" s="1" t="s">
        <v>13</v>
      </c>
      <c r="D94" s="6" t="s">
        <v>175</v>
      </c>
      <c r="E94" s="7">
        <v>0.000408</v>
      </c>
      <c r="F94" s="7">
        <v>0.0032</v>
      </c>
      <c r="G94" s="8">
        <v>0</v>
      </c>
      <c r="H94" s="8">
        <v>0</v>
      </c>
      <c r="I94" s="6"/>
      <c r="J94" s="1"/>
      <c r="K94" s="9" t="s">
        <v>251</v>
      </c>
    </row>
    <row x14ac:dyDescent="0.25" r="95" customHeight="1" ht="18.75">
      <c r="A95" s="13" t="s">
        <v>252</v>
      </c>
      <c r="B95" s="1" t="s">
        <v>37</v>
      </c>
      <c r="C95" s="1" t="s">
        <v>13</v>
      </c>
      <c r="D95" s="6" t="s">
        <v>178</v>
      </c>
      <c r="E95" s="7">
        <v>0.000856</v>
      </c>
      <c r="F95" s="7">
        <v>0.00559</v>
      </c>
      <c r="G95" s="8">
        <v>0</v>
      </c>
      <c r="H95" s="8">
        <v>0</v>
      </c>
      <c r="I95" s="6"/>
      <c r="J95" s="1"/>
      <c r="K95" s="1" t="s">
        <v>253</v>
      </c>
    </row>
    <row x14ac:dyDescent="0.25" r="96" customHeight="1" ht="18.75">
      <c r="A96" s="13" t="s">
        <v>254</v>
      </c>
      <c r="B96" s="9" t="s">
        <v>37</v>
      </c>
      <c r="C96" s="1" t="s">
        <v>13</v>
      </c>
      <c r="D96" s="6" t="s">
        <v>178</v>
      </c>
      <c r="E96" s="7">
        <v>0.000856</v>
      </c>
      <c r="F96" s="7">
        <v>0.00559</v>
      </c>
      <c r="G96" s="8">
        <v>0</v>
      </c>
      <c r="H96" s="8">
        <v>0</v>
      </c>
      <c r="I96" s="6"/>
      <c r="J96" s="1"/>
      <c r="K96" s="1" t="s">
        <v>255</v>
      </c>
    </row>
    <row x14ac:dyDescent="0.25" r="97" customHeight="1" ht="18.75">
      <c r="A97" s="5" t="s">
        <v>256</v>
      </c>
      <c r="B97" s="9" t="s">
        <v>37</v>
      </c>
      <c r="C97" s="1" t="s">
        <v>13</v>
      </c>
      <c r="D97" s="6" t="s">
        <v>183</v>
      </c>
      <c r="E97" s="7">
        <v>0.00054</v>
      </c>
      <c r="F97" s="7">
        <v>0.00559</v>
      </c>
      <c r="G97" s="8">
        <v>0</v>
      </c>
      <c r="H97" s="8">
        <v>0</v>
      </c>
      <c r="I97" s="6"/>
      <c r="J97" s="1"/>
      <c r="K97" s="9" t="s">
        <v>257</v>
      </c>
    </row>
    <row x14ac:dyDescent="0.25" r="98" customHeight="1" ht="18.75">
      <c r="A98" s="13" t="s">
        <v>258</v>
      </c>
      <c r="B98" s="9" t="s">
        <v>37</v>
      </c>
      <c r="C98" s="1" t="s">
        <v>13</v>
      </c>
      <c r="D98" s="6" t="s">
        <v>186</v>
      </c>
      <c r="E98" s="7">
        <v>0.000199</v>
      </c>
      <c r="F98" s="7">
        <v>0.00559</v>
      </c>
      <c r="G98" s="8">
        <v>0</v>
      </c>
      <c r="H98" s="8">
        <v>0</v>
      </c>
      <c r="I98" s="6"/>
      <c r="J98" s="1"/>
      <c r="K98" s="9" t="s">
        <v>259</v>
      </c>
    </row>
    <row x14ac:dyDescent="0.25" r="99" customHeight="1" ht="18.75">
      <c r="A99" s="5" t="s">
        <v>260</v>
      </c>
      <c r="B99" s="9" t="s">
        <v>37</v>
      </c>
      <c r="C99" s="1" t="s">
        <v>13</v>
      </c>
      <c r="D99" s="6" t="s">
        <v>189</v>
      </c>
      <c r="E99" s="7">
        <v>0.000216</v>
      </c>
      <c r="F99" s="7">
        <v>0.00559</v>
      </c>
      <c r="G99" s="8">
        <v>0</v>
      </c>
      <c r="H99" s="8">
        <v>0</v>
      </c>
      <c r="I99" s="6"/>
      <c r="J99" s="1"/>
      <c r="K99" s="9" t="s">
        <v>261</v>
      </c>
    </row>
    <row x14ac:dyDescent="0.25" r="100" customHeight="1" ht="18.75">
      <c r="A100" s="5" t="s">
        <v>262</v>
      </c>
      <c r="B100" s="9" t="s">
        <v>37</v>
      </c>
      <c r="C100" s="1" t="s">
        <v>13</v>
      </c>
      <c r="D100" s="6" t="s">
        <v>189</v>
      </c>
      <c r="E100" s="7">
        <v>0.000216</v>
      </c>
      <c r="F100" s="7">
        <v>0.00559</v>
      </c>
      <c r="G100" s="8">
        <v>0</v>
      </c>
      <c r="H100" s="8">
        <v>0</v>
      </c>
      <c r="I100" s="6"/>
      <c r="J100" s="1"/>
      <c r="K100" s="9" t="s">
        <v>263</v>
      </c>
    </row>
    <row x14ac:dyDescent="0.25" r="101" customHeight="1" ht="18.75">
      <c r="A101" s="5" t="s">
        <v>264</v>
      </c>
      <c r="B101" s="9" t="s">
        <v>37</v>
      </c>
      <c r="C101" s="1" t="s">
        <v>13</v>
      </c>
      <c r="D101" s="6" t="s">
        <v>189</v>
      </c>
      <c r="E101" s="7">
        <v>0.000216</v>
      </c>
      <c r="F101" s="7">
        <v>0.00559</v>
      </c>
      <c r="G101" s="8">
        <v>0</v>
      </c>
      <c r="H101" s="8">
        <v>0</v>
      </c>
      <c r="I101" s="6"/>
      <c r="J101" s="1"/>
      <c r="K101" s="9" t="s">
        <v>265</v>
      </c>
    </row>
    <row x14ac:dyDescent="0.25" r="102" customHeight="1" ht="18.75">
      <c r="A102" s="5" t="s">
        <v>266</v>
      </c>
      <c r="B102" s="9" t="s">
        <v>37</v>
      </c>
      <c r="C102" s="1" t="s">
        <v>13</v>
      </c>
      <c r="D102" s="6" t="s">
        <v>194</v>
      </c>
      <c r="E102" s="7">
        <v>0.000189</v>
      </c>
      <c r="F102" s="7">
        <v>0.00559</v>
      </c>
      <c r="G102" s="8">
        <v>0</v>
      </c>
      <c r="H102" s="8">
        <v>0</v>
      </c>
      <c r="I102" s="6"/>
      <c r="J102" s="1"/>
      <c r="K102" s="9" t="s">
        <v>267</v>
      </c>
    </row>
    <row x14ac:dyDescent="0.25" r="103" customHeight="1" ht="18.75">
      <c r="A103" s="5" t="s">
        <v>268</v>
      </c>
      <c r="B103" s="9" t="s">
        <v>37</v>
      </c>
      <c r="C103" s="1" t="s">
        <v>13</v>
      </c>
      <c r="D103" s="6" t="s">
        <v>89</v>
      </c>
      <c r="E103" s="7">
        <v>0.000112</v>
      </c>
      <c r="F103" s="7">
        <v>0.00559</v>
      </c>
      <c r="G103" s="8">
        <v>0</v>
      </c>
      <c r="H103" s="8">
        <v>0</v>
      </c>
      <c r="I103" s="6"/>
      <c r="J103" s="1"/>
      <c r="K103" s="1" t="s">
        <v>269</v>
      </c>
    </row>
    <row x14ac:dyDescent="0.25" r="104" customHeight="1" ht="18.75">
      <c r="A104" s="5" t="s">
        <v>270</v>
      </c>
      <c r="B104" s="1" t="s">
        <v>271</v>
      </c>
      <c r="C104" s="1" t="s">
        <v>13</v>
      </c>
      <c r="D104" s="6" t="s">
        <v>178</v>
      </c>
      <c r="E104" s="7">
        <v>0.000856</v>
      </c>
      <c r="F104" s="7">
        <v>0.00559</v>
      </c>
      <c r="G104" s="8">
        <v>0</v>
      </c>
      <c r="H104" s="8">
        <v>0</v>
      </c>
      <c r="I104" s="6"/>
      <c r="J104" s="1"/>
      <c r="K104" s="9" t="s">
        <v>272</v>
      </c>
    </row>
    <row x14ac:dyDescent="0.25" r="105" customHeight="1" ht="18.75">
      <c r="A105" s="5" t="s">
        <v>273</v>
      </c>
      <c r="B105" s="9" t="s">
        <v>37</v>
      </c>
      <c r="C105" s="1" t="s">
        <v>13</v>
      </c>
      <c r="D105" s="6" t="s">
        <v>194</v>
      </c>
      <c r="E105" s="7">
        <v>0.000189</v>
      </c>
      <c r="F105" s="7">
        <v>0.00559</v>
      </c>
      <c r="G105" s="8">
        <v>0</v>
      </c>
      <c r="H105" s="8">
        <v>0</v>
      </c>
      <c r="I105" s="6"/>
      <c r="J105" s="1"/>
      <c r="K105" s="9" t="s">
        <v>274</v>
      </c>
    </row>
    <row x14ac:dyDescent="0.25" r="106" customHeight="1" ht="18.75">
      <c r="A106" s="5" t="s">
        <v>275</v>
      </c>
      <c r="B106" s="9" t="s">
        <v>37</v>
      </c>
      <c r="C106" s="1" t="s">
        <v>13</v>
      </c>
      <c r="D106" s="6" t="s">
        <v>189</v>
      </c>
      <c r="E106" s="7">
        <v>0.000216</v>
      </c>
      <c r="F106" s="7">
        <v>0.00559</v>
      </c>
      <c r="G106" s="8">
        <v>0</v>
      </c>
      <c r="H106" s="8">
        <v>0</v>
      </c>
      <c r="I106" s="6"/>
      <c r="J106" s="1"/>
      <c r="K106" s="9" t="s">
        <v>276</v>
      </c>
    </row>
    <row x14ac:dyDescent="0.25" r="107" customHeight="1" ht="18.75">
      <c r="A107" s="5" t="s">
        <v>277</v>
      </c>
      <c r="B107" s="9" t="s">
        <v>37</v>
      </c>
      <c r="C107" s="1" t="s">
        <v>13</v>
      </c>
      <c r="D107" s="6" t="s">
        <v>189</v>
      </c>
      <c r="E107" s="7">
        <v>0.000216</v>
      </c>
      <c r="F107" s="7">
        <v>0.00559</v>
      </c>
      <c r="G107" s="8">
        <v>0</v>
      </c>
      <c r="H107" s="8">
        <v>0</v>
      </c>
      <c r="I107" s="6"/>
      <c r="J107" s="1"/>
      <c r="K107" s="9" t="s">
        <v>278</v>
      </c>
    </row>
    <row x14ac:dyDescent="0.25" r="108" customHeight="1" ht="18.75">
      <c r="A108" s="5" t="s">
        <v>279</v>
      </c>
      <c r="B108" s="9" t="s">
        <v>37</v>
      </c>
      <c r="C108" s="1" t="s">
        <v>13</v>
      </c>
      <c r="D108" s="6" t="s">
        <v>189</v>
      </c>
      <c r="E108" s="7">
        <v>0.000216</v>
      </c>
      <c r="F108" s="7">
        <v>0.00559</v>
      </c>
      <c r="G108" s="8">
        <v>0</v>
      </c>
      <c r="H108" s="8">
        <v>0</v>
      </c>
      <c r="I108" s="6"/>
      <c r="J108" s="1"/>
      <c r="K108" s="9" t="s">
        <v>280</v>
      </c>
    </row>
    <row x14ac:dyDescent="0.25" r="109" customHeight="1" ht="18.75">
      <c r="A109" s="5" t="s">
        <v>281</v>
      </c>
      <c r="B109" s="9" t="s">
        <v>37</v>
      </c>
      <c r="C109" s="1" t="s">
        <v>13</v>
      </c>
      <c r="D109" s="6" t="s">
        <v>186</v>
      </c>
      <c r="E109" s="7">
        <v>0.000199</v>
      </c>
      <c r="F109" s="7">
        <v>0.00559</v>
      </c>
      <c r="G109" s="8">
        <v>0</v>
      </c>
      <c r="H109" s="8">
        <v>0</v>
      </c>
      <c r="I109" s="6"/>
      <c r="J109" s="1"/>
      <c r="K109" s="9" t="s">
        <v>282</v>
      </c>
    </row>
    <row x14ac:dyDescent="0.25" r="110" customHeight="1" ht="18.75">
      <c r="A110" s="5" t="s">
        <v>283</v>
      </c>
      <c r="B110" s="9" t="s">
        <v>37</v>
      </c>
      <c r="C110" s="1" t="s">
        <v>13</v>
      </c>
      <c r="D110" s="6" t="s">
        <v>183</v>
      </c>
      <c r="E110" s="7">
        <v>0.00054</v>
      </c>
      <c r="F110" s="7">
        <v>0.00559</v>
      </c>
      <c r="G110" s="8">
        <v>0</v>
      </c>
      <c r="H110" s="8">
        <v>0</v>
      </c>
      <c r="I110" s="6"/>
      <c r="J110" s="1"/>
      <c r="K110" s="9" t="s">
        <v>284</v>
      </c>
    </row>
    <row x14ac:dyDescent="0.25" r="111" customHeight="1" ht="18.75">
      <c r="A111" s="5" t="s">
        <v>285</v>
      </c>
      <c r="B111" s="9" t="s">
        <v>37</v>
      </c>
      <c r="C111" s="1" t="s">
        <v>13</v>
      </c>
      <c r="D111" s="6" t="s">
        <v>172</v>
      </c>
      <c r="E111" s="7">
        <v>0.000551</v>
      </c>
      <c r="F111" s="7">
        <v>0.00559</v>
      </c>
      <c r="G111" s="8">
        <v>0</v>
      </c>
      <c r="H111" s="8">
        <v>0</v>
      </c>
      <c r="I111" s="6"/>
      <c r="J111" s="1"/>
      <c r="K111" s="9" t="s">
        <v>286</v>
      </c>
    </row>
    <row x14ac:dyDescent="0.25" r="112" customHeight="1" ht="18.75">
      <c r="A112" s="13" t="s">
        <v>287</v>
      </c>
      <c r="B112" s="9" t="s">
        <v>37</v>
      </c>
      <c r="C112" s="1" t="s">
        <v>13</v>
      </c>
      <c r="D112" s="6" t="s">
        <v>215</v>
      </c>
      <c r="E112" s="7">
        <v>0.00014</v>
      </c>
      <c r="F112" s="7">
        <v>0.00559</v>
      </c>
      <c r="G112" s="8">
        <v>0</v>
      </c>
      <c r="H112" s="8">
        <v>0</v>
      </c>
      <c r="I112" s="6"/>
      <c r="J112" s="1"/>
      <c r="K112" s="9" t="s">
        <v>288</v>
      </c>
    </row>
    <row x14ac:dyDescent="0.25" r="113" customHeight="1" ht="18.75">
      <c r="A113" s="5" t="s">
        <v>289</v>
      </c>
      <c r="B113" s="9" t="s">
        <v>37</v>
      </c>
      <c r="C113" s="1" t="s">
        <v>13</v>
      </c>
      <c r="D113" s="6" t="s">
        <v>218</v>
      </c>
      <c r="E113" s="7">
        <v>0.000248</v>
      </c>
      <c r="F113" s="7">
        <v>0.00559</v>
      </c>
      <c r="G113" s="8">
        <v>0</v>
      </c>
      <c r="H113" s="8">
        <v>0</v>
      </c>
      <c r="I113" s="6"/>
      <c r="J113" s="1"/>
      <c r="K113" s="9" t="s">
        <v>290</v>
      </c>
    </row>
    <row x14ac:dyDescent="0.25" r="114" customHeight="1" ht="18.75">
      <c r="A114" s="5" t="s">
        <v>291</v>
      </c>
      <c r="B114" s="9" t="s">
        <v>37</v>
      </c>
      <c r="C114" s="1" t="s">
        <v>13</v>
      </c>
      <c r="D114" s="6" t="s">
        <v>221</v>
      </c>
      <c r="E114" s="7">
        <v>0.000209</v>
      </c>
      <c r="F114" s="7">
        <v>0.00559</v>
      </c>
      <c r="G114" s="8">
        <v>0</v>
      </c>
      <c r="H114" s="8">
        <v>0</v>
      </c>
      <c r="I114" s="6"/>
      <c r="J114" s="1"/>
      <c r="K114" s="9" t="s">
        <v>292</v>
      </c>
    </row>
    <row x14ac:dyDescent="0.25" r="115" customHeight="1" ht="18.75">
      <c r="A115" s="5" t="s">
        <v>293</v>
      </c>
      <c r="B115" s="9" t="s">
        <v>37</v>
      </c>
      <c r="C115" s="1" t="s">
        <v>13</v>
      </c>
      <c r="D115" s="6" t="s">
        <v>224</v>
      </c>
      <c r="E115" s="7">
        <v>0.000365</v>
      </c>
      <c r="F115" s="7">
        <v>0.00559</v>
      </c>
      <c r="G115" s="8">
        <v>0</v>
      </c>
      <c r="H115" s="8">
        <v>0</v>
      </c>
      <c r="I115" s="6"/>
      <c r="J115" s="1"/>
      <c r="K115" s="9" t="s">
        <v>294</v>
      </c>
    </row>
    <row x14ac:dyDescent="0.25" r="116" customHeight="1" ht="18.75">
      <c r="A116" s="5" t="s">
        <v>295</v>
      </c>
      <c r="B116" s="9" t="s">
        <v>37</v>
      </c>
      <c r="C116" s="1" t="s">
        <v>13</v>
      </c>
      <c r="D116" s="6" t="s">
        <v>227</v>
      </c>
      <c r="E116" s="7">
        <v>0.000395</v>
      </c>
      <c r="F116" s="7">
        <v>0.00559</v>
      </c>
      <c r="G116" s="8">
        <v>0</v>
      </c>
      <c r="H116" s="8">
        <v>0</v>
      </c>
      <c r="I116" s="6"/>
      <c r="J116" s="1"/>
      <c r="K116" s="9" t="s">
        <v>296</v>
      </c>
    </row>
    <row x14ac:dyDescent="0.25" r="117" customHeight="1" ht="18.75">
      <c r="A117" s="5" t="s">
        <v>297</v>
      </c>
      <c r="B117" s="9" t="s">
        <v>37</v>
      </c>
      <c r="C117" s="1" t="s">
        <v>13</v>
      </c>
      <c r="D117" s="6" t="s">
        <v>230</v>
      </c>
      <c r="E117" s="7">
        <v>0.000238</v>
      </c>
      <c r="F117" s="7">
        <v>0.00559</v>
      </c>
      <c r="G117" s="8">
        <v>0</v>
      </c>
      <c r="H117" s="8">
        <v>0</v>
      </c>
      <c r="I117" s="6"/>
      <c r="J117" s="1"/>
      <c r="K117" s="9" t="s">
        <v>298</v>
      </c>
    </row>
    <row x14ac:dyDescent="0.25" r="118" customHeight="1" ht="18.75">
      <c r="A118" s="5" t="s">
        <v>299</v>
      </c>
      <c r="B118" s="9" t="s">
        <v>37</v>
      </c>
      <c r="C118" s="1" t="s">
        <v>13</v>
      </c>
      <c r="D118" s="6" t="s">
        <v>230</v>
      </c>
      <c r="E118" s="7">
        <v>0.000238</v>
      </c>
      <c r="F118" s="7">
        <v>0.00559</v>
      </c>
      <c r="G118" s="8">
        <v>0</v>
      </c>
      <c r="H118" s="8">
        <v>0</v>
      </c>
      <c r="I118" s="6"/>
      <c r="J118" s="1"/>
      <c r="K118" s="9" t="s">
        <v>300</v>
      </c>
    </row>
    <row x14ac:dyDescent="0.25" r="119" customHeight="1" ht="18.75">
      <c r="A119" s="5" t="s">
        <v>301</v>
      </c>
      <c r="B119" s="9" t="s">
        <v>37</v>
      </c>
      <c r="C119" s="1" t="s">
        <v>13</v>
      </c>
      <c r="D119" s="6" t="s">
        <v>189</v>
      </c>
      <c r="E119" s="7">
        <v>0.000216</v>
      </c>
      <c r="F119" s="7">
        <v>0.00559</v>
      </c>
      <c r="G119" s="8">
        <v>0</v>
      </c>
      <c r="H119" s="8">
        <v>0</v>
      </c>
      <c r="I119" s="6"/>
      <c r="J119" s="1"/>
      <c r="K119" s="9" t="s">
        <v>302</v>
      </c>
    </row>
    <row x14ac:dyDescent="0.25" r="120" customHeight="1" ht="18.75">
      <c r="A120" s="5" t="s">
        <v>303</v>
      </c>
      <c r="B120" s="9" t="s">
        <v>37</v>
      </c>
      <c r="C120" s="1" t="s">
        <v>13</v>
      </c>
      <c r="D120" s="6" t="s">
        <v>194</v>
      </c>
      <c r="E120" s="7">
        <v>0.000189</v>
      </c>
      <c r="F120" s="7">
        <v>0.00559</v>
      </c>
      <c r="G120" s="8">
        <v>0</v>
      </c>
      <c r="H120" s="8">
        <v>0</v>
      </c>
      <c r="I120" s="6"/>
      <c r="J120" s="1"/>
      <c r="K120" s="9" t="s">
        <v>304</v>
      </c>
    </row>
    <row x14ac:dyDescent="0.25" r="121" customHeight="1" ht="18.75">
      <c r="A121" s="5" t="s">
        <v>305</v>
      </c>
      <c r="B121" s="9" t="s">
        <v>37</v>
      </c>
      <c r="C121" s="1" t="s">
        <v>13</v>
      </c>
      <c r="D121" s="6" t="s">
        <v>230</v>
      </c>
      <c r="E121" s="7">
        <v>0.000238</v>
      </c>
      <c r="F121" s="7">
        <v>0.00559</v>
      </c>
      <c r="G121" s="8">
        <v>0</v>
      </c>
      <c r="H121" s="8">
        <v>0</v>
      </c>
      <c r="I121" s="6"/>
      <c r="J121" s="1"/>
      <c r="K121" s="9" t="s">
        <v>306</v>
      </c>
    </row>
    <row x14ac:dyDescent="0.25" r="122" customHeight="1" ht="18.75">
      <c r="A122" s="5" t="s">
        <v>307</v>
      </c>
      <c r="B122" s="9" t="s">
        <v>37</v>
      </c>
      <c r="C122" s="1" t="s">
        <v>13</v>
      </c>
      <c r="D122" s="6" t="s">
        <v>241</v>
      </c>
      <c r="E122" s="7">
        <v>0.000118</v>
      </c>
      <c r="F122" s="7">
        <v>0.00559</v>
      </c>
      <c r="G122" s="8">
        <v>0</v>
      </c>
      <c r="H122" s="8">
        <v>0</v>
      </c>
      <c r="I122" s="6"/>
      <c r="J122" s="1"/>
      <c r="K122" s="9" t="s">
        <v>308</v>
      </c>
    </row>
    <row x14ac:dyDescent="0.25" r="123" customHeight="1" ht="18.75">
      <c r="A123" s="5" t="s">
        <v>309</v>
      </c>
      <c r="B123" s="9" t="s">
        <v>37</v>
      </c>
      <c r="C123" s="1" t="s">
        <v>13</v>
      </c>
      <c r="D123" s="6" t="s">
        <v>244</v>
      </c>
      <c r="E123" s="7">
        <v>0.000172</v>
      </c>
      <c r="F123" s="7">
        <v>0.00559</v>
      </c>
      <c r="G123" s="8">
        <v>0</v>
      </c>
      <c r="H123" s="8">
        <v>0</v>
      </c>
      <c r="I123" s="6"/>
      <c r="J123" s="1"/>
      <c r="K123" s="9" t="s">
        <v>310</v>
      </c>
    </row>
    <row x14ac:dyDescent="0.25" r="124" customHeight="1" ht="18.75">
      <c r="A124" s="5" t="s">
        <v>311</v>
      </c>
      <c r="B124" s="9" t="s">
        <v>37</v>
      </c>
      <c r="C124" s="1" t="s">
        <v>13</v>
      </c>
      <c r="D124" s="6" t="s">
        <v>215</v>
      </c>
      <c r="E124" s="7">
        <v>0.00014</v>
      </c>
      <c r="F124" s="7">
        <v>0.00559</v>
      </c>
      <c r="G124" s="8">
        <v>0</v>
      </c>
      <c r="H124" s="8">
        <v>0</v>
      </c>
      <c r="I124" s="6"/>
      <c r="J124" s="1"/>
      <c r="K124" s="9" t="s">
        <v>312</v>
      </c>
    </row>
    <row x14ac:dyDescent="0.25" r="125" customHeight="1" ht="18.75">
      <c r="A125" s="5" t="s">
        <v>313</v>
      </c>
      <c r="B125" s="1" t="s">
        <v>271</v>
      </c>
      <c r="C125" s="1" t="s">
        <v>13</v>
      </c>
      <c r="D125" s="6" t="s">
        <v>314</v>
      </c>
      <c r="E125" s="7">
        <v>0.00023799999999999998</v>
      </c>
      <c r="F125" s="7">
        <v>0.00559</v>
      </c>
      <c r="G125" s="8">
        <v>0</v>
      </c>
      <c r="H125" s="8">
        <v>0</v>
      </c>
      <c r="I125" s="6"/>
      <c r="J125" s="1"/>
      <c r="K125" s="9" t="s">
        <v>315</v>
      </c>
    </row>
    <row x14ac:dyDescent="0.25" r="126" customHeight="1" ht="18.75">
      <c r="A126" s="5" t="s">
        <v>316</v>
      </c>
      <c r="B126" s="1" t="s">
        <v>37</v>
      </c>
      <c r="C126" s="1" t="s">
        <v>13</v>
      </c>
      <c r="D126" s="6" t="s">
        <v>314</v>
      </c>
      <c r="E126" s="7">
        <v>0.00023799999999999998</v>
      </c>
      <c r="F126" s="7">
        <v>0.00559</v>
      </c>
      <c r="G126" s="8">
        <v>0</v>
      </c>
      <c r="H126" s="8">
        <v>0</v>
      </c>
      <c r="I126" s="6"/>
      <c r="J126" s="1"/>
      <c r="K126" s="1" t="s">
        <v>317</v>
      </c>
    </row>
    <row x14ac:dyDescent="0.25" r="127" customHeight="1" ht="18.75">
      <c r="A127" s="5" t="s">
        <v>318</v>
      </c>
      <c r="B127" s="9" t="s">
        <v>37</v>
      </c>
      <c r="C127" s="1" t="s">
        <v>13</v>
      </c>
      <c r="D127" s="6" t="s">
        <v>319</v>
      </c>
      <c r="E127" s="8">
        <v>0</v>
      </c>
      <c r="F127" s="8">
        <v>0</v>
      </c>
      <c r="G127" s="8">
        <v>0</v>
      </c>
      <c r="H127" s="8">
        <v>0</v>
      </c>
      <c r="I127" s="6"/>
      <c r="J127" s="1"/>
      <c r="K127" s="9" t="s">
        <v>320</v>
      </c>
    </row>
    <row x14ac:dyDescent="0.25" r="128" customHeight="1" ht="18.75">
      <c r="A128" s="5" t="s">
        <v>321</v>
      </c>
      <c r="B128" s="9" t="s">
        <v>37</v>
      </c>
      <c r="C128" s="1" t="s">
        <v>13</v>
      </c>
      <c r="D128" s="6" t="s">
        <v>319</v>
      </c>
      <c r="E128" s="8">
        <v>0</v>
      </c>
      <c r="F128" s="8">
        <v>0</v>
      </c>
      <c r="G128" s="8">
        <v>0</v>
      </c>
      <c r="H128" s="8">
        <v>0</v>
      </c>
      <c r="I128" s="6"/>
      <c r="J128" s="1"/>
      <c r="K128" s="9" t="s">
        <v>322</v>
      </c>
    </row>
    <row x14ac:dyDescent="0.25" r="129" customHeight="1" ht="18.75">
      <c r="A129" s="5" t="s">
        <v>323</v>
      </c>
      <c r="B129" s="9" t="s">
        <v>37</v>
      </c>
      <c r="C129" s="1" t="s">
        <v>13</v>
      </c>
      <c r="D129" s="6" t="s">
        <v>324</v>
      </c>
      <c r="E129" s="7">
        <v>0.002371</v>
      </c>
      <c r="F129" s="7">
        <v>0.00559</v>
      </c>
      <c r="G129" s="8">
        <v>0</v>
      </c>
      <c r="H129" s="8">
        <v>0</v>
      </c>
      <c r="I129" s="6"/>
      <c r="J129" s="1"/>
      <c r="K129" s="9" t="s">
        <v>325</v>
      </c>
    </row>
    <row x14ac:dyDescent="0.25" r="130" customHeight="1" ht="18.75">
      <c r="A130" s="5" t="s">
        <v>326</v>
      </c>
      <c r="B130" s="9" t="s">
        <v>37</v>
      </c>
      <c r="C130" s="1" t="s">
        <v>13</v>
      </c>
      <c r="D130" s="6" t="s">
        <v>324</v>
      </c>
      <c r="E130" s="7">
        <v>0.002371</v>
      </c>
      <c r="F130" s="7">
        <v>0.00559</v>
      </c>
      <c r="G130" s="8">
        <v>0</v>
      </c>
      <c r="H130" s="8">
        <v>0</v>
      </c>
      <c r="I130" s="6"/>
      <c r="J130" s="1"/>
      <c r="K130" s="9" t="s">
        <v>327</v>
      </c>
    </row>
    <row x14ac:dyDescent="0.25" r="131" customHeight="1" ht="18.75">
      <c r="A131" s="5" t="s">
        <v>328</v>
      </c>
      <c r="B131" s="9" t="s">
        <v>37</v>
      </c>
      <c r="C131" s="1" t="s">
        <v>13</v>
      </c>
      <c r="D131" s="6" t="s">
        <v>324</v>
      </c>
      <c r="E131" s="7">
        <v>0.002371</v>
      </c>
      <c r="F131" s="7">
        <v>0.00559</v>
      </c>
      <c r="G131" s="8">
        <v>0</v>
      </c>
      <c r="H131" s="8">
        <v>0</v>
      </c>
      <c r="I131" s="6"/>
      <c r="J131" s="1"/>
      <c r="K131" s="9" t="s">
        <v>329</v>
      </c>
    </row>
    <row x14ac:dyDescent="0.25" r="132" customHeight="1" ht="18.75">
      <c r="A132" s="5" t="s">
        <v>330</v>
      </c>
      <c r="B132" s="9" t="s">
        <v>331</v>
      </c>
      <c r="C132" s="1" t="s">
        <v>332</v>
      </c>
      <c r="D132" s="6" t="s">
        <v>333</v>
      </c>
      <c r="E132" s="7">
        <v>0.0722</v>
      </c>
      <c r="F132" s="7">
        <v>0.0203</v>
      </c>
      <c r="G132" s="8">
        <v>0</v>
      </c>
      <c r="H132" s="8">
        <v>0</v>
      </c>
      <c r="I132" s="6"/>
      <c r="J132" s="1"/>
      <c r="K132" s="9" t="s">
        <v>334</v>
      </c>
    </row>
    <row x14ac:dyDescent="0.25" r="133" customHeight="1" ht="18.75">
      <c r="A133" s="5" t="s">
        <v>335</v>
      </c>
      <c r="B133" s="9" t="s">
        <v>331</v>
      </c>
      <c r="C133" s="1" t="s">
        <v>332</v>
      </c>
      <c r="D133" s="6" t="s">
        <v>333</v>
      </c>
      <c r="E133" s="7">
        <v>0.0722</v>
      </c>
      <c r="F133" s="7">
        <v>0.0203</v>
      </c>
      <c r="G133" s="8">
        <v>0</v>
      </c>
      <c r="H133" s="8">
        <v>0</v>
      </c>
      <c r="I133" s="6"/>
      <c r="J133" s="1"/>
      <c r="K133" s="9" t="s">
        <v>336</v>
      </c>
    </row>
    <row x14ac:dyDescent="0.25" r="134" customHeight="1" ht="18.75">
      <c r="A134" s="5" t="s">
        <v>337</v>
      </c>
      <c r="B134" s="9" t="s">
        <v>331</v>
      </c>
      <c r="C134" s="1" t="s">
        <v>332</v>
      </c>
      <c r="D134" s="6" t="s">
        <v>333</v>
      </c>
      <c r="E134" s="7">
        <v>0.0722</v>
      </c>
      <c r="F134" s="7">
        <v>0.0203</v>
      </c>
      <c r="G134" s="8">
        <v>0</v>
      </c>
      <c r="H134" s="8">
        <v>0</v>
      </c>
      <c r="I134" s="6"/>
      <c r="J134" s="1"/>
      <c r="K134" s="9" t="s">
        <v>338</v>
      </c>
    </row>
    <row x14ac:dyDescent="0.25" r="135" customHeight="1" ht="18.75">
      <c r="A135" s="5" t="s">
        <v>339</v>
      </c>
      <c r="B135" s="9" t="s">
        <v>331</v>
      </c>
      <c r="C135" s="1" t="s">
        <v>332</v>
      </c>
      <c r="D135" s="6" t="s">
        <v>333</v>
      </c>
      <c r="E135" s="7">
        <v>0.0722</v>
      </c>
      <c r="F135" s="7">
        <v>0.0203</v>
      </c>
      <c r="G135" s="8">
        <v>0</v>
      </c>
      <c r="H135" s="8">
        <v>0</v>
      </c>
      <c r="I135" s="6"/>
      <c r="J135" s="1"/>
      <c r="K135" s="9" t="s">
        <v>340</v>
      </c>
    </row>
    <row x14ac:dyDescent="0.25" r="136" customHeight="1" ht="18.75">
      <c r="A136" s="5" t="s">
        <v>341</v>
      </c>
      <c r="B136" s="1" t="s">
        <v>342</v>
      </c>
      <c r="C136" s="1" t="s">
        <v>343</v>
      </c>
      <c r="D136" s="6" t="s">
        <v>344</v>
      </c>
      <c r="E136" s="7">
        <f>0.229*10^1</f>
      </c>
      <c r="F136" s="7">
        <f>0.926*10^-3</f>
      </c>
      <c r="G136" s="8">
        <v>0</v>
      </c>
      <c r="H136" s="8">
        <v>0</v>
      </c>
      <c r="I136" s="6"/>
      <c r="J136" s="1"/>
      <c r="K136" s="9" t="s">
        <v>345</v>
      </c>
    </row>
    <row x14ac:dyDescent="0.25" r="137" customHeight="1" ht="18.75">
      <c r="A137" s="13" t="s">
        <v>346</v>
      </c>
      <c r="B137" s="1" t="s">
        <v>347</v>
      </c>
      <c r="C137" s="1" t="s">
        <v>332</v>
      </c>
      <c r="D137" s="6" t="s">
        <v>348</v>
      </c>
      <c r="E137" s="7">
        <v>0.05</v>
      </c>
      <c r="F137" s="7">
        <v>0.0707</v>
      </c>
      <c r="G137" s="8">
        <v>0</v>
      </c>
      <c r="H137" s="8">
        <v>0</v>
      </c>
      <c r="I137" s="6"/>
      <c r="J137" s="1"/>
      <c r="K137" s="1" t="s">
        <v>349</v>
      </c>
    </row>
    <row x14ac:dyDescent="0.25" r="138" customHeight="1" ht="18.75">
      <c r="A138" s="5" t="s">
        <v>350</v>
      </c>
      <c r="B138" s="9" t="s">
        <v>351</v>
      </c>
      <c r="C138" s="1" t="s">
        <v>352</v>
      </c>
      <c r="D138" s="6" t="s">
        <v>353</v>
      </c>
      <c r="E138" s="7">
        <v>0.0000649</v>
      </c>
      <c r="F138" s="7">
        <v>0.020300000000000002</v>
      </c>
      <c r="G138" s="8">
        <v>0</v>
      </c>
      <c r="H138" s="8">
        <v>0</v>
      </c>
      <c r="I138" s="6"/>
      <c r="J138" s="1"/>
      <c r="K138" s="1" t="s">
        <v>354</v>
      </c>
    </row>
    <row x14ac:dyDescent="0.25" r="139" customHeight="1" ht="18.75">
      <c r="A139" s="5" t="s">
        <v>355</v>
      </c>
      <c r="B139" s="9" t="s">
        <v>351</v>
      </c>
      <c r="C139" s="1" t="s">
        <v>352</v>
      </c>
      <c r="D139" s="6" t="s">
        <v>356</v>
      </c>
      <c r="E139" s="7">
        <f>0.309*10^-4</f>
      </c>
      <c r="F139" s="7">
        <f>0.203*10^-1</f>
      </c>
      <c r="G139" s="8">
        <v>0</v>
      </c>
      <c r="H139" s="8">
        <v>0</v>
      </c>
      <c r="I139" s="6"/>
      <c r="J139" s="1"/>
      <c r="K139" s="1" t="s">
        <v>357</v>
      </c>
    </row>
    <row x14ac:dyDescent="0.25" r="140" customHeight="1" ht="18.75">
      <c r="A140" s="5" t="s">
        <v>358</v>
      </c>
      <c r="B140" s="9" t="s">
        <v>351</v>
      </c>
      <c r="C140" s="1" t="s">
        <v>352</v>
      </c>
      <c r="D140" s="6" t="s">
        <v>359</v>
      </c>
      <c r="E140" s="7">
        <f>0.108*10^-4</f>
      </c>
      <c r="F140" s="7">
        <f>0.203*10^-1</f>
      </c>
      <c r="G140" s="8">
        <v>0</v>
      </c>
      <c r="H140" s="8">
        <v>0</v>
      </c>
      <c r="I140" s="6"/>
      <c r="J140" s="1"/>
      <c r="K140" s="1" t="s">
        <v>360</v>
      </c>
    </row>
    <row x14ac:dyDescent="0.25" r="141" customHeight="1" ht="18.75">
      <c r="A141" s="13" t="s">
        <v>361</v>
      </c>
      <c r="B141" s="1" t="s">
        <v>362</v>
      </c>
      <c r="C141" s="1" t="s">
        <v>363</v>
      </c>
      <c r="D141" s="6" t="s">
        <v>364</v>
      </c>
      <c r="E141" s="7" t="s">
        <v>365</v>
      </c>
      <c r="F141" s="7" t="s">
        <v>365</v>
      </c>
      <c r="G141" s="8" t="s">
        <v>365</v>
      </c>
      <c r="H141" s="8" t="s">
        <v>365</v>
      </c>
      <c r="I141" s="6"/>
      <c r="J141" s="1"/>
      <c r="K141" s="1" t="s">
        <v>366</v>
      </c>
    </row>
    <row x14ac:dyDescent="0.25" r="142" customHeight="1" ht="18.75">
      <c r="A142" s="13" t="s">
        <v>367</v>
      </c>
      <c r="B142" s="1" t="s">
        <v>362</v>
      </c>
      <c r="C142" s="1" t="s">
        <v>363</v>
      </c>
      <c r="D142" s="6" t="s">
        <v>368</v>
      </c>
      <c r="E142" s="7">
        <v>0.000177</v>
      </c>
      <c r="F142" s="7">
        <v>0.004</v>
      </c>
      <c r="G142" s="8">
        <v>0</v>
      </c>
      <c r="H142" s="8">
        <v>0</v>
      </c>
      <c r="I142" s="6"/>
      <c r="J142" s="1"/>
      <c r="K142" s="1" t="s">
        <v>369</v>
      </c>
    </row>
    <row x14ac:dyDescent="0.25" r="143" customHeight="1" ht="18.75">
      <c r="A143" s="13" t="s">
        <v>370</v>
      </c>
      <c r="B143" s="1" t="s">
        <v>362</v>
      </c>
      <c r="C143" s="1" t="s">
        <v>363</v>
      </c>
      <c r="D143" s="6" t="s">
        <v>371</v>
      </c>
      <c r="E143" s="7">
        <f>0.531*10^-4</f>
      </c>
      <c r="F143" s="7">
        <v>0.004</v>
      </c>
      <c r="G143" s="8">
        <v>0</v>
      </c>
      <c r="H143" s="8">
        <v>0</v>
      </c>
      <c r="I143" s="6"/>
      <c r="J143" s="1"/>
      <c r="K143" s="1" t="s">
        <v>372</v>
      </c>
    </row>
    <row x14ac:dyDescent="0.25" r="144" customHeight="1" ht="18.75">
      <c r="A144" s="13" t="s">
        <v>373</v>
      </c>
      <c r="B144" s="1" t="s">
        <v>362</v>
      </c>
      <c r="C144" s="1" t="s">
        <v>363</v>
      </c>
      <c r="D144" s="6" t="s">
        <v>374</v>
      </c>
      <c r="E144" s="7">
        <v>0.00014199999999999998</v>
      </c>
      <c r="F144" s="7">
        <v>0.004</v>
      </c>
      <c r="G144" s="8">
        <v>0</v>
      </c>
      <c r="H144" s="8">
        <v>0</v>
      </c>
      <c r="I144" s="6"/>
      <c r="J144" s="1"/>
      <c r="K144" s="1" t="s">
        <v>369</v>
      </c>
    </row>
    <row x14ac:dyDescent="0.25" r="145" customHeight="1" ht="18.75">
      <c r="A145" s="13" t="s">
        <v>375</v>
      </c>
      <c r="B145" s="1" t="s">
        <v>362</v>
      </c>
      <c r="C145" s="1" t="s">
        <v>363</v>
      </c>
      <c r="D145" s="6" t="s">
        <v>374</v>
      </c>
      <c r="E145" s="7">
        <v>0.00014199999999999998</v>
      </c>
      <c r="F145" s="7">
        <v>0.004</v>
      </c>
      <c r="G145" s="8">
        <v>0</v>
      </c>
      <c r="H145" s="8">
        <v>0</v>
      </c>
      <c r="I145" s="6"/>
      <c r="J145" s="1"/>
      <c r="K145" s="1" t="s">
        <v>372</v>
      </c>
    </row>
    <row x14ac:dyDescent="0.25" r="146" customHeight="1" ht="18.75">
      <c r="A146" s="5" t="s">
        <v>376</v>
      </c>
      <c r="B146" s="9" t="s">
        <v>377</v>
      </c>
      <c r="C146" s="1" t="s">
        <v>352</v>
      </c>
      <c r="D146" s="6" t="s">
        <v>378</v>
      </c>
      <c r="E146" s="7">
        <v>0.000438</v>
      </c>
      <c r="F146" s="7">
        <v>0.0141</v>
      </c>
      <c r="G146" s="8">
        <v>0</v>
      </c>
      <c r="H146" s="8">
        <v>0</v>
      </c>
      <c r="I146" s="6"/>
      <c r="J146" s="1"/>
      <c r="K146" s="9" t="s">
        <v>379</v>
      </c>
    </row>
    <row x14ac:dyDescent="0.25" r="147" customHeight="1" ht="18.75">
      <c r="A147" s="5" t="s">
        <v>380</v>
      </c>
      <c r="B147" s="9" t="s">
        <v>377</v>
      </c>
      <c r="C147" s="1" t="s">
        <v>352</v>
      </c>
      <c r="D147" s="6" t="s">
        <v>381</v>
      </c>
      <c r="E147" s="7">
        <v>0.000133</v>
      </c>
      <c r="F147" s="7">
        <v>0.0141</v>
      </c>
      <c r="G147" s="8">
        <v>0</v>
      </c>
      <c r="H147" s="8">
        <v>0</v>
      </c>
      <c r="I147" s="6"/>
      <c r="J147" s="1"/>
      <c r="K147" s="9" t="s">
        <v>382</v>
      </c>
    </row>
    <row x14ac:dyDescent="0.25" r="148" customHeight="1" ht="18.75">
      <c r="A148" s="13" t="s">
        <v>383</v>
      </c>
      <c r="B148" s="1" t="s">
        <v>271</v>
      </c>
      <c r="C148" s="1" t="s">
        <v>384</v>
      </c>
      <c r="D148" s="6" t="s">
        <v>385</v>
      </c>
      <c r="E148" s="7">
        <v>0.0708</v>
      </c>
      <c r="F148" s="7">
        <v>0.00304</v>
      </c>
      <c r="G148" s="8">
        <v>0</v>
      </c>
      <c r="H148" s="8">
        <v>0</v>
      </c>
      <c r="I148" s="6"/>
      <c r="J148" s="1"/>
      <c r="K148" s="1" t="s">
        <v>386</v>
      </c>
    </row>
    <row x14ac:dyDescent="0.25" r="149" customHeight="1" ht="18.75">
      <c r="A149" s="13" t="s">
        <v>387</v>
      </c>
      <c r="B149" s="1" t="s">
        <v>271</v>
      </c>
      <c r="C149" s="1" t="s">
        <v>384</v>
      </c>
      <c r="D149" s="6" t="s">
        <v>385</v>
      </c>
      <c r="E149" s="7">
        <v>0.0708</v>
      </c>
      <c r="F149" s="7">
        <v>0.00304</v>
      </c>
      <c r="G149" s="8">
        <v>0</v>
      </c>
      <c r="H149" s="8">
        <v>0</v>
      </c>
      <c r="I149" s="6"/>
      <c r="J149" s="1"/>
      <c r="K149" s="1" t="s">
        <v>386</v>
      </c>
    </row>
    <row x14ac:dyDescent="0.25" r="150" customHeight="1" ht="18.75">
      <c r="A150" s="5" t="s">
        <v>388</v>
      </c>
      <c r="B150" s="9" t="s">
        <v>389</v>
      </c>
      <c r="C150" s="1" t="s">
        <v>384</v>
      </c>
      <c r="D150" s="6" t="s">
        <v>385</v>
      </c>
      <c r="E150" s="7">
        <v>0.0708</v>
      </c>
      <c r="F150" s="7">
        <v>0.00304</v>
      </c>
      <c r="G150" s="8">
        <v>0</v>
      </c>
      <c r="H150" s="8">
        <v>0</v>
      </c>
      <c r="I150" s="6"/>
      <c r="J150" s="1"/>
      <c r="K150" s="9" t="s">
        <v>390</v>
      </c>
    </row>
    <row x14ac:dyDescent="0.25" r="151" customHeight="1" ht="18.75">
      <c r="A151" s="13" t="s">
        <v>391</v>
      </c>
      <c r="B151" s="9" t="s">
        <v>362</v>
      </c>
      <c r="C151" s="1" t="s">
        <v>363</v>
      </c>
      <c r="D151" s="6" t="s">
        <v>374</v>
      </c>
      <c r="E151" s="7">
        <v>0.000142</v>
      </c>
      <c r="F151" s="7">
        <v>0.004</v>
      </c>
      <c r="G151" s="8">
        <v>0</v>
      </c>
      <c r="H151" s="8">
        <v>0</v>
      </c>
      <c r="I151" s="6"/>
      <c r="J151" s="1"/>
      <c r="K151" s="9" t="s">
        <v>392</v>
      </c>
    </row>
    <row x14ac:dyDescent="0.25" r="152" customHeight="1" ht="18.75">
      <c r="A152" s="5" t="s">
        <v>393</v>
      </c>
      <c r="B152" s="9" t="s">
        <v>362</v>
      </c>
      <c r="C152" s="1" t="s">
        <v>363</v>
      </c>
      <c r="D152" s="6" t="s">
        <v>374</v>
      </c>
      <c r="E152" s="7">
        <v>0.000142</v>
      </c>
      <c r="F152" s="7">
        <v>0.004</v>
      </c>
      <c r="G152" s="8">
        <v>0</v>
      </c>
      <c r="H152" s="8">
        <v>0</v>
      </c>
      <c r="I152" s="6"/>
      <c r="J152" s="1"/>
      <c r="K152" s="9" t="s">
        <v>394</v>
      </c>
    </row>
    <row x14ac:dyDescent="0.25" r="153" customHeight="1" ht="18.75">
      <c r="A153" s="5" t="s">
        <v>395</v>
      </c>
      <c r="B153" s="9" t="s">
        <v>362</v>
      </c>
      <c r="C153" s="1" t="s">
        <v>363</v>
      </c>
      <c r="D153" s="6" t="s">
        <v>365</v>
      </c>
      <c r="E153" s="7" t="s">
        <v>365</v>
      </c>
      <c r="F153" s="7" t="s">
        <v>365</v>
      </c>
      <c r="G153" s="8" t="s">
        <v>365</v>
      </c>
      <c r="H153" s="8" t="s">
        <v>365</v>
      </c>
      <c r="I153" s="6"/>
      <c r="J153" s="1"/>
      <c r="K153" s="9" t="s">
        <v>396</v>
      </c>
    </row>
    <row x14ac:dyDescent="0.25" r="154" customHeight="1" ht="18.75">
      <c r="A154" s="13" t="s">
        <v>397</v>
      </c>
      <c r="B154" s="9" t="s">
        <v>362</v>
      </c>
      <c r="C154" s="1" t="s">
        <v>363</v>
      </c>
      <c r="D154" s="6" t="s">
        <v>374</v>
      </c>
      <c r="E154" s="7">
        <v>0.000142</v>
      </c>
      <c r="F154" s="7">
        <v>0.004</v>
      </c>
      <c r="G154" s="8">
        <v>0</v>
      </c>
      <c r="H154" s="8">
        <v>0</v>
      </c>
      <c r="I154" s="6"/>
      <c r="J154" s="1"/>
      <c r="K154" s="1" t="s">
        <v>398</v>
      </c>
    </row>
    <row x14ac:dyDescent="0.25" r="155" customHeight="1" ht="18.75">
      <c r="A155" s="13" t="s">
        <v>399</v>
      </c>
      <c r="B155" s="9" t="s">
        <v>362</v>
      </c>
      <c r="C155" s="1" t="s">
        <v>363</v>
      </c>
      <c r="D155" s="6" t="s">
        <v>374</v>
      </c>
      <c r="E155" s="7">
        <v>0.000142</v>
      </c>
      <c r="F155" s="7">
        <v>0.004</v>
      </c>
      <c r="G155" s="8">
        <v>0</v>
      </c>
      <c r="H155" s="8">
        <v>0</v>
      </c>
      <c r="I155" s="6"/>
      <c r="J155" s="1"/>
      <c r="K155" s="1" t="s">
        <v>400</v>
      </c>
    </row>
    <row x14ac:dyDescent="0.25" r="156" customHeight="1" ht="18.75">
      <c r="A156" s="5" t="s">
        <v>401</v>
      </c>
      <c r="B156" s="9" t="s">
        <v>362</v>
      </c>
      <c r="C156" s="1" t="s">
        <v>363</v>
      </c>
      <c r="D156" s="6" t="s">
        <v>365</v>
      </c>
      <c r="E156" s="7" t="s">
        <v>365</v>
      </c>
      <c r="F156" s="7" t="s">
        <v>365</v>
      </c>
      <c r="G156" s="8" t="s">
        <v>365</v>
      </c>
      <c r="H156" s="8" t="s">
        <v>365</v>
      </c>
      <c r="I156" s="6"/>
      <c r="J156" s="1"/>
      <c r="K156" s="9" t="s">
        <v>402</v>
      </c>
    </row>
    <row x14ac:dyDescent="0.25" r="157" customHeight="1" ht="18.75">
      <c r="A157" s="5" t="s">
        <v>403</v>
      </c>
      <c r="B157" s="1" t="s">
        <v>404</v>
      </c>
      <c r="C157" s="1" t="s">
        <v>363</v>
      </c>
      <c r="D157" s="6" t="s">
        <v>405</v>
      </c>
      <c r="E157" s="8">
        <v>0</v>
      </c>
      <c r="F157" s="8">
        <v>0</v>
      </c>
      <c r="G157" s="8">
        <v>0</v>
      </c>
      <c r="H157" s="8">
        <v>0</v>
      </c>
      <c r="I157" s="6"/>
      <c r="J157" s="1"/>
      <c r="K157" s="9" t="s">
        <v>406</v>
      </c>
    </row>
    <row x14ac:dyDescent="0.25" r="158" customHeight="1" ht="18.75">
      <c r="A158" s="5" t="s">
        <v>407</v>
      </c>
      <c r="B158" s="9" t="s">
        <v>408</v>
      </c>
      <c r="C158" s="1" t="s">
        <v>409</v>
      </c>
      <c r="D158" s="6" t="s">
        <v>410</v>
      </c>
      <c r="E158" s="7">
        <v>23.1</v>
      </c>
      <c r="F158" s="8">
        <v>0</v>
      </c>
      <c r="G158" s="8">
        <v>0</v>
      </c>
      <c r="H158" s="8">
        <v>0</v>
      </c>
      <c r="I158" s="6"/>
      <c r="J158" s="1"/>
      <c r="K158" s="9" t="s">
        <v>411</v>
      </c>
    </row>
    <row x14ac:dyDescent="0.25" r="159" customHeight="1" ht="18.75">
      <c r="A159" s="5" t="s">
        <v>412</v>
      </c>
      <c r="B159" s="9" t="s">
        <v>408</v>
      </c>
      <c r="C159" s="1" t="s">
        <v>409</v>
      </c>
      <c r="D159" s="6" t="s">
        <v>410</v>
      </c>
      <c r="E159" s="7">
        <v>23.1</v>
      </c>
      <c r="F159" s="8">
        <v>0</v>
      </c>
      <c r="G159" s="8">
        <v>0</v>
      </c>
      <c r="H159" s="8">
        <v>0</v>
      </c>
      <c r="I159" s="6"/>
      <c r="J159" s="1"/>
      <c r="K159" s="9" t="s">
        <v>411</v>
      </c>
    </row>
    <row x14ac:dyDescent="0.25" r="160" customHeight="1" ht="18.75">
      <c r="A160" s="5" t="s">
        <v>413</v>
      </c>
      <c r="B160" s="1" t="s">
        <v>408</v>
      </c>
      <c r="C160" s="1" t="s">
        <v>409</v>
      </c>
      <c r="D160" s="6" t="s">
        <v>410</v>
      </c>
      <c r="E160" s="7">
        <v>23.1</v>
      </c>
      <c r="F160" s="8">
        <v>0</v>
      </c>
      <c r="G160" s="8">
        <v>0</v>
      </c>
      <c r="H160" s="8">
        <v>0</v>
      </c>
      <c r="I160" s="6"/>
      <c r="J160" s="1"/>
      <c r="K160" s="9" t="s">
        <v>414</v>
      </c>
    </row>
    <row x14ac:dyDescent="0.25" r="161" customHeight="1" ht="18.75">
      <c r="A161" s="5" t="s">
        <v>415</v>
      </c>
      <c r="B161" s="1" t="s">
        <v>408</v>
      </c>
      <c r="C161" s="1" t="s">
        <v>409</v>
      </c>
      <c r="D161" s="6" t="s">
        <v>410</v>
      </c>
      <c r="E161" s="7">
        <v>23.1</v>
      </c>
      <c r="F161" s="8">
        <v>0</v>
      </c>
      <c r="G161" s="8">
        <v>0</v>
      </c>
      <c r="H161" s="8">
        <v>0</v>
      </c>
      <c r="I161" s="6"/>
      <c r="J161" s="1"/>
      <c r="K161" s="9" t="s">
        <v>414</v>
      </c>
    </row>
    <row x14ac:dyDescent="0.25" r="162" customHeight="1" ht="18.75">
      <c r="A162" s="5" t="s">
        <v>416</v>
      </c>
      <c r="B162" s="9" t="s">
        <v>408</v>
      </c>
      <c r="C162" s="1" t="s">
        <v>409</v>
      </c>
      <c r="D162" s="6" t="s">
        <v>417</v>
      </c>
      <c r="E162" s="7">
        <v>18.7</v>
      </c>
      <c r="F162" s="8">
        <v>0</v>
      </c>
      <c r="G162" s="8">
        <v>0</v>
      </c>
      <c r="H162" s="8">
        <v>0</v>
      </c>
      <c r="I162" s="6"/>
      <c r="J162" s="1"/>
      <c r="K162" s="9" t="s">
        <v>418</v>
      </c>
    </row>
    <row x14ac:dyDescent="0.25" r="163" customHeight="1" ht="18.75">
      <c r="A163" s="5" t="s">
        <v>419</v>
      </c>
      <c r="B163" s="9" t="s">
        <v>408</v>
      </c>
      <c r="C163" s="1" t="s">
        <v>409</v>
      </c>
      <c r="D163" s="6" t="s">
        <v>417</v>
      </c>
      <c r="E163" s="7">
        <v>18.7</v>
      </c>
      <c r="F163" s="8">
        <v>0</v>
      </c>
      <c r="G163" s="8">
        <v>0</v>
      </c>
      <c r="H163" s="8">
        <v>0</v>
      </c>
      <c r="I163" s="6"/>
      <c r="J163" s="1"/>
      <c r="K163" s="9" t="s">
        <v>418</v>
      </c>
    </row>
    <row x14ac:dyDescent="0.25" r="164" customHeight="1" ht="18.75">
      <c r="A164" s="5" t="s">
        <v>420</v>
      </c>
      <c r="B164" s="9" t="s">
        <v>408</v>
      </c>
      <c r="C164" s="1" t="s">
        <v>409</v>
      </c>
      <c r="D164" s="6" t="s">
        <v>421</v>
      </c>
      <c r="E164" s="7">
        <v>24.6</v>
      </c>
      <c r="F164" s="8">
        <v>0</v>
      </c>
      <c r="G164" s="8">
        <v>0</v>
      </c>
      <c r="H164" s="8">
        <v>0</v>
      </c>
      <c r="I164" s="6"/>
      <c r="J164" s="1"/>
      <c r="K164" s="9" t="s">
        <v>422</v>
      </c>
    </row>
    <row x14ac:dyDescent="0.25" r="165" customHeight="1" ht="18.75">
      <c r="A165" s="5" t="s">
        <v>423</v>
      </c>
      <c r="B165" s="9" t="s">
        <v>408</v>
      </c>
      <c r="C165" s="1" t="s">
        <v>409</v>
      </c>
      <c r="D165" s="6" t="s">
        <v>421</v>
      </c>
      <c r="E165" s="7">
        <v>24.6</v>
      </c>
      <c r="F165" s="8">
        <v>0</v>
      </c>
      <c r="G165" s="8">
        <v>0</v>
      </c>
      <c r="H165" s="8">
        <v>0</v>
      </c>
      <c r="I165" s="6"/>
      <c r="J165" s="1"/>
      <c r="K165" s="9" t="s">
        <v>422</v>
      </c>
    </row>
    <row x14ac:dyDescent="0.25" r="166" customHeight="1" ht="18.75">
      <c r="A166" s="5" t="s">
        <v>424</v>
      </c>
      <c r="B166" s="9" t="s">
        <v>408</v>
      </c>
      <c r="C166" s="1" t="s">
        <v>409</v>
      </c>
      <c r="D166" s="6" t="s">
        <v>421</v>
      </c>
      <c r="E166" s="7">
        <v>24.6</v>
      </c>
      <c r="F166" s="8">
        <v>0</v>
      </c>
      <c r="G166" s="8">
        <v>0</v>
      </c>
      <c r="H166" s="8">
        <v>0</v>
      </c>
      <c r="I166" s="6"/>
      <c r="J166" s="1"/>
      <c r="K166" s="9" t="s">
        <v>425</v>
      </c>
    </row>
    <row x14ac:dyDescent="0.25" r="167" customHeight="1" ht="18.75">
      <c r="A167" s="5" t="s">
        <v>426</v>
      </c>
      <c r="B167" s="9" t="s">
        <v>408</v>
      </c>
      <c r="C167" s="1" t="s">
        <v>409</v>
      </c>
      <c r="D167" s="6" t="s">
        <v>421</v>
      </c>
      <c r="E167" s="7">
        <v>24.6</v>
      </c>
      <c r="F167" s="8">
        <v>0</v>
      </c>
      <c r="G167" s="8">
        <v>0</v>
      </c>
      <c r="H167" s="8">
        <v>0</v>
      </c>
      <c r="I167" s="6"/>
      <c r="J167" s="1"/>
      <c r="K167" s="9" t="s">
        <v>425</v>
      </c>
    </row>
    <row x14ac:dyDescent="0.25" r="168" customHeight="1" ht="18.75">
      <c r="A168" s="5" t="s">
        <v>427</v>
      </c>
      <c r="B168" s="9" t="s">
        <v>408</v>
      </c>
      <c r="C168" s="1" t="s">
        <v>409</v>
      </c>
      <c r="D168" s="6" t="s">
        <v>421</v>
      </c>
      <c r="E168" s="7">
        <v>24.6</v>
      </c>
      <c r="F168" s="8">
        <v>0</v>
      </c>
      <c r="G168" s="8">
        <v>0</v>
      </c>
      <c r="H168" s="8">
        <v>0</v>
      </c>
      <c r="I168" s="6"/>
      <c r="J168" s="1"/>
      <c r="K168" s="1" t="s">
        <v>428</v>
      </c>
    </row>
    <row x14ac:dyDescent="0.25" r="169" customHeight="1" ht="18.75">
      <c r="A169" s="5" t="s">
        <v>429</v>
      </c>
      <c r="B169" s="9" t="s">
        <v>408</v>
      </c>
      <c r="C169" s="1" t="s">
        <v>409</v>
      </c>
      <c r="D169" s="6" t="s">
        <v>421</v>
      </c>
      <c r="E169" s="7">
        <v>24.6</v>
      </c>
      <c r="F169" s="8">
        <v>0</v>
      </c>
      <c r="G169" s="8">
        <v>0</v>
      </c>
      <c r="H169" s="8">
        <v>0</v>
      </c>
      <c r="I169" s="6"/>
      <c r="J169" s="1"/>
      <c r="K169" s="1" t="s">
        <v>428</v>
      </c>
    </row>
    <row x14ac:dyDescent="0.25" r="170" customHeight="1" ht="18.75">
      <c r="A170" s="5" t="s">
        <v>430</v>
      </c>
      <c r="B170" s="9" t="s">
        <v>408</v>
      </c>
      <c r="C170" s="1" t="s">
        <v>409</v>
      </c>
      <c r="D170" s="6" t="s">
        <v>421</v>
      </c>
      <c r="E170" s="7">
        <v>24.6</v>
      </c>
      <c r="F170" s="8">
        <v>0</v>
      </c>
      <c r="G170" s="8">
        <v>0</v>
      </c>
      <c r="H170" s="8">
        <v>0</v>
      </c>
      <c r="I170" s="6"/>
      <c r="J170" s="1"/>
      <c r="K170" s="1" t="s">
        <v>431</v>
      </c>
    </row>
    <row x14ac:dyDescent="0.25" r="171" customHeight="1" ht="18.75">
      <c r="A171" s="13" t="s">
        <v>432</v>
      </c>
      <c r="B171" s="9" t="s">
        <v>408</v>
      </c>
      <c r="C171" s="1" t="s">
        <v>409</v>
      </c>
      <c r="D171" s="6" t="s">
        <v>421</v>
      </c>
      <c r="E171" s="7">
        <v>24.6</v>
      </c>
      <c r="F171" s="8">
        <v>0</v>
      </c>
      <c r="G171" s="8">
        <v>0</v>
      </c>
      <c r="H171" s="8">
        <v>0</v>
      </c>
      <c r="I171" s="6"/>
      <c r="J171" s="1"/>
      <c r="K171" s="1" t="s">
        <v>431</v>
      </c>
    </row>
    <row x14ac:dyDescent="0.25" r="172" customHeight="1" ht="18.75">
      <c r="A172" s="5" t="s">
        <v>433</v>
      </c>
      <c r="B172" s="9" t="s">
        <v>408</v>
      </c>
      <c r="C172" s="1" t="s">
        <v>409</v>
      </c>
      <c r="D172" s="6" t="s">
        <v>417</v>
      </c>
      <c r="E172" s="7">
        <v>18.7</v>
      </c>
      <c r="F172" s="8">
        <v>0</v>
      </c>
      <c r="G172" s="8">
        <v>0</v>
      </c>
      <c r="H172" s="8">
        <v>0</v>
      </c>
      <c r="I172" s="6"/>
      <c r="J172" s="1"/>
      <c r="K172" s="9" t="s">
        <v>434</v>
      </c>
    </row>
    <row x14ac:dyDescent="0.25" r="173" customHeight="1" ht="18.75">
      <c r="A173" s="5" t="s">
        <v>435</v>
      </c>
      <c r="B173" s="9" t="s">
        <v>408</v>
      </c>
      <c r="C173" s="1" t="s">
        <v>409</v>
      </c>
      <c r="D173" s="6" t="s">
        <v>417</v>
      </c>
      <c r="E173" s="7">
        <v>18.7</v>
      </c>
      <c r="F173" s="8">
        <v>0</v>
      </c>
      <c r="G173" s="8">
        <v>0</v>
      </c>
      <c r="H173" s="8">
        <v>0</v>
      </c>
      <c r="I173" s="6"/>
      <c r="J173" s="1"/>
      <c r="K173" s="9" t="s">
        <v>434</v>
      </c>
    </row>
    <row x14ac:dyDescent="0.25" r="174" customHeight="1" ht="18.75">
      <c r="A174" s="5" t="s">
        <v>436</v>
      </c>
      <c r="B174" s="9" t="s">
        <v>408</v>
      </c>
      <c r="C174" s="1" t="s">
        <v>409</v>
      </c>
      <c r="D174" s="6" t="s">
        <v>437</v>
      </c>
      <c r="E174" s="7">
        <v>22.1</v>
      </c>
      <c r="F174" s="8">
        <v>0</v>
      </c>
      <c r="G174" s="8">
        <v>0</v>
      </c>
      <c r="H174" s="8">
        <v>0</v>
      </c>
      <c r="I174" s="6"/>
      <c r="J174" s="1"/>
      <c r="K174" s="9" t="s">
        <v>438</v>
      </c>
    </row>
    <row x14ac:dyDescent="0.25" r="175" customHeight="1" ht="18.75">
      <c r="A175" s="5" t="s">
        <v>439</v>
      </c>
      <c r="B175" s="9" t="s">
        <v>440</v>
      </c>
      <c r="C175" s="1" t="s">
        <v>441</v>
      </c>
      <c r="D175" s="6" t="s">
        <v>442</v>
      </c>
      <c r="E175" s="7">
        <v>0.909</v>
      </c>
      <c r="F175" s="8">
        <v>0</v>
      </c>
      <c r="G175" s="7">
        <v>0.05</v>
      </c>
      <c r="H175" s="8">
        <v>0</v>
      </c>
      <c r="I175" s="6" t="s">
        <v>443</v>
      </c>
      <c r="J175" s="1"/>
      <c r="K175" s="9" t="s">
        <v>444</v>
      </c>
    </row>
    <row x14ac:dyDescent="0.25" r="176" customHeight="1" ht="18.75">
      <c r="A176" s="5" t="s">
        <v>445</v>
      </c>
      <c r="B176" s="9" t="s">
        <v>440</v>
      </c>
      <c r="C176" s="1" t="s">
        <v>441</v>
      </c>
      <c r="D176" s="6" t="s">
        <v>446</v>
      </c>
      <c r="E176" s="7">
        <v>0.909</v>
      </c>
      <c r="F176" s="8">
        <v>0</v>
      </c>
      <c r="G176" s="7">
        <v>0.05</v>
      </c>
      <c r="H176" s="8">
        <v>0</v>
      </c>
      <c r="I176" s="6" t="s">
        <v>447</v>
      </c>
      <c r="J176" s="1"/>
      <c r="K176" s="9" t="s">
        <v>444</v>
      </c>
    </row>
    <row x14ac:dyDescent="0.25" r="177" customHeight="1" ht="18.75">
      <c r="A177" s="5" t="s">
        <v>448</v>
      </c>
      <c r="B177" s="9" t="s">
        <v>440</v>
      </c>
      <c r="C177" s="1" t="s">
        <v>441</v>
      </c>
      <c r="D177" s="6" t="s">
        <v>449</v>
      </c>
      <c r="E177" s="7">
        <v>0.909</v>
      </c>
      <c r="F177" s="8">
        <v>0</v>
      </c>
      <c r="G177" s="7">
        <v>0.05</v>
      </c>
      <c r="H177" s="8">
        <v>0</v>
      </c>
      <c r="I177" s="6" t="s">
        <v>450</v>
      </c>
      <c r="J177" s="1"/>
      <c r="K177" s="9" t="s">
        <v>451</v>
      </c>
    </row>
    <row x14ac:dyDescent="0.25" r="178" customHeight="1" ht="18.75">
      <c r="A178" s="5" t="s">
        <v>452</v>
      </c>
      <c r="B178" s="9" t="s">
        <v>440</v>
      </c>
      <c r="C178" s="1" t="s">
        <v>441</v>
      </c>
      <c r="D178" s="6" t="s">
        <v>453</v>
      </c>
      <c r="E178" s="7">
        <v>0.909</v>
      </c>
      <c r="F178" s="8">
        <v>0</v>
      </c>
      <c r="G178" s="7">
        <v>0.05</v>
      </c>
      <c r="H178" s="8">
        <v>0</v>
      </c>
      <c r="I178" s="6" t="s">
        <v>454</v>
      </c>
      <c r="J178" s="1"/>
      <c r="K178" s="9" t="s">
        <v>455</v>
      </c>
    </row>
    <row x14ac:dyDescent="0.25" r="179" customHeight="1" ht="18.75">
      <c r="A179" s="5" t="s">
        <v>456</v>
      </c>
      <c r="B179" s="9" t="s">
        <v>440</v>
      </c>
      <c r="C179" s="1" t="s">
        <v>441</v>
      </c>
      <c r="D179" s="6" t="s">
        <v>457</v>
      </c>
      <c r="E179" s="7">
        <v>0.909</v>
      </c>
      <c r="F179" s="8">
        <v>0</v>
      </c>
      <c r="G179" s="7">
        <v>0.05</v>
      </c>
      <c r="H179" s="8">
        <v>0</v>
      </c>
      <c r="I179" s="6" t="s">
        <v>458</v>
      </c>
      <c r="J179" s="1"/>
      <c r="K179" s="9" t="s">
        <v>459</v>
      </c>
    </row>
    <row x14ac:dyDescent="0.25" r="180" customHeight="1" ht="18.75">
      <c r="A180" s="5" t="s">
        <v>460</v>
      </c>
      <c r="B180" s="9" t="s">
        <v>440</v>
      </c>
      <c r="C180" s="1" t="s">
        <v>441</v>
      </c>
      <c r="D180" s="6" t="s">
        <v>461</v>
      </c>
      <c r="E180" s="7">
        <v>0.909</v>
      </c>
      <c r="F180" s="8">
        <v>0</v>
      </c>
      <c r="G180" s="7">
        <v>0.05</v>
      </c>
      <c r="H180" s="8">
        <v>0</v>
      </c>
      <c r="I180" s="6" t="s">
        <v>462</v>
      </c>
      <c r="J180" s="1"/>
      <c r="K180" s="9" t="s">
        <v>463</v>
      </c>
    </row>
    <row x14ac:dyDescent="0.25" r="181" customHeight="1" ht="18.75">
      <c r="A181" s="5" t="s">
        <v>464</v>
      </c>
      <c r="B181" s="9" t="s">
        <v>440</v>
      </c>
      <c r="C181" s="1" t="s">
        <v>441</v>
      </c>
      <c r="D181" s="6" t="s">
        <v>465</v>
      </c>
      <c r="E181" s="7">
        <v>0.909</v>
      </c>
      <c r="F181" s="8">
        <v>0</v>
      </c>
      <c r="G181" s="7">
        <v>0.05</v>
      </c>
      <c r="H181" s="8">
        <v>0</v>
      </c>
      <c r="I181" s="6" t="s">
        <v>466</v>
      </c>
      <c r="J181" s="1"/>
      <c r="K181" s="9" t="s">
        <v>463</v>
      </c>
    </row>
    <row x14ac:dyDescent="0.25" r="182" customHeight="1" ht="18.75">
      <c r="A182" s="5" t="s">
        <v>467</v>
      </c>
      <c r="B182" s="9" t="s">
        <v>440</v>
      </c>
      <c r="C182" s="1" t="s">
        <v>441</v>
      </c>
      <c r="D182" s="6" t="s">
        <v>468</v>
      </c>
      <c r="E182" s="7">
        <v>0.909</v>
      </c>
      <c r="F182" s="8">
        <v>0</v>
      </c>
      <c r="G182" s="7">
        <v>0.05</v>
      </c>
      <c r="H182" s="8">
        <v>0</v>
      </c>
      <c r="I182" s="6" t="s">
        <v>469</v>
      </c>
      <c r="J182" s="1"/>
      <c r="K182" s="9" t="s">
        <v>470</v>
      </c>
    </row>
    <row x14ac:dyDescent="0.25" r="183" customHeight="1" ht="18.75">
      <c r="A183" s="5" t="s">
        <v>471</v>
      </c>
      <c r="B183" s="9" t="s">
        <v>440</v>
      </c>
      <c r="C183" s="1" t="s">
        <v>441</v>
      </c>
      <c r="D183" s="6" t="s">
        <v>472</v>
      </c>
      <c r="E183" s="7">
        <v>0.909</v>
      </c>
      <c r="F183" s="8">
        <v>0</v>
      </c>
      <c r="G183" s="7">
        <v>0.05</v>
      </c>
      <c r="H183" s="8">
        <v>0</v>
      </c>
      <c r="I183" s="6" t="s">
        <v>473</v>
      </c>
      <c r="J183" s="1"/>
      <c r="K183" s="9" t="s">
        <v>470</v>
      </c>
    </row>
    <row x14ac:dyDescent="0.25" r="184" customHeight="1" ht="18.75">
      <c r="A184" s="5" t="s">
        <v>474</v>
      </c>
      <c r="B184" s="9" t="s">
        <v>440</v>
      </c>
      <c r="C184" s="1" t="s">
        <v>441</v>
      </c>
      <c r="D184" s="6" t="s">
        <v>475</v>
      </c>
      <c r="E184" s="7">
        <v>0.909</v>
      </c>
      <c r="F184" s="8">
        <v>0</v>
      </c>
      <c r="G184" s="7">
        <v>0.05</v>
      </c>
      <c r="H184" s="8">
        <v>0</v>
      </c>
      <c r="I184" s="6" t="s">
        <v>476</v>
      </c>
      <c r="J184" s="1"/>
      <c r="K184" s="9" t="s">
        <v>477</v>
      </c>
    </row>
    <row x14ac:dyDescent="0.25" r="185" customHeight="1" ht="18.75">
      <c r="A185" s="5" t="s">
        <v>478</v>
      </c>
      <c r="B185" s="9" t="s">
        <v>440</v>
      </c>
      <c r="C185" s="1" t="s">
        <v>441</v>
      </c>
      <c r="D185" s="6" t="s">
        <v>479</v>
      </c>
      <c r="E185" s="7">
        <v>0.909</v>
      </c>
      <c r="F185" s="8">
        <v>0</v>
      </c>
      <c r="G185" s="7">
        <v>0.05</v>
      </c>
      <c r="H185" s="8">
        <v>0</v>
      </c>
      <c r="I185" s="6" t="s">
        <v>480</v>
      </c>
      <c r="J185" s="1"/>
      <c r="K185" s="9" t="s">
        <v>477</v>
      </c>
    </row>
    <row x14ac:dyDescent="0.25" r="186" customHeight="1" ht="18.75">
      <c r="A186" s="5" t="s">
        <v>481</v>
      </c>
      <c r="B186" s="9" t="s">
        <v>440</v>
      </c>
      <c r="C186" s="1" t="s">
        <v>441</v>
      </c>
      <c r="D186" s="6" t="s">
        <v>482</v>
      </c>
      <c r="E186" s="7">
        <v>0.909</v>
      </c>
      <c r="F186" s="8">
        <v>0</v>
      </c>
      <c r="G186" s="7">
        <v>0.05</v>
      </c>
      <c r="H186" s="8">
        <v>0</v>
      </c>
      <c r="I186" s="6" t="s">
        <v>483</v>
      </c>
      <c r="J186" s="1"/>
      <c r="K186" s="9" t="s">
        <v>484</v>
      </c>
    </row>
    <row x14ac:dyDescent="0.25" r="187" customHeight="1" ht="18.75">
      <c r="A187" s="5" t="s">
        <v>485</v>
      </c>
      <c r="B187" s="9" t="s">
        <v>440</v>
      </c>
      <c r="C187" s="1" t="s">
        <v>441</v>
      </c>
      <c r="D187" s="6" t="s">
        <v>486</v>
      </c>
      <c r="E187" s="7">
        <v>0.909</v>
      </c>
      <c r="F187" s="8">
        <v>0</v>
      </c>
      <c r="G187" s="7">
        <v>0.05</v>
      </c>
      <c r="H187" s="8">
        <v>0</v>
      </c>
      <c r="I187" s="6" t="s">
        <v>487</v>
      </c>
      <c r="J187" s="1"/>
      <c r="K187" s="9" t="s">
        <v>488</v>
      </c>
    </row>
    <row x14ac:dyDescent="0.25" r="188" customHeight="1" ht="18.75">
      <c r="A188" s="5" t="s">
        <v>489</v>
      </c>
      <c r="B188" s="9" t="s">
        <v>440</v>
      </c>
      <c r="C188" s="1" t="s">
        <v>441</v>
      </c>
      <c r="D188" s="6" t="s">
        <v>490</v>
      </c>
      <c r="E188" s="7">
        <v>0.909</v>
      </c>
      <c r="F188" s="8">
        <v>0</v>
      </c>
      <c r="G188" s="7">
        <v>0.05</v>
      </c>
      <c r="H188" s="8">
        <v>0</v>
      </c>
      <c r="I188" s="6" t="s">
        <v>491</v>
      </c>
      <c r="J188" s="1"/>
      <c r="K188" s="9" t="s">
        <v>492</v>
      </c>
    </row>
    <row x14ac:dyDescent="0.25" r="189" customHeight="1" ht="18.75">
      <c r="A189" s="5" t="s">
        <v>493</v>
      </c>
      <c r="B189" s="9" t="s">
        <v>440</v>
      </c>
      <c r="C189" s="1" t="s">
        <v>441</v>
      </c>
      <c r="D189" s="6" t="s">
        <v>494</v>
      </c>
      <c r="E189" s="7">
        <v>0.909</v>
      </c>
      <c r="F189" s="8">
        <v>0</v>
      </c>
      <c r="G189" s="7">
        <v>0.05</v>
      </c>
      <c r="H189" s="8">
        <v>0</v>
      </c>
      <c r="I189" s="6" t="s">
        <v>495</v>
      </c>
      <c r="J189" s="1"/>
      <c r="K189" s="9" t="s">
        <v>496</v>
      </c>
    </row>
    <row x14ac:dyDescent="0.25" r="190" customHeight="1" ht="18.75">
      <c r="A190" s="5" t="s">
        <v>497</v>
      </c>
      <c r="B190" s="9" t="s">
        <v>440</v>
      </c>
      <c r="C190" s="1" t="s">
        <v>441</v>
      </c>
      <c r="D190" s="6" t="s">
        <v>498</v>
      </c>
      <c r="E190" s="7">
        <v>0.909</v>
      </c>
      <c r="F190" s="8">
        <v>0</v>
      </c>
      <c r="G190" s="7">
        <v>0.05</v>
      </c>
      <c r="H190" s="8">
        <v>0</v>
      </c>
      <c r="I190" s="6" t="s">
        <v>499</v>
      </c>
      <c r="J190" s="1"/>
      <c r="K190" s="9" t="s">
        <v>496</v>
      </c>
    </row>
    <row x14ac:dyDescent="0.25" r="191" customHeight="1" ht="18.75">
      <c r="A191" s="5" t="s">
        <v>500</v>
      </c>
      <c r="B191" s="9" t="s">
        <v>440</v>
      </c>
      <c r="C191" s="1" t="s">
        <v>441</v>
      </c>
      <c r="D191" s="6" t="s">
        <v>501</v>
      </c>
      <c r="E191" s="7">
        <v>0.909</v>
      </c>
      <c r="F191" s="8">
        <v>0</v>
      </c>
      <c r="G191" s="7">
        <v>0.05</v>
      </c>
      <c r="H191" s="8">
        <v>0</v>
      </c>
      <c r="I191" s="6" t="s">
        <v>502</v>
      </c>
      <c r="J191" s="1"/>
      <c r="K191" s="9" t="s">
        <v>503</v>
      </c>
    </row>
    <row x14ac:dyDescent="0.25" r="192" customHeight="1" ht="18.75">
      <c r="A192" s="5" t="s">
        <v>504</v>
      </c>
      <c r="B192" s="9" t="s">
        <v>440</v>
      </c>
      <c r="C192" s="1" t="s">
        <v>441</v>
      </c>
      <c r="D192" s="6" t="s">
        <v>505</v>
      </c>
      <c r="E192" s="7">
        <v>0.909</v>
      </c>
      <c r="F192" s="8">
        <v>0</v>
      </c>
      <c r="G192" s="7">
        <v>0.05</v>
      </c>
      <c r="H192" s="8">
        <v>0</v>
      </c>
      <c r="I192" s="6" t="s">
        <v>506</v>
      </c>
      <c r="J192" s="1"/>
      <c r="K192" s="9" t="s">
        <v>503</v>
      </c>
    </row>
    <row x14ac:dyDescent="0.25" r="193" customHeight="1" ht="18.75">
      <c r="A193" s="5" t="s">
        <v>507</v>
      </c>
      <c r="B193" s="9" t="s">
        <v>440</v>
      </c>
      <c r="C193" s="1" t="s">
        <v>441</v>
      </c>
      <c r="D193" s="6" t="s">
        <v>508</v>
      </c>
      <c r="E193" s="7">
        <v>0.909</v>
      </c>
      <c r="F193" s="8">
        <v>0</v>
      </c>
      <c r="G193" s="7">
        <v>0.05</v>
      </c>
      <c r="H193" s="8">
        <v>0</v>
      </c>
      <c r="I193" s="6" t="s">
        <v>509</v>
      </c>
      <c r="J193" s="1"/>
      <c r="K193" s="9" t="s">
        <v>510</v>
      </c>
    </row>
    <row x14ac:dyDescent="0.25" r="194" customHeight="1" ht="18.75">
      <c r="A194" s="5" t="s">
        <v>511</v>
      </c>
      <c r="B194" s="9" t="s">
        <v>440</v>
      </c>
      <c r="C194" s="1" t="s">
        <v>441</v>
      </c>
      <c r="D194" s="6" t="s">
        <v>512</v>
      </c>
      <c r="E194" s="7">
        <v>0.909</v>
      </c>
      <c r="F194" s="8">
        <v>0</v>
      </c>
      <c r="G194" s="7">
        <v>0.05</v>
      </c>
      <c r="H194" s="8">
        <v>0</v>
      </c>
      <c r="I194" s="6" t="s">
        <v>513</v>
      </c>
      <c r="J194" s="1"/>
      <c r="K194" s="9" t="s">
        <v>510</v>
      </c>
    </row>
    <row x14ac:dyDescent="0.25" r="195" customHeight="1" ht="18.75">
      <c r="A195" s="5" t="s">
        <v>514</v>
      </c>
      <c r="B195" s="9" t="s">
        <v>440</v>
      </c>
      <c r="C195" s="1" t="s">
        <v>441</v>
      </c>
      <c r="D195" s="6" t="s">
        <v>515</v>
      </c>
      <c r="E195" s="7">
        <v>0.909</v>
      </c>
      <c r="F195" s="8">
        <v>0</v>
      </c>
      <c r="G195" s="7">
        <v>0.05</v>
      </c>
      <c r="H195" s="8">
        <v>0</v>
      </c>
      <c r="I195" s="6" t="s">
        <v>516</v>
      </c>
      <c r="J195" s="1"/>
      <c r="K195" s="9" t="s">
        <v>517</v>
      </c>
    </row>
    <row x14ac:dyDescent="0.25" r="196" customHeight="1" ht="18.75">
      <c r="A196" s="5" t="s">
        <v>518</v>
      </c>
      <c r="B196" s="9" t="s">
        <v>440</v>
      </c>
      <c r="C196" s="1" t="s">
        <v>441</v>
      </c>
      <c r="D196" s="6" t="s">
        <v>519</v>
      </c>
      <c r="E196" s="7">
        <v>0.909</v>
      </c>
      <c r="F196" s="8">
        <v>0</v>
      </c>
      <c r="G196" s="7">
        <v>0.05</v>
      </c>
      <c r="H196" s="8">
        <v>0</v>
      </c>
      <c r="I196" s="6" t="s">
        <v>520</v>
      </c>
      <c r="J196" s="1"/>
      <c r="K196" s="9" t="s">
        <v>517</v>
      </c>
    </row>
    <row x14ac:dyDescent="0.25" r="197" customHeight="1" ht="18.75">
      <c r="A197" s="5" t="s">
        <v>521</v>
      </c>
      <c r="B197" s="9" t="s">
        <v>440</v>
      </c>
      <c r="C197" s="1" t="s">
        <v>441</v>
      </c>
      <c r="D197" s="6" t="s">
        <v>522</v>
      </c>
      <c r="E197" s="7">
        <v>0.909</v>
      </c>
      <c r="F197" s="8">
        <v>0</v>
      </c>
      <c r="G197" s="7">
        <v>0.05</v>
      </c>
      <c r="H197" s="8">
        <v>0</v>
      </c>
      <c r="I197" s="6" t="s">
        <v>523</v>
      </c>
      <c r="J197" s="1"/>
      <c r="K197" s="9" t="s">
        <v>524</v>
      </c>
    </row>
    <row x14ac:dyDescent="0.25" r="198" customHeight="1" ht="18.75">
      <c r="A198" s="5" t="s">
        <v>525</v>
      </c>
      <c r="B198" s="9" t="s">
        <v>440</v>
      </c>
      <c r="C198" s="1" t="s">
        <v>441</v>
      </c>
      <c r="D198" s="6" t="s">
        <v>526</v>
      </c>
      <c r="E198" s="7">
        <v>0.909</v>
      </c>
      <c r="F198" s="8">
        <v>0</v>
      </c>
      <c r="G198" s="7">
        <v>0.05</v>
      </c>
      <c r="H198" s="8">
        <v>0</v>
      </c>
      <c r="I198" s="6" t="s">
        <v>527</v>
      </c>
      <c r="J198" s="1"/>
      <c r="K198" s="9" t="s">
        <v>528</v>
      </c>
    </row>
    <row x14ac:dyDescent="0.25" r="199" customHeight="1" ht="18.75">
      <c r="A199" s="5" t="s">
        <v>529</v>
      </c>
      <c r="B199" s="9" t="s">
        <v>440</v>
      </c>
      <c r="C199" s="1" t="s">
        <v>441</v>
      </c>
      <c r="D199" s="6" t="s">
        <v>530</v>
      </c>
      <c r="E199" s="7">
        <v>0.909</v>
      </c>
      <c r="F199" s="8">
        <v>0</v>
      </c>
      <c r="G199" s="8">
        <v>0</v>
      </c>
      <c r="H199" s="8">
        <v>0</v>
      </c>
      <c r="I199" s="6"/>
      <c r="J199" s="1"/>
      <c r="K199" s="9" t="s">
        <v>531</v>
      </c>
    </row>
    <row x14ac:dyDescent="0.25" r="200" customHeight="1" ht="18.75">
      <c r="A200" s="5" t="s">
        <v>532</v>
      </c>
      <c r="B200" s="9" t="s">
        <v>440</v>
      </c>
      <c r="C200" s="1" t="s">
        <v>441</v>
      </c>
      <c r="D200" s="6" t="s">
        <v>530</v>
      </c>
      <c r="E200" s="7">
        <v>0.909</v>
      </c>
      <c r="F200" s="8">
        <v>0</v>
      </c>
      <c r="G200" s="8">
        <v>0</v>
      </c>
      <c r="H200" s="8">
        <v>0</v>
      </c>
      <c r="I200" s="6"/>
      <c r="J200" s="1"/>
      <c r="K200" s="9" t="s">
        <v>533</v>
      </c>
    </row>
    <row x14ac:dyDescent="0.25" r="201" customHeight="1" ht="18.75">
      <c r="A201" s="5" t="s">
        <v>534</v>
      </c>
      <c r="B201" s="9" t="s">
        <v>440</v>
      </c>
      <c r="C201" s="1" t="s">
        <v>441</v>
      </c>
      <c r="D201" s="6" t="s">
        <v>530</v>
      </c>
      <c r="E201" s="7">
        <v>0.909</v>
      </c>
      <c r="F201" s="8">
        <v>0</v>
      </c>
      <c r="G201" s="8">
        <v>0</v>
      </c>
      <c r="H201" s="8">
        <v>0</v>
      </c>
      <c r="I201" s="6"/>
      <c r="J201" s="1"/>
      <c r="K201" s="9" t="s">
        <v>535</v>
      </c>
    </row>
    <row x14ac:dyDescent="0.25" r="202" customHeight="1" ht="18.75">
      <c r="A202" s="5" t="s">
        <v>536</v>
      </c>
      <c r="B202" s="9" t="s">
        <v>440</v>
      </c>
      <c r="C202" s="1" t="s">
        <v>441</v>
      </c>
      <c r="D202" s="6" t="s">
        <v>530</v>
      </c>
      <c r="E202" s="7">
        <v>0.909</v>
      </c>
      <c r="F202" s="8">
        <v>0</v>
      </c>
      <c r="G202" s="8">
        <v>0</v>
      </c>
      <c r="H202" s="8">
        <v>0</v>
      </c>
      <c r="I202" s="6"/>
      <c r="J202" s="1"/>
      <c r="K202" s="9" t="s">
        <v>537</v>
      </c>
    </row>
    <row x14ac:dyDescent="0.25" r="203" customHeight="1" ht="18.75">
      <c r="A203" s="5" t="s">
        <v>538</v>
      </c>
      <c r="B203" s="9" t="s">
        <v>440</v>
      </c>
      <c r="C203" s="1" t="s">
        <v>441</v>
      </c>
      <c r="D203" s="6" t="s">
        <v>530</v>
      </c>
      <c r="E203" s="7">
        <v>0.909</v>
      </c>
      <c r="F203" s="8">
        <v>0</v>
      </c>
      <c r="G203" s="8">
        <v>0</v>
      </c>
      <c r="H203" s="8">
        <v>0</v>
      </c>
      <c r="I203" s="6"/>
      <c r="J203" s="1"/>
      <c r="K203" s="9" t="s">
        <v>539</v>
      </c>
    </row>
    <row x14ac:dyDescent="0.25" r="204" customHeight="1" ht="18.75">
      <c r="A204" s="5" t="s">
        <v>540</v>
      </c>
      <c r="B204" s="9" t="s">
        <v>440</v>
      </c>
      <c r="C204" s="1" t="s">
        <v>441</v>
      </c>
      <c r="D204" s="6" t="s">
        <v>530</v>
      </c>
      <c r="E204" s="7">
        <v>0.909</v>
      </c>
      <c r="F204" s="8">
        <v>0</v>
      </c>
      <c r="G204" s="8">
        <v>0</v>
      </c>
      <c r="H204" s="8">
        <v>0</v>
      </c>
      <c r="I204" s="6"/>
      <c r="J204" s="1"/>
      <c r="K204" s="9" t="s">
        <v>541</v>
      </c>
    </row>
    <row x14ac:dyDescent="0.25" r="205" customHeight="1" ht="18.75">
      <c r="A205" s="5" t="s">
        <v>542</v>
      </c>
      <c r="B205" s="9" t="s">
        <v>440</v>
      </c>
      <c r="C205" s="1" t="s">
        <v>441</v>
      </c>
      <c r="D205" s="6" t="s">
        <v>530</v>
      </c>
      <c r="E205" s="7">
        <v>0.909</v>
      </c>
      <c r="F205" s="8">
        <v>0</v>
      </c>
      <c r="G205" s="8">
        <v>0</v>
      </c>
      <c r="H205" s="8">
        <v>0</v>
      </c>
      <c r="I205" s="6"/>
      <c r="J205" s="1"/>
      <c r="K205" s="9" t="s">
        <v>543</v>
      </c>
    </row>
    <row x14ac:dyDescent="0.25" r="206" customHeight="1" ht="18.75">
      <c r="A206" s="5" t="s">
        <v>544</v>
      </c>
      <c r="B206" s="9" t="s">
        <v>440</v>
      </c>
      <c r="C206" s="1" t="s">
        <v>441</v>
      </c>
      <c r="D206" s="6" t="s">
        <v>530</v>
      </c>
      <c r="E206" s="7">
        <v>0.909</v>
      </c>
      <c r="F206" s="8">
        <v>0</v>
      </c>
      <c r="G206" s="8">
        <v>0</v>
      </c>
      <c r="H206" s="8">
        <v>0</v>
      </c>
      <c r="I206" s="6"/>
      <c r="J206" s="1"/>
      <c r="K206" s="9" t="s">
        <v>545</v>
      </c>
    </row>
    <row x14ac:dyDescent="0.25" r="207" customHeight="1" ht="18.75">
      <c r="A207" s="5" t="s">
        <v>546</v>
      </c>
      <c r="B207" s="1" t="s">
        <v>440</v>
      </c>
      <c r="C207" s="1" t="s">
        <v>441</v>
      </c>
      <c r="D207" s="6" t="s">
        <v>515</v>
      </c>
      <c r="E207" s="7">
        <v>0.909</v>
      </c>
      <c r="F207" s="8">
        <v>0</v>
      </c>
      <c r="G207" s="7">
        <v>0.05</v>
      </c>
      <c r="H207" s="8">
        <v>0</v>
      </c>
      <c r="I207" s="6" t="s">
        <v>516</v>
      </c>
      <c r="J207" s="1"/>
      <c r="K207" s="9" t="s">
        <v>547</v>
      </c>
    </row>
    <row x14ac:dyDescent="0.25" r="208" customHeight="1" ht="18.75">
      <c r="A208" s="5" t="s">
        <v>548</v>
      </c>
      <c r="B208" s="1" t="s">
        <v>440</v>
      </c>
      <c r="C208" s="1" t="s">
        <v>441</v>
      </c>
      <c r="D208" s="6" t="s">
        <v>515</v>
      </c>
      <c r="E208" s="7">
        <v>0.909</v>
      </c>
      <c r="F208" s="8">
        <v>0</v>
      </c>
      <c r="G208" s="7">
        <v>0.05</v>
      </c>
      <c r="H208" s="8">
        <v>0</v>
      </c>
      <c r="I208" s="6" t="s">
        <v>516</v>
      </c>
      <c r="J208" s="1"/>
      <c r="K208" s="9" t="s">
        <v>549</v>
      </c>
    </row>
    <row x14ac:dyDescent="0.25" r="209" customHeight="1" ht="18.75">
      <c r="A209" s="13" t="s">
        <v>550</v>
      </c>
      <c r="B209" s="9" t="s">
        <v>440</v>
      </c>
      <c r="C209" s="1" t="s">
        <v>441</v>
      </c>
      <c r="D209" s="6" t="s">
        <v>530</v>
      </c>
      <c r="E209" s="7">
        <v>0.909</v>
      </c>
      <c r="F209" s="8">
        <v>0</v>
      </c>
      <c r="G209" s="8">
        <v>0</v>
      </c>
      <c r="H209" s="8">
        <v>0</v>
      </c>
      <c r="I209" s="6"/>
      <c r="J209" s="1"/>
      <c r="K209" s="1" t="s">
        <v>551</v>
      </c>
    </row>
    <row x14ac:dyDescent="0.25" r="210" customHeight="1" ht="18.75">
      <c r="A210" s="5" t="s">
        <v>552</v>
      </c>
      <c r="B210" s="9" t="s">
        <v>440</v>
      </c>
      <c r="C210" s="1" t="s">
        <v>441</v>
      </c>
      <c r="D210" s="6" t="s">
        <v>530</v>
      </c>
      <c r="E210" s="7">
        <v>0.909</v>
      </c>
      <c r="F210" s="8">
        <v>0</v>
      </c>
      <c r="G210" s="8">
        <v>0</v>
      </c>
      <c r="H210" s="8">
        <v>0</v>
      </c>
      <c r="I210" s="6"/>
      <c r="J210" s="1"/>
      <c r="K210" s="9" t="s">
        <v>553</v>
      </c>
    </row>
    <row x14ac:dyDescent="0.25" r="211" customHeight="1" ht="18.75">
      <c r="A211" s="5" t="s">
        <v>554</v>
      </c>
      <c r="B211" s="9" t="s">
        <v>440</v>
      </c>
      <c r="C211" s="1" t="s">
        <v>441</v>
      </c>
      <c r="D211" s="6" t="s">
        <v>530</v>
      </c>
      <c r="E211" s="7">
        <v>0.909</v>
      </c>
      <c r="F211" s="8">
        <v>0</v>
      </c>
      <c r="G211" s="8">
        <v>0</v>
      </c>
      <c r="H211" s="8">
        <v>0</v>
      </c>
      <c r="I211" s="6"/>
      <c r="J211" s="1"/>
      <c r="K211" s="9" t="s">
        <v>555</v>
      </c>
    </row>
    <row x14ac:dyDescent="0.25" r="212" customHeight="1" ht="18.75">
      <c r="A212" s="13" t="s">
        <v>556</v>
      </c>
      <c r="B212" s="9" t="s">
        <v>440</v>
      </c>
      <c r="C212" s="1" t="s">
        <v>441</v>
      </c>
      <c r="D212" s="6" t="s">
        <v>530</v>
      </c>
      <c r="E212" s="7">
        <v>0.909</v>
      </c>
      <c r="F212" s="8">
        <v>0</v>
      </c>
      <c r="G212" s="8">
        <v>0</v>
      </c>
      <c r="H212" s="8">
        <v>0</v>
      </c>
      <c r="I212" s="6"/>
      <c r="J212" s="1"/>
      <c r="K212" s="9" t="s">
        <v>557</v>
      </c>
    </row>
    <row x14ac:dyDescent="0.25" r="213" customHeight="1" ht="18.75">
      <c r="A213" s="13" t="s">
        <v>558</v>
      </c>
      <c r="B213" s="9" t="s">
        <v>440</v>
      </c>
      <c r="C213" s="1" t="s">
        <v>441</v>
      </c>
      <c r="D213" s="6" t="s">
        <v>530</v>
      </c>
      <c r="E213" s="7">
        <v>0.909</v>
      </c>
      <c r="F213" s="8">
        <v>0</v>
      </c>
      <c r="G213" s="8">
        <v>0</v>
      </c>
      <c r="H213" s="8">
        <v>0</v>
      </c>
      <c r="I213" s="6"/>
      <c r="J213" s="1"/>
      <c r="K213" s="1" t="s">
        <v>559</v>
      </c>
    </row>
    <row x14ac:dyDescent="0.25" r="214" customHeight="1" ht="18.75">
      <c r="A214" s="5" t="s">
        <v>560</v>
      </c>
      <c r="B214" s="9" t="s">
        <v>440</v>
      </c>
      <c r="C214" s="1" t="s">
        <v>441</v>
      </c>
      <c r="D214" s="6" t="s">
        <v>530</v>
      </c>
      <c r="E214" s="7">
        <v>0.909</v>
      </c>
      <c r="F214" s="8">
        <v>0</v>
      </c>
      <c r="G214" s="8">
        <v>0</v>
      </c>
      <c r="H214" s="8">
        <v>0</v>
      </c>
      <c r="I214" s="6"/>
      <c r="J214" s="1"/>
      <c r="K214" s="9" t="s">
        <v>561</v>
      </c>
    </row>
    <row x14ac:dyDescent="0.25" r="215" customHeight="1" ht="18.75">
      <c r="A215" s="5" t="s">
        <v>562</v>
      </c>
      <c r="B215" s="9" t="s">
        <v>440</v>
      </c>
      <c r="C215" s="1" t="s">
        <v>441</v>
      </c>
      <c r="D215" s="6" t="s">
        <v>530</v>
      </c>
      <c r="E215" s="7">
        <v>0.909</v>
      </c>
      <c r="F215" s="8">
        <v>0</v>
      </c>
      <c r="G215" s="8">
        <v>0</v>
      </c>
      <c r="H215" s="8">
        <v>0</v>
      </c>
      <c r="I215" s="6"/>
      <c r="J215" s="1"/>
      <c r="K215" s="9" t="s">
        <v>563</v>
      </c>
    </row>
    <row x14ac:dyDescent="0.25" r="216" customHeight="1" ht="18.75">
      <c r="A216" s="5" t="s">
        <v>564</v>
      </c>
      <c r="B216" s="9" t="s">
        <v>440</v>
      </c>
      <c r="C216" s="1" t="s">
        <v>441</v>
      </c>
      <c r="D216" s="6" t="s">
        <v>530</v>
      </c>
      <c r="E216" s="7">
        <v>0.909</v>
      </c>
      <c r="F216" s="8">
        <v>0</v>
      </c>
      <c r="G216" s="8">
        <v>0</v>
      </c>
      <c r="H216" s="8">
        <v>0</v>
      </c>
      <c r="I216" s="6"/>
      <c r="J216" s="1"/>
      <c r="K216" s="9" t="s">
        <v>563</v>
      </c>
    </row>
    <row x14ac:dyDescent="0.25" r="217" customHeight="1" ht="18.75">
      <c r="A217" s="5" t="s">
        <v>565</v>
      </c>
      <c r="B217" s="9" t="s">
        <v>440</v>
      </c>
      <c r="C217" s="1" t="s">
        <v>441</v>
      </c>
      <c r="D217" s="6" t="s">
        <v>530</v>
      </c>
      <c r="E217" s="7">
        <v>0.909</v>
      </c>
      <c r="F217" s="8">
        <v>0</v>
      </c>
      <c r="G217" s="8">
        <v>0</v>
      </c>
      <c r="H217" s="8">
        <v>0</v>
      </c>
      <c r="I217" s="6"/>
      <c r="J217" s="1"/>
      <c r="K217" s="9" t="s">
        <v>566</v>
      </c>
    </row>
    <row x14ac:dyDescent="0.25" r="218" customHeight="1" ht="18.75">
      <c r="A218" s="5" t="s">
        <v>567</v>
      </c>
      <c r="B218" s="9" t="s">
        <v>440</v>
      </c>
      <c r="C218" s="1" t="s">
        <v>441</v>
      </c>
      <c r="D218" s="6" t="s">
        <v>530</v>
      </c>
      <c r="E218" s="7">
        <v>0.909</v>
      </c>
      <c r="F218" s="8">
        <v>0</v>
      </c>
      <c r="G218" s="8">
        <v>0</v>
      </c>
      <c r="H218" s="8">
        <v>0</v>
      </c>
      <c r="I218" s="6"/>
      <c r="J218" s="1"/>
      <c r="K218" s="9" t="s">
        <v>566</v>
      </c>
    </row>
    <row x14ac:dyDescent="0.25" r="219" customHeight="1" ht="18.75">
      <c r="A219" s="5" t="s">
        <v>568</v>
      </c>
      <c r="B219" s="9" t="s">
        <v>440</v>
      </c>
      <c r="C219" s="1" t="s">
        <v>441</v>
      </c>
      <c r="D219" s="6" t="s">
        <v>530</v>
      </c>
      <c r="E219" s="7">
        <v>0.909</v>
      </c>
      <c r="F219" s="8">
        <v>0</v>
      </c>
      <c r="G219" s="8">
        <v>0</v>
      </c>
      <c r="H219" s="8">
        <v>0</v>
      </c>
      <c r="I219" s="6"/>
      <c r="J219" s="1"/>
      <c r="K219" s="9" t="s">
        <v>566</v>
      </c>
    </row>
    <row x14ac:dyDescent="0.25" r="220" customHeight="1" ht="18.75">
      <c r="A220" s="5" t="s">
        <v>569</v>
      </c>
      <c r="B220" s="9" t="s">
        <v>440</v>
      </c>
      <c r="C220" s="1" t="s">
        <v>441</v>
      </c>
      <c r="D220" s="6" t="s">
        <v>530</v>
      </c>
      <c r="E220" s="7">
        <v>0.909</v>
      </c>
      <c r="F220" s="8">
        <v>0</v>
      </c>
      <c r="G220" s="8">
        <v>0</v>
      </c>
      <c r="H220" s="8">
        <v>0</v>
      </c>
      <c r="I220" s="6"/>
      <c r="J220" s="1"/>
      <c r="K220" s="9" t="s">
        <v>566</v>
      </c>
    </row>
    <row x14ac:dyDescent="0.25" r="221" customHeight="1" ht="18.75">
      <c r="A221" s="5" t="s">
        <v>570</v>
      </c>
      <c r="B221" s="9" t="s">
        <v>440</v>
      </c>
      <c r="C221" s="1" t="s">
        <v>441</v>
      </c>
      <c r="D221" s="6" t="s">
        <v>530</v>
      </c>
      <c r="E221" s="7">
        <v>0.909</v>
      </c>
      <c r="F221" s="8">
        <v>0</v>
      </c>
      <c r="G221" s="8">
        <v>0</v>
      </c>
      <c r="H221" s="8">
        <v>0</v>
      </c>
      <c r="I221" s="6"/>
      <c r="J221" s="1"/>
      <c r="K221" s="9" t="s">
        <v>571</v>
      </c>
    </row>
    <row x14ac:dyDescent="0.25" r="222" customHeight="1" ht="18.75">
      <c r="A222" s="5" t="s">
        <v>572</v>
      </c>
      <c r="B222" s="9" t="s">
        <v>440</v>
      </c>
      <c r="C222" s="1" t="s">
        <v>441</v>
      </c>
      <c r="D222" s="6" t="s">
        <v>530</v>
      </c>
      <c r="E222" s="7">
        <v>0.909</v>
      </c>
      <c r="F222" s="8">
        <v>0</v>
      </c>
      <c r="G222" s="8">
        <v>0</v>
      </c>
      <c r="H222" s="8">
        <v>0</v>
      </c>
      <c r="I222" s="6"/>
      <c r="J222" s="1"/>
      <c r="K222" s="9" t="s">
        <v>571</v>
      </c>
    </row>
    <row x14ac:dyDescent="0.25" r="223" customHeight="1" ht="18.75">
      <c r="A223" s="5" t="s">
        <v>573</v>
      </c>
      <c r="B223" s="9" t="s">
        <v>440</v>
      </c>
      <c r="C223" s="1" t="s">
        <v>441</v>
      </c>
      <c r="D223" s="6" t="s">
        <v>530</v>
      </c>
      <c r="E223" s="7">
        <v>0.909</v>
      </c>
      <c r="F223" s="8">
        <v>0</v>
      </c>
      <c r="G223" s="8">
        <v>0</v>
      </c>
      <c r="H223" s="8">
        <v>0</v>
      </c>
      <c r="I223" s="6"/>
      <c r="J223" s="1"/>
      <c r="K223" s="9" t="s">
        <v>571</v>
      </c>
    </row>
    <row x14ac:dyDescent="0.25" r="224" customHeight="1" ht="18.75">
      <c r="A224" s="5" t="s">
        <v>574</v>
      </c>
      <c r="B224" s="9" t="s">
        <v>440</v>
      </c>
      <c r="C224" s="1" t="s">
        <v>441</v>
      </c>
      <c r="D224" s="6" t="s">
        <v>530</v>
      </c>
      <c r="E224" s="7">
        <v>0.909</v>
      </c>
      <c r="F224" s="8">
        <v>0</v>
      </c>
      <c r="G224" s="8">
        <v>0</v>
      </c>
      <c r="H224" s="8">
        <v>0</v>
      </c>
      <c r="I224" s="6"/>
      <c r="J224" s="1"/>
      <c r="K224" s="9" t="s">
        <v>575</v>
      </c>
    </row>
    <row x14ac:dyDescent="0.25" r="225" customHeight="1" ht="18.75">
      <c r="A225" s="5" t="s">
        <v>576</v>
      </c>
      <c r="B225" s="9" t="s">
        <v>440</v>
      </c>
      <c r="C225" s="1" t="s">
        <v>441</v>
      </c>
      <c r="D225" s="6" t="s">
        <v>530</v>
      </c>
      <c r="E225" s="7">
        <v>0.909</v>
      </c>
      <c r="F225" s="8">
        <v>0</v>
      </c>
      <c r="G225" s="8">
        <v>0</v>
      </c>
      <c r="H225" s="8">
        <v>0</v>
      </c>
      <c r="I225" s="6"/>
      <c r="J225" s="1"/>
      <c r="K225" s="9" t="s">
        <v>577</v>
      </c>
    </row>
    <row x14ac:dyDescent="0.25" r="226" customHeight="1" ht="18.75">
      <c r="A226" s="5" t="s">
        <v>578</v>
      </c>
      <c r="B226" s="9" t="s">
        <v>440</v>
      </c>
      <c r="C226" s="1" t="s">
        <v>441</v>
      </c>
      <c r="D226" s="6" t="s">
        <v>530</v>
      </c>
      <c r="E226" s="7">
        <v>0.909</v>
      </c>
      <c r="F226" s="8">
        <v>0</v>
      </c>
      <c r="G226" s="8">
        <v>0</v>
      </c>
      <c r="H226" s="8">
        <v>0</v>
      </c>
      <c r="I226" s="6"/>
      <c r="J226" s="1"/>
      <c r="K226" s="9" t="s">
        <v>577</v>
      </c>
    </row>
    <row x14ac:dyDescent="0.25" r="227" customHeight="1" ht="18.75">
      <c r="A227" s="5" t="s">
        <v>579</v>
      </c>
      <c r="B227" s="9" t="s">
        <v>440</v>
      </c>
      <c r="C227" s="1" t="s">
        <v>441</v>
      </c>
      <c r="D227" s="6" t="s">
        <v>530</v>
      </c>
      <c r="E227" s="7">
        <v>0.909</v>
      </c>
      <c r="F227" s="8">
        <v>0</v>
      </c>
      <c r="G227" s="8">
        <v>0</v>
      </c>
      <c r="H227" s="8">
        <v>0</v>
      </c>
      <c r="I227" s="6"/>
      <c r="J227" s="1"/>
      <c r="K227" s="9" t="s">
        <v>577</v>
      </c>
    </row>
    <row x14ac:dyDescent="0.25" r="228" customHeight="1" ht="18.75">
      <c r="A228" s="5" t="s">
        <v>580</v>
      </c>
      <c r="B228" s="9" t="s">
        <v>440</v>
      </c>
      <c r="C228" s="1" t="s">
        <v>441</v>
      </c>
      <c r="D228" s="6" t="s">
        <v>530</v>
      </c>
      <c r="E228" s="7">
        <v>0.909</v>
      </c>
      <c r="F228" s="8">
        <v>0</v>
      </c>
      <c r="G228" s="8">
        <v>0</v>
      </c>
      <c r="H228" s="8">
        <v>0</v>
      </c>
      <c r="I228" s="6"/>
      <c r="J228" s="1"/>
      <c r="K228" s="9" t="s">
        <v>581</v>
      </c>
    </row>
    <row x14ac:dyDescent="0.25" r="229" customHeight="1" ht="18.75">
      <c r="A229" s="5" t="s">
        <v>582</v>
      </c>
      <c r="B229" s="9" t="s">
        <v>440</v>
      </c>
      <c r="C229" s="1" t="s">
        <v>441</v>
      </c>
      <c r="D229" s="6" t="s">
        <v>530</v>
      </c>
      <c r="E229" s="7">
        <v>0.909</v>
      </c>
      <c r="F229" s="8">
        <v>0</v>
      </c>
      <c r="G229" s="8">
        <v>0</v>
      </c>
      <c r="H229" s="8">
        <v>0</v>
      </c>
      <c r="I229" s="6"/>
      <c r="J229" s="1"/>
      <c r="K229" s="9" t="s">
        <v>581</v>
      </c>
    </row>
    <row x14ac:dyDescent="0.25" r="230" customHeight="1" ht="18.75">
      <c r="A230" s="5" t="s">
        <v>583</v>
      </c>
      <c r="B230" s="9" t="s">
        <v>440</v>
      </c>
      <c r="C230" s="1" t="s">
        <v>441</v>
      </c>
      <c r="D230" s="6" t="s">
        <v>530</v>
      </c>
      <c r="E230" s="7">
        <v>0.909</v>
      </c>
      <c r="F230" s="8">
        <v>0</v>
      </c>
      <c r="G230" s="8">
        <v>0</v>
      </c>
      <c r="H230" s="8">
        <v>0</v>
      </c>
      <c r="I230" s="6"/>
      <c r="J230" s="1"/>
      <c r="K230" s="9" t="s">
        <v>581</v>
      </c>
    </row>
    <row x14ac:dyDescent="0.25" r="231" customHeight="1" ht="18.75">
      <c r="A231" s="5" t="s">
        <v>584</v>
      </c>
      <c r="B231" s="9" t="s">
        <v>440</v>
      </c>
      <c r="C231" s="1" t="s">
        <v>441</v>
      </c>
      <c r="D231" s="6" t="s">
        <v>530</v>
      </c>
      <c r="E231" s="7">
        <v>0.909</v>
      </c>
      <c r="F231" s="8">
        <v>0</v>
      </c>
      <c r="G231" s="8">
        <v>0</v>
      </c>
      <c r="H231" s="8">
        <v>0</v>
      </c>
      <c r="I231" s="6"/>
      <c r="J231" s="1"/>
      <c r="K231" s="9" t="s">
        <v>581</v>
      </c>
    </row>
    <row x14ac:dyDescent="0.25" r="232" customHeight="1" ht="18.75">
      <c r="A232" s="5" t="s">
        <v>585</v>
      </c>
      <c r="B232" s="9" t="s">
        <v>440</v>
      </c>
      <c r="C232" s="1" t="s">
        <v>441</v>
      </c>
      <c r="D232" s="6" t="s">
        <v>530</v>
      </c>
      <c r="E232" s="7">
        <v>0.909</v>
      </c>
      <c r="F232" s="8">
        <v>0</v>
      </c>
      <c r="G232" s="8">
        <v>0</v>
      </c>
      <c r="H232" s="8">
        <v>0</v>
      </c>
      <c r="I232" s="6"/>
      <c r="J232" s="1"/>
      <c r="K232" s="9" t="s">
        <v>586</v>
      </c>
    </row>
    <row x14ac:dyDescent="0.25" r="233" customHeight="1" ht="18.75">
      <c r="A233" s="5" t="s">
        <v>587</v>
      </c>
      <c r="B233" s="9" t="s">
        <v>440</v>
      </c>
      <c r="C233" s="1" t="s">
        <v>441</v>
      </c>
      <c r="D233" s="6" t="s">
        <v>530</v>
      </c>
      <c r="E233" s="7">
        <v>0.909</v>
      </c>
      <c r="F233" s="8">
        <v>0</v>
      </c>
      <c r="G233" s="8">
        <v>0</v>
      </c>
      <c r="H233" s="8">
        <v>0</v>
      </c>
      <c r="I233" s="6"/>
      <c r="J233" s="1"/>
      <c r="K233" s="9" t="s">
        <v>586</v>
      </c>
    </row>
    <row x14ac:dyDescent="0.25" r="234" customHeight="1" ht="18.75">
      <c r="A234" s="5" t="s">
        <v>588</v>
      </c>
      <c r="B234" s="9" t="s">
        <v>440</v>
      </c>
      <c r="C234" s="1" t="s">
        <v>441</v>
      </c>
      <c r="D234" s="6" t="s">
        <v>530</v>
      </c>
      <c r="E234" s="7">
        <v>0.909</v>
      </c>
      <c r="F234" s="8">
        <v>0</v>
      </c>
      <c r="G234" s="8">
        <v>0</v>
      </c>
      <c r="H234" s="8">
        <v>0</v>
      </c>
      <c r="I234" s="6"/>
      <c r="J234" s="1"/>
      <c r="K234" s="9" t="s">
        <v>586</v>
      </c>
    </row>
    <row x14ac:dyDescent="0.25" r="235" customHeight="1" ht="18.75">
      <c r="A235" s="5" t="s">
        <v>589</v>
      </c>
      <c r="B235" s="9" t="s">
        <v>440</v>
      </c>
      <c r="C235" s="1" t="s">
        <v>441</v>
      </c>
      <c r="D235" s="6" t="s">
        <v>530</v>
      </c>
      <c r="E235" s="7">
        <v>0.909</v>
      </c>
      <c r="F235" s="8">
        <v>0</v>
      </c>
      <c r="G235" s="8">
        <v>0</v>
      </c>
      <c r="H235" s="8">
        <v>0</v>
      </c>
      <c r="I235" s="6"/>
      <c r="J235" s="1"/>
      <c r="K235" s="9" t="s">
        <v>590</v>
      </c>
    </row>
    <row x14ac:dyDescent="0.25" r="236" customHeight="1" ht="18.75">
      <c r="A236" s="5" t="s">
        <v>591</v>
      </c>
      <c r="B236" s="9" t="s">
        <v>440</v>
      </c>
      <c r="C236" s="1" t="s">
        <v>441</v>
      </c>
      <c r="D236" s="6" t="s">
        <v>530</v>
      </c>
      <c r="E236" s="7">
        <v>0.909</v>
      </c>
      <c r="F236" s="8">
        <v>0</v>
      </c>
      <c r="G236" s="8">
        <v>0</v>
      </c>
      <c r="H236" s="8">
        <v>0</v>
      </c>
      <c r="I236" s="6"/>
      <c r="J236" s="1"/>
      <c r="K236" s="9" t="s">
        <v>590</v>
      </c>
    </row>
    <row x14ac:dyDescent="0.25" r="237" customHeight="1" ht="18.75">
      <c r="A237" s="5" t="s">
        <v>592</v>
      </c>
      <c r="B237" s="9" t="s">
        <v>440</v>
      </c>
      <c r="C237" s="1" t="s">
        <v>441</v>
      </c>
      <c r="D237" s="6" t="s">
        <v>530</v>
      </c>
      <c r="E237" s="7">
        <v>0.909</v>
      </c>
      <c r="F237" s="8">
        <v>0</v>
      </c>
      <c r="G237" s="8">
        <v>0</v>
      </c>
      <c r="H237" s="8">
        <v>0</v>
      </c>
      <c r="I237" s="6"/>
      <c r="J237" s="1"/>
      <c r="K237" s="9" t="s">
        <v>590</v>
      </c>
    </row>
    <row x14ac:dyDescent="0.25" r="238" customHeight="1" ht="18.75">
      <c r="A238" s="5" t="s">
        <v>593</v>
      </c>
      <c r="B238" s="9" t="s">
        <v>440</v>
      </c>
      <c r="C238" s="1" t="s">
        <v>441</v>
      </c>
      <c r="D238" s="6" t="s">
        <v>530</v>
      </c>
      <c r="E238" s="7">
        <v>0.909</v>
      </c>
      <c r="F238" s="8">
        <v>0</v>
      </c>
      <c r="G238" s="8">
        <v>0</v>
      </c>
      <c r="H238" s="8">
        <v>0</v>
      </c>
      <c r="I238" s="6"/>
      <c r="J238" s="1"/>
      <c r="K238" s="9" t="s">
        <v>594</v>
      </c>
    </row>
    <row x14ac:dyDescent="0.25" r="239" customHeight="1" ht="18.75">
      <c r="A239" s="5" t="s">
        <v>595</v>
      </c>
      <c r="B239" s="9" t="s">
        <v>440</v>
      </c>
      <c r="C239" s="1" t="s">
        <v>441</v>
      </c>
      <c r="D239" s="6" t="s">
        <v>530</v>
      </c>
      <c r="E239" s="7">
        <v>0.909</v>
      </c>
      <c r="F239" s="8">
        <v>0</v>
      </c>
      <c r="G239" s="8">
        <v>0</v>
      </c>
      <c r="H239" s="8">
        <v>0</v>
      </c>
      <c r="I239" s="6"/>
      <c r="J239" s="1"/>
      <c r="K239" s="9" t="s">
        <v>594</v>
      </c>
    </row>
    <row x14ac:dyDescent="0.25" r="240" customHeight="1" ht="18.75">
      <c r="A240" s="5" t="s">
        <v>596</v>
      </c>
      <c r="B240" s="9" t="s">
        <v>440</v>
      </c>
      <c r="C240" s="1" t="s">
        <v>441</v>
      </c>
      <c r="D240" s="6" t="s">
        <v>530</v>
      </c>
      <c r="E240" s="7">
        <v>0.909</v>
      </c>
      <c r="F240" s="8">
        <v>0</v>
      </c>
      <c r="G240" s="8">
        <v>0</v>
      </c>
      <c r="H240" s="8">
        <v>0</v>
      </c>
      <c r="I240" s="6"/>
      <c r="J240" s="1"/>
      <c r="K240" s="9" t="s">
        <v>594</v>
      </c>
    </row>
    <row x14ac:dyDescent="0.25" r="241" customHeight="1" ht="18.75">
      <c r="A241" s="5" t="s">
        <v>597</v>
      </c>
      <c r="B241" s="9" t="s">
        <v>440</v>
      </c>
      <c r="C241" s="1" t="s">
        <v>441</v>
      </c>
      <c r="D241" s="6" t="s">
        <v>530</v>
      </c>
      <c r="E241" s="7">
        <v>0.909</v>
      </c>
      <c r="F241" s="8">
        <v>0</v>
      </c>
      <c r="G241" s="8">
        <v>0</v>
      </c>
      <c r="H241" s="8">
        <v>0</v>
      </c>
      <c r="I241" s="6"/>
      <c r="J241" s="1"/>
      <c r="K241" s="9" t="s">
        <v>598</v>
      </c>
    </row>
    <row x14ac:dyDescent="0.25" r="242" customHeight="1" ht="18.75">
      <c r="A242" s="5" t="s">
        <v>599</v>
      </c>
      <c r="B242" s="9" t="s">
        <v>440</v>
      </c>
      <c r="C242" s="1" t="s">
        <v>441</v>
      </c>
      <c r="D242" s="6" t="s">
        <v>530</v>
      </c>
      <c r="E242" s="7">
        <v>0.909</v>
      </c>
      <c r="F242" s="8">
        <v>0</v>
      </c>
      <c r="G242" s="8">
        <v>0</v>
      </c>
      <c r="H242" s="8">
        <v>0</v>
      </c>
      <c r="I242" s="6"/>
      <c r="J242" s="1"/>
      <c r="K242" s="9" t="s">
        <v>598</v>
      </c>
    </row>
    <row x14ac:dyDescent="0.25" r="243" customHeight="1" ht="18.75">
      <c r="A243" s="5" t="s">
        <v>600</v>
      </c>
      <c r="B243" s="9" t="s">
        <v>440</v>
      </c>
      <c r="C243" s="1" t="s">
        <v>441</v>
      </c>
      <c r="D243" s="6" t="s">
        <v>530</v>
      </c>
      <c r="E243" s="7">
        <v>0.909</v>
      </c>
      <c r="F243" s="8">
        <v>0</v>
      </c>
      <c r="G243" s="8">
        <v>0</v>
      </c>
      <c r="H243" s="8">
        <v>0</v>
      </c>
      <c r="I243" s="6"/>
      <c r="J243" s="1"/>
      <c r="K243" s="9" t="s">
        <v>601</v>
      </c>
    </row>
    <row x14ac:dyDescent="0.25" r="244" customHeight="1" ht="18.75">
      <c r="A244" s="5" t="s">
        <v>602</v>
      </c>
      <c r="B244" s="9" t="s">
        <v>440</v>
      </c>
      <c r="C244" s="1" t="s">
        <v>441</v>
      </c>
      <c r="D244" s="6" t="s">
        <v>530</v>
      </c>
      <c r="E244" s="7">
        <v>0.909</v>
      </c>
      <c r="F244" s="8">
        <v>0</v>
      </c>
      <c r="G244" s="8">
        <v>0</v>
      </c>
      <c r="H244" s="8">
        <v>0</v>
      </c>
      <c r="I244" s="6"/>
      <c r="J244" s="1"/>
      <c r="K244" s="9" t="s">
        <v>601</v>
      </c>
    </row>
    <row x14ac:dyDescent="0.25" r="245" customHeight="1" ht="18.75">
      <c r="A245" s="5" t="s">
        <v>603</v>
      </c>
      <c r="B245" s="9" t="s">
        <v>440</v>
      </c>
      <c r="C245" s="1" t="s">
        <v>441</v>
      </c>
      <c r="D245" s="6" t="s">
        <v>530</v>
      </c>
      <c r="E245" s="7">
        <v>0.909</v>
      </c>
      <c r="F245" s="8">
        <v>0</v>
      </c>
      <c r="G245" s="8">
        <v>0</v>
      </c>
      <c r="H245" s="8">
        <v>0</v>
      </c>
      <c r="I245" s="6"/>
      <c r="J245" s="1"/>
      <c r="K245" s="9" t="s">
        <v>604</v>
      </c>
    </row>
    <row x14ac:dyDescent="0.25" r="246" customHeight="1" ht="18.75">
      <c r="A246" s="5" t="s">
        <v>605</v>
      </c>
      <c r="B246" s="9" t="s">
        <v>440</v>
      </c>
      <c r="C246" s="1" t="s">
        <v>441</v>
      </c>
      <c r="D246" s="6" t="s">
        <v>530</v>
      </c>
      <c r="E246" s="7">
        <v>0.909</v>
      </c>
      <c r="F246" s="8">
        <v>0</v>
      </c>
      <c r="G246" s="8">
        <v>0</v>
      </c>
      <c r="H246" s="8">
        <v>0</v>
      </c>
      <c r="I246" s="6"/>
      <c r="J246" s="1"/>
      <c r="K246" s="9" t="s">
        <v>604</v>
      </c>
    </row>
    <row x14ac:dyDescent="0.25" r="247" customHeight="1" ht="18.75">
      <c r="A247" s="5" t="s">
        <v>606</v>
      </c>
      <c r="B247" s="9" t="s">
        <v>440</v>
      </c>
      <c r="C247" s="1" t="s">
        <v>441</v>
      </c>
      <c r="D247" s="6" t="s">
        <v>530</v>
      </c>
      <c r="E247" s="7">
        <v>0.909</v>
      </c>
      <c r="F247" s="8">
        <v>0</v>
      </c>
      <c r="G247" s="8">
        <v>0</v>
      </c>
      <c r="H247" s="8">
        <v>0</v>
      </c>
      <c r="I247" s="6"/>
      <c r="J247" s="1"/>
      <c r="K247" s="9" t="s">
        <v>604</v>
      </c>
    </row>
    <row x14ac:dyDescent="0.25" r="248" customHeight="1" ht="18.75">
      <c r="A248" s="5" t="s">
        <v>607</v>
      </c>
      <c r="B248" s="9" t="s">
        <v>440</v>
      </c>
      <c r="C248" s="1" t="s">
        <v>441</v>
      </c>
      <c r="D248" s="6" t="s">
        <v>530</v>
      </c>
      <c r="E248" s="7">
        <v>0.909</v>
      </c>
      <c r="F248" s="8">
        <v>0</v>
      </c>
      <c r="G248" s="8">
        <v>0</v>
      </c>
      <c r="H248" s="8">
        <v>0</v>
      </c>
      <c r="I248" s="6"/>
      <c r="J248" s="1"/>
      <c r="K248" s="9" t="s">
        <v>608</v>
      </c>
    </row>
    <row x14ac:dyDescent="0.25" r="249" customHeight="1" ht="18.75">
      <c r="A249" s="5" t="s">
        <v>609</v>
      </c>
      <c r="B249" s="9" t="s">
        <v>440</v>
      </c>
      <c r="C249" s="1" t="s">
        <v>441</v>
      </c>
      <c r="D249" s="6" t="s">
        <v>530</v>
      </c>
      <c r="E249" s="7">
        <v>0.909</v>
      </c>
      <c r="F249" s="8">
        <v>0</v>
      </c>
      <c r="G249" s="8">
        <v>0</v>
      </c>
      <c r="H249" s="8">
        <v>0</v>
      </c>
      <c r="I249" s="6"/>
      <c r="J249" s="1"/>
      <c r="K249" s="9" t="s">
        <v>608</v>
      </c>
    </row>
    <row x14ac:dyDescent="0.25" r="250" customHeight="1" ht="18.75">
      <c r="A250" s="5" t="s">
        <v>610</v>
      </c>
      <c r="B250" s="9" t="s">
        <v>440</v>
      </c>
      <c r="C250" s="1" t="s">
        <v>441</v>
      </c>
      <c r="D250" s="6" t="s">
        <v>530</v>
      </c>
      <c r="E250" s="7">
        <v>0.909</v>
      </c>
      <c r="F250" s="8">
        <v>0</v>
      </c>
      <c r="G250" s="8">
        <v>0</v>
      </c>
      <c r="H250" s="8">
        <v>0</v>
      </c>
      <c r="I250" s="6"/>
      <c r="J250" s="1"/>
      <c r="K250" s="9" t="s">
        <v>608</v>
      </c>
    </row>
    <row x14ac:dyDescent="0.25" r="251" customHeight="1" ht="18.75">
      <c r="A251" s="5" t="s">
        <v>611</v>
      </c>
      <c r="B251" s="9" t="s">
        <v>440</v>
      </c>
      <c r="C251" s="1" t="s">
        <v>441</v>
      </c>
      <c r="D251" s="6" t="s">
        <v>530</v>
      </c>
      <c r="E251" s="7">
        <v>0.909</v>
      </c>
      <c r="F251" s="8">
        <v>0</v>
      </c>
      <c r="G251" s="8">
        <v>0</v>
      </c>
      <c r="H251" s="8">
        <v>0</v>
      </c>
      <c r="I251" s="6"/>
      <c r="J251" s="1"/>
      <c r="K251" s="9" t="s">
        <v>612</v>
      </c>
    </row>
    <row x14ac:dyDescent="0.25" r="252" customHeight="1" ht="18.75">
      <c r="A252" s="5" t="s">
        <v>613</v>
      </c>
      <c r="B252" s="9" t="s">
        <v>440</v>
      </c>
      <c r="C252" s="1" t="s">
        <v>441</v>
      </c>
      <c r="D252" s="6" t="s">
        <v>530</v>
      </c>
      <c r="E252" s="7">
        <v>0.909</v>
      </c>
      <c r="F252" s="8">
        <v>0</v>
      </c>
      <c r="G252" s="8">
        <v>0</v>
      </c>
      <c r="H252" s="8">
        <v>0</v>
      </c>
      <c r="I252" s="6"/>
      <c r="J252" s="1"/>
      <c r="K252" s="9" t="s">
        <v>612</v>
      </c>
    </row>
    <row x14ac:dyDescent="0.25" r="253" customHeight="1" ht="18.75">
      <c r="A253" s="5" t="s">
        <v>614</v>
      </c>
      <c r="B253" s="9" t="s">
        <v>440</v>
      </c>
      <c r="C253" s="1" t="s">
        <v>441</v>
      </c>
      <c r="D253" s="6" t="s">
        <v>530</v>
      </c>
      <c r="E253" s="7">
        <v>0.909</v>
      </c>
      <c r="F253" s="8">
        <v>0</v>
      </c>
      <c r="G253" s="8">
        <v>0</v>
      </c>
      <c r="H253" s="8">
        <v>0</v>
      </c>
      <c r="I253" s="6"/>
      <c r="J253" s="1"/>
      <c r="K253" s="9" t="s">
        <v>612</v>
      </c>
    </row>
    <row x14ac:dyDescent="0.25" r="254" customHeight="1" ht="18.75">
      <c r="A254" s="5" t="s">
        <v>615</v>
      </c>
      <c r="B254" s="9" t="s">
        <v>440</v>
      </c>
      <c r="C254" s="1" t="s">
        <v>441</v>
      </c>
      <c r="D254" s="6" t="s">
        <v>530</v>
      </c>
      <c r="E254" s="7">
        <v>0.909</v>
      </c>
      <c r="F254" s="8">
        <v>0</v>
      </c>
      <c r="G254" s="8">
        <v>0</v>
      </c>
      <c r="H254" s="8">
        <v>0</v>
      </c>
      <c r="I254" s="6"/>
      <c r="J254" s="1"/>
      <c r="K254" s="9" t="s">
        <v>616</v>
      </c>
    </row>
    <row x14ac:dyDescent="0.25" r="255" customHeight="1" ht="18.75">
      <c r="A255" s="5" t="s">
        <v>617</v>
      </c>
      <c r="B255" s="9" t="s">
        <v>440</v>
      </c>
      <c r="C255" s="1" t="s">
        <v>441</v>
      </c>
      <c r="D255" s="6" t="s">
        <v>530</v>
      </c>
      <c r="E255" s="7">
        <v>0.909</v>
      </c>
      <c r="F255" s="8">
        <v>0</v>
      </c>
      <c r="G255" s="8">
        <v>0</v>
      </c>
      <c r="H255" s="8">
        <v>0</v>
      </c>
      <c r="I255" s="6"/>
      <c r="J255" s="1"/>
      <c r="K255" s="9" t="s">
        <v>618</v>
      </c>
    </row>
    <row x14ac:dyDescent="0.25" r="256" customHeight="1" ht="18.75">
      <c r="A256" s="5" t="s">
        <v>619</v>
      </c>
      <c r="B256" s="9" t="s">
        <v>440</v>
      </c>
      <c r="C256" s="1" t="s">
        <v>441</v>
      </c>
      <c r="D256" s="6" t="s">
        <v>530</v>
      </c>
      <c r="E256" s="7">
        <v>0.909</v>
      </c>
      <c r="F256" s="8">
        <v>0</v>
      </c>
      <c r="G256" s="8">
        <v>0</v>
      </c>
      <c r="H256" s="8">
        <v>0</v>
      </c>
      <c r="I256" s="6"/>
      <c r="J256" s="1"/>
      <c r="K256" s="9" t="s">
        <v>620</v>
      </c>
    </row>
    <row x14ac:dyDescent="0.25" r="257" customHeight="1" ht="18.75">
      <c r="A257" s="5" t="s">
        <v>621</v>
      </c>
      <c r="B257" s="9" t="s">
        <v>440</v>
      </c>
      <c r="C257" s="1" t="s">
        <v>441</v>
      </c>
      <c r="D257" s="6" t="s">
        <v>530</v>
      </c>
      <c r="E257" s="7">
        <v>0.909</v>
      </c>
      <c r="F257" s="8">
        <v>0</v>
      </c>
      <c r="G257" s="8">
        <v>0</v>
      </c>
      <c r="H257" s="8">
        <v>0</v>
      </c>
      <c r="I257" s="6"/>
      <c r="J257" s="1"/>
      <c r="K257" s="9" t="s">
        <v>620</v>
      </c>
    </row>
    <row x14ac:dyDescent="0.25" r="258" customHeight="1" ht="18.75">
      <c r="A258" s="5" t="s">
        <v>622</v>
      </c>
      <c r="B258" s="9" t="s">
        <v>440</v>
      </c>
      <c r="C258" s="1" t="s">
        <v>441</v>
      </c>
      <c r="D258" s="6" t="s">
        <v>530</v>
      </c>
      <c r="E258" s="7">
        <v>0.909</v>
      </c>
      <c r="F258" s="8">
        <v>0</v>
      </c>
      <c r="G258" s="8">
        <v>0</v>
      </c>
      <c r="H258" s="8">
        <v>0</v>
      </c>
      <c r="I258" s="6"/>
      <c r="J258" s="1"/>
      <c r="K258" s="9" t="s">
        <v>620</v>
      </c>
    </row>
    <row x14ac:dyDescent="0.25" r="259" customHeight="1" ht="18.75">
      <c r="A259" s="5" t="s">
        <v>623</v>
      </c>
      <c r="B259" s="9" t="s">
        <v>440</v>
      </c>
      <c r="C259" s="1" t="s">
        <v>441</v>
      </c>
      <c r="D259" s="6" t="s">
        <v>530</v>
      </c>
      <c r="E259" s="7">
        <v>0.909</v>
      </c>
      <c r="F259" s="8">
        <v>0</v>
      </c>
      <c r="G259" s="8">
        <v>0</v>
      </c>
      <c r="H259" s="8">
        <v>0</v>
      </c>
      <c r="I259" s="6"/>
      <c r="J259" s="1"/>
      <c r="K259" s="9" t="s">
        <v>624</v>
      </c>
    </row>
    <row x14ac:dyDescent="0.25" r="260" customHeight="1" ht="18.75">
      <c r="A260" s="5" t="s">
        <v>625</v>
      </c>
      <c r="B260" s="9" t="s">
        <v>440</v>
      </c>
      <c r="C260" s="1" t="s">
        <v>441</v>
      </c>
      <c r="D260" s="6" t="s">
        <v>530</v>
      </c>
      <c r="E260" s="7">
        <v>0.909</v>
      </c>
      <c r="F260" s="8">
        <v>0</v>
      </c>
      <c r="G260" s="8">
        <v>0</v>
      </c>
      <c r="H260" s="8">
        <v>0</v>
      </c>
      <c r="I260" s="6"/>
      <c r="J260" s="1"/>
      <c r="K260" s="9" t="s">
        <v>626</v>
      </c>
    </row>
    <row x14ac:dyDescent="0.25" r="261" customHeight="1" ht="18.75">
      <c r="A261" s="5" t="s">
        <v>627</v>
      </c>
      <c r="B261" s="9" t="s">
        <v>440</v>
      </c>
      <c r="C261" s="1" t="s">
        <v>441</v>
      </c>
      <c r="D261" s="6" t="s">
        <v>530</v>
      </c>
      <c r="E261" s="7">
        <v>0.909</v>
      </c>
      <c r="F261" s="8">
        <v>0</v>
      </c>
      <c r="G261" s="8">
        <v>0</v>
      </c>
      <c r="H261" s="8">
        <v>0</v>
      </c>
      <c r="I261" s="6"/>
      <c r="J261" s="1"/>
      <c r="K261" s="9" t="s">
        <v>626</v>
      </c>
    </row>
    <row x14ac:dyDescent="0.25" r="262" customHeight="1" ht="18.75">
      <c r="A262" s="5" t="s">
        <v>628</v>
      </c>
      <c r="B262" s="9" t="s">
        <v>440</v>
      </c>
      <c r="C262" s="1" t="s">
        <v>441</v>
      </c>
      <c r="D262" s="6" t="s">
        <v>530</v>
      </c>
      <c r="E262" s="7">
        <v>0.909</v>
      </c>
      <c r="F262" s="8">
        <v>0</v>
      </c>
      <c r="G262" s="8">
        <v>0</v>
      </c>
      <c r="H262" s="8">
        <v>0</v>
      </c>
      <c r="I262" s="6"/>
      <c r="J262" s="1"/>
      <c r="K262" s="9" t="s">
        <v>626</v>
      </c>
    </row>
    <row x14ac:dyDescent="0.25" r="263" customHeight="1" ht="18.75">
      <c r="A263" s="5" t="s">
        <v>629</v>
      </c>
      <c r="B263" s="9" t="s">
        <v>440</v>
      </c>
      <c r="C263" s="1" t="s">
        <v>441</v>
      </c>
      <c r="D263" s="6" t="s">
        <v>530</v>
      </c>
      <c r="E263" s="7">
        <v>0.909</v>
      </c>
      <c r="F263" s="8">
        <v>0</v>
      </c>
      <c r="G263" s="8">
        <v>0</v>
      </c>
      <c r="H263" s="8">
        <v>0</v>
      </c>
      <c r="I263" s="6"/>
      <c r="J263" s="1"/>
      <c r="K263" s="9" t="s">
        <v>626</v>
      </c>
    </row>
    <row x14ac:dyDescent="0.25" r="264" customHeight="1" ht="18.75">
      <c r="A264" s="5" t="s">
        <v>630</v>
      </c>
      <c r="B264" s="9" t="s">
        <v>440</v>
      </c>
      <c r="C264" s="1" t="s">
        <v>441</v>
      </c>
      <c r="D264" s="6" t="s">
        <v>530</v>
      </c>
      <c r="E264" s="7">
        <v>0.909</v>
      </c>
      <c r="F264" s="8">
        <v>0</v>
      </c>
      <c r="G264" s="8">
        <v>0</v>
      </c>
      <c r="H264" s="8">
        <v>0</v>
      </c>
      <c r="I264" s="6"/>
      <c r="J264" s="1"/>
      <c r="K264" s="9" t="s">
        <v>631</v>
      </c>
    </row>
    <row x14ac:dyDescent="0.25" r="265" customHeight="1" ht="18.75">
      <c r="A265" s="5" t="s">
        <v>632</v>
      </c>
      <c r="B265" s="9" t="s">
        <v>440</v>
      </c>
      <c r="C265" s="1" t="s">
        <v>441</v>
      </c>
      <c r="D265" s="6" t="s">
        <v>530</v>
      </c>
      <c r="E265" s="7">
        <v>0.909</v>
      </c>
      <c r="F265" s="8">
        <v>0</v>
      </c>
      <c r="G265" s="8">
        <v>0</v>
      </c>
      <c r="H265" s="8">
        <v>0</v>
      </c>
      <c r="I265" s="6"/>
      <c r="J265" s="1"/>
      <c r="K265" s="9" t="s">
        <v>631</v>
      </c>
    </row>
    <row x14ac:dyDescent="0.25" r="266" customHeight="1" ht="18.75">
      <c r="A266" s="5" t="s">
        <v>633</v>
      </c>
      <c r="B266" s="9" t="s">
        <v>440</v>
      </c>
      <c r="C266" s="1" t="s">
        <v>441</v>
      </c>
      <c r="D266" s="6" t="s">
        <v>530</v>
      </c>
      <c r="E266" s="7">
        <v>0.909</v>
      </c>
      <c r="F266" s="8">
        <v>0</v>
      </c>
      <c r="G266" s="8">
        <v>0</v>
      </c>
      <c r="H266" s="8">
        <v>0</v>
      </c>
      <c r="I266" s="6"/>
      <c r="J266" s="1"/>
      <c r="K266" s="9" t="s">
        <v>631</v>
      </c>
    </row>
    <row x14ac:dyDescent="0.25" r="267" customHeight="1" ht="18.75">
      <c r="A267" s="5" t="s">
        <v>634</v>
      </c>
      <c r="B267" s="9" t="s">
        <v>440</v>
      </c>
      <c r="C267" s="1" t="s">
        <v>441</v>
      </c>
      <c r="D267" s="6" t="s">
        <v>530</v>
      </c>
      <c r="E267" s="7">
        <v>0.909</v>
      </c>
      <c r="F267" s="8">
        <v>0</v>
      </c>
      <c r="G267" s="8">
        <v>0</v>
      </c>
      <c r="H267" s="8">
        <v>0</v>
      </c>
      <c r="I267" s="6"/>
      <c r="J267" s="1"/>
      <c r="K267" s="9" t="s">
        <v>635</v>
      </c>
    </row>
    <row x14ac:dyDescent="0.25" r="268" customHeight="1" ht="18.75">
      <c r="A268" s="5" t="s">
        <v>636</v>
      </c>
      <c r="B268" s="9" t="s">
        <v>440</v>
      </c>
      <c r="C268" s="1" t="s">
        <v>441</v>
      </c>
      <c r="D268" s="6" t="s">
        <v>530</v>
      </c>
      <c r="E268" s="7">
        <v>0.909</v>
      </c>
      <c r="F268" s="8">
        <v>0</v>
      </c>
      <c r="G268" s="8">
        <v>0</v>
      </c>
      <c r="H268" s="8">
        <v>0</v>
      </c>
      <c r="I268" s="6"/>
      <c r="J268" s="1"/>
      <c r="K268" s="9" t="s">
        <v>635</v>
      </c>
    </row>
    <row x14ac:dyDescent="0.25" r="269" customHeight="1" ht="18.75">
      <c r="A269" s="5" t="s">
        <v>637</v>
      </c>
      <c r="B269" s="9" t="s">
        <v>440</v>
      </c>
      <c r="C269" s="1" t="s">
        <v>441</v>
      </c>
      <c r="D269" s="6" t="s">
        <v>530</v>
      </c>
      <c r="E269" s="7">
        <v>0.909</v>
      </c>
      <c r="F269" s="8">
        <v>0</v>
      </c>
      <c r="G269" s="8">
        <v>0</v>
      </c>
      <c r="H269" s="8">
        <v>0</v>
      </c>
      <c r="I269" s="6"/>
      <c r="J269" s="1"/>
      <c r="K269" s="9" t="s">
        <v>638</v>
      </c>
    </row>
    <row x14ac:dyDescent="0.25" r="270" customHeight="1" ht="18.75">
      <c r="A270" s="5" t="s">
        <v>639</v>
      </c>
      <c r="B270" s="9" t="s">
        <v>440</v>
      </c>
      <c r="C270" s="1" t="s">
        <v>441</v>
      </c>
      <c r="D270" s="6" t="s">
        <v>530</v>
      </c>
      <c r="E270" s="7">
        <v>0.909</v>
      </c>
      <c r="F270" s="8">
        <v>0</v>
      </c>
      <c r="G270" s="8">
        <v>0</v>
      </c>
      <c r="H270" s="8">
        <v>0</v>
      </c>
      <c r="I270" s="6"/>
      <c r="J270" s="1"/>
      <c r="K270" s="9" t="s">
        <v>640</v>
      </c>
    </row>
    <row x14ac:dyDescent="0.25" r="271" customHeight="1" ht="18.75">
      <c r="A271" s="5" t="s">
        <v>641</v>
      </c>
      <c r="B271" s="9" t="s">
        <v>440</v>
      </c>
      <c r="C271" s="1" t="s">
        <v>441</v>
      </c>
      <c r="D271" s="6" t="s">
        <v>530</v>
      </c>
      <c r="E271" s="7">
        <v>0.909</v>
      </c>
      <c r="F271" s="8">
        <v>0</v>
      </c>
      <c r="G271" s="8">
        <v>0</v>
      </c>
      <c r="H271" s="8">
        <v>0</v>
      </c>
      <c r="I271" s="6"/>
      <c r="J271" s="1"/>
      <c r="K271" s="9" t="s">
        <v>640</v>
      </c>
    </row>
    <row x14ac:dyDescent="0.25" r="272" customHeight="1" ht="18.75">
      <c r="A272" s="5" t="s">
        <v>642</v>
      </c>
      <c r="B272" s="9" t="s">
        <v>440</v>
      </c>
      <c r="C272" s="1" t="s">
        <v>441</v>
      </c>
      <c r="D272" s="6" t="s">
        <v>530</v>
      </c>
      <c r="E272" s="7">
        <v>0.909</v>
      </c>
      <c r="F272" s="8">
        <v>0</v>
      </c>
      <c r="G272" s="8">
        <v>0</v>
      </c>
      <c r="H272" s="8">
        <v>0</v>
      </c>
      <c r="I272" s="6"/>
      <c r="J272" s="1"/>
      <c r="K272" s="9" t="s">
        <v>640</v>
      </c>
    </row>
    <row x14ac:dyDescent="0.25" r="273" customHeight="1" ht="18.75">
      <c r="A273" s="5" t="s">
        <v>643</v>
      </c>
      <c r="B273" s="9" t="s">
        <v>440</v>
      </c>
      <c r="C273" s="1" t="s">
        <v>441</v>
      </c>
      <c r="D273" s="6" t="s">
        <v>530</v>
      </c>
      <c r="E273" s="7">
        <v>0.909</v>
      </c>
      <c r="F273" s="8">
        <v>0</v>
      </c>
      <c r="G273" s="8">
        <v>0</v>
      </c>
      <c r="H273" s="8">
        <v>0</v>
      </c>
      <c r="I273" s="6"/>
      <c r="J273" s="1"/>
      <c r="K273" s="9" t="s">
        <v>640</v>
      </c>
    </row>
    <row x14ac:dyDescent="0.25" r="274" customHeight="1" ht="18.75">
      <c r="A274" s="5" t="s">
        <v>644</v>
      </c>
      <c r="B274" s="9" t="s">
        <v>440</v>
      </c>
      <c r="C274" s="1" t="s">
        <v>441</v>
      </c>
      <c r="D274" s="6" t="s">
        <v>530</v>
      </c>
      <c r="E274" s="7">
        <v>0.909</v>
      </c>
      <c r="F274" s="8">
        <v>0</v>
      </c>
      <c r="G274" s="8">
        <v>0</v>
      </c>
      <c r="H274" s="8">
        <v>0</v>
      </c>
      <c r="I274" s="6"/>
      <c r="J274" s="1"/>
      <c r="K274" s="9" t="s">
        <v>645</v>
      </c>
    </row>
    <row x14ac:dyDescent="0.25" r="275" customHeight="1" ht="18.75">
      <c r="A275" s="5" t="s">
        <v>646</v>
      </c>
      <c r="B275" s="9" t="s">
        <v>440</v>
      </c>
      <c r="C275" s="1" t="s">
        <v>441</v>
      </c>
      <c r="D275" s="6" t="s">
        <v>530</v>
      </c>
      <c r="E275" s="7">
        <v>0.909</v>
      </c>
      <c r="F275" s="8">
        <v>0</v>
      </c>
      <c r="G275" s="8">
        <v>0</v>
      </c>
      <c r="H275" s="8">
        <v>0</v>
      </c>
      <c r="I275" s="6"/>
      <c r="J275" s="1"/>
      <c r="K275" s="9" t="s">
        <v>645</v>
      </c>
    </row>
    <row x14ac:dyDescent="0.25" r="276" customHeight="1" ht="18.75">
      <c r="A276" s="5" t="s">
        <v>647</v>
      </c>
      <c r="B276" s="9" t="s">
        <v>440</v>
      </c>
      <c r="C276" s="1" t="s">
        <v>441</v>
      </c>
      <c r="D276" s="6" t="s">
        <v>530</v>
      </c>
      <c r="E276" s="7">
        <v>0.909</v>
      </c>
      <c r="F276" s="8">
        <v>0</v>
      </c>
      <c r="G276" s="8">
        <v>0</v>
      </c>
      <c r="H276" s="8">
        <v>0</v>
      </c>
      <c r="I276" s="6"/>
      <c r="J276" s="1"/>
      <c r="K276" s="9" t="s">
        <v>645</v>
      </c>
    </row>
    <row x14ac:dyDescent="0.25" r="277" customHeight="1" ht="18.75">
      <c r="A277" s="5" t="s">
        <v>648</v>
      </c>
      <c r="B277" s="9" t="s">
        <v>440</v>
      </c>
      <c r="C277" s="1" t="s">
        <v>441</v>
      </c>
      <c r="D277" s="6" t="s">
        <v>530</v>
      </c>
      <c r="E277" s="7">
        <v>0.909</v>
      </c>
      <c r="F277" s="8">
        <v>0</v>
      </c>
      <c r="G277" s="8">
        <v>0</v>
      </c>
      <c r="H277" s="8">
        <v>0</v>
      </c>
      <c r="I277" s="6"/>
      <c r="J277" s="1"/>
      <c r="K277" s="9" t="s">
        <v>645</v>
      </c>
    </row>
    <row x14ac:dyDescent="0.25" r="278" customHeight="1" ht="18.75">
      <c r="A278" s="5" t="s">
        <v>649</v>
      </c>
      <c r="B278" s="9" t="s">
        <v>440</v>
      </c>
      <c r="C278" s="1" t="s">
        <v>441</v>
      </c>
      <c r="D278" s="6" t="s">
        <v>530</v>
      </c>
      <c r="E278" s="7">
        <v>0.909</v>
      </c>
      <c r="F278" s="8">
        <v>0</v>
      </c>
      <c r="G278" s="8">
        <v>0</v>
      </c>
      <c r="H278" s="8">
        <v>0</v>
      </c>
      <c r="I278" s="6"/>
      <c r="J278" s="1"/>
      <c r="K278" s="9" t="s">
        <v>650</v>
      </c>
    </row>
    <row x14ac:dyDescent="0.25" r="279" customHeight="1" ht="18.75">
      <c r="A279" s="5" t="s">
        <v>651</v>
      </c>
      <c r="B279" s="9" t="s">
        <v>440</v>
      </c>
      <c r="C279" s="1" t="s">
        <v>441</v>
      </c>
      <c r="D279" s="6" t="s">
        <v>530</v>
      </c>
      <c r="E279" s="7">
        <v>0.909</v>
      </c>
      <c r="F279" s="8">
        <v>0</v>
      </c>
      <c r="G279" s="8">
        <v>0</v>
      </c>
      <c r="H279" s="8">
        <v>0</v>
      </c>
      <c r="I279" s="6"/>
      <c r="J279" s="1"/>
      <c r="K279" s="9" t="s">
        <v>650</v>
      </c>
    </row>
    <row x14ac:dyDescent="0.25" r="280" customHeight="1" ht="18.75">
      <c r="A280" s="5" t="s">
        <v>652</v>
      </c>
      <c r="B280" s="9" t="s">
        <v>440</v>
      </c>
      <c r="C280" s="1" t="s">
        <v>441</v>
      </c>
      <c r="D280" s="6" t="s">
        <v>530</v>
      </c>
      <c r="E280" s="7">
        <v>0.909</v>
      </c>
      <c r="F280" s="8">
        <v>0</v>
      </c>
      <c r="G280" s="8">
        <v>0</v>
      </c>
      <c r="H280" s="8">
        <v>0</v>
      </c>
      <c r="I280" s="6"/>
      <c r="J280" s="1"/>
      <c r="K280" s="9" t="s">
        <v>653</v>
      </c>
    </row>
    <row x14ac:dyDescent="0.25" r="281" customHeight="1" ht="18.75">
      <c r="A281" s="5" t="s">
        <v>654</v>
      </c>
      <c r="B281" s="9" t="s">
        <v>440</v>
      </c>
      <c r="C281" s="1" t="s">
        <v>441</v>
      </c>
      <c r="D281" s="6" t="s">
        <v>530</v>
      </c>
      <c r="E281" s="7">
        <v>0.909</v>
      </c>
      <c r="F281" s="8">
        <v>0</v>
      </c>
      <c r="G281" s="8">
        <v>0</v>
      </c>
      <c r="H281" s="8">
        <v>0</v>
      </c>
      <c r="I281" s="6"/>
      <c r="J281" s="1"/>
      <c r="K281" s="9" t="s">
        <v>653</v>
      </c>
    </row>
    <row x14ac:dyDescent="0.25" r="282" customHeight="1" ht="18.75">
      <c r="A282" s="5" t="s">
        <v>655</v>
      </c>
      <c r="B282" s="9" t="s">
        <v>440</v>
      </c>
      <c r="C282" s="1" t="s">
        <v>441</v>
      </c>
      <c r="D282" s="6" t="s">
        <v>530</v>
      </c>
      <c r="E282" s="7">
        <v>0.909</v>
      </c>
      <c r="F282" s="8">
        <v>0</v>
      </c>
      <c r="G282" s="8">
        <v>0</v>
      </c>
      <c r="H282" s="8">
        <v>0</v>
      </c>
      <c r="I282" s="6"/>
      <c r="J282" s="1"/>
      <c r="K282" s="9" t="s">
        <v>656</v>
      </c>
    </row>
    <row x14ac:dyDescent="0.25" r="283" customHeight="1" ht="18.75">
      <c r="A283" s="5" t="s">
        <v>657</v>
      </c>
      <c r="B283" s="9" t="s">
        <v>440</v>
      </c>
      <c r="C283" s="1" t="s">
        <v>441</v>
      </c>
      <c r="D283" s="6" t="s">
        <v>530</v>
      </c>
      <c r="E283" s="7">
        <v>0.909</v>
      </c>
      <c r="F283" s="8">
        <v>0</v>
      </c>
      <c r="G283" s="8">
        <v>0</v>
      </c>
      <c r="H283" s="8">
        <v>0</v>
      </c>
      <c r="I283" s="6"/>
      <c r="J283" s="1"/>
      <c r="K283" s="9" t="s">
        <v>656</v>
      </c>
    </row>
    <row x14ac:dyDescent="0.25" r="284" customHeight="1" ht="18.75">
      <c r="A284" s="5" t="s">
        <v>658</v>
      </c>
      <c r="B284" s="9" t="s">
        <v>440</v>
      </c>
      <c r="C284" s="1" t="s">
        <v>441</v>
      </c>
      <c r="D284" s="6" t="s">
        <v>530</v>
      </c>
      <c r="E284" s="7">
        <v>0.909</v>
      </c>
      <c r="F284" s="8">
        <v>0</v>
      </c>
      <c r="G284" s="8">
        <v>0</v>
      </c>
      <c r="H284" s="8">
        <v>0</v>
      </c>
      <c r="I284" s="6"/>
      <c r="J284" s="1"/>
      <c r="K284" s="9" t="s">
        <v>656</v>
      </c>
    </row>
    <row x14ac:dyDescent="0.25" r="285" customHeight="1" ht="18.75">
      <c r="A285" s="5" t="s">
        <v>659</v>
      </c>
      <c r="B285" s="9" t="s">
        <v>440</v>
      </c>
      <c r="C285" s="1" t="s">
        <v>441</v>
      </c>
      <c r="D285" s="6" t="s">
        <v>530</v>
      </c>
      <c r="E285" s="7">
        <v>0.909</v>
      </c>
      <c r="F285" s="8">
        <v>0</v>
      </c>
      <c r="G285" s="8">
        <v>0</v>
      </c>
      <c r="H285" s="8">
        <v>0</v>
      </c>
      <c r="I285" s="6"/>
      <c r="J285" s="1"/>
      <c r="K285" s="9" t="s">
        <v>660</v>
      </c>
    </row>
    <row x14ac:dyDescent="0.25" r="286" customHeight="1" ht="18.75">
      <c r="A286" s="5" t="s">
        <v>661</v>
      </c>
      <c r="B286" s="9" t="s">
        <v>440</v>
      </c>
      <c r="C286" s="1" t="s">
        <v>441</v>
      </c>
      <c r="D286" s="6" t="s">
        <v>530</v>
      </c>
      <c r="E286" s="7">
        <v>0.909</v>
      </c>
      <c r="F286" s="8">
        <v>0</v>
      </c>
      <c r="G286" s="8">
        <v>0</v>
      </c>
      <c r="H286" s="8">
        <v>0</v>
      </c>
      <c r="I286" s="6"/>
      <c r="J286" s="1"/>
      <c r="K286" s="9" t="s">
        <v>660</v>
      </c>
    </row>
    <row x14ac:dyDescent="0.25" r="287" customHeight="1" ht="18.75">
      <c r="A287" s="5" t="s">
        <v>662</v>
      </c>
      <c r="B287" s="9" t="s">
        <v>440</v>
      </c>
      <c r="C287" s="1" t="s">
        <v>441</v>
      </c>
      <c r="D287" s="6" t="s">
        <v>530</v>
      </c>
      <c r="E287" s="7">
        <v>0.909</v>
      </c>
      <c r="F287" s="8">
        <v>0</v>
      </c>
      <c r="G287" s="8">
        <v>0</v>
      </c>
      <c r="H287" s="8">
        <v>0</v>
      </c>
      <c r="I287" s="6"/>
      <c r="J287" s="1"/>
      <c r="K287" s="9" t="s">
        <v>660</v>
      </c>
    </row>
    <row x14ac:dyDescent="0.25" r="288" customHeight="1" ht="18.75">
      <c r="A288" s="5" t="s">
        <v>663</v>
      </c>
      <c r="B288" s="9" t="s">
        <v>440</v>
      </c>
      <c r="C288" s="1" t="s">
        <v>441</v>
      </c>
      <c r="D288" s="6" t="s">
        <v>530</v>
      </c>
      <c r="E288" s="7">
        <v>0.909</v>
      </c>
      <c r="F288" s="8">
        <v>0</v>
      </c>
      <c r="G288" s="8">
        <v>0</v>
      </c>
      <c r="H288" s="8">
        <v>0</v>
      </c>
      <c r="I288" s="6"/>
      <c r="J288" s="1"/>
      <c r="K288" s="9" t="s">
        <v>664</v>
      </c>
    </row>
    <row x14ac:dyDescent="0.25" r="289" customHeight="1" ht="18.75">
      <c r="A289" s="5" t="s">
        <v>665</v>
      </c>
      <c r="B289" s="9" t="s">
        <v>440</v>
      </c>
      <c r="C289" s="1" t="s">
        <v>441</v>
      </c>
      <c r="D289" s="6" t="s">
        <v>530</v>
      </c>
      <c r="E289" s="7">
        <v>0.909</v>
      </c>
      <c r="F289" s="8">
        <v>0</v>
      </c>
      <c r="G289" s="8">
        <v>0</v>
      </c>
      <c r="H289" s="8">
        <v>0</v>
      </c>
      <c r="I289" s="6"/>
      <c r="J289" s="1"/>
      <c r="K289" s="9" t="s">
        <v>664</v>
      </c>
    </row>
    <row x14ac:dyDescent="0.25" r="290" customHeight="1" ht="18.75">
      <c r="A290" s="5" t="s">
        <v>666</v>
      </c>
      <c r="B290" s="9" t="s">
        <v>440</v>
      </c>
      <c r="C290" s="1" t="s">
        <v>441</v>
      </c>
      <c r="D290" s="6" t="s">
        <v>530</v>
      </c>
      <c r="E290" s="7">
        <v>0.909</v>
      </c>
      <c r="F290" s="8">
        <v>0</v>
      </c>
      <c r="G290" s="8">
        <v>0</v>
      </c>
      <c r="H290" s="8">
        <v>0</v>
      </c>
      <c r="I290" s="6"/>
      <c r="J290" s="1"/>
      <c r="K290" s="9" t="s">
        <v>664</v>
      </c>
    </row>
    <row x14ac:dyDescent="0.25" r="291" customHeight="1" ht="18.75">
      <c r="A291" s="5" t="s">
        <v>667</v>
      </c>
      <c r="B291" s="9" t="s">
        <v>440</v>
      </c>
      <c r="C291" s="1" t="s">
        <v>441</v>
      </c>
      <c r="D291" s="6" t="s">
        <v>530</v>
      </c>
      <c r="E291" s="7">
        <v>0.909</v>
      </c>
      <c r="F291" s="8">
        <v>0</v>
      </c>
      <c r="G291" s="8">
        <v>0</v>
      </c>
      <c r="H291" s="8">
        <v>0</v>
      </c>
      <c r="I291" s="6"/>
      <c r="J291" s="1"/>
      <c r="K291" s="9" t="s">
        <v>668</v>
      </c>
    </row>
    <row x14ac:dyDescent="0.25" r="292" customHeight="1" ht="18.75">
      <c r="A292" s="5" t="s">
        <v>669</v>
      </c>
      <c r="B292" s="9" t="s">
        <v>440</v>
      </c>
      <c r="C292" s="1" t="s">
        <v>441</v>
      </c>
      <c r="D292" s="6" t="s">
        <v>530</v>
      </c>
      <c r="E292" s="7">
        <v>0.909</v>
      </c>
      <c r="F292" s="8">
        <v>0</v>
      </c>
      <c r="G292" s="8">
        <v>0</v>
      </c>
      <c r="H292" s="8">
        <v>0</v>
      </c>
      <c r="I292" s="6"/>
      <c r="J292" s="1"/>
      <c r="K292" s="9" t="s">
        <v>668</v>
      </c>
    </row>
    <row x14ac:dyDescent="0.25" r="293" customHeight="1" ht="18.75">
      <c r="A293" s="5" t="s">
        <v>670</v>
      </c>
      <c r="B293" s="9" t="s">
        <v>440</v>
      </c>
      <c r="C293" s="1" t="s">
        <v>441</v>
      </c>
      <c r="D293" s="6" t="s">
        <v>530</v>
      </c>
      <c r="E293" s="7">
        <v>0.909</v>
      </c>
      <c r="F293" s="8">
        <v>0</v>
      </c>
      <c r="G293" s="8">
        <v>0</v>
      </c>
      <c r="H293" s="8">
        <v>0</v>
      </c>
      <c r="I293" s="6"/>
      <c r="J293" s="1"/>
      <c r="K293" s="9" t="s">
        <v>668</v>
      </c>
    </row>
    <row x14ac:dyDescent="0.25" r="294" customHeight="1" ht="18.75">
      <c r="A294" s="5" t="s">
        <v>671</v>
      </c>
      <c r="B294" s="9" t="s">
        <v>440</v>
      </c>
      <c r="C294" s="1" t="s">
        <v>441</v>
      </c>
      <c r="D294" s="6" t="s">
        <v>530</v>
      </c>
      <c r="E294" s="7">
        <v>0.909</v>
      </c>
      <c r="F294" s="8">
        <v>0</v>
      </c>
      <c r="G294" s="8">
        <v>0</v>
      </c>
      <c r="H294" s="8">
        <v>0</v>
      </c>
      <c r="I294" s="6"/>
      <c r="J294" s="1"/>
      <c r="K294" s="9" t="s">
        <v>672</v>
      </c>
    </row>
    <row x14ac:dyDescent="0.25" r="295" customHeight="1" ht="18.75">
      <c r="A295" s="5" t="s">
        <v>673</v>
      </c>
      <c r="B295" s="9" t="s">
        <v>440</v>
      </c>
      <c r="C295" s="1" t="s">
        <v>441</v>
      </c>
      <c r="D295" s="6" t="s">
        <v>530</v>
      </c>
      <c r="E295" s="7">
        <v>0.909</v>
      </c>
      <c r="F295" s="8">
        <v>0</v>
      </c>
      <c r="G295" s="8">
        <v>0</v>
      </c>
      <c r="H295" s="8">
        <v>0</v>
      </c>
      <c r="I295" s="6"/>
      <c r="J295" s="1"/>
      <c r="K295" s="9" t="s">
        <v>672</v>
      </c>
    </row>
    <row x14ac:dyDescent="0.25" r="296" customHeight="1" ht="18.75">
      <c r="A296" s="5" t="s">
        <v>674</v>
      </c>
      <c r="B296" s="9" t="s">
        <v>440</v>
      </c>
      <c r="C296" s="1" t="s">
        <v>441</v>
      </c>
      <c r="D296" s="6" t="s">
        <v>530</v>
      </c>
      <c r="E296" s="7">
        <v>0.909</v>
      </c>
      <c r="F296" s="8">
        <v>0</v>
      </c>
      <c r="G296" s="8">
        <v>0</v>
      </c>
      <c r="H296" s="8">
        <v>0</v>
      </c>
      <c r="I296" s="6"/>
      <c r="J296" s="1"/>
      <c r="K296" s="9" t="s">
        <v>675</v>
      </c>
    </row>
    <row x14ac:dyDescent="0.25" r="297" customHeight="1" ht="18.75">
      <c r="A297" s="5" t="s">
        <v>676</v>
      </c>
      <c r="B297" s="9" t="s">
        <v>440</v>
      </c>
      <c r="C297" s="1" t="s">
        <v>441</v>
      </c>
      <c r="D297" s="6" t="s">
        <v>530</v>
      </c>
      <c r="E297" s="7">
        <v>0.909</v>
      </c>
      <c r="F297" s="8">
        <v>0</v>
      </c>
      <c r="G297" s="8">
        <v>0</v>
      </c>
      <c r="H297" s="8">
        <v>0</v>
      </c>
      <c r="I297" s="6"/>
      <c r="J297" s="1"/>
      <c r="K297" s="9" t="s">
        <v>675</v>
      </c>
    </row>
    <row x14ac:dyDescent="0.25" r="298" customHeight="1" ht="18.75">
      <c r="A298" s="5" t="s">
        <v>677</v>
      </c>
      <c r="B298" s="9" t="s">
        <v>440</v>
      </c>
      <c r="C298" s="1" t="s">
        <v>441</v>
      </c>
      <c r="D298" s="6" t="s">
        <v>530</v>
      </c>
      <c r="E298" s="7">
        <v>0.909</v>
      </c>
      <c r="F298" s="8">
        <v>0</v>
      </c>
      <c r="G298" s="8">
        <v>0</v>
      </c>
      <c r="H298" s="8">
        <v>0</v>
      </c>
      <c r="I298" s="6"/>
      <c r="J298" s="1"/>
      <c r="K298" s="9" t="s">
        <v>678</v>
      </c>
    </row>
    <row x14ac:dyDescent="0.25" r="299" customHeight="1" ht="18.75">
      <c r="A299" s="5" t="s">
        <v>679</v>
      </c>
      <c r="B299" s="9" t="s">
        <v>440</v>
      </c>
      <c r="C299" s="1" t="s">
        <v>441</v>
      </c>
      <c r="D299" s="6" t="s">
        <v>530</v>
      </c>
      <c r="E299" s="7">
        <v>0.909</v>
      </c>
      <c r="F299" s="8">
        <v>0</v>
      </c>
      <c r="G299" s="8">
        <v>0</v>
      </c>
      <c r="H299" s="8">
        <v>0</v>
      </c>
      <c r="I299" s="6"/>
      <c r="J299" s="1"/>
      <c r="K299" s="9" t="s">
        <v>678</v>
      </c>
    </row>
    <row x14ac:dyDescent="0.25" r="300" customHeight="1" ht="18.75">
      <c r="A300" s="5" t="s">
        <v>680</v>
      </c>
      <c r="B300" s="9" t="s">
        <v>440</v>
      </c>
      <c r="C300" s="1" t="s">
        <v>441</v>
      </c>
      <c r="D300" s="6" t="s">
        <v>530</v>
      </c>
      <c r="E300" s="7">
        <v>0.909</v>
      </c>
      <c r="F300" s="8">
        <v>0</v>
      </c>
      <c r="G300" s="8">
        <v>0</v>
      </c>
      <c r="H300" s="8">
        <v>0</v>
      </c>
      <c r="I300" s="6"/>
      <c r="J300" s="1"/>
      <c r="K300" s="9" t="s">
        <v>678</v>
      </c>
    </row>
    <row x14ac:dyDescent="0.25" r="301" customHeight="1" ht="18.75">
      <c r="A301" s="5" t="s">
        <v>681</v>
      </c>
      <c r="B301" s="9" t="s">
        <v>440</v>
      </c>
      <c r="C301" s="1" t="s">
        <v>441</v>
      </c>
      <c r="D301" s="6" t="s">
        <v>530</v>
      </c>
      <c r="E301" s="7">
        <v>0.909</v>
      </c>
      <c r="F301" s="8">
        <v>0</v>
      </c>
      <c r="G301" s="8">
        <v>0</v>
      </c>
      <c r="H301" s="8">
        <v>0</v>
      </c>
      <c r="I301" s="6"/>
      <c r="J301" s="1"/>
      <c r="K301" s="9" t="s">
        <v>682</v>
      </c>
    </row>
    <row x14ac:dyDescent="0.25" r="302" customHeight="1" ht="18.75">
      <c r="A302" s="5" t="s">
        <v>683</v>
      </c>
      <c r="B302" s="9" t="s">
        <v>440</v>
      </c>
      <c r="C302" s="1" t="s">
        <v>441</v>
      </c>
      <c r="D302" s="6" t="s">
        <v>530</v>
      </c>
      <c r="E302" s="7">
        <v>0.909</v>
      </c>
      <c r="F302" s="8">
        <v>0</v>
      </c>
      <c r="G302" s="8">
        <v>0</v>
      </c>
      <c r="H302" s="8">
        <v>0</v>
      </c>
      <c r="I302" s="6"/>
      <c r="J302" s="1"/>
      <c r="K302" s="9" t="s">
        <v>684</v>
      </c>
    </row>
    <row x14ac:dyDescent="0.25" r="303" customHeight="1" ht="18.75">
      <c r="A303" s="13" t="s">
        <v>685</v>
      </c>
      <c r="B303" s="1" t="s">
        <v>686</v>
      </c>
      <c r="C303" s="1" t="s">
        <v>687</v>
      </c>
      <c r="D303" s="6" t="s">
        <v>688</v>
      </c>
      <c r="E303" s="7">
        <v>0.515</v>
      </c>
      <c r="F303" s="8">
        <v>0</v>
      </c>
      <c r="G303" s="8">
        <v>0</v>
      </c>
      <c r="H303" s="8">
        <v>0</v>
      </c>
      <c r="I303" s="6"/>
      <c r="J303" s="1"/>
      <c r="K303" s="1" t="s">
        <v>689</v>
      </c>
    </row>
    <row x14ac:dyDescent="0.25" r="304" customHeight="1" ht="18.75">
      <c r="A304" s="13" t="s">
        <v>690</v>
      </c>
      <c r="B304" s="1" t="s">
        <v>686</v>
      </c>
      <c r="C304" s="1" t="s">
        <v>687</v>
      </c>
      <c r="D304" s="6" t="s">
        <v>688</v>
      </c>
      <c r="E304" s="7">
        <v>0.515</v>
      </c>
      <c r="F304" s="8">
        <v>0</v>
      </c>
      <c r="G304" s="8">
        <v>0</v>
      </c>
      <c r="H304" s="8">
        <v>0</v>
      </c>
      <c r="I304" s="6"/>
      <c r="J304" s="1"/>
      <c r="K304" s="1" t="s">
        <v>691</v>
      </c>
    </row>
    <row x14ac:dyDescent="0.25" r="305" customHeight="1" ht="18.75">
      <c r="A305" s="13" t="s">
        <v>692</v>
      </c>
      <c r="B305" s="1" t="s">
        <v>686</v>
      </c>
      <c r="C305" s="1" t="s">
        <v>687</v>
      </c>
      <c r="D305" s="6" t="s">
        <v>688</v>
      </c>
      <c r="E305" s="7">
        <v>0.515</v>
      </c>
      <c r="F305" s="8">
        <v>0</v>
      </c>
      <c r="G305" s="8">
        <v>0</v>
      </c>
      <c r="H305" s="8">
        <v>0</v>
      </c>
      <c r="I305" s="6"/>
      <c r="J305" s="1"/>
      <c r="K305" s="1" t="s">
        <v>693</v>
      </c>
    </row>
    <row x14ac:dyDescent="0.25" r="306" customHeight="1" ht="18.75">
      <c r="A306" s="13" t="s">
        <v>694</v>
      </c>
      <c r="B306" s="1" t="s">
        <v>686</v>
      </c>
      <c r="C306" s="1" t="s">
        <v>687</v>
      </c>
      <c r="D306" s="6" t="s">
        <v>688</v>
      </c>
      <c r="E306" s="7">
        <v>0.515</v>
      </c>
      <c r="F306" s="8">
        <v>0</v>
      </c>
      <c r="G306" s="8">
        <v>0</v>
      </c>
      <c r="H306" s="8">
        <v>0</v>
      </c>
      <c r="I306" s="6"/>
      <c r="J306" s="1"/>
      <c r="K306" s="1" t="s">
        <v>695</v>
      </c>
    </row>
    <row x14ac:dyDescent="0.25" r="307" customHeight="1" ht="18.75">
      <c r="A307" s="13" t="s">
        <v>443</v>
      </c>
      <c r="B307" s="1" t="s">
        <v>440</v>
      </c>
      <c r="C307" s="1" t="s">
        <v>441</v>
      </c>
      <c r="D307" s="6" t="s">
        <v>696</v>
      </c>
      <c r="E307" s="7">
        <v>0.917</v>
      </c>
      <c r="F307" s="8">
        <v>0</v>
      </c>
      <c r="G307" s="8">
        <v>0</v>
      </c>
      <c r="H307" s="8">
        <v>0</v>
      </c>
      <c r="I307" s="6"/>
      <c r="J307" s="1"/>
      <c r="K307" s="1" t="s">
        <v>697</v>
      </c>
    </row>
    <row x14ac:dyDescent="0.25" r="308" customHeight="1" ht="18.75">
      <c r="A308" s="13" t="s">
        <v>447</v>
      </c>
      <c r="B308" s="1" t="s">
        <v>440</v>
      </c>
      <c r="C308" s="1" t="s">
        <v>441</v>
      </c>
      <c r="D308" s="6" t="s">
        <v>696</v>
      </c>
      <c r="E308" s="7">
        <v>0.917</v>
      </c>
      <c r="F308" s="8">
        <v>0</v>
      </c>
      <c r="G308" s="8">
        <v>0</v>
      </c>
      <c r="H308" s="8">
        <v>0</v>
      </c>
      <c r="I308" s="6"/>
      <c r="J308" s="1"/>
      <c r="K308" s="1" t="s">
        <v>697</v>
      </c>
    </row>
    <row x14ac:dyDescent="0.25" r="309" customHeight="1" ht="18.75">
      <c r="A309" s="13" t="s">
        <v>450</v>
      </c>
      <c r="B309" s="1" t="s">
        <v>440</v>
      </c>
      <c r="C309" s="1" t="s">
        <v>441</v>
      </c>
      <c r="D309" s="6" t="s">
        <v>696</v>
      </c>
      <c r="E309" s="7">
        <v>0.917</v>
      </c>
      <c r="F309" s="8">
        <v>0</v>
      </c>
      <c r="G309" s="8">
        <v>0</v>
      </c>
      <c r="H309" s="8">
        <v>0</v>
      </c>
      <c r="I309" s="6"/>
      <c r="J309" s="1"/>
      <c r="K309" s="1" t="s">
        <v>698</v>
      </c>
    </row>
    <row x14ac:dyDescent="0.25" r="310" customHeight="1" ht="18.75">
      <c r="A310" s="13" t="s">
        <v>454</v>
      </c>
      <c r="B310" s="1" t="s">
        <v>440</v>
      </c>
      <c r="C310" s="1" t="s">
        <v>441</v>
      </c>
      <c r="D310" s="6" t="s">
        <v>696</v>
      </c>
      <c r="E310" s="7">
        <v>0.917</v>
      </c>
      <c r="F310" s="8">
        <v>0</v>
      </c>
      <c r="G310" s="8">
        <v>0</v>
      </c>
      <c r="H310" s="8">
        <v>0</v>
      </c>
      <c r="I310" s="6"/>
      <c r="J310" s="1"/>
      <c r="K310" s="1" t="s">
        <v>699</v>
      </c>
    </row>
    <row x14ac:dyDescent="0.25" r="311" customHeight="1" ht="18.75">
      <c r="A311" s="13" t="s">
        <v>700</v>
      </c>
      <c r="B311" s="1" t="s">
        <v>440</v>
      </c>
      <c r="C311" s="1" t="s">
        <v>441</v>
      </c>
      <c r="D311" s="6" t="s">
        <v>696</v>
      </c>
      <c r="E311" s="7">
        <v>0.917</v>
      </c>
      <c r="F311" s="8">
        <v>0</v>
      </c>
      <c r="G311" s="8">
        <v>0</v>
      </c>
      <c r="H311" s="8">
        <v>0</v>
      </c>
      <c r="I311" s="6"/>
      <c r="J311" s="1"/>
      <c r="K311" s="1" t="s">
        <v>701</v>
      </c>
    </row>
    <row x14ac:dyDescent="0.25" r="312" customHeight="1" ht="18.75">
      <c r="A312" s="13" t="s">
        <v>462</v>
      </c>
      <c r="B312" s="1" t="s">
        <v>440</v>
      </c>
      <c r="C312" s="1" t="s">
        <v>441</v>
      </c>
      <c r="D312" s="6" t="s">
        <v>696</v>
      </c>
      <c r="E312" s="7">
        <v>0.917</v>
      </c>
      <c r="F312" s="8">
        <v>0</v>
      </c>
      <c r="G312" s="8">
        <v>0</v>
      </c>
      <c r="H312" s="8">
        <v>0</v>
      </c>
      <c r="I312" s="6"/>
      <c r="J312" s="1"/>
      <c r="K312" s="1" t="s">
        <v>702</v>
      </c>
    </row>
    <row x14ac:dyDescent="0.25" r="313" customHeight="1" ht="18.75">
      <c r="A313" s="13" t="s">
        <v>466</v>
      </c>
      <c r="B313" s="1" t="s">
        <v>440</v>
      </c>
      <c r="C313" s="1" t="s">
        <v>441</v>
      </c>
      <c r="D313" s="6" t="s">
        <v>696</v>
      </c>
      <c r="E313" s="7">
        <v>0.917</v>
      </c>
      <c r="F313" s="8">
        <v>0</v>
      </c>
      <c r="G313" s="8">
        <v>0</v>
      </c>
      <c r="H313" s="8">
        <v>0</v>
      </c>
      <c r="I313" s="6"/>
      <c r="J313" s="1"/>
      <c r="K313" s="1" t="s">
        <v>702</v>
      </c>
    </row>
    <row x14ac:dyDescent="0.25" r="314" customHeight="1" ht="18.75">
      <c r="A314" s="13" t="s">
        <v>469</v>
      </c>
      <c r="B314" s="1" t="s">
        <v>440</v>
      </c>
      <c r="C314" s="1" t="s">
        <v>441</v>
      </c>
      <c r="D314" s="6" t="s">
        <v>696</v>
      </c>
      <c r="E314" s="7">
        <v>0.917</v>
      </c>
      <c r="F314" s="8">
        <v>0</v>
      </c>
      <c r="G314" s="8">
        <v>0</v>
      </c>
      <c r="H314" s="8">
        <v>0</v>
      </c>
      <c r="I314" s="6"/>
      <c r="J314" s="1"/>
      <c r="K314" s="1" t="s">
        <v>703</v>
      </c>
    </row>
    <row x14ac:dyDescent="0.25" r="315" customHeight="1" ht="18.75">
      <c r="A315" s="13" t="s">
        <v>473</v>
      </c>
      <c r="B315" s="1" t="s">
        <v>440</v>
      </c>
      <c r="C315" s="1" t="s">
        <v>441</v>
      </c>
      <c r="D315" s="6" t="s">
        <v>696</v>
      </c>
      <c r="E315" s="7">
        <v>0.917</v>
      </c>
      <c r="F315" s="8">
        <v>0</v>
      </c>
      <c r="G315" s="8">
        <v>0</v>
      </c>
      <c r="H315" s="8">
        <v>0</v>
      </c>
      <c r="I315" s="6"/>
      <c r="J315" s="1"/>
      <c r="K315" s="1" t="s">
        <v>703</v>
      </c>
    </row>
    <row x14ac:dyDescent="0.25" r="316" customHeight="1" ht="18.75">
      <c r="A316" s="13" t="s">
        <v>476</v>
      </c>
      <c r="B316" s="1" t="s">
        <v>440</v>
      </c>
      <c r="C316" s="1" t="s">
        <v>441</v>
      </c>
      <c r="D316" s="6" t="s">
        <v>696</v>
      </c>
      <c r="E316" s="7">
        <v>0.917</v>
      </c>
      <c r="F316" s="8">
        <v>0</v>
      </c>
      <c r="G316" s="8">
        <v>0</v>
      </c>
      <c r="H316" s="8">
        <v>0</v>
      </c>
      <c r="I316" s="6"/>
      <c r="J316" s="1"/>
      <c r="K316" s="1" t="s">
        <v>704</v>
      </c>
    </row>
    <row x14ac:dyDescent="0.25" r="317" customHeight="1" ht="18.75">
      <c r="A317" s="13" t="s">
        <v>480</v>
      </c>
      <c r="B317" s="1" t="s">
        <v>440</v>
      </c>
      <c r="C317" s="1" t="s">
        <v>441</v>
      </c>
      <c r="D317" s="6" t="s">
        <v>696</v>
      </c>
      <c r="E317" s="7">
        <v>0.917</v>
      </c>
      <c r="F317" s="8">
        <v>0</v>
      </c>
      <c r="G317" s="8">
        <v>0</v>
      </c>
      <c r="H317" s="8">
        <v>0</v>
      </c>
      <c r="I317" s="6"/>
      <c r="J317" s="1"/>
      <c r="K317" s="1" t="s">
        <v>704</v>
      </c>
    </row>
    <row x14ac:dyDescent="0.25" r="318" customHeight="1" ht="18.75">
      <c r="A318" s="13" t="s">
        <v>483</v>
      </c>
      <c r="B318" s="1" t="s">
        <v>440</v>
      </c>
      <c r="C318" s="1" t="s">
        <v>441</v>
      </c>
      <c r="D318" s="6" t="s">
        <v>696</v>
      </c>
      <c r="E318" s="7">
        <v>0.917</v>
      </c>
      <c r="F318" s="8">
        <v>0</v>
      </c>
      <c r="G318" s="8">
        <v>0</v>
      </c>
      <c r="H318" s="8">
        <v>0</v>
      </c>
      <c r="I318" s="6"/>
      <c r="J318" s="1"/>
      <c r="K318" s="1" t="s">
        <v>705</v>
      </c>
    </row>
    <row x14ac:dyDescent="0.25" r="319" customHeight="1" ht="18.75">
      <c r="A319" s="13" t="s">
        <v>487</v>
      </c>
      <c r="B319" s="1" t="s">
        <v>440</v>
      </c>
      <c r="C319" s="1" t="s">
        <v>441</v>
      </c>
      <c r="D319" s="6" t="s">
        <v>696</v>
      </c>
      <c r="E319" s="7">
        <v>0.917</v>
      </c>
      <c r="F319" s="8">
        <v>0</v>
      </c>
      <c r="G319" s="8">
        <v>0</v>
      </c>
      <c r="H319" s="8">
        <v>0</v>
      </c>
      <c r="I319" s="6"/>
      <c r="J319" s="1"/>
      <c r="K319" s="1" t="s">
        <v>706</v>
      </c>
    </row>
    <row x14ac:dyDescent="0.25" r="320" customHeight="1" ht="18.75">
      <c r="A320" s="13" t="s">
        <v>491</v>
      </c>
      <c r="B320" s="1" t="s">
        <v>440</v>
      </c>
      <c r="C320" s="1" t="s">
        <v>441</v>
      </c>
      <c r="D320" s="6" t="s">
        <v>696</v>
      </c>
      <c r="E320" s="7">
        <v>0.917</v>
      </c>
      <c r="F320" s="8">
        <v>0</v>
      </c>
      <c r="G320" s="8">
        <v>0</v>
      </c>
      <c r="H320" s="8">
        <v>0</v>
      </c>
      <c r="I320" s="6"/>
      <c r="J320" s="1"/>
      <c r="K320" s="1" t="s">
        <v>707</v>
      </c>
    </row>
    <row x14ac:dyDescent="0.25" r="321" customHeight="1" ht="18.75">
      <c r="A321" s="13" t="s">
        <v>495</v>
      </c>
      <c r="B321" s="1" t="s">
        <v>440</v>
      </c>
      <c r="C321" s="1" t="s">
        <v>441</v>
      </c>
      <c r="D321" s="6" t="s">
        <v>696</v>
      </c>
      <c r="E321" s="7">
        <v>0.917</v>
      </c>
      <c r="F321" s="8">
        <v>0</v>
      </c>
      <c r="G321" s="8">
        <v>0</v>
      </c>
      <c r="H321" s="8">
        <v>0</v>
      </c>
      <c r="I321" s="6"/>
      <c r="J321" s="1"/>
      <c r="K321" s="1" t="s">
        <v>708</v>
      </c>
    </row>
    <row x14ac:dyDescent="0.25" r="322" customHeight="1" ht="18.75">
      <c r="A322" s="13" t="s">
        <v>499</v>
      </c>
      <c r="B322" s="1" t="s">
        <v>440</v>
      </c>
      <c r="C322" s="1" t="s">
        <v>441</v>
      </c>
      <c r="D322" s="6" t="s">
        <v>696</v>
      </c>
      <c r="E322" s="7">
        <v>0.917</v>
      </c>
      <c r="F322" s="8">
        <v>0</v>
      </c>
      <c r="G322" s="8">
        <v>0</v>
      </c>
      <c r="H322" s="8">
        <v>0</v>
      </c>
      <c r="I322" s="6"/>
      <c r="J322" s="1"/>
      <c r="K322" s="1" t="s">
        <v>708</v>
      </c>
    </row>
    <row x14ac:dyDescent="0.25" r="323" customHeight="1" ht="18.75">
      <c r="A323" s="13" t="s">
        <v>502</v>
      </c>
      <c r="B323" s="1" t="s">
        <v>440</v>
      </c>
      <c r="C323" s="1" t="s">
        <v>441</v>
      </c>
      <c r="D323" s="6" t="s">
        <v>696</v>
      </c>
      <c r="E323" s="7">
        <v>0.917</v>
      </c>
      <c r="F323" s="8">
        <v>0</v>
      </c>
      <c r="G323" s="8">
        <v>0</v>
      </c>
      <c r="H323" s="8">
        <v>0</v>
      </c>
      <c r="I323" s="6"/>
      <c r="J323" s="1"/>
      <c r="K323" s="1" t="s">
        <v>709</v>
      </c>
    </row>
    <row x14ac:dyDescent="0.25" r="324" customHeight="1" ht="18.75">
      <c r="A324" s="13" t="s">
        <v>506</v>
      </c>
      <c r="B324" s="1" t="s">
        <v>440</v>
      </c>
      <c r="C324" s="1" t="s">
        <v>441</v>
      </c>
      <c r="D324" s="6" t="s">
        <v>696</v>
      </c>
      <c r="E324" s="7">
        <v>0.917</v>
      </c>
      <c r="F324" s="8">
        <v>0</v>
      </c>
      <c r="G324" s="8">
        <v>0</v>
      </c>
      <c r="H324" s="8">
        <v>0</v>
      </c>
      <c r="I324" s="6"/>
      <c r="J324" s="1"/>
      <c r="K324" s="1" t="s">
        <v>709</v>
      </c>
    </row>
    <row x14ac:dyDescent="0.25" r="325" customHeight="1" ht="18.75">
      <c r="A325" s="13" t="s">
        <v>509</v>
      </c>
      <c r="B325" s="1" t="s">
        <v>440</v>
      </c>
      <c r="C325" s="1" t="s">
        <v>441</v>
      </c>
      <c r="D325" s="6" t="s">
        <v>696</v>
      </c>
      <c r="E325" s="7">
        <v>0.917</v>
      </c>
      <c r="F325" s="8">
        <v>0</v>
      </c>
      <c r="G325" s="8">
        <v>0</v>
      </c>
      <c r="H325" s="8">
        <v>0</v>
      </c>
      <c r="I325" s="6"/>
      <c r="J325" s="1"/>
      <c r="K325" s="1" t="s">
        <v>710</v>
      </c>
    </row>
    <row x14ac:dyDescent="0.25" r="326" customHeight="1" ht="18.75">
      <c r="A326" s="13" t="s">
        <v>513</v>
      </c>
      <c r="B326" s="1" t="s">
        <v>440</v>
      </c>
      <c r="C326" s="1" t="s">
        <v>441</v>
      </c>
      <c r="D326" s="6" t="s">
        <v>696</v>
      </c>
      <c r="E326" s="7">
        <v>0.917</v>
      </c>
      <c r="F326" s="8">
        <v>0</v>
      </c>
      <c r="G326" s="8">
        <v>0</v>
      </c>
      <c r="H326" s="8">
        <v>0</v>
      </c>
      <c r="I326" s="6"/>
      <c r="J326" s="1"/>
      <c r="K326" s="1" t="s">
        <v>710</v>
      </c>
    </row>
    <row x14ac:dyDescent="0.25" r="327" customHeight="1" ht="18.75">
      <c r="A327" s="13" t="s">
        <v>516</v>
      </c>
      <c r="B327" s="1" t="s">
        <v>440</v>
      </c>
      <c r="C327" s="1" t="s">
        <v>441</v>
      </c>
      <c r="D327" s="6" t="s">
        <v>696</v>
      </c>
      <c r="E327" s="7">
        <v>0.917</v>
      </c>
      <c r="F327" s="8">
        <v>0</v>
      </c>
      <c r="G327" s="8">
        <v>0</v>
      </c>
      <c r="H327" s="8">
        <v>0</v>
      </c>
      <c r="I327" s="6"/>
      <c r="J327" s="1"/>
      <c r="K327" s="1" t="s">
        <v>711</v>
      </c>
    </row>
    <row x14ac:dyDescent="0.25" r="328" customHeight="1" ht="18.75">
      <c r="A328" s="13" t="s">
        <v>520</v>
      </c>
      <c r="B328" s="1" t="s">
        <v>440</v>
      </c>
      <c r="C328" s="1" t="s">
        <v>441</v>
      </c>
      <c r="D328" s="6" t="s">
        <v>696</v>
      </c>
      <c r="E328" s="7">
        <v>0.917</v>
      </c>
      <c r="F328" s="8">
        <v>0</v>
      </c>
      <c r="G328" s="8">
        <v>0</v>
      </c>
      <c r="H328" s="8">
        <v>0</v>
      </c>
      <c r="I328" s="6"/>
      <c r="J328" s="1"/>
      <c r="K328" s="1" t="s">
        <v>711</v>
      </c>
    </row>
    <row x14ac:dyDescent="0.25" r="329" customHeight="1" ht="18.75">
      <c r="A329" s="13" t="s">
        <v>712</v>
      </c>
      <c r="B329" s="1" t="s">
        <v>440</v>
      </c>
      <c r="C329" s="1" t="s">
        <v>441</v>
      </c>
      <c r="D329" s="6" t="s">
        <v>696</v>
      </c>
      <c r="E329" s="7">
        <v>0.917</v>
      </c>
      <c r="F329" s="8">
        <v>0</v>
      </c>
      <c r="G329" s="8">
        <v>0</v>
      </c>
      <c r="H329" s="8">
        <v>0</v>
      </c>
      <c r="I329" s="6"/>
      <c r="J329" s="1"/>
      <c r="K329" s="1" t="s">
        <v>713</v>
      </c>
    </row>
    <row x14ac:dyDescent="0.25" r="330" customHeight="1" ht="18.75">
      <c r="A330" s="13" t="s">
        <v>527</v>
      </c>
      <c r="B330" s="1" t="s">
        <v>440</v>
      </c>
      <c r="C330" s="1" t="s">
        <v>441</v>
      </c>
      <c r="D330" s="6" t="s">
        <v>696</v>
      </c>
      <c r="E330" s="7">
        <v>0.917</v>
      </c>
      <c r="F330" s="8">
        <v>0</v>
      </c>
      <c r="G330" s="8">
        <v>0</v>
      </c>
      <c r="H330" s="8">
        <v>0</v>
      </c>
      <c r="I330" s="6"/>
      <c r="J330" s="1"/>
      <c r="K330" s="1" t="s">
        <v>714</v>
      </c>
    </row>
    <row x14ac:dyDescent="0.25" r="331" customHeight="1" ht="18.75">
      <c r="A331" s="13" t="s">
        <v>715</v>
      </c>
      <c r="B331" s="1" t="s">
        <v>440</v>
      </c>
      <c r="C331" s="1" t="s">
        <v>441</v>
      </c>
      <c r="D331" s="6" t="s">
        <v>515</v>
      </c>
      <c r="E331" s="7">
        <v>0.909</v>
      </c>
      <c r="F331" s="8">
        <v>0</v>
      </c>
      <c r="G331" s="7">
        <v>0.05</v>
      </c>
      <c r="H331" s="8">
        <v>0</v>
      </c>
      <c r="I331" s="6" t="s">
        <v>516</v>
      </c>
      <c r="J331" s="1"/>
      <c r="K331" s="1" t="s">
        <v>716</v>
      </c>
    </row>
    <row x14ac:dyDescent="0.25" r="332" customHeight="1" ht="18.75">
      <c r="A332" s="13" t="s">
        <v>717</v>
      </c>
      <c r="B332" s="1" t="s">
        <v>440</v>
      </c>
      <c r="C332" s="1" t="s">
        <v>441</v>
      </c>
      <c r="D332" s="6" t="s">
        <v>718</v>
      </c>
      <c r="E332" s="7">
        <v>1.93</v>
      </c>
      <c r="F332" s="8">
        <v>0</v>
      </c>
      <c r="G332" s="8">
        <v>0</v>
      </c>
      <c r="H332" s="8">
        <v>0</v>
      </c>
      <c r="I332" s="6"/>
      <c r="J332" s="1"/>
      <c r="K332" s="1" t="s">
        <v>719</v>
      </c>
    </row>
    <row x14ac:dyDescent="0.25" r="333" customHeight="1" ht="18.75">
      <c r="A333" s="13" t="s">
        <v>720</v>
      </c>
      <c r="B333" s="1" t="s">
        <v>440</v>
      </c>
      <c r="C333" s="1" t="s">
        <v>441</v>
      </c>
      <c r="D333" s="6" t="s">
        <v>718</v>
      </c>
      <c r="E333" s="7">
        <v>1.93</v>
      </c>
      <c r="F333" s="8">
        <v>0</v>
      </c>
      <c r="G333" s="8">
        <v>0</v>
      </c>
      <c r="H333" s="8">
        <v>0</v>
      </c>
      <c r="I333" s="6"/>
      <c r="J333" s="1"/>
      <c r="K333" s="1" t="s">
        <v>719</v>
      </c>
    </row>
    <row x14ac:dyDescent="0.25" r="334" customHeight="1" ht="18.75">
      <c r="A334" s="13" t="s">
        <v>721</v>
      </c>
      <c r="B334" s="1" t="s">
        <v>440</v>
      </c>
      <c r="C334" s="1" t="s">
        <v>441</v>
      </c>
      <c r="D334" s="6" t="s">
        <v>718</v>
      </c>
      <c r="E334" s="7">
        <v>1.93</v>
      </c>
      <c r="F334" s="8">
        <v>0</v>
      </c>
      <c r="G334" s="8">
        <v>0</v>
      </c>
      <c r="H334" s="8">
        <v>0</v>
      </c>
      <c r="I334" s="6"/>
      <c r="J334" s="1"/>
      <c r="K334" s="1" t="s">
        <v>719</v>
      </c>
    </row>
    <row x14ac:dyDescent="0.25" r="335" customHeight="1" ht="18.75">
      <c r="A335" s="13" t="s">
        <v>722</v>
      </c>
      <c r="B335" s="1" t="s">
        <v>440</v>
      </c>
      <c r="C335" s="1" t="s">
        <v>441</v>
      </c>
      <c r="D335" s="6" t="s">
        <v>718</v>
      </c>
      <c r="E335" s="7">
        <v>1.93</v>
      </c>
      <c r="F335" s="8">
        <v>0</v>
      </c>
      <c r="G335" s="8">
        <v>0</v>
      </c>
      <c r="H335" s="8">
        <v>0</v>
      </c>
      <c r="I335" s="6"/>
      <c r="J335" s="1"/>
      <c r="K335" s="1" t="s">
        <v>719</v>
      </c>
    </row>
    <row x14ac:dyDescent="0.25" r="336" customHeight="1" ht="18.75">
      <c r="A336" s="13" t="s">
        <v>723</v>
      </c>
      <c r="B336" s="1" t="s">
        <v>440</v>
      </c>
      <c r="C336" s="1" t="s">
        <v>441</v>
      </c>
      <c r="D336" s="6" t="s">
        <v>724</v>
      </c>
      <c r="E336" s="7">
        <v>1.51</v>
      </c>
      <c r="F336" s="8">
        <v>0</v>
      </c>
      <c r="G336" s="8">
        <v>0</v>
      </c>
      <c r="H336" s="8">
        <v>0</v>
      </c>
      <c r="I336" s="6"/>
      <c r="J336" s="1"/>
      <c r="K336" s="1" t="s">
        <v>719</v>
      </c>
    </row>
    <row x14ac:dyDescent="0.25" r="337" customHeight="1" ht="18.75">
      <c r="A337" s="13" t="s">
        <v>725</v>
      </c>
      <c r="B337" s="1" t="s">
        <v>440</v>
      </c>
      <c r="C337" s="1" t="s">
        <v>441</v>
      </c>
      <c r="D337" s="6" t="s">
        <v>726</v>
      </c>
      <c r="E337" s="7">
        <v>1.15</v>
      </c>
      <c r="F337" s="8">
        <v>0</v>
      </c>
      <c r="G337" s="8">
        <v>0</v>
      </c>
      <c r="H337" s="8">
        <v>0</v>
      </c>
      <c r="I337" s="6"/>
      <c r="J337" s="1"/>
      <c r="K337" s="1" t="s">
        <v>727</v>
      </c>
    </row>
    <row x14ac:dyDescent="0.25" r="338" customHeight="1" ht="18.75">
      <c r="A338" s="13" t="s">
        <v>728</v>
      </c>
      <c r="B338" s="1" t="s">
        <v>440</v>
      </c>
      <c r="C338" s="1" t="s">
        <v>441</v>
      </c>
      <c r="D338" s="6" t="s">
        <v>726</v>
      </c>
      <c r="E338" s="7">
        <v>1.15</v>
      </c>
      <c r="F338" s="8">
        <v>0</v>
      </c>
      <c r="G338" s="8">
        <v>0</v>
      </c>
      <c r="H338" s="8">
        <v>0</v>
      </c>
      <c r="I338" s="6"/>
      <c r="J338" s="1"/>
      <c r="K338" s="1" t="s">
        <v>727</v>
      </c>
    </row>
    <row x14ac:dyDescent="0.25" r="339" customHeight="1" ht="18.75">
      <c r="A339" s="13" t="s">
        <v>729</v>
      </c>
      <c r="B339" s="1" t="s">
        <v>440</v>
      </c>
      <c r="C339" s="1" t="s">
        <v>441</v>
      </c>
      <c r="D339" s="6" t="s">
        <v>726</v>
      </c>
      <c r="E339" s="7">
        <v>1.15</v>
      </c>
      <c r="F339" s="8">
        <v>0</v>
      </c>
      <c r="G339" s="8">
        <v>0</v>
      </c>
      <c r="H339" s="8">
        <v>0</v>
      </c>
      <c r="I339" s="6"/>
      <c r="J339" s="1"/>
      <c r="K339" s="1" t="s">
        <v>727</v>
      </c>
    </row>
    <row x14ac:dyDescent="0.25" r="340" customHeight="1" ht="18.75">
      <c r="A340" s="13" t="s">
        <v>730</v>
      </c>
      <c r="B340" s="1" t="s">
        <v>440</v>
      </c>
      <c r="C340" s="1" t="s">
        <v>441</v>
      </c>
      <c r="D340" s="6" t="s">
        <v>726</v>
      </c>
      <c r="E340" s="7">
        <v>1.15</v>
      </c>
      <c r="F340" s="8">
        <v>0</v>
      </c>
      <c r="G340" s="8">
        <v>0</v>
      </c>
      <c r="H340" s="8">
        <v>0</v>
      </c>
      <c r="I340" s="6"/>
      <c r="J340" s="1"/>
      <c r="K340" s="1" t="s">
        <v>727</v>
      </c>
    </row>
    <row x14ac:dyDescent="0.25" r="341" customHeight="1" ht="18.75">
      <c r="A341" s="13" t="s">
        <v>731</v>
      </c>
      <c r="B341" s="1" t="s">
        <v>440</v>
      </c>
      <c r="C341" s="1" t="s">
        <v>441</v>
      </c>
      <c r="D341" s="6" t="s">
        <v>718</v>
      </c>
      <c r="E341" s="7">
        <v>1.93</v>
      </c>
      <c r="F341" s="8">
        <v>0</v>
      </c>
      <c r="G341" s="8">
        <v>0</v>
      </c>
      <c r="H341" s="8">
        <v>0</v>
      </c>
      <c r="I341" s="6"/>
      <c r="J341" s="1"/>
      <c r="K341" s="1" t="s">
        <v>732</v>
      </c>
    </row>
    <row x14ac:dyDescent="0.25" r="342" customHeight="1" ht="18.75">
      <c r="A342" s="13" t="s">
        <v>733</v>
      </c>
      <c r="B342" s="1" t="s">
        <v>440</v>
      </c>
      <c r="C342" s="1" t="s">
        <v>441</v>
      </c>
      <c r="D342" s="6" t="s">
        <v>718</v>
      </c>
      <c r="E342" s="7">
        <v>1.93</v>
      </c>
      <c r="F342" s="8">
        <v>0</v>
      </c>
      <c r="G342" s="8">
        <v>0</v>
      </c>
      <c r="H342" s="8">
        <v>0</v>
      </c>
      <c r="I342" s="6"/>
      <c r="J342" s="1"/>
      <c r="K342" s="1" t="s">
        <v>732</v>
      </c>
    </row>
    <row x14ac:dyDescent="0.25" r="343" customHeight="1" ht="18.75">
      <c r="A343" s="13" t="s">
        <v>734</v>
      </c>
      <c r="B343" s="1" t="s">
        <v>440</v>
      </c>
      <c r="C343" s="1" t="s">
        <v>441</v>
      </c>
      <c r="D343" s="6" t="s">
        <v>718</v>
      </c>
      <c r="E343" s="7">
        <v>1.93</v>
      </c>
      <c r="F343" s="8">
        <v>0</v>
      </c>
      <c r="G343" s="8">
        <v>0</v>
      </c>
      <c r="H343" s="8">
        <v>0</v>
      </c>
      <c r="I343" s="6"/>
      <c r="J343" s="1"/>
      <c r="K343" s="1" t="s">
        <v>732</v>
      </c>
    </row>
    <row x14ac:dyDescent="0.25" r="344" customHeight="1" ht="18.75">
      <c r="A344" s="13" t="s">
        <v>735</v>
      </c>
      <c r="B344" s="1" t="s">
        <v>440</v>
      </c>
      <c r="C344" s="1" t="s">
        <v>441</v>
      </c>
      <c r="D344" s="6" t="s">
        <v>718</v>
      </c>
      <c r="E344" s="7">
        <v>1.93</v>
      </c>
      <c r="F344" s="8">
        <v>0</v>
      </c>
      <c r="G344" s="8">
        <v>0</v>
      </c>
      <c r="H344" s="8">
        <v>0</v>
      </c>
      <c r="I344" s="6"/>
      <c r="J344" s="1"/>
      <c r="K344" s="1" t="s">
        <v>732</v>
      </c>
    </row>
    <row x14ac:dyDescent="0.25" r="345" customHeight="1" ht="18.75">
      <c r="A345" s="13" t="s">
        <v>736</v>
      </c>
      <c r="B345" s="1" t="s">
        <v>440</v>
      </c>
      <c r="C345" s="1" t="s">
        <v>441</v>
      </c>
      <c r="D345" s="6" t="s">
        <v>726</v>
      </c>
      <c r="E345" s="7">
        <v>1.15</v>
      </c>
      <c r="F345" s="8">
        <v>0</v>
      </c>
      <c r="G345" s="8">
        <v>0</v>
      </c>
      <c r="H345" s="8">
        <v>0</v>
      </c>
      <c r="I345" s="6"/>
      <c r="J345" s="1"/>
      <c r="K345" s="1" t="s">
        <v>737</v>
      </c>
    </row>
    <row x14ac:dyDescent="0.25" r="346" customHeight="1" ht="18.75">
      <c r="A346" s="13" t="s">
        <v>738</v>
      </c>
      <c r="B346" s="1" t="s">
        <v>440</v>
      </c>
      <c r="C346" s="1" t="s">
        <v>441</v>
      </c>
      <c r="D346" s="6" t="s">
        <v>726</v>
      </c>
      <c r="E346" s="7">
        <v>1.15</v>
      </c>
      <c r="F346" s="8">
        <v>0</v>
      </c>
      <c r="G346" s="8">
        <v>0</v>
      </c>
      <c r="H346" s="8">
        <v>0</v>
      </c>
      <c r="I346" s="6"/>
      <c r="J346" s="1"/>
      <c r="K346" s="1" t="s">
        <v>737</v>
      </c>
    </row>
    <row x14ac:dyDescent="0.25" r="347" customHeight="1" ht="18.75">
      <c r="A347" s="13" t="s">
        <v>739</v>
      </c>
      <c r="B347" s="1" t="s">
        <v>440</v>
      </c>
      <c r="C347" s="1" t="s">
        <v>441</v>
      </c>
      <c r="D347" s="6" t="s">
        <v>726</v>
      </c>
      <c r="E347" s="7">
        <v>1.15</v>
      </c>
      <c r="F347" s="8">
        <v>0</v>
      </c>
      <c r="G347" s="8">
        <v>0</v>
      </c>
      <c r="H347" s="8">
        <v>0</v>
      </c>
      <c r="I347" s="6"/>
      <c r="J347" s="1"/>
      <c r="K347" s="1" t="s">
        <v>737</v>
      </c>
    </row>
    <row x14ac:dyDescent="0.25" r="348" customHeight="1" ht="18.75">
      <c r="A348" s="13" t="s">
        <v>740</v>
      </c>
      <c r="B348" s="1" t="s">
        <v>440</v>
      </c>
      <c r="C348" s="1" t="s">
        <v>441</v>
      </c>
      <c r="D348" s="6" t="s">
        <v>726</v>
      </c>
      <c r="E348" s="7">
        <v>1.15</v>
      </c>
      <c r="F348" s="8">
        <v>0</v>
      </c>
      <c r="G348" s="8">
        <v>0</v>
      </c>
      <c r="H348" s="8">
        <v>0</v>
      </c>
      <c r="I348" s="6"/>
      <c r="J348" s="1"/>
      <c r="K348" s="1" t="s">
        <v>737</v>
      </c>
    </row>
    <row x14ac:dyDescent="0.25" r="349" customHeight="1" ht="18.75">
      <c r="A349" s="13" t="s">
        <v>741</v>
      </c>
      <c r="B349" s="1" t="s">
        <v>440</v>
      </c>
      <c r="C349" s="1" t="s">
        <v>441</v>
      </c>
      <c r="D349" s="6" t="s">
        <v>726</v>
      </c>
      <c r="E349" s="7">
        <v>1.15</v>
      </c>
      <c r="F349" s="8">
        <v>0</v>
      </c>
      <c r="G349" s="8">
        <v>0</v>
      </c>
      <c r="H349" s="8">
        <v>0</v>
      </c>
      <c r="I349" s="6"/>
      <c r="J349" s="1"/>
      <c r="K349" s="1" t="s">
        <v>737</v>
      </c>
    </row>
    <row x14ac:dyDescent="0.25" r="350" customHeight="1" ht="18.75">
      <c r="A350" s="5" t="s">
        <v>742</v>
      </c>
      <c r="B350" s="9" t="s">
        <v>440</v>
      </c>
      <c r="C350" s="1" t="s">
        <v>441</v>
      </c>
      <c r="D350" s="6" t="s">
        <v>743</v>
      </c>
      <c r="E350" s="7">
        <v>1.28</v>
      </c>
      <c r="F350" s="7">
        <v>0.0027</v>
      </c>
      <c r="G350" s="8">
        <v>1</v>
      </c>
      <c r="H350" s="8">
        <v>0</v>
      </c>
      <c r="I350" s="6" t="s">
        <v>744</v>
      </c>
      <c r="J350" s="1"/>
      <c r="K350" s="9" t="s">
        <v>745</v>
      </c>
    </row>
    <row x14ac:dyDescent="0.25" r="351" customHeight="1" ht="18.75">
      <c r="A351" s="13" t="s">
        <v>746</v>
      </c>
      <c r="B351" s="9" t="s">
        <v>440</v>
      </c>
      <c r="C351" s="1" t="s">
        <v>441</v>
      </c>
      <c r="D351" s="6" t="s">
        <v>743</v>
      </c>
      <c r="E351" s="7">
        <v>1.28</v>
      </c>
      <c r="F351" s="7">
        <v>0.0027</v>
      </c>
      <c r="G351" s="8">
        <v>1</v>
      </c>
      <c r="H351" s="8">
        <v>0</v>
      </c>
      <c r="I351" s="6" t="s">
        <v>744</v>
      </c>
      <c r="J351" s="1"/>
      <c r="K351" s="9" t="s">
        <v>745</v>
      </c>
    </row>
    <row x14ac:dyDescent="0.25" r="352" customHeight="1" ht="18.75">
      <c r="A352" s="5" t="s">
        <v>747</v>
      </c>
      <c r="B352" s="9" t="s">
        <v>440</v>
      </c>
      <c r="C352" s="1" t="s">
        <v>441</v>
      </c>
      <c r="D352" s="6" t="s">
        <v>743</v>
      </c>
      <c r="E352" s="7">
        <v>1.28</v>
      </c>
      <c r="F352" s="7">
        <v>0.0027</v>
      </c>
      <c r="G352" s="8">
        <v>1</v>
      </c>
      <c r="H352" s="8">
        <v>0</v>
      </c>
      <c r="I352" s="6" t="s">
        <v>744</v>
      </c>
      <c r="J352" s="1"/>
      <c r="K352" s="9" t="s">
        <v>748</v>
      </c>
    </row>
    <row x14ac:dyDescent="0.25" r="353" customHeight="1" ht="18.75">
      <c r="A353" s="13" t="s">
        <v>749</v>
      </c>
      <c r="B353" s="9" t="s">
        <v>440</v>
      </c>
      <c r="C353" s="1" t="s">
        <v>441</v>
      </c>
      <c r="D353" s="6" t="s">
        <v>743</v>
      </c>
      <c r="E353" s="7">
        <v>1.28</v>
      </c>
      <c r="F353" s="7">
        <v>0.0027</v>
      </c>
      <c r="G353" s="8">
        <v>1</v>
      </c>
      <c r="H353" s="8">
        <v>0</v>
      </c>
      <c r="I353" s="6" t="s">
        <v>744</v>
      </c>
      <c r="J353" s="1"/>
      <c r="K353" s="9" t="s">
        <v>748</v>
      </c>
    </row>
    <row x14ac:dyDescent="0.25" r="354" customHeight="1" ht="18.75">
      <c r="A354" s="5" t="s">
        <v>750</v>
      </c>
      <c r="B354" s="9" t="s">
        <v>440</v>
      </c>
      <c r="C354" s="1" t="s">
        <v>441</v>
      </c>
      <c r="D354" s="6" t="s">
        <v>743</v>
      </c>
      <c r="E354" s="7">
        <v>1.28</v>
      </c>
      <c r="F354" s="7">
        <v>0.0027</v>
      </c>
      <c r="G354" s="8">
        <v>1</v>
      </c>
      <c r="H354" s="8">
        <v>0</v>
      </c>
      <c r="I354" s="6" t="s">
        <v>744</v>
      </c>
      <c r="J354" s="1"/>
      <c r="K354" s="9" t="s">
        <v>751</v>
      </c>
    </row>
    <row x14ac:dyDescent="0.25" r="355" customHeight="1" ht="18.75">
      <c r="A355" s="5" t="s">
        <v>752</v>
      </c>
      <c r="B355" s="9" t="s">
        <v>440</v>
      </c>
      <c r="C355" s="1" t="s">
        <v>441</v>
      </c>
      <c r="D355" s="6" t="s">
        <v>743</v>
      </c>
      <c r="E355" s="7">
        <v>1.28</v>
      </c>
      <c r="F355" s="7">
        <v>0.0027</v>
      </c>
      <c r="G355" s="8">
        <v>1</v>
      </c>
      <c r="H355" s="8">
        <v>0</v>
      </c>
      <c r="I355" s="6" t="s">
        <v>744</v>
      </c>
      <c r="J355" s="1"/>
      <c r="K355" s="9" t="s">
        <v>751</v>
      </c>
    </row>
    <row x14ac:dyDescent="0.25" r="356" customHeight="1" ht="18.75">
      <c r="A356" s="13" t="s">
        <v>753</v>
      </c>
      <c r="B356" s="9" t="s">
        <v>440</v>
      </c>
      <c r="C356" s="1" t="s">
        <v>441</v>
      </c>
      <c r="D356" s="6" t="s">
        <v>743</v>
      </c>
      <c r="E356" s="7">
        <v>1.28</v>
      </c>
      <c r="F356" s="7">
        <v>0.0027</v>
      </c>
      <c r="G356" s="8">
        <v>1</v>
      </c>
      <c r="H356" s="8">
        <v>0</v>
      </c>
      <c r="I356" s="6" t="s">
        <v>744</v>
      </c>
      <c r="J356" s="1"/>
      <c r="K356" s="9" t="s">
        <v>754</v>
      </c>
    </row>
    <row x14ac:dyDescent="0.25" r="357" customHeight="1" ht="18.75">
      <c r="A357" s="13" t="s">
        <v>755</v>
      </c>
      <c r="B357" s="9" t="s">
        <v>440</v>
      </c>
      <c r="C357" s="1" t="s">
        <v>441</v>
      </c>
      <c r="D357" s="6" t="s">
        <v>743</v>
      </c>
      <c r="E357" s="7">
        <v>1.28</v>
      </c>
      <c r="F357" s="7">
        <v>0.0027</v>
      </c>
      <c r="G357" s="8">
        <v>1</v>
      </c>
      <c r="H357" s="8">
        <v>0</v>
      </c>
      <c r="I357" s="6" t="s">
        <v>744</v>
      </c>
      <c r="J357" s="1"/>
      <c r="K357" s="9" t="s">
        <v>754</v>
      </c>
    </row>
    <row x14ac:dyDescent="0.25" r="358" customHeight="1" ht="18.75">
      <c r="A358" s="5" t="s">
        <v>756</v>
      </c>
      <c r="B358" s="9" t="s">
        <v>440</v>
      </c>
      <c r="C358" s="1" t="s">
        <v>441</v>
      </c>
      <c r="D358" s="6" t="s">
        <v>743</v>
      </c>
      <c r="E358" s="7">
        <v>1.28</v>
      </c>
      <c r="F358" s="7">
        <v>0.0027</v>
      </c>
      <c r="G358" s="8">
        <v>1</v>
      </c>
      <c r="H358" s="8">
        <v>0</v>
      </c>
      <c r="I358" s="6" t="s">
        <v>744</v>
      </c>
      <c r="J358" s="1"/>
      <c r="K358" s="9" t="s">
        <v>757</v>
      </c>
    </row>
    <row x14ac:dyDescent="0.25" r="359" customHeight="1" ht="18.75">
      <c r="A359" s="13" t="s">
        <v>758</v>
      </c>
      <c r="B359" s="9" t="s">
        <v>440</v>
      </c>
      <c r="C359" s="1" t="s">
        <v>441</v>
      </c>
      <c r="D359" s="6" t="s">
        <v>743</v>
      </c>
      <c r="E359" s="7">
        <v>1.28</v>
      </c>
      <c r="F359" s="7">
        <v>0.0027</v>
      </c>
      <c r="G359" s="8">
        <v>1</v>
      </c>
      <c r="H359" s="8">
        <v>0</v>
      </c>
      <c r="I359" s="6" t="s">
        <v>744</v>
      </c>
      <c r="J359" s="1"/>
      <c r="K359" s="9" t="s">
        <v>757</v>
      </c>
    </row>
    <row x14ac:dyDescent="0.25" r="360" customHeight="1" ht="18.75">
      <c r="A360" s="5" t="s">
        <v>759</v>
      </c>
      <c r="B360" s="9" t="s">
        <v>440</v>
      </c>
      <c r="C360" s="1" t="s">
        <v>441</v>
      </c>
      <c r="D360" s="6" t="s">
        <v>743</v>
      </c>
      <c r="E360" s="7">
        <v>1.28</v>
      </c>
      <c r="F360" s="7">
        <v>0.0027</v>
      </c>
      <c r="G360" s="8">
        <v>1</v>
      </c>
      <c r="H360" s="8">
        <v>0</v>
      </c>
      <c r="I360" s="6" t="s">
        <v>744</v>
      </c>
      <c r="J360" s="1"/>
      <c r="K360" s="9" t="s">
        <v>760</v>
      </c>
    </row>
    <row x14ac:dyDescent="0.25" r="361" customHeight="1" ht="18.75">
      <c r="A361" s="13" t="s">
        <v>761</v>
      </c>
      <c r="B361" s="9" t="s">
        <v>440</v>
      </c>
      <c r="C361" s="1" t="s">
        <v>441</v>
      </c>
      <c r="D361" s="6" t="s">
        <v>743</v>
      </c>
      <c r="E361" s="7">
        <v>1.28</v>
      </c>
      <c r="F361" s="7">
        <v>0.0027</v>
      </c>
      <c r="G361" s="8">
        <v>1</v>
      </c>
      <c r="H361" s="8">
        <v>0</v>
      </c>
      <c r="I361" s="6" t="s">
        <v>744</v>
      </c>
      <c r="J361" s="1"/>
      <c r="K361" s="9" t="s">
        <v>760</v>
      </c>
    </row>
    <row x14ac:dyDescent="0.25" r="362" customHeight="1" ht="18.75">
      <c r="A362" s="13" t="s">
        <v>762</v>
      </c>
      <c r="B362" s="9" t="s">
        <v>440</v>
      </c>
      <c r="C362" s="1" t="s">
        <v>441</v>
      </c>
      <c r="D362" s="6" t="s">
        <v>743</v>
      </c>
      <c r="E362" s="7">
        <v>1.28</v>
      </c>
      <c r="F362" s="7">
        <v>0.0027</v>
      </c>
      <c r="G362" s="8">
        <v>1</v>
      </c>
      <c r="H362" s="8">
        <v>0</v>
      </c>
      <c r="I362" s="6" t="s">
        <v>744</v>
      </c>
      <c r="J362" s="1"/>
      <c r="K362" s="9" t="s">
        <v>763</v>
      </c>
    </row>
    <row x14ac:dyDescent="0.25" r="363" customHeight="1" ht="18.75">
      <c r="A363" s="13" t="s">
        <v>764</v>
      </c>
      <c r="B363" s="9" t="s">
        <v>440</v>
      </c>
      <c r="C363" s="1" t="s">
        <v>441</v>
      </c>
      <c r="D363" s="6" t="s">
        <v>743</v>
      </c>
      <c r="E363" s="7">
        <v>1.28</v>
      </c>
      <c r="F363" s="7">
        <v>0.0027</v>
      </c>
      <c r="G363" s="8">
        <v>1</v>
      </c>
      <c r="H363" s="8">
        <v>0</v>
      </c>
      <c r="I363" s="6" t="s">
        <v>744</v>
      </c>
      <c r="J363" s="1"/>
      <c r="K363" s="9" t="s">
        <v>763</v>
      </c>
    </row>
    <row x14ac:dyDescent="0.25" r="364" customHeight="1" ht="18.75">
      <c r="A364" s="13" t="s">
        <v>765</v>
      </c>
      <c r="B364" s="9" t="s">
        <v>440</v>
      </c>
      <c r="C364" s="1" t="s">
        <v>441</v>
      </c>
      <c r="D364" s="6" t="s">
        <v>743</v>
      </c>
      <c r="E364" s="7">
        <v>1.28</v>
      </c>
      <c r="F364" s="7">
        <v>0.0027</v>
      </c>
      <c r="G364" s="8">
        <v>1</v>
      </c>
      <c r="H364" s="8">
        <v>0</v>
      </c>
      <c r="I364" s="6" t="s">
        <v>744</v>
      </c>
      <c r="J364" s="1"/>
      <c r="K364" s="9" t="s">
        <v>763</v>
      </c>
    </row>
    <row x14ac:dyDescent="0.25" r="365" customHeight="1" ht="18.75">
      <c r="A365" s="13" t="s">
        <v>766</v>
      </c>
      <c r="B365" s="9" t="s">
        <v>440</v>
      </c>
      <c r="C365" s="1" t="s">
        <v>441</v>
      </c>
      <c r="D365" s="6" t="s">
        <v>743</v>
      </c>
      <c r="E365" s="7">
        <v>1.28</v>
      </c>
      <c r="F365" s="7">
        <v>0.0027</v>
      </c>
      <c r="G365" s="8">
        <v>1</v>
      </c>
      <c r="H365" s="8">
        <v>0</v>
      </c>
      <c r="I365" s="6" t="s">
        <v>744</v>
      </c>
      <c r="J365" s="1"/>
      <c r="K365" s="9" t="s">
        <v>763</v>
      </c>
    </row>
    <row x14ac:dyDescent="0.25" r="366" customHeight="1" ht="18.75">
      <c r="A366" s="5" t="s">
        <v>767</v>
      </c>
      <c r="B366" s="9" t="s">
        <v>440</v>
      </c>
      <c r="C366" s="1" t="s">
        <v>441</v>
      </c>
      <c r="D366" s="6" t="s">
        <v>743</v>
      </c>
      <c r="E366" s="7">
        <v>1.28</v>
      </c>
      <c r="F366" s="7">
        <v>0.0027</v>
      </c>
      <c r="G366" s="8">
        <v>1</v>
      </c>
      <c r="H366" s="8">
        <v>0</v>
      </c>
      <c r="I366" s="6" t="s">
        <v>744</v>
      </c>
      <c r="J366" s="1"/>
      <c r="K366" s="9" t="s">
        <v>768</v>
      </c>
    </row>
    <row x14ac:dyDescent="0.25" r="367" customHeight="1" ht="18.75">
      <c r="A367" s="13" t="s">
        <v>769</v>
      </c>
      <c r="B367" s="9" t="s">
        <v>440</v>
      </c>
      <c r="C367" s="1" t="s">
        <v>441</v>
      </c>
      <c r="D367" s="6" t="s">
        <v>743</v>
      </c>
      <c r="E367" s="7">
        <v>1.28</v>
      </c>
      <c r="F367" s="7">
        <v>0.0027</v>
      </c>
      <c r="G367" s="8">
        <v>1</v>
      </c>
      <c r="H367" s="8">
        <v>0</v>
      </c>
      <c r="I367" s="6" t="s">
        <v>744</v>
      </c>
      <c r="J367" s="1"/>
      <c r="K367" s="9" t="s">
        <v>768</v>
      </c>
    </row>
    <row x14ac:dyDescent="0.25" r="368" customHeight="1" ht="18.75">
      <c r="A368" s="13" t="s">
        <v>770</v>
      </c>
      <c r="B368" s="9" t="s">
        <v>440</v>
      </c>
      <c r="C368" s="1" t="s">
        <v>441</v>
      </c>
      <c r="D368" s="6" t="s">
        <v>743</v>
      </c>
      <c r="E368" s="7">
        <v>1.28</v>
      </c>
      <c r="F368" s="7">
        <v>0.0027</v>
      </c>
      <c r="G368" s="8">
        <v>1</v>
      </c>
      <c r="H368" s="8">
        <v>0</v>
      </c>
      <c r="I368" s="6" t="s">
        <v>744</v>
      </c>
      <c r="J368" s="1"/>
      <c r="K368" s="9" t="s">
        <v>768</v>
      </c>
    </row>
    <row x14ac:dyDescent="0.25" r="369" customHeight="1" ht="18.75">
      <c r="A369" s="13" t="s">
        <v>771</v>
      </c>
      <c r="B369" s="9" t="s">
        <v>440</v>
      </c>
      <c r="C369" s="1" t="s">
        <v>441</v>
      </c>
      <c r="D369" s="6" t="s">
        <v>743</v>
      </c>
      <c r="E369" s="7">
        <v>1.28</v>
      </c>
      <c r="F369" s="7">
        <v>0.0027</v>
      </c>
      <c r="G369" s="8">
        <v>1</v>
      </c>
      <c r="H369" s="8">
        <v>0</v>
      </c>
      <c r="I369" s="6" t="s">
        <v>744</v>
      </c>
      <c r="J369" s="1"/>
      <c r="K369" s="9" t="s">
        <v>768</v>
      </c>
    </row>
    <row x14ac:dyDescent="0.25" r="370" customHeight="1" ht="18.75">
      <c r="A370" s="5" t="s">
        <v>772</v>
      </c>
      <c r="B370" s="9" t="s">
        <v>440</v>
      </c>
      <c r="C370" s="1" t="s">
        <v>441</v>
      </c>
      <c r="D370" s="6" t="s">
        <v>743</v>
      </c>
      <c r="E370" s="7">
        <v>1.28</v>
      </c>
      <c r="F370" s="7">
        <v>0.0027</v>
      </c>
      <c r="G370" s="8">
        <v>1</v>
      </c>
      <c r="H370" s="8">
        <v>0</v>
      </c>
      <c r="I370" s="6" t="s">
        <v>744</v>
      </c>
      <c r="J370" s="1"/>
      <c r="K370" s="9" t="s">
        <v>773</v>
      </c>
    </row>
    <row x14ac:dyDescent="0.25" r="371" customHeight="1" ht="18.75">
      <c r="A371" s="13" t="s">
        <v>774</v>
      </c>
      <c r="B371" s="9" t="s">
        <v>440</v>
      </c>
      <c r="C371" s="1" t="s">
        <v>441</v>
      </c>
      <c r="D371" s="6" t="s">
        <v>743</v>
      </c>
      <c r="E371" s="7">
        <v>1.28</v>
      </c>
      <c r="F371" s="7">
        <v>0.0027</v>
      </c>
      <c r="G371" s="8">
        <v>1</v>
      </c>
      <c r="H371" s="8">
        <v>0</v>
      </c>
      <c r="I371" s="6" t="s">
        <v>744</v>
      </c>
      <c r="J371" s="1"/>
      <c r="K371" s="9" t="s">
        <v>773</v>
      </c>
    </row>
    <row x14ac:dyDescent="0.25" r="372" customHeight="1" ht="18.75">
      <c r="A372" s="13" t="s">
        <v>775</v>
      </c>
      <c r="B372" s="9" t="s">
        <v>440</v>
      </c>
      <c r="C372" s="1" t="s">
        <v>441</v>
      </c>
      <c r="D372" s="6" t="s">
        <v>743</v>
      </c>
      <c r="E372" s="7">
        <v>1.28</v>
      </c>
      <c r="F372" s="7">
        <v>0.0027</v>
      </c>
      <c r="G372" s="8">
        <v>1</v>
      </c>
      <c r="H372" s="8">
        <v>0</v>
      </c>
      <c r="I372" s="6" t="s">
        <v>744</v>
      </c>
      <c r="J372" s="1"/>
      <c r="K372" s="9" t="s">
        <v>773</v>
      </c>
    </row>
    <row x14ac:dyDescent="0.25" r="373" customHeight="1" ht="18.75">
      <c r="A373" s="13" t="s">
        <v>776</v>
      </c>
      <c r="B373" s="9" t="s">
        <v>440</v>
      </c>
      <c r="C373" s="1" t="s">
        <v>441</v>
      </c>
      <c r="D373" s="6" t="s">
        <v>743</v>
      </c>
      <c r="E373" s="7">
        <v>1.28</v>
      </c>
      <c r="F373" s="7">
        <v>0.0027</v>
      </c>
      <c r="G373" s="8">
        <v>1</v>
      </c>
      <c r="H373" s="8">
        <v>0</v>
      </c>
      <c r="I373" s="6" t="s">
        <v>744</v>
      </c>
      <c r="J373" s="1"/>
      <c r="K373" s="9" t="s">
        <v>773</v>
      </c>
    </row>
    <row x14ac:dyDescent="0.25" r="374" customHeight="1" ht="18.75">
      <c r="A374" s="13" t="s">
        <v>777</v>
      </c>
      <c r="B374" s="9" t="s">
        <v>440</v>
      </c>
      <c r="C374" s="1" t="s">
        <v>441</v>
      </c>
      <c r="D374" s="6" t="s">
        <v>743</v>
      </c>
      <c r="E374" s="7">
        <v>1.28</v>
      </c>
      <c r="F374" s="7">
        <v>0.0027</v>
      </c>
      <c r="G374" s="8">
        <v>1</v>
      </c>
      <c r="H374" s="8">
        <v>0</v>
      </c>
      <c r="I374" s="6" t="s">
        <v>744</v>
      </c>
      <c r="J374" s="1"/>
      <c r="K374" s="9" t="s">
        <v>773</v>
      </c>
    </row>
    <row x14ac:dyDescent="0.25" r="375" customHeight="1" ht="18.75">
      <c r="A375" s="13" t="s">
        <v>778</v>
      </c>
      <c r="B375" s="9" t="s">
        <v>440</v>
      </c>
      <c r="C375" s="1" t="s">
        <v>441</v>
      </c>
      <c r="D375" s="6" t="s">
        <v>743</v>
      </c>
      <c r="E375" s="7">
        <v>1.28</v>
      </c>
      <c r="F375" s="7">
        <v>0.0027</v>
      </c>
      <c r="G375" s="8">
        <v>1</v>
      </c>
      <c r="H375" s="8">
        <v>0</v>
      </c>
      <c r="I375" s="6" t="s">
        <v>744</v>
      </c>
      <c r="J375" s="1"/>
      <c r="K375" s="9" t="s">
        <v>773</v>
      </c>
    </row>
    <row x14ac:dyDescent="0.25" r="376" customHeight="1" ht="18.75">
      <c r="A376" s="13" t="s">
        <v>779</v>
      </c>
      <c r="B376" s="9" t="s">
        <v>440</v>
      </c>
      <c r="C376" s="1" t="s">
        <v>441</v>
      </c>
      <c r="D376" s="6" t="s">
        <v>743</v>
      </c>
      <c r="E376" s="7">
        <v>1.28</v>
      </c>
      <c r="F376" s="7">
        <v>0.0027</v>
      </c>
      <c r="G376" s="8">
        <v>1</v>
      </c>
      <c r="H376" s="8">
        <v>0</v>
      </c>
      <c r="I376" s="6" t="s">
        <v>744</v>
      </c>
      <c r="J376" s="1"/>
      <c r="K376" s="9" t="s">
        <v>780</v>
      </c>
    </row>
    <row x14ac:dyDescent="0.25" r="377" customHeight="1" ht="18.75">
      <c r="A377" s="13" t="s">
        <v>781</v>
      </c>
      <c r="B377" s="9" t="s">
        <v>440</v>
      </c>
      <c r="C377" s="1" t="s">
        <v>441</v>
      </c>
      <c r="D377" s="6" t="s">
        <v>743</v>
      </c>
      <c r="E377" s="7">
        <v>1.28</v>
      </c>
      <c r="F377" s="7">
        <v>0.0027</v>
      </c>
      <c r="G377" s="8">
        <v>1</v>
      </c>
      <c r="H377" s="8">
        <v>0</v>
      </c>
      <c r="I377" s="6" t="s">
        <v>744</v>
      </c>
      <c r="J377" s="1"/>
      <c r="K377" s="9" t="s">
        <v>780</v>
      </c>
    </row>
    <row x14ac:dyDescent="0.25" r="378" customHeight="1" ht="18.75">
      <c r="A378" s="13" t="s">
        <v>782</v>
      </c>
      <c r="B378" s="9" t="s">
        <v>440</v>
      </c>
      <c r="C378" s="1" t="s">
        <v>441</v>
      </c>
      <c r="D378" s="6" t="s">
        <v>743</v>
      </c>
      <c r="E378" s="7">
        <v>1.28</v>
      </c>
      <c r="F378" s="7">
        <v>0.0027</v>
      </c>
      <c r="G378" s="8">
        <v>1</v>
      </c>
      <c r="H378" s="8">
        <v>0</v>
      </c>
      <c r="I378" s="6" t="s">
        <v>744</v>
      </c>
      <c r="J378" s="1"/>
      <c r="K378" s="9" t="s">
        <v>780</v>
      </c>
    </row>
    <row x14ac:dyDescent="0.25" r="379" customHeight="1" ht="18.75">
      <c r="A379" s="13" t="s">
        <v>783</v>
      </c>
      <c r="B379" s="9" t="s">
        <v>440</v>
      </c>
      <c r="C379" s="1" t="s">
        <v>441</v>
      </c>
      <c r="D379" s="6" t="s">
        <v>743</v>
      </c>
      <c r="E379" s="7">
        <v>1.28</v>
      </c>
      <c r="F379" s="7">
        <v>0.0027</v>
      </c>
      <c r="G379" s="8">
        <v>1</v>
      </c>
      <c r="H379" s="8">
        <v>0</v>
      </c>
      <c r="I379" s="6" t="s">
        <v>744</v>
      </c>
      <c r="J379" s="1"/>
      <c r="K379" s="9" t="s">
        <v>780</v>
      </c>
    </row>
    <row x14ac:dyDescent="0.25" r="380" customHeight="1" ht="18.75">
      <c r="A380" s="13" t="s">
        <v>784</v>
      </c>
      <c r="B380" s="9" t="s">
        <v>440</v>
      </c>
      <c r="C380" s="1" t="s">
        <v>441</v>
      </c>
      <c r="D380" s="6" t="s">
        <v>743</v>
      </c>
      <c r="E380" s="7">
        <v>1.28</v>
      </c>
      <c r="F380" s="7">
        <v>0.0027</v>
      </c>
      <c r="G380" s="8">
        <v>1</v>
      </c>
      <c r="H380" s="8">
        <v>0</v>
      </c>
      <c r="I380" s="6" t="s">
        <v>744</v>
      </c>
      <c r="J380" s="1"/>
      <c r="K380" s="9" t="s">
        <v>780</v>
      </c>
    </row>
    <row x14ac:dyDescent="0.25" r="381" customHeight="1" ht="18.75">
      <c r="A381" s="13" t="s">
        <v>785</v>
      </c>
      <c r="B381" s="9" t="s">
        <v>440</v>
      </c>
      <c r="C381" s="1" t="s">
        <v>441</v>
      </c>
      <c r="D381" s="6" t="s">
        <v>743</v>
      </c>
      <c r="E381" s="7">
        <v>1.28</v>
      </c>
      <c r="F381" s="7">
        <v>0.0027</v>
      </c>
      <c r="G381" s="8">
        <v>1</v>
      </c>
      <c r="H381" s="8">
        <v>0</v>
      </c>
      <c r="I381" s="6" t="s">
        <v>744</v>
      </c>
      <c r="J381" s="1"/>
      <c r="K381" s="9" t="s">
        <v>780</v>
      </c>
    </row>
    <row x14ac:dyDescent="0.25" r="382" customHeight="1" ht="18.75">
      <c r="A382" s="5" t="s">
        <v>786</v>
      </c>
      <c r="B382" s="9" t="s">
        <v>440</v>
      </c>
      <c r="C382" s="1" t="s">
        <v>441</v>
      </c>
      <c r="D382" s="6" t="s">
        <v>743</v>
      </c>
      <c r="E382" s="7">
        <v>1.28</v>
      </c>
      <c r="F382" s="7">
        <v>0.0027</v>
      </c>
      <c r="G382" s="8">
        <v>1</v>
      </c>
      <c r="H382" s="8">
        <v>0</v>
      </c>
      <c r="I382" s="6" t="s">
        <v>744</v>
      </c>
      <c r="J382" s="1"/>
      <c r="K382" s="9" t="s">
        <v>787</v>
      </c>
    </row>
    <row x14ac:dyDescent="0.25" r="383" customHeight="1" ht="18.75">
      <c r="A383" s="13" t="s">
        <v>788</v>
      </c>
      <c r="B383" s="9" t="s">
        <v>440</v>
      </c>
      <c r="C383" s="1" t="s">
        <v>441</v>
      </c>
      <c r="D383" s="6" t="s">
        <v>743</v>
      </c>
      <c r="E383" s="7">
        <v>1.28</v>
      </c>
      <c r="F383" s="7">
        <v>0.0027</v>
      </c>
      <c r="G383" s="8">
        <v>1</v>
      </c>
      <c r="H383" s="8">
        <v>0</v>
      </c>
      <c r="I383" s="6" t="s">
        <v>744</v>
      </c>
      <c r="J383" s="1"/>
      <c r="K383" s="9" t="s">
        <v>787</v>
      </c>
    </row>
    <row x14ac:dyDescent="0.25" r="384" customHeight="1" ht="18.75">
      <c r="A384" s="13" t="s">
        <v>789</v>
      </c>
      <c r="B384" s="9" t="s">
        <v>440</v>
      </c>
      <c r="C384" s="1" t="s">
        <v>441</v>
      </c>
      <c r="D384" s="6" t="s">
        <v>743</v>
      </c>
      <c r="E384" s="7">
        <v>1.28</v>
      </c>
      <c r="F384" s="7">
        <v>0.0027</v>
      </c>
      <c r="G384" s="8">
        <v>1</v>
      </c>
      <c r="H384" s="8">
        <v>0</v>
      </c>
      <c r="I384" s="6" t="s">
        <v>744</v>
      </c>
      <c r="J384" s="1"/>
      <c r="K384" s="9" t="s">
        <v>787</v>
      </c>
    </row>
    <row x14ac:dyDescent="0.25" r="385" customHeight="1" ht="18.75">
      <c r="A385" s="13" t="s">
        <v>790</v>
      </c>
      <c r="B385" s="9" t="s">
        <v>440</v>
      </c>
      <c r="C385" s="1" t="s">
        <v>441</v>
      </c>
      <c r="D385" s="6" t="s">
        <v>743</v>
      </c>
      <c r="E385" s="7">
        <v>1.28</v>
      </c>
      <c r="F385" s="7">
        <v>0.0027</v>
      </c>
      <c r="G385" s="8">
        <v>1</v>
      </c>
      <c r="H385" s="8">
        <v>0</v>
      </c>
      <c r="I385" s="6" t="s">
        <v>744</v>
      </c>
      <c r="J385" s="1"/>
      <c r="K385" s="9" t="s">
        <v>787</v>
      </c>
    </row>
    <row x14ac:dyDescent="0.25" r="386" customHeight="1" ht="18.75">
      <c r="A386" s="13" t="s">
        <v>791</v>
      </c>
      <c r="B386" s="9" t="s">
        <v>440</v>
      </c>
      <c r="C386" s="1" t="s">
        <v>441</v>
      </c>
      <c r="D386" s="6" t="s">
        <v>743</v>
      </c>
      <c r="E386" s="7">
        <v>1.28</v>
      </c>
      <c r="F386" s="7">
        <v>0.0027</v>
      </c>
      <c r="G386" s="8">
        <v>1</v>
      </c>
      <c r="H386" s="8">
        <v>0</v>
      </c>
      <c r="I386" s="6" t="s">
        <v>744</v>
      </c>
      <c r="J386" s="1"/>
      <c r="K386" s="9" t="s">
        <v>787</v>
      </c>
    </row>
    <row x14ac:dyDescent="0.25" r="387" customHeight="1" ht="18.75">
      <c r="A387" s="13" t="s">
        <v>792</v>
      </c>
      <c r="B387" s="9" t="s">
        <v>440</v>
      </c>
      <c r="C387" s="1" t="s">
        <v>441</v>
      </c>
      <c r="D387" s="6" t="s">
        <v>743</v>
      </c>
      <c r="E387" s="7">
        <v>1.28</v>
      </c>
      <c r="F387" s="7">
        <v>0.0027</v>
      </c>
      <c r="G387" s="8">
        <v>1</v>
      </c>
      <c r="H387" s="8">
        <v>0</v>
      </c>
      <c r="I387" s="6" t="s">
        <v>744</v>
      </c>
      <c r="J387" s="1"/>
      <c r="K387" s="9" t="s">
        <v>787</v>
      </c>
    </row>
    <row x14ac:dyDescent="0.25" r="388" customHeight="1" ht="18.75">
      <c r="A388" s="5" t="s">
        <v>793</v>
      </c>
      <c r="B388" s="9" t="s">
        <v>440</v>
      </c>
      <c r="C388" s="1" t="s">
        <v>441</v>
      </c>
      <c r="D388" s="6" t="s">
        <v>743</v>
      </c>
      <c r="E388" s="7">
        <v>1.28</v>
      </c>
      <c r="F388" s="7">
        <v>0.0027</v>
      </c>
      <c r="G388" s="8">
        <v>1</v>
      </c>
      <c r="H388" s="8">
        <v>0</v>
      </c>
      <c r="I388" s="6" t="s">
        <v>744</v>
      </c>
      <c r="J388" s="1"/>
      <c r="K388" s="9" t="s">
        <v>794</v>
      </c>
    </row>
    <row x14ac:dyDescent="0.25" r="389" customHeight="1" ht="18.75">
      <c r="A389" s="13" t="s">
        <v>795</v>
      </c>
      <c r="B389" s="9" t="s">
        <v>440</v>
      </c>
      <c r="C389" s="1" t="s">
        <v>441</v>
      </c>
      <c r="D389" s="6" t="s">
        <v>743</v>
      </c>
      <c r="E389" s="7">
        <v>1.28</v>
      </c>
      <c r="F389" s="7">
        <v>0.0027</v>
      </c>
      <c r="G389" s="8">
        <v>1</v>
      </c>
      <c r="H389" s="8">
        <v>0</v>
      </c>
      <c r="I389" s="6" t="s">
        <v>744</v>
      </c>
      <c r="J389" s="1"/>
      <c r="K389" s="9" t="s">
        <v>794</v>
      </c>
    </row>
    <row x14ac:dyDescent="0.25" r="390" customHeight="1" ht="18.75">
      <c r="A390" s="13" t="s">
        <v>796</v>
      </c>
      <c r="B390" s="9" t="s">
        <v>440</v>
      </c>
      <c r="C390" s="1" t="s">
        <v>441</v>
      </c>
      <c r="D390" s="6" t="s">
        <v>743</v>
      </c>
      <c r="E390" s="7">
        <v>1.28</v>
      </c>
      <c r="F390" s="7">
        <v>0.0027</v>
      </c>
      <c r="G390" s="8">
        <v>1</v>
      </c>
      <c r="H390" s="8">
        <v>0</v>
      </c>
      <c r="I390" s="6" t="s">
        <v>744</v>
      </c>
      <c r="J390" s="1"/>
      <c r="K390" s="9" t="s">
        <v>794</v>
      </c>
    </row>
    <row x14ac:dyDescent="0.25" r="391" customHeight="1" ht="18.75">
      <c r="A391" s="13" t="s">
        <v>797</v>
      </c>
      <c r="B391" s="9" t="s">
        <v>440</v>
      </c>
      <c r="C391" s="1" t="s">
        <v>441</v>
      </c>
      <c r="D391" s="6" t="s">
        <v>743</v>
      </c>
      <c r="E391" s="7">
        <v>1.28</v>
      </c>
      <c r="F391" s="7">
        <v>0.0027</v>
      </c>
      <c r="G391" s="8">
        <v>1</v>
      </c>
      <c r="H391" s="8">
        <v>0</v>
      </c>
      <c r="I391" s="6" t="s">
        <v>744</v>
      </c>
      <c r="J391" s="1"/>
      <c r="K391" s="9" t="s">
        <v>794</v>
      </c>
    </row>
    <row x14ac:dyDescent="0.25" r="392" customHeight="1" ht="18.75">
      <c r="A392" s="13" t="s">
        <v>798</v>
      </c>
      <c r="B392" s="9" t="s">
        <v>440</v>
      </c>
      <c r="C392" s="1" t="s">
        <v>441</v>
      </c>
      <c r="D392" s="6" t="s">
        <v>743</v>
      </c>
      <c r="E392" s="7">
        <v>1.28</v>
      </c>
      <c r="F392" s="7">
        <v>0.0027</v>
      </c>
      <c r="G392" s="8">
        <v>1</v>
      </c>
      <c r="H392" s="8">
        <v>0</v>
      </c>
      <c r="I392" s="6" t="s">
        <v>744</v>
      </c>
      <c r="J392" s="1"/>
      <c r="K392" s="9" t="s">
        <v>794</v>
      </c>
    </row>
    <row x14ac:dyDescent="0.25" r="393" customHeight="1" ht="18.75">
      <c r="A393" s="13" t="s">
        <v>799</v>
      </c>
      <c r="B393" s="9" t="s">
        <v>440</v>
      </c>
      <c r="C393" s="1" t="s">
        <v>441</v>
      </c>
      <c r="D393" s="6" t="s">
        <v>743</v>
      </c>
      <c r="E393" s="7">
        <v>1.28</v>
      </c>
      <c r="F393" s="7">
        <v>0.0027</v>
      </c>
      <c r="G393" s="8">
        <v>1</v>
      </c>
      <c r="H393" s="8">
        <v>0</v>
      </c>
      <c r="I393" s="6" t="s">
        <v>744</v>
      </c>
      <c r="J393" s="1"/>
      <c r="K393" s="9" t="s">
        <v>794</v>
      </c>
    </row>
    <row x14ac:dyDescent="0.25" r="394" customHeight="1" ht="18.75">
      <c r="A394" s="13" t="s">
        <v>800</v>
      </c>
      <c r="B394" s="9" t="s">
        <v>440</v>
      </c>
      <c r="C394" s="1" t="s">
        <v>441</v>
      </c>
      <c r="D394" s="6" t="s">
        <v>743</v>
      </c>
      <c r="E394" s="7">
        <v>1.28</v>
      </c>
      <c r="F394" s="7">
        <v>0.0027</v>
      </c>
      <c r="G394" s="8">
        <v>1</v>
      </c>
      <c r="H394" s="8">
        <v>0</v>
      </c>
      <c r="I394" s="6" t="s">
        <v>744</v>
      </c>
      <c r="J394" s="1"/>
      <c r="K394" s="9" t="s">
        <v>801</v>
      </c>
    </row>
    <row x14ac:dyDescent="0.25" r="395" customHeight="1" ht="18.75">
      <c r="A395" s="13" t="s">
        <v>802</v>
      </c>
      <c r="B395" s="9" t="s">
        <v>440</v>
      </c>
      <c r="C395" s="1" t="s">
        <v>441</v>
      </c>
      <c r="D395" s="6" t="s">
        <v>743</v>
      </c>
      <c r="E395" s="7">
        <v>1.28</v>
      </c>
      <c r="F395" s="7">
        <v>0.0027</v>
      </c>
      <c r="G395" s="8">
        <v>1</v>
      </c>
      <c r="H395" s="8">
        <v>0</v>
      </c>
      <c r="I395" s="6" t="s">
        <v>744</v>
      </c>
      <c r="J395" s="1"/>
      <c r="K395" s="9" t="s">
        <v>801</v>
      </c>
    </row>
    <row x14ac:dyDescent="0.25" r="396" customHeight="1" ht="18.75">
      <c r="A396" s="13" t="s">
        <v>803</v>
      </c>
      <c r="B396" s="9" t="s">
        <v>440</v>
      </c>
      <c r="C396" s="1" t="s">
        <v>441</v>
      </c>
      <c r="D396" s="6" t="s">
        <v>743</v>
      </c>
      <c r="E396" s="7">
        <v>1.28</v>
      </c>
      <c r="F396" s="7">
        <v>0.0027</v>
      </c>
      <c r="G396" s="8">
        <v>1</v>
      </c>
      <c r="H396" s="8">
        <v>0</v>
      </c>
      <c r="I396" s="6" t="s">
        <v>744</v>
      </c>
      <c r="J396" s="1"/>
      <c r="K396" s="9" t="s">
        <v>804</v>
      </c>
    </row>
    <row x14ac:dyDescent="0.25" r="397" customHeight="1" ht="18.75">
      <c r="A397" s="13" t="s">
        <v>805</v>
      </c>
      <c r="B397" s="9" t="s">
        <v>440</v>
      </c>
      <c r="C397" s="1" t="s">
        <v>441</v>
      </c>
      <c r="D397" s="6" t="s">
        <v>743</v>
      </c>
      <c r="E397" s="7">
        <v>1.28</v>
      </c>
      <c r="F397" s="7">
        <v>0.0027</v>
      </c>
      <c r="G397" s="8">
        <v>1</v>
      </c>
      <c r="H397" s="8">
        <v>0</v>
      </c>
      <c r="I397" s="6" t="s">
        <v>744</v>
      </c>
      <c r="J397" s="1"/>
      <c r="K397" s="9" t="s">
        <v>804</v>
      </c>
    </row>
    <row x14ac:dyDescent="0.25" r="398" customHeight="1" ht="18.75">
      <c r="A398" s="13" t="s">
        <v>806</v>
      </c>
      <c r="B398" s="9" t="s">
        <v>440</v>
      </c>
      <c r="C398" s="1" t="s">
        <v>441</v>
      </c>
      <c r="D398" s="6" t="s">
        <v>743</v>
      </c>
      <c r="E398" s="7">
        <v>1.28</v>
      </c>
      <c r="F398" s="7">
        <v>0.0027</v>
      </c>
      <c r="G398" s="8">
        <v>1</v>
      </c>
      <c r="H398" s="8">
        <v>0</v>
      </c>
      <c r="I398" s="6" t="s">
        <v>744</v>
      </c>
      <c r="J398" s="1"/>
      <c r="K398" s="9" t="s">
        <v>807</v>
      </c>
    </row>
    <row x14ac:dyDescent="0.25" r="399" customHeight="1" ht="18.75">
      <c r="A399" s="13" t="s">
        <v>808</v>
      </c>
      <c r="B399" s="9" t="s">
        <v>440</v>
      </c>
      <c r="C399" s="1" t="s">
        <v>441</v>
      </c>
      <c r="D399" s="6" t="s">
        <v>743</v>
      </c>
      <c r="E399" s="7">
        <v>1.28</v>
      </c>
      <c r="F399" s="7">
        <v>0.0027</v>
      </c>
      <c r="G399" s="8">
        <v>1</v>
      </c>
      <c r="H399" s="8">
        <v>0</v>
      </c>
      <c r="I399" s="6" t="s">
        <v>744</v>
      </c>
      <c r="J399" s="1"/>
      <c r="K399" s="9" t="s">
        <v>807</v>
      </c>
    </row>
    <row x14ac:dyDescent="0.25" r="400" customHeight="1" ht="18.75">
      <c r="A400" s="5" t="s">
        <v>744</v>
      </c>
      <c r="B400" s="9" t="s">
        <v>809</v>
      </c>
      <c r="C400" s="1" t="s">
        <v>810</v>
      </c>
      <c r="D400" s="6" t="s">
        <v>811</v>
      </c>
      <c r="E400" s="7">
        <v>0.01</v>
      </c>
      <c r="F400" s="7">
        <v>0.0173</v>
      </c>
      <c r="G400" s="7">
        <v>0.00134</v>
      </c>
      <c r="H400" s="8">
        <v>0</v>
      </c>
      <c r="I400" s="6" t="s">
        <v>812</v>
      </c>
      <c r="J400" s="1"/>
      <c r="K400" s="9" t="s">
        <v>813</v>
      </c>
    </row>
    <row x14ac:dyDescent="0.25" r="401" customHeight="1" ht="18.75">
      <c r="A401" s="5" t="s">
        <v>814</v>
      </c>
      <c r="B401" s="9" t="s">
        <v>809</v>
      </c>
      <c r="C401" s="1" t="s">
        <v>810</v>
      </c>
      <c r="D401" s="6" t="s">
        <v>815</v>
      </c>
      <c r="E401" s="8">
        <v>0</v>
      </c>
      <c r="F401" s="8">
        <v>0</v>
      </c>
      <c r="G401" s="8">
        <v>0</v>
      </c>
      <c r="H401" s="8">
        <v>0</v>
      </c>
      <c r="I401" s="6"/>
      <c r="J401" s="1"/>
      <c r="K401" s="9" t="s">
        <v>816</v>
      </c>
    </row>
    <row x14ac:dyDescent="0.25" r="402" customHeight="1" ht="18.75">
      <c r="A402" s="5" t="s">
        <v>817</v>
      </c>
      <c r="B402" s="9" t="s">
        <v>818</v>
      </c>
      <c r="C402" s="1" t="s">
        <v>819</v>
      </c>
      <c r="D402" s="6" t="s">
        <v>820</v>
      </c>
      <c r="E402" s="8">
        <v>78</v>
      </c>
      <c r="F402" s="8">
        <v>0</v>
      </c>
      <c r="G402" s="8">
        <v>0</v>
      </c>
      <c r="H402" s="8">
        <v>0</v>
      </c>
      <c r="I402" s="6"/>
      <c r="J402" s="1"/>
      <c r="K402" s="9" t="s">
        <v>821</v>
      </c>
    </row>
    <row x14ac:dyDescent="0.25" r="403" customHeight="1" ht="18.75">
      <c r="A403" s="5" t="s">
        <v>822</v>
      </c>
      <c r="B403" s="9" t="s">
        <v>818</v>
      </c>
      <c r="C403" s="1" t="s">
        <v>819</v>
      </c>
      <c r="D403" s="6" t="s">
        <v>820</v>
      </c>
      <c r="E403" s="8">
        <v>78</v>
      </c>
      <c r="F403" s="8">
        <v>0</v>
      </c>
      <c r="G403" s="8">
        <v>0</v>
      </c>
      <c r="H403" s="8">
        <v>0</v>
      </c>
      <c r="I403" s="6"/>
      <c r="J403" s="1"/>
      <c r="K403" s="9" t="s">
        <v>823</v>
      </c>
    </row>
    <row x14ac:dyDescent="0.25" r="404" customHeight="1" ht="18.75">
      <c r="A404" s="5" t="s">
        <v>824</v>
      </c>
      <c r="B404" s="9" t="s">
        <v>825</v>
      </c>
      <c r="C404" s="1" t="s">
        <v>826</v>
      </c>
      <c r="D404" s="6" t="s">
        <v>827</v>
      </c>
      <c r="E404" s="7">
        <v>0.75</v>
      </c>
      <c r="F404" s="7">
        <v>0.2</v>
      </c>
      <c r="G404" s="8">
        <v>0</v>
      </c>
      <c r="H404" s="8">
        <v>0</v>
      </c>
      <c r="I404" s="6"/>
      <c r="J404" s="1"/>
      <c r="K404" s="9" t="s">
        <v>828</v>
      </c>
    </row>
    <row x14ac:dyDescent="0.25" r="405" customHeight="1" ht="18.75">
      <c r="A405" s="5" t="s">
        <v>829</v>
      </c>
      <c r="B405" s="1" t="s">
        <v>825</v>
      </c>
      <c r="C405" s="1" t="s">
        <v>826</v>
      </c>
      <c r="D405" s="6" t="s">
        <v>827</v>
      </c>
      <c r="E405" s="7">
        <v>0.75</v>
      </c>
      <c r="F405" s="7">
        <v>0.2</v>
      </c>
      <c r="G405" s="8">
        <v>0</v>
      </c>
      <c r="H405" s="8">
        <v>0</v>
      </c>
      <c r="I405" s="6"/>
      <c r="J405" s="1"/>
      <c r="K405" s="1" t="s">
        <v>830</v>
      </c>
    </row>
    <row x14ac:dyDescent="0.25" r="406" customHeight="1" ht="18.75">
      <c r="A406" s="13" t="s">
        <v>831</v>
      </c>
      <c r="B406" s="1" t="s">
        <v>818</v>
      </c>
      <c r="C406" s="1" t="s">
        <v>819</v>
      </c>
      <c r="D406" s="6" t="s">
        <v>365</v>
      </c>
      <c r="E406" s="7" t="s">
        <v>365</v>
      </c>
      <c r="F406" s="7" t="s">
        <v>365</v>
      </c>
      <c r="G406" s="8" t="s">
        <v>365</v>
      </c>
      <c r="H406" s="8" t="s">
        <v>365</v>
      </c>
      <c r="I406" s="6"/>
      <c r="J406" s="1"/>
      <c r="K406" s="1" t="s">
        <v>832</v>
      </c>
    </row>
    <row x14ac:dyDescent="0.25" r="407" customHeight="1" ht="18.75">
      <c r="A407" s="5" t="s">
        <v>833</v>
      </c>
      <c r="B407" s="9" t="s">
        <v>834</v>
      </c>
      <c r="C407" s="1" t="s">
        <v>835</v>
      </c>
      <c r="D407" s="6" t="s">
        <v>365</v>
      </c>
      <c r="E407" s="7" t="s">
        <v>365</v>
      </c>
      <c r="F407" s="7" t="s">
        <v>365</v>
      </c>
      <c r="G407" s="8" t="s">
        <v>365</v>
      </c>
      <c r="H407" s="8" t="s">
        <v>365</v>
      </c>
      <c r="I407" s="6"/>
      <c r="J407" s="1"/>
      <c r="K407" s="1" t="s">
        <v>836</v>
      </c>
    </row>
    <row x14ac:dyDescent="0.25" r="408" customHeight="1" ht="18.75">
      <c r="A408" s="5" t="s">
        <v>837</v>
      </c>
      <c r="B408" s="9" t="s">
        <v>834</v>
      </c>
      <c r="C408" s="1" t="s">
        <v>835</v>
      </c>
      <c r="D408" s="6" t="s">
        <v>365</v>
      </c>
      <c r="E408" s="7" t="s">
        <v>365</v>
      </c>
      <c r="F408" s="7" t="s">
        <v>365</v>
      </c>
      <c r="G408" s="8" t="s">
        <v>365</v>
      </c>
      <c r="H408" s="8" t="s">
        <v>365</v>
      </c>
      <c r="I408" s="6"/>
      <c r="J408" s="1"/>
      <c r="K408" s="1" t="s">
        <v>838</v>
      </c>
    </row>
    <row x14ac:dyDescent="0.25" r="409" customHeight="1" ht="18.75">
      <c r="A409" s="5" t="s">
        <v>839</v>
      </c>
      <c r="B409" s="9" t="s">
        <v>834</v>
      </c>
      <c r="C409" s="1" t="s">
        <v>835</v>
      </c>
      <c r="D409" s="6" t="s">
        <v>365</v>
      </c>
      <c r="E409" s="7" t="s">
        <v>365</v>
      </c>
      <c r="F409" s="7" t="s">
        <v>365</v>
      </c>
      <c r="G409" s="8" t="s">
        <v>365</v>
      </c>
      <c r="H409" s="8" t="s">
        <v>365</v>
      </c>
      <c r="I409" s="6"/>
      <c r="J409" s="1"/>
      <c r="K409" s="9" t="s">
        <v>840</v>
      </c>
    </row>
    <row x14ac:dyDescent="0.25" r="410" customHeight="1" ht="18.75">
      <c r="A410" s="5" t="s">
        <v>841</v>
      </c>
      <c r="B410" s="9" t="s">
        <v>834</v>
      </c>
      <c r="C410" s="1" t="s">
        <v>835</v>
      </c>
      <c r="D410" s="6" t="s">
        <v>365</v>
      </c>
      <c r="E410" s="7" t="s">
        <v>365</v>
      </c>
      <c r="F410" s="7" t="s">
        <v>365</v>
      </c>
      <c r="G410" s="8" t="s">
        <v>365</v>
      </c>
      <c r="H410" s="8" t="s">
        <v>365</v>
      </c>
      <c r="I410" s="6"/>
      <c r="J410" s="1"/>
      <c r="K410" s="9" t="s">
        <v>842</v>
      </c>
    </row>
    <row x14ac:dyDescent="0.25" r="411" customHeight="1" ht="18.75">
      <c r="A411" s="5" t="s">
        <v>843</v>
      </c>
      <c r="B411" s="9" t="s">
        <v>834</v>
      </c>
      <c r="C411" s="1" t="s">
        <v>835</v>
      </c>
      <c r="D411" s="6" t="s">
        <v>365</v>
      </c>
      <c r="E411" s="7" t="s">
        <v>365</v>
      </c>
      <c r="F411" s="7" t="s">
        <v>365</v>
      </c>
      <c r="G411" s="8" t="s">
        <v>365</v>
      </c>
      <c r="H411" s="8" t="s">
        <v>365</v>
      </c>
      <c r="I411" s="6"/>
      <c r="J411" s="1"/>
      <c r="K411" s="9" t="s">
        <v>844</v>
      </c>
    </row>
    <row x14ac:dyDescent="0.25" r="412" customHeight="1" ht="18.75">
      <c r="A412" s="5" t="s">
        <v>845</v>
      </c>
      <c r="B412" s="9" t="s">
        <v>834</v>
      </c>
      <c r="C412" s="1" t="s">
        <v>835</v>
      </c>
      <c r="D412" s="6" t="s">
        <v>365</v>
      </c>
      <c r="E412" s="7" t="s">
        <v>365</v>
      </c>
      <c r="F412" s="7" t="s">
        <v>365</v>
      </c>
      <c r="G412" s="8" t="s">
        <v>365</v>
      </c>
      <c r="H412" s="8" t="s">
        <v>365</v>
      </c>
      <c r="I412" s="6"/>
      <c r="J412" s="1"/>
      <c r="K412" s="9" t="s">
        <v>846</v>
      </c>
    </row>
    <row x14ac:dyDescent="0.25" r="413" customHeight="1" ht="18.75">
      <c r="A413" s="5" t="s">
        <v>847</v>
      </c>
      <c r="B413" s="9" t="s">
        <v>834</v>
      </c>
      <c r="C413" s="1" t="s">
        <v>835</v>
      </c>
      <c r="D413" s="6" t="s">
        <v>365</v>
      </c>
      <c r="E413" s="7" t="s">
        <v>365</v>
      </c>
      <c r="F413" s="7" t="s">
        <v>365</v>
      </c>
      <c r="G413" s="8" t="s">
        <v>365</v>
      </c>
      <c r="H413" s="8" t="s">
        <v>365</v>
      </c>
      <c r="I413" s="6"/>
      <c r="J413" s="1"/>
      <c r="K413" s="9" t="s">
        <v>848</v>
      </c>
    </row>
    <row x14ac:dyDescent="0.25" r="414" customHeight="1" ht="18.75">
      <c r="A414" s="13" t="s">
        <v>849</v>
      </c>
      <c r="B414" s="9" t="s">
        <v>834</v>
      </c>
      <c r="C414" s="1" t="s">
        <v>835</v>
      </c>
      <c r="D414" s="6" t="s">
        <v>365</v>
      </c>
      <c r="E414" s="7" t="s">
        <v>365</v>
      </c>
      <c r="F414" s="7" t="s">
        <v>365</v>
      </c>
      <c r="G414" s="8" t="s">
        <v>365</v>
      </c>
      <c r="H414" s="8" t="s">
        <v>365</v>
      </c>
      <c r="I414" s="6"/>
      <c r="J414" s="1"/>
      <c r="K414" s="1" t="s">
        <v>850</v>
      </c>
    </row>
    <row x14ac:dyDescent="0.25" r="415" customHeight="1" ht="18.75">
      <c r="A415" s="5" t="s">
        <v>851</v>
      </c>
      <c r="B415" s="9" t="s">
        <v>834</v>
      </c>
      <c r="C415" s="1" t="s">
        <v>835</v>
      </c>
      <c r="D415" s="6" t="s">
        <v>365</v>
      </c>
      <c r="E415" s="7" t="s">
        <v>365</v>
      </c>
      <c r="F415" s="7" t="s">
        <v>365</v>
      </c>
      <c r="G415" s="8" t="s">
        <v>365</v>
      </c>
      <c r="H415" s="8" t="s">
        <v>365</v>
      </c>
      <c r="I415" s="6"/>
      <c r="J415" s="1"/>
      <c r="K415" s="9" t="s">
        <v>852</v>
      </c>
    </row>
    <row x14ac:dyDescent="0.25" r="416" customHeight="1" ht="18.75">
      <c r="A416" s="13" t="s">
        <v>853</v>
      </c>
      <c r="B416" s="9" t="s">
        <v>834</v>
      </c>
      <c r="C416" s="1" t="s">
        <v>835</v>
      </c>
      <c r="D416" s="6" t="s">
        <v>365</v>
      </c>
      <c r="E416" s="7" t="s">
        <v>365</v>
      </c>
      <c r="F416" s="7" t="s">
        <v>365</v>
      </c>
      <c r="G416" s="8" t="s">
        <v>365</v>
      </c>
      <c r="H416" s="8" t="s">
        <v>365</v>
      </c>
      <c r="I416" s="6"/>
      <c r="J416" s="1"/>
      <c r="K416" s="1" t="s">
        <v>854</v>
      </c>
    </row>
    <row x14ac:dyDescent="0.25" r="417" customHeight="1" ht="18.75">
      <c r="A417" s="5" t="s">
        <v>855</v>
      </c>
      <c r="B417" s="9" t="s">
        <v>834</v>
      </c>
      <c r="C417" s="1" t="s">
        <v>835</v>
      </c>
      <c r="D417" s="6" t="s">
        <v>365</v>
      </c>
      <c r="E417" s="7" t="s">
        <v>365</v>
      </c>
      <c r="F417" s="7" t="s">
        <v>365</v>
      </c>
      <c r="G417" s="8" t="s">
        <v>365</v>
      </c>
      <c r="H417" s="8" t="s">
        <v>365</v>
      </c>
      <c r="I417" s="6"/>
      <c r="J417" s="1"/>
      <c r="K417" s="9" t="s">
        <v>856</v>
      </c>
    </row>
    <row x14ac:dyDescent="0.25" r="418" customHeight="1" ht="18.75">
      <c r="A418" s="5" t="s">
        <v>857</v>
      </c>
      <c r="B418" s="9" t="s">
        <v>834</v>
      </c>
      <c r="C418" s="1" t="s">
        <v>835</v>
      </c>
      <c r="D418" s="6" t="s">
        <v>365</v>
      </c>
      <c r="E418" s="7" t="s">
        <v>365</v>
      </c>
      <c r="F418" s="7" t="s">
        <v>365</v>
      </c>
      <c r="G418" s="8" t="s">
        <v>365</v>
      </c>
      <c r="H418" s="8" t="s">
        <v>365</v>
      </c>
      <c r="I418" s="6"/>
      <c r="J418" s="1"/>
      <c r="K418" s="9" t="s">
        <v>858</v>
      </c>
    </row>
    <row x14ac:dyDescent="0.25" r="419" customHeight="1" ht="18.75">
      <c r="A419" s="5" t="s">
        <v>859</v>
      </c>
      <c r="B419" s="9" t="s">
        <v>834</v>
      </c>
      <c r="C419" s="1" t="s">
        <v>835</v>
      </c>
      <c r="D419" s="6" t="s">
        <v>365</v>
      </c>
      <c r="E419" s="7" t="s">
        <v>365</v>
      </c>
      <c r="F419" s="7" t="s">
        <v>365</v>
      </c>
      <c r="G419" s="8" t="s">
        <v>365</v>
      </c>
      <c r="H419" s="8" t="s">
        <v>365</v>
      </c>
      <c r="I419" s="6"/>
      <c r="J419" s="1"/>
      <c r="K419" s="9" t="s">
        <v>860</v>
      </c>
    </row>
    <row x14ac:dyDescent="0.25" r="420" customHeight="1" ht="18.75">
      <c r="A420" s="5" t="s">
        <v>861</v>
      </c>
      <c r="B420" s="9" t="s">
        <v>834</v>
      </c>
      <c r="C420" s="1" t="s">
        <v>835</v>
      </c>
      <c r="D420" s="6" t="s">
        <v>365</v>
      </c>
      <c r="E420" s="7" t="s">
        <v>365</v>
      </c>
      <c r="F420" s="7" t="s">
        <v>365</v>
      </c>
      <c r="G420" s="8" t="s">
        <v>365</v>
      </c>
      <c r="H420" s="8" t="s">
        <v>365</v>
      </c>
      <c r="I420" s="6"/>
      <c r="J420" s="1"/>
      <c r="K420" s="9" t="s">
        <v>862</v>
      </c>
    </row>
    <row x14ac:dyDescent="0.25" r="421" customHeight="1" ht="18.75">
      <c r="A421" s="5" t="s">
        <v>863</v>
      </c>
      <c r="B421" s="9" t="s">
        <v>834</v>
      </c>
      <c r="C421" s="1" t="s">
        <v>835</v>
      </c>
      <c r="D421" s="6" t="s">
        <v>365</v>
      </c>
      <c r="E421" s="7" t="s">
        <v>365</v>
      </c>
      <c r="F421" s="7" t="s">
        <v>365</v>
      </c>
      <c r="G421" s="8" t="s">
        <v>365</v>
      </c>
      <c r="H421" s="8" t="s">
        <v>365</v>
      </c>
      <c r="I421" s="6"/>
      <c r="J421" s="1"/>
      <c r="K421" s="9" t="s">
        <v>864</v>
      </c>
    </row>
    <row x14ac:dyDescent="0.25" r="422" customHeight="1" ht="18.75">
      <c r="A422" s="5" t="s">
        <v>865</v>
      </c>
      <c r="B422" s="9" t="s">
        <v>834</v>
      </c>
      <c r="C422" s="1" t="s">
        <v>835</v>
      </c>
      <c r="D422" s="6" t="s">
        <v>365</v>
      </c>
      <c r="E422" s="7" t="s">
        <v>365</v>
      </c>
      <c r="F422" s="7" t="s">
        <v>365</v>
      </c>
      <c r="G422" s="8" t="s">
        <v>365</v>
      </c>
      <c r="H422" s="8" t="s">
        <v>365</v>
      </c>
      <c r="I422" s="6"/>
      <c r="J422" s="1"/>
      <c r="K422" s="9" t="s">
        <v>866</v>
      </c>
    </row>
    <row x14ac:dyDescent="0.25" r="423" customHeight="1" ht="18.75">
      <c r="A423" s="5" t="s">
        <v>867</v>
      </c>
      <c r="B423" s="9" t="s">
        <v>834</v>
      </c>
      <c r="C423" s="1" t="s">
        <v>835</v>
      </c>
      <c r="D423" s="6" t="s">
        <v>365</v>
      </c>
      <c r="E423" s="7" t="s">
        <v>365</v>
      </c>
      <c r="F423" s="7" t="s">
        <v>365</v>
      </c>
      <c r="G423" s="8" t="s">
        <v>365</v>
      </c>
      <c r="H423" s="8" t="s">
        <v>365</v>
      </c>
      <c r="I423" s="6"/>
      <c r="J423" s="1"/>
      <c r="K423" s="9" t="s">
        <v>868</v>
      </c>
    </row>
    <row x14ac:dyDescent="0.25" r="424" customHeight="1" ht="18.75">
      <c r="A424" s="5" t="s">
        <v>869</v>
      </c>
      <c r="B424" s="9" t="s">
        <v>870</v>
      </c>
      <c r="C424" s="1" t="s">
        <v>871</v>
      </c>
      <c r="D424" s="6" t="s">
        <v>365</v>
      </c>
      <c r="E424" s="7" t="s">
        <v>365</v>
      </c>
      <c r="F424" s="7" t="s">
        <v>365</v>
      </c>
      <c r="G424" s="8" t="s">
        <v>365</v>
      </c>
      <c r="H424" s="8" t="s">
        <v>365</v>
      </c>
      <c r="I424" s="6"/>
      <c r="J424" s="1"/>
      <c r="K424" s="9" t="s">
        <v>872</v>
      </c>
    </row>
    <row x14ac:dyDescent="0.25" r="425" customHeight="1" ht="18.75">
      <c r="A425" s="5" t="s">
        <v>873</v>
      </c>
      <c r="B425" s="9" t="s">
        <v>870</v>
      </c>
      <c r="C425" s="1" t="s">
        <v>871</v>
      </c>
      <c r="D425" s="6" t="s">
        <v>365</v>
      </c>
      <c r="E425" s="7" t="s">
        <v>365</v>
      </c>
      <c r="F425" s="7" t="s">
        <v>365</v>
      </c>
      <c r="G425" s="8" t="s">
        <v>365</v>
      </c>
      <c r="H425" s="8" t="s">
        <v>365</v>
      </c>
      <c r="I425" s="6"/>
      <c r="J425" s="1"/>
      <c r="K425" s="9" t="s">
        <v>874</v>
      </c>
    </row>
    <row x14ac:dyDescent="0.25" r="426" customHeight="1" ht="18.75">
      <c r="A426" s="5" t="s">
        <v>875</v>
      </c>
      <c r="B426" s="9" t="s">
        <v>870</v>
      </c>
      <c r="C426" s="1" t="s">
        <v>871</v>
      </c>
      <c r="D426" s="6" t="s">
        <v>365</v>
      </c>
      <c r="E426" s="7" t="s">
        <v>365</v>
      </c>
      <c r="F426" s="7" t="s">
        <v>365</v>
      </c>
      <c r="G426" s="8" t="s">
        <v>365</v>
      </c>
      <c r="H426" s="8" t="s">
        <v>365</v>
      </c>
      <c r="I426" s="6"/>
      <c r="J426" s="1"/>
      <c r="K426" s="9" t="s">
        <v>876</v>
      </c>
    </row>
    <row x14ac:dyDescent="0.25" r="427" customHeight="1" ht="18.75">
      <c r="A427" s="5" t="s">
        <v>877</v>
      </c>
      <c r="B427" s="9" t="s">
        <v>870</v>
      </c>
      <c r="C427" s="1" t="s">
        <v>871</v>
      </c>
      <c r="D427" s="6" t="s">
        <v>365</v>
      </c>
      <c r="E427" s="7" t="s">
        <v>365</v>
      </c>
      <c r="F427" s="7" t="s">
        <v>365</v>
      </c>
      <c r="G427" s="8" t="s">
        <v>365</v>
      </c>
      <c r="H427" s="8" t="s">
        <v>365</v>
      </c>
      <c r="I427" s="6"/>
      <c r="J427" s="1"/>
      <c r="K427" s="9" t="s">
        <v>878</v>
      </c>
    </row>
    <row x14ac:dyDescent="0.25" r="428" customHeight="1" ht="18.75">
      <c r="A428" s="14" t="s">
        <v>879</v>
      </c>
      <c r="B428" s="9" t="s">
        <v>834</v>
      </c>
      <c r="C428" s="1" t="s">
        <v>835</v>
      </c>
      <c r="D428" s="6" t="s">
        <v>365</v>
      </c>
      <c r="E428" s="7" t="s">
        <v>365</v>
      </c>
      <c r="F428" s="7" t="s">
        <v>365</v>
      </c>
      <c r="G428" s="8" t="s">
        <v>365</v>
      </c>
      <c r="H428" s="8" t="s">
        <v>365</v>
      </c>
      <c r="I428" s="1"/>
      <c r="J428" s="1"/>
      <c r="K428" s="1"/>
    </row>
    <row x14ac:dyDescent="0.25" r="429" customHeight="1" ht="18.75">
      <c r="A429" s="14" t="s">
        <v>880</v>
      </c>
      <c r="B429" s="9" t="s">
        <v>834</v>
      </c>
      <c r="C429" s="1" t="s">
        <v>835</v>
      </c>
      <c r="D429" s="6" t="s">
        <v>365</v>
      </c>
      <c r="E429" s="7" t="s">
        <v>365</v>
      </c>
      <c r="F429" s="7" t="s">
        <v>365</v>
      </c>
      <c r="G429" s="8" t="s">
        <v>365</v>
      </c>
      <c r="H429" s="8" t="s">
        <v>365</v>
      </c>
      <c r="I429" s="1"/>
      <c r="J429" s="1"/>
      <c r="K429" s="1"/>
    </row>
    <row x14ac:dyDescent="0.25" r="430" customHeight="1" ht="18.75">
      <c r="A430" s="14" t="s">
        <v>881</v>
      </c>
      <c r="B430" s="9" t="s">
        <v>834</v>
      </c>
      <c r="C430" s="1" t="s">
        <v>835</v>
      </c>
      <c r="D430" s="6" t="s">
        <v>365</v>
      </c>
      <c r="E430" s="7" t="s">
        <v>365</v>
      </c>
      <c r="F430" s="7" t="s">
        <v>365</v>
      </c>
      <c r="G430" s="8" t="s">
        <v>365</v>
      </c>
      <c r="H430" s="8" t="s">
        <v>365</v>
      </c>
      <c r="I430" s="1"/>
      <c r="J430" s="1"/>
      <c r="K430" s="1"/>
    </row>
    <row x14ac:dyDescent="0.25" r="431" customHeight="1" ht="18.75">
      <c r="A431" s="14" t="s">
        <v>882</v>
      </c>
      <c r="B431" s="9" t="s">
        <v>834</v>
      </c>
      <c r="C431" s="1" t="s">
        <v>835</v>
      </c>
      <c r="D431" s="6" t="s">
        <v>365</v>
      </c>
      <c r="E431" s="7" t="s">
        <v>365</v>
      </c>
      <c r="F431" s="7" t="s">
        <v>365</v>
      </c>
      <c r="G431" s="8" t="s">
        <v>365</v>
      </c>
      <c r="H431" s="8" t="s">
        <v>365</v>
      </c>
      <c r="I431" s="1"/>
      <c r="J431" s="1"/>
      <c r="K431" s="1"/>
    </row>
    <row x14ac:dyDescent="0.25" r="432" customHeight="1" ht="18.75">
      <c r="A432" s="14" t="s">
        <v>883</v>
      </c>
      <c r="B432" s="9" t="s">
        <v>834</v>
      </c>
      <c r="C432" s="1" t="s">
        <v>835</v>
      </c>
      <c r="D432" s="6" t="s">
        <v>365</v>
      </c>
      <c r="E432" s="7" t="s">
        <v>365</v>
      </c>
      <c r="F432" s="7" t="s">
        <v>365</v>
      </c>
      <c r="G432" s="8" t="s">
        <v>365</v>
      </c>
      <c r="H432" s="8" t="s">
        <v>365</v>
      </c>
      <c r="I432" s="1"/>
      <c r="J432" s="1"/>
      <c r="K432" s="1"/>
    </row>
    <row x14ac:dyDescent="0.25" r="433" customHeight="1" ht="18.75">
      <c r="A433" s="14" t="s">
        <v>884</v>
      </c>
      <c r="B433" s="9" t="s">
        <v>834</v>
      </c>
      <c r="C433" s="1" t="s">
        <v>835</v>
      </c>
      <c r="D433" s="6" t="s">
        <v>365</v>
      </c>
      <c r="E433" s="7" t="s">
        <v>365</v>
      </c>
      <c r="F433" s="7" t="s">
        <v>365</v>
      </c>
      <c r="G433" s="8" t="s">
        <v>365</v>
      </c>
      <c r="H433" s="8" t="s">
        <v>365</v>
      </c>
      <c r="I433" s="1"/>
      <c r="J433" s="1"/>
      <c r="K433" s="1"/>
    </row>
    <row x14ac:dyDescent="0.25" r="434" customHeight="1" ht="18.75">
      <c r="A434" s="14" t="s">
        <v>885</v>
      </c>
      <c r="B434" s="9" t="s">
        <v>834</v>
      </c>
      <c r="C434" s="1" t="s">
        <v>835</v>
      </c>
      <c r="D434" s="6" t="s">
        <v>365</v>
      </c>
      <c r="E434" s="7" t="s">
        <v>365</v>
      </c>
      <c r="F434" s="7" t="s">
        <v>365</v>
      </c>
      <c r="G434" s="8" t="s">
        <v>365</v>
      </c>
      <c r="H434" s="8" t="s">
        <v>365</v>
      </c>
      <c r="I434" s="1"/>
      <c r="J434" s="1"/>
      <c r="K434" s="1"/>
    </row>
    <row x14ac:dyDescent="0.25" r="435" customHeight="1" ht="18.75">
      <c r="A435" s="14" t="s">
        <v>886</v>
      </c>
      <c r="B435" s="9" t="s">
        <v>834</v>
      </c>
      <c r="C435" s="1" t="s">
        <v>835</v>
      </c>
      <c r="D435" s="6" t="s">
        <v>365</v>
      </c>
      <c r="E435" s="7" t="s">
        <v>365</v>
      </c>
      <c r="F435" s="7" t="s">
        <v>365</v>
      </c>
      <c r="G435" s="8" t="s">
        <v>365</v>
      </c>
      <c r="H435" s="8" t="s">
        <v>365</v>
      </c>
      <c r="I435" s="1"/>
      <c r="J435" s="1"/>
      <c r="K435" s="1"/>
    </row>
    <row x14ac:dyDescent="0.25" r="436" customHeight="1" ht="18.75">
      <c r="A436" s="14" t="s">
        <v>887</v>
      </c>
      <c r="B436" s="9" t="s">
        <v>834</v>
      </c>
      <c r="C436" s="1" t="s">
        <v>835</v>
      </c>
      <c r="D436" s="6" t="s">
        <v>365</v>
      </c>
      <c r="E436" s="7" t="s">
        <v>365</v>
      </c>
      <c r="F436" s="7" t="s">
        <v>365</v>
      </c>
      <c r="G436" s="8" t="s">
        <v>365</v>
      </c>
      <c r="H436" s="8" t="s">
        <v>365</v>
      </c>
      <c r="I436" s="1"/>
      <c r="J436" s="1"/>
      <c r="K436" s="1"/>
    </row>
    <row x14ac:dyDescent="0.25" r="437" customHeight="1" ht="18.75">
      <c r="A437" s="14" t="s">
        <v>888</v>
      </c>
      <c r="B437" s="9" t="s">
        <v>834</v>
      </c>
      <c r="C437" s="1" t="s">
        <v>835</v>
      </c>
      <c r="D437" s="6" t="s">
        <v>365</v>
      </c>
      <c r="E437" s="7" t="s">
        <v>365</v>
      </c>
      <c r="F437" s="7" t="s">
        <v>365</v>
      </c>
      <c r="G437" s="8" t="s">
        <v>365</v>
      </c>
      <c r="H437" s="8" t="s">
        <v>365</v>
      </c>
      <c r="I437" s="1"/>
      <c r="J437" s="1"/>
      <c r="K437" s="1"/>
    </row>
    <row x14ac:dyDescent="0.25" r="438" customHeight="1" ht="18.75">
      <c r="A438" s="14" t="s">
        <v>889</v>
      </c>
      <c r="B438" s="9" t="s">
        <v>834</v>
      </c>
      <c r="C438" s="1" t="s">
        <v>835</v>
      </c>
      <c r="D438" s="6" t="s">
        <v>365</v>
      </c>
      <c r="E438" s="7" t="s">
        <v>365</v>
      </c>
      <c r="F438" s="7" t="s">
        <v>365</v>
      </c>
      <c r="G438" s="8" t="s">
        <v>365</v>
      </c>
      <c r="H438" s="8" t="s">
        <v>365</v>
      </c>
      <c r="I438" s="1"/>
      <c r="J438" s="1"/>
      <c r="K438" s="1"/>
    </row>
    <row x14ac:dyDescent="0.25" r="439" customHeight="1" ht="18.75">
      <c r="A439" s="14" t="s">
        <v>890</v>
      </c>
      <c r="B439" s="9" t="s">
        <v>834</v>
      </c>
      <c r="C439" s="1" t="s">
        <v>835</v>
      </c>
      <c r="D439" s="6" t="s">
        <v>365</v>
      </c>
      <c r="E439" s="7" t="s">
        <v>365</v>
      </c>
      <c r="F439" s="7" t="s">
        <v>365</v>
      </c>
      <c r="G439" s="8" t="s">
        <v>365</v>
      </c>
      <c r="H439" s="8" t="s">
        <v>365</v>
      </c>
      <c r="I439" s="1"/>
      <c r="J439" s="1"/>
      <c r="K439" s="1"/>
    </row>
    <row x14ac:dyDescent="0.25" r="440" customHeight="1" ht="18.75">
      <c r="A440" s="14" t="s">
        <v>891</v>
      </c>
      <c r="B440" s="9" t="s">
        <v>834</v>
      </c>
      <c r="C440" s="1" t="s">
        <v>835</v>
      </c>
      <c r="D440" s="6" t="s">
        <v>365</v>
      </c>
      <c r="E440" s="7" t="s">
        <v>365</v>
      </c>
      <c r="F440" s="7" t="s">
        <v>365</v>
      </c>
      <c r="G440" s="8" t="s">
        <v>365</v>
      </c>
      <c r="H440" s="8" t="s">
        <v>365</v>
      </c>
      <c r="I440" s="1"/>
      <c r="J440" s="1"/>
      <c r="K440" s="1"/>
    </row>
    <row x14ac:dyDescent="0.25" r="441" customHeight="1" ht="18.75">
      <c r="A441" s="14" t="s">
        <v>892</v>
      </c>
      <c r="B441" s="9" t="s">
        <v>834</v>
      </c>
      <c r="C441" s="1" t="s">
        <v>835</v>
      </c>
      <c r="D441" s="6" t="s">
        <v>365</v>
      </c>
      <c r="E441" s="7" t="s">
        <v>365</v>
      </c>
      <c r="F441" s="7" t="s">
        <v>365</v>
      </c>
      <c r="G441" s="8" t="s">
        <v>365</v>
      </c>
      <c r="H441" s="8" t="s">
        <v>365</v>
      </c>
      <c r="I441" s="1"/>
      <c r="J441" s="1"/>
      <c r="K441" s="1"/>
    </row>
    <row x14ac:dyDescent="0.25" r="442" customHeight="1" ht="18.75">
      <c r="A442" s="14" t="s">
        <v>893</v>
      </c>
      <c r="B442" s="9" t="s">
        <v>834</v>
      </c>
      <c r="C442" s="1" t="s">
        <v>835</v>
      </c>
      <c r="D442" s="6" t="s">
        <v>365</v>
      </c>
      <c r="E442" s="7" t="s">
        <v>365</v>
      </c>
      <c r="F442" s="7" t="s">
        <v>365</v>
      </c>
      <c r="G442" s="8" t="s">
        <v>365</v>
      </c>
      <c r="H442" s="8" t="s">
        <v>365</v>
      </c>
      <c r="I442" s="1"/>
      <c r="J442" s="1"/>
      <c r="K442" s="1"/>
    </row>
    <row x14ac:dyDescent="0.25" r="443" customHeight="1" ht="18.75">
      <c r="A443" s="14" t="s">
        <v>894</v>
      </c>
      <c r="B443" s="9" t="s">
        <v>834</v>
      </c>
      <c r="C443" s="1" t="s">
        <v>835</v>
      </c>
      <c r="D443" s="6" t="s">
        <v>365</v>
      </c>
      <c r="E443" s="7" t="s">
        <v>365</v>
      </c>
      <c r="F443" s="7" t="s">
        <v>365</v>
      </c>
      <c r="G443" s="8" t="s">
        <v>365</v>
      </c>
      <c r="H443" s="8" t="s">
        <v>365</v>
      </c>
      <c r="I443" s="1"/>
      <c r="J443" s="1"/>
      <c r="K443" s="1"/>
    </row>
    <row x14ac:dyDescent="0.25" r="444" customHeight="1" ht="18.75">
      <c r="A444" s="14" t="s">
        <v>895</v>
      </c>
      <c r="B444" s="9" t="s">
        <v>834</v>
      </c>
      <c r="C444" s="1" t="s">
        <v>835</v>
      </c>
      <c r="D444" s="6" t="s">
        <v>365</v>
      </c>
      <c r="E444" s="7" t="s">
        <v>365</v>
      </c>
      <c r="F444" s="7" t="s">
        <v>365</v>
      </c>
      <c r="G444" s="8" t="s">
        <v>365</v>
      </c>
      <c r="H444" s="8" t="s">
        <v>365</v>
      </c>
      <c r="I444" s="1"/>
      <c r="J444" s="1"/>
      <c r="K444" s="1"/>
    </row>
    <row x14ac:dyDescent="0.25" r="445" customHeight="1" ht="18.75">
      <c r="A445" s="14" t="s">
        <v>896</v>
      </c>
      <c r="B445" s="9" t="s">
        <v>834</v>
      </c>
      <c r="C445" s="1" t="s">
        <v>835</v>
      </c>
      <c r="D445" s="6" t="s">
        <v>365</v>
      </c>
      <c r="E445" s="7" t="s">
        <v>365</v>
      </c>
      <c r="F445" s="7" t="s">
        <v>365</v>
      </c>
      <c r="G445" s="8" t="s">
        <v>365</v>
      </c>
      <c r="H445" s="8" t="s">
        <v>365</v>
      </c>
      <c r="I445" s="1"/>
      <c r="J445" s="1"/>
      <c r="K445" s="1"/>
    </row>
    <row x14ac:dyDescent="0.25" r="446" customHeight="1" ht="18.75">
      <c r="A446" s="14" t="s">
        <v>897</v>
      </c>
      <c r="B446" s="9" t="s">
        <v>834</v>
      </c>
      <c r="C446" s="1" t="s">
        <v>835</v>
      </c>
      <c r="D446" s="6" t="s">
        <v>365</v>
      </c>
      <c r="E446" s="7" t="s">
        <v>365</v>
      </c>
      <c r="F446" s="7" t="s">
        <v>365</v>
      </c>
      <c r="G446" s="8" t="s">
        <v>365</v>
      </c>
      <c r="H446" s="8" t="s">
        <v>365</v>
      </c>
      <c r="I446" s="1"/>
      <c r="J446" s="1"/>
      <c r="K446" s="1"/>
    </row>
    <row x14ac:dyDescent="0.25" r="447" customHeight="1" ht="18.75">
      <c r="A447" s="14" t="s">
        <v>898</v>
      </c>
      <c r="B447" s="9" t="s">
        <v>834</v>
      </c>
      <c r="C447" s="1" t="s">
        <v>835</v>
      </c>
      <c r="D447" s="6" t="s">
        <v>365</v>
      </c>
      <c r="E447" s="7" t="s">
        <v>365</v>
      </c>
      <c r="F447" s="7" t="s">
        <v>365</v>
      </c>
      <c r="G447" s="8" t="s">
        <v>365</v>
      </c>
      <c r="H447" s="8" t="s">
        <v>365</v>
      </c>
      <c r="I447" s="1"/>
      <c r="J447" s="1"/>
      <c r="K447" s="1"/>
    </row>
    <row x14ac:dyDescent="0.25" r="448" customHeight="1" ht="18.75">
      <c r="A448" s="14" t="s">
        <v>899</v>
      </c>
      <c r="B448" s="9" t="s">
        <v>834</v>
      </c>
      <c r="C448" s="1" t="s">
        <v>835</v>
      </c>
      <c r="D448" s="6" t="s">
        <v>365</v>
      </c>
      <c r="E448" s="7" t="s">
        <v>365</v>
      </c>
      <c r="F448" s="7" t="s">
        <v>365</v>
      </c>
      <c r="G448" s="8" t="s">
        <v>365</v>
      </c>
      <c r="H448" s="8" t="s">
        <v>365</v>
      </c>
      <c r="I448" s="1"/>
      <c r="J448" s="1"/>
      <c r="K448" s="1"/>
    </row>
    <row x14ac:dyDescent="0.25" r="449" customHeight="1" ht="18.75">
      <c r="A449" s="14" t="s">
        <v>900</v>
      </c>
      <c r="B449" s="9" t="s">
        <v>834</v>
      </c>
      <c r="C449" s="1" t="s">
        <v>835</v>
      </c>
      <c r="D449" s="6" t="s">
        <v>365</v>
      </c>
      <c r="E449" s="7" t="s">
        <v>365</v>
      </c>
      <c r="F449" s="7" t="s">
        <v>365</v>
      </c>
      <c r="G449" s="8" t="s">
        <v>365</v>
      </c>
      <c r="H449" s="8" t="s">
        <v>365</v>
      </c>
      <c r="I449" s="1"/>
      <c r="J449" s="1"/>
      <c r="K449" s="1"/>
    </row>
    <row x14ac:dyDescent="0.25" r="450" customHeight="1" ht="18.75">
      <c r="A450" s="14" t="s">
        <v>901</v>
      </c>
      <c r="B450" s="9" t="s">
        <v>834</v>
      </c>
      <c r="C450" s="1" t="s">
        <v>835</v>
      </c>
      <c r="D450" s="6" t="s">
        <v>365</v>
      </c>
      <c r="E450" s="7" t="s">
        <v>365</v>
      </c>
      <c r="F450" s="7" t="s">
        <v>365</v>
      </c>
      <c r="G450" s="8" t="s">
        <v>365</v>
      </c>
      <c r="H450" s="8" t="s">
        <v>365</v>
      </c>
      <c r="I450" s="1"/>
      <c r="J450" s="1"/>
      <c r="K450" s="1"/>
    </row>
    <row x14ac:dyDescent="0.25" r="451" customHeight="1" ht="18.75">
      <c r="A451" s="14" t="s">
        <v>902</v>
      </c>
      <c r="B451" s="9" t="s">
        <v>834</v>
      </c>
      <c r="C451" s="1" t="s">
        <v>835</v>
      </c>
      <c r="D451" s="6" t="s">
        <v>365</v>
      </c>
      <c r="E451" s="7" t="s">
        <v>365</v>
      </c>
      <c r="F451" s="7" t="s">
        <v>365</v>
      </c>
      <c r="G451" s="8" t="s">
        <v>365</v>
      </c>
      <c r="H451" s="8" t="s">
        <v>365</v>
      </c>
      <c r="I451" s="1"/>
      <c r="J451" s="1"/>
      <c r="K451" s="1"/>
    </row>
    <row x14ac:dyDescent="0.25" r="452" customHeight="1" ht="18.75">
      <c r="A452" s="14" t="s">
        <v>903</v>
      </c>
      <c r="B452" s="9" t="s">
        <v>834</v>
      </c>
      <c r="C452" s="1" t="s">
        <v>835</v>
      </c>
      <c r="D452" s="6" t="s">
        <v>365</v>
      </c>
      <c r="E452" s="7" t="s">
        <v>365</v>
      </c>
      <c r="F452" s="7" t="s">
        <v>365</v>
      </c>
      <c r="G452" s="8" t="s">
        <v>365</v>
      </c>
      <c r="H452" s="8" t="s">
        <v>365</v>
      </c>
      <c r="I452" s="1"/>
      <c r="J452" s="1"/>
      <c r="K452" s="1"/>
    </row>
    <row x14ac:dyDescent="0.25" r="453" customHeight="1" ht="18.75">
      <c r="A453" s="14" t="s">
        <v>904</v>
      </c>
      <c r="B453" s="9" t="s">
        <v>834</v>
      </c>
      <c r="C453" s="1" t="s">
        <v>835</v>
      </c>
      <c r="D453" s="6" t="s">
        <v>365</v>
      </c>
      <c r="E453" s="7" t="s">
        <v>365</v>
      </c>
      <c r="F453" s="7" t="s">
        <v>365</v>
      </c>
      <c r="G453" s="8" t="s">
        <v>365</v>
      </c>
      <c r="H453" s="8" t="s">
        <v>365</v>
      </c>
      <c r="I453" s="1"/>
      <c r="J453" s="1"/>
      <c r="K453" s="1"/>
    </row>
    <row x14ac:dyDescent="0.25" r="454" customHeight="1" ht="18.75">
      <c r="A454" s="14" t="s">
        <v>905</v>
      </c>
      <c r="B454" s="9" t="s">
        <v>834</v>
      </c>
      <c r="C454" s="1" t="s">
        <v>835</v>
      </c>
      <c r="D454" s="6" t="s">
        <v>365</v>
      </c>
      <c r="E454" s="7" t="s">
        <v>365</v>
      </c>
      <c r="F454" s="7" t="s">
        <v>365</v>
      </c>
      <c r="G454" s="8" t="s">
        <v>365</v>
      </c>
      <c r="H454" s="8" t="s">
        <v>365</v>
      </c>
      <c r="I454" s="1"/>
      <c r="J454" s="1"/>
      <c r="K454" s="1"/>
    </row>
    <row x14ac:dyDescent="0.25" r="455" customHeight="1" ht="18.75">
      <c r="A455" s="14" t="s">
        <v>906</v>
      </c>
      <c r="B455" s="9" t="s">
        <v>834</v>
      </c>
      <c r="C455" s="1" t="s">
        <v>835</v>
      </c>
      <c r="D455" s="6" t="s">
        <v>365</v>
      </c>
      <c r="E455" s="7" t="s">
        <v>365</v>
      </c>
      <c r="F455" s="7" t="s">
        <v>365</v>
      </c>
      <c r="G455" s="8" t="s">
        <v>365</v>
      </c>
      <c r="H455" s="8" t="s">
        <v>365</v>
      </c>
      <c r="I455" s="1"/>
      <c r="J455" s="1"/>
      <c r="K455" s="1"/>
    </row>
    <row x14ac:dyDescent="0.25" r="456" customHeight="1" ht="18.75">
      <c r="A456" s="14" t="s">
        <v>907</v>
      </c>
      <c r="B456" s="9" t="s">
        <v>834</v>
      </c>
      <c r="C456" s="1" t="s">
        <v>835</v>
      </c>
      <c r="D456" s="6" t="s">
        <v>365</v>
      </c>
      <c r="E456" s="7" t="s">
        <v>365</v>
      </c>
      <c r="F456" s="7" t="s">
        <v>365</v>
      </c>
      <c r="G456" s="8" t="s">
        <v>365</v>
      </c>
      <c r="H456" s="8" t="s">
        <v>365</v>
      </c>
      <c r="I456" s="1"/>
      <c r="J456" s="1"/>
      <c r="K456" s="1"/>
    </row>
    <row x14ac:dyDescent="0.25" r="457" customHeight="1" ht="18.75">
      <c r="A457" s="14" t="s">
        <v>908</v>
      </c>
      <c r="B457" s="9" t="s">
        <v>834</v>
      </c>
      <c r="C457" s="1" t="s">
        <v>835</v>
      </c>
      <c r="D457" s="6" t="s">
        <v>365</v>
      </c>
      <c r="E457" s="7" t="s">
        <v>365</v>
      </c>
      <c r="F457" s="7" t="s">
        <v>365</v>
      </c>
      <c r="G457" s="8" t="s">
        <v>365</v>
      </c>
      <c r="H457" s="8" t="s">
        <v>365</v>
      </c>
      <c r="I457" s="1"/>
      <c r="J457" s="1"/>
      <c r="K457" s="1"/>
    </row>
    <row x14ac:dyDescent="0.25" r="458" customHeight="1" ht="18.75">
      <c r="A458" s="14" t="s">
        <v>909</v>
      </c>
      <c r="B458" s="9" t="s">
        <v>834</v>
      </c>
      <c r="C458" s="1" t="s">
        <v>835</v>
      </c>
      <c r="D458" s="6" t="s">
        <v>365</v>
      </c>
      <c r="E458" s="7" t="s">
        <v>365</v>
      </c>
      <c r="F458" s="7" t="s">
        <v>365</v>
      </c>
      <c r="G458" s="8" t="s">
        <v>365</v>
      </c>
      <c r="H458" s="8" t="s">
        <v>365</v>
      </c>
      <c r="I458" s="1"/>
      <c r="J458" s="1"/>
      <c r="K458" s="1"/>
    </row>
    <row x14ac:dyDescent="0.25" r="459" customHeight="1" ht="18.75">
      <c r="A459" s="14" t="s">
        <v>910</v>
      </c>
      <c r="B459" s="9" t="s">
        <v>834</v>
      </c>
      <c r="C459" s="1" t="s">
        <v>835</v>
      </c>
      <c r="D459" s="6" t="s">
        <v>365</v>
      </c>
      <c r="E459" s="7" t="s">
        <v>365</v>
      </c>
      <c r="F459" s="7" t="s">
        <v>365</v>
      </c>
      <c r="G459" s="8" t="s">
        <v>365</v>
      </c>
      <c r="H459" s="8" t="s">
        <v>365</v>
      </c>
      <c r="I459" s="1"/>
      <c r="J459" s="1"/>
      <c r="K459" s="1"/>
    </row>
    <row x14ac:dyDescent="0.25" r="460" customHeight="1" ht="18.75">
      <c r="A460" s="14" t="s">
        <v>911</v>
      </c>
      <c r="B460" s="9" t="s">
        <v>834</v>
      </c>
      <c r="C460" s="1" t="s">
        <v>835</v>
      </c>
      <c r="D460" s="6" t="s">
        <v>365</v>
      </c>
      <c r="E460" s="7" t="s">
        <v>365</v>
      </c>
      <c r="F460" s="7" t="s">
        <v>365</v>
      </c>
      <c r="G460" s="8" t="s">
        <v>365</v>
      </c>
      <c r="H460" s="8" t="s">
        <v>365</v>
      </c>
      <c r="I460" s="1"/>
      <c r="J460" s="1"/>
      <c r="K460" s="1"/>
    </row>
    <row x14ac:dyDescent="0.25" r="461" customHeight="1" ht="18.75">
      <c r="A461" s="14" t="s">
        <v>912</v>
      </c>
      <c r="B461" s="9" t="s">
        <v>834</v>
      </c>
      <c r="C461" s="1" t="s">
        <v>835</v>
      </c>
      <c r="D461" s="6" t="s">
        <v>365</v>
      </c>
      <c r="E461" s="7" t="s">
        <v>365</v>
      </c>
      <c r="F461" s="7" t="s">
        <v>365</v>
      </c>
      <c r="G461" s="8" t="s">
        <v>365</v>
      </c>
      <c r="H461" s="8" t="s">
        <v>365</v>
      </c>
      <c r="I461" s="1"/>
      <c r="J461" s="1"/>
      <c r="K461" s="1"/>
    </row>
    <row x14ac:dyDescent="0.25" r="462" customHeight="1" ht="18.75">
      <c r="A462" s="14" t="s">
        <v>913</v>
      </c>
      <c r="B462" s="9" t="s">
        <v>834</v>
      </c>
      <c r="C462" s="1" t="s">
        <v>835</v>
      </c>
      <c r="D462" s="6" t="s">
        <v>365</v>
      </c>
      <c r="E462" s="7" t="s">
        <v>365</v>
      </c>
      <c r="F462" s="7" t="s">
        <v>365</v>
      </c>
      <c r="G462" s="8" t="s">
        <v>365</v>
      </c>
      <c r="H462" s="8" t="s">
        <v>365</v>
      </c>
      <c r="I462" s="1"/>
      <c r="J462" s="1"/>
      <c r="K462" s="1"/>
    </row>
    <row x14ac:dyDescent="0.25" r="463" customHeight="1" ht="18.75">
      <c r="A463" s="14" t="s">
        <v>914</v>
      </c>
      <c r="B463" s="9" t="s">
        <v>834</v>
      </c>
      <c r="C463" s="1" t="s">
        <v>835</v>
      </c>
      <c r="D463" s="6" t="s">
        <v>365</v>
      </c>
      <c r="E463" s="7" t="s">
        <v>365</v>
      </c>
      <c r="F463" s="7" t="s">
        <v>365</v>
      </c>
      <c r="G463" s="8" t="s">
        <v>365</v>
      </c>
      <c r="H463" s="8" t="s">
        <v>365</v>
      </c>
      <c r="I463" s="1"/>
      <c r="J463" s="1"/>
      <c r="K463" s="1"/>
    </row>
    <row x14ac:dyDescent="0.25" r="464" customHeight="1" ht="18.75">
      <c r="A464" s="14" t="s">
        <v>915</v>
      </c>
      <c r="B464" s="9" t="s">
        <v>834</v>
      </c>
      <c r="C464" s="1" t="s">
        <v>835</v>
      </c>
      <c r="D464" s="6" t="s">
        <v>365</v>
      </c>
      <c r="E464" s="7" t="s">
        <v>365</v>
      </c>
      <c r="F464" s="7" t="s">
        <v>365</v>
      </c>
      <c r="G464" s="8" t="s">
        <v>365</v>
      </c>
      <c r="H464" s="8" t="s">
        <v>365</v>
      </c>
      <c r="I464" s="1"/>
      <c r="J464" s="1"/>
      <c r="K464" s="1"/>
    </row>
    <row x14ac:dyDescent="0.25" r="465" customHeight="1" ht="18.75">
      <c r="A465" s="14" t="s">
        <v>916</v>
      </c>
      <c r="B465" s="9" t="s">
        <v>834</v>
      </c>
      <c r="C465" s="1" t="s">
        <v>835</v>
      </c>
      <c r="D465" s="6" t="s">
        <v>365</v>
      </c>
      <c r="E465" s="7" t="s">
        <v>365</v>
      </c>
      <c r="F465" s="7" t="s">
        <v>365</v>
      </c>
      <c r="G465" s="8" t="s">
        <v>365</v>
      </c>
      <c r="H465" s="8" t="s">
        <v>365</v>
      </c>
      <c r="I465" s="1"/>
      <c r="J465" s="1"/>
      <c r="K465" s="1"/>
    </row>
    <row x14ac:dyDescent="0.25" r="466" customHeight="1" ht="18.75">
      <c r="A466" s="14" t="s">
        <v>917</v>
      </c>
      <c r="B466" s="9" t="s">
        <v>834</v>
      </c>
      <c r="C466" s="1" t="s">
        <v>835</v>
      </c>
      <c r="D466" s="6" t="s">
        <v>365</v>
      </c>
      <c r="E466" s="7" t="s">
        <v>365</v>
      </c>
      <c r="F466" s="7" t="s">
        <v>365</v>
      </c>
      <c r="G466" s="8" t="s">
        <v>365</v>
      </c>
      <c r="H466" s="8" t="s">
        <v>365</v>
      </c>
      <c r="I466" s="1"/>
      <c r="J466" s="1"/>
      <c r="K466" s="1"/>
    </row>
    <row x14ac:dyDescent="0.25" r="467" customHeight="1" ht="18.75">
      <c r="A467" s="14" t="s">
        <v>918</v>
      </c>
      <c r="B467" s="9" t="s">
        <v>834</v>
      </c>
      <c r="C467" s="1" t="s">
        <v>835</v>
      </c>
      <c r="D467" s="6" t="s">
        <v>365</v>
      </c>
      <c r="E467" s="7" t="s">
        <v>365</v>
      </c>
      <c r="F467" s="7" t="s">
        <v>365</v>
      </c>
      <c r="G467" s="8" t="s">
        <v>365</v>
      </c>
      <c r="H467" s="8" t="s">
        <v>365</v>
      </c>
      <c r="I467" s="1"/>
      <c r="J467" s="1"/>
      <c r="K467" s="1"/>
    </row>
    <row x14ac:dyDescent="0.25" r="468" customHeight="1" ht="18.75">
      <c r="A468" s="14" t="s">
        <v>919</v>
      </c>
      <c r="B468" s="9" t="s">
        <v>834</v>
      </c>
      <c r="C468" s="1" t="s">
        <v>835</v>
      </c>
      <c r="D468" s="6" t="s">
        <v>365</v>
      </c>
      <c r="E468" s="7" t="s">
        <v>365</v>
      </c>
      <c r="F468" s="7" t="s">
        <v>365</v>
      </c>
      <c r="G468" s="8" t="s">
        <v>365</v>
      </c>
      <c r="H468" s="8" t="s">
        <v>365</v>
      </c>
      <c r="I468" s="1"/>
      <c r="J468" s="1"/>
      <c r="K468" s="1"/>
    </row>
    <row x14ac:dyDescent="0.25" r="469" customHeight="1" ht="18.75">
      <c r="A469" s="14" t="s">
        <v>920</v>
      </c>
      <c r="B469" s="9" t="s">
        <v>834</v>
      </c>
      <c r="C469" s="1" t="s">
        <v>835</v>
      </c>
      <c r="D469" s="6" t="s">
        <v>365</v>
      </c>
      <c r="E469" s="7" t="s">
        <v>365</v>
      </c>
      <c r="F469" s="7" t="s">
        <v>365</v>
      </c>
      <c r="G469" s="8" t="s">
        <v>365</v>
      </c>
      <c r="H469" s="8" t="s">
        <v>365</v>
      </c>
      <c r="I469" s="1"/>
      <c r="J469" s="1"/>
      <c r="K469" s="1"/>
    </row>
    <row x14ac:dyDescent="0.25" r="470" customHeight="1" ht="18.75">
      <c r="A470" s="14" t="s">
        <v>921</v>
      </c>
      <c r="B470" s="9" t="s">
        <v>834</v>
      </c>
      <c r="C470" s="1" t="s">
        <v>835</v>
      </c>
      <c r="D470" s="6" t="s">
        <v>365</v>
      </c>
      <c r="E470" s="7" t="s">
        <v>365</v>
      </c>
      <c r="F470" s="7" t="s">
        <v>365</v>
      </c>
      <c r="G470" s="8" t="s">
        <v>365</v>
      </c>
      <c r="H470" s="8" t="s">
        <v>365</v>
      </c>
      <c r="I470" s="1"/>
      <c r="J470" s="1"/>
      <c r="K470" s="1"/>
    </row>
    <row x14ac:dyDescent="0.25" r="471" customHeight="1" ht="18.75">
      <c r="A471" s="14" t="s">
        <v>922</v>
      </c>
      <c r="B471" s="9" t="s">
        <v>834</v>
      </c>
      <c r="C471" s="1" t="s">
        <v>835</v>
      </c>
      <c r="D471" s="6" t="s">
        <v>365</v>
      </c>
      <c r="E471" s="7" t="s">
        <v>365</v>
      </c>
      <c r="F471" s="7" t="s">
        <v>365</v>
      </c>
      <c r="G471" s="8" t="s">
        <v>365</v>
      </c>
      <c r="H471" s="8" t="s">
        <v>365</v>
      </c>
      <c r="I471" s="1"/>
      <c r="J471" s="1"/>
      <c r="K471" s="1"/>
    </row>
    <row x14ac:dyDescent="0.25" r="472" customHeight="1" ht="18.75">
      <c r="A472" s="14" t="s">
        <v>923</v>
      </c>
      <c r="B472" s="9" t="s">
        <v>834</v>
      </c>
      <c r="C472" s="1" t="s">
        <v>835</v>
      </c>
      <c r="D472" s="6" t="s">
        <v>365</v>
      </c>
      <c r="E472" s="7" t="s">
        <v>365</v>
      </c>
      <c r="F472" s="7" t="s">
        <v>365</v>
      </c>
      <c r="G472" s="8" t="s">
        <v>365</v>
      </c>
      <c r="H472" s="8" t="s">
        <v>365</v>
      </c>
      <c r="I472" s="1"/>
      <c r="J472" s="1"/>
      <c r="K472" s="1"/>
    </row>
    <row x14ac:dyDescent="0.25" r="473" customHeight="1" ht="18.75">
      <c r="A473" s="14" t="s">
        <v>924</v>
      </c>
      <c r="B473" s="9" t="s">
        <v>834</v>
      </c>
      <c r="C473" s="1" t="s">
        <v>835</v>
      </c>
      <c r="D473" s="6" t="s">
        <v>365</v>
      </c>
      <c r="E473" s="7" t="s">
        <v>365</v>
      </c>
      <c r="F473" s="7" t="s">
        <v>365</v>
      </c>
      <c r="G473" s="8" t="s">
        <v>365</v>
      </c>
      <c r="H473" s="8" t="s">
        <v>365</v>
      </c>
      <c r="I473" s="1"/>
      <c r="J473" s="1"/>
      <c r="K473" s="1"/>
    </row>
    <row x14ac:dyDescent="0.25" r="474" customHeight="1" ht="18.75">
      <c r="A474" s="14" t="s">
        <v>925</v>
      </c>
      <c r="B474" s="9" t="s">
        <v>834</v>
      </c>
      <c r="C474" s="1" t="s">
        <v>835</v>
      </c>
      <c r="D474" s="6" t="s">
        <v>365</v>
      </c>
      <c r="E474" s="7" t="s">
        <v>365</v>
      </c>
      <c r="F474" s="7" t="s">
        <v>365</v>
      </c>
      <c r="G474" s="8" t="s">
        <v>365</v>
      </c>
      <c r="H474" s="8" t="s">
        <v>365</v>
      </c>
      <c r="I474" s="1"/>
      <c r="J474" s="1"/>
      <c r="K474" s="1"/>
    </row>
    <row x14ac:dyDescent="0.25" r="475" customHeight="1" ht="18.75">
      <c r="A475" s="14" t="s">
        <v>926</v>
      </c>
      <c r="B475" s="9" t="s">
        <v>834</v>
      </c>
      <c r="C475" s="1" t="s">
        <v>835</v>
      </c>
      <c r="D475" s="6" t="s">
        <v>365</v>
      </c>
      <c r="E475" s="7" t="s">
        <v>365</v>
      </c>
      <c r="F475" s="7" t="s">
        <v>365</v>
      </c>
      <c r="G475" s="8" t="s">
        <v>365</v>
      </c>
      <c r="H475" s="8" t="s">
        <v>365</v>
      </c>
      <c r="I475" s="1"/>
      <c r="J475" s="1"/>
      <c r="K475" s="1"/>
    </row>
    <row x14ac:dyDescent="0.25" r="476" customHeight="1" ht="18.75">
      <c r="A476" s="14" t="s">
        <v>927</v>
      </c>
      <c r="B476" s="9" t="s">
        <v>834</v>
      </c>
      <c r="C476" s="1" t="s">
        <v>835</v>
      </c>
      <c r="D476" s="6" t="s">
        <v>365</v>
      </c>
      <c r="E476" s="7" t="s">
        <v>365</v>
      </c>
      <c r="F476" s="7" t="s">
        <v>365</v>
      </c>
      <c r="G476" s="8" t="s">
        <v>365</v>
      </c>
      <c r="H476" s="8" t="s">
        <v>365</v>
      </c>
      <c r="I476" s="1"/>
      <c r="J476" s="1"/>
      <c r="K476" s="1"/>
    </row>
    <row x14ac:dyDescent="0.25" r="477" customHeight="1" ht="18.75">
      <c r="A477" s="14" t="s">
        <v>928</v>
      </c>
      <c r="B477" s="9" t="s">
        <v>834</v>
      </c>
      <c r="C477" s="1" t="s">
        <v>835</v>
      </c>
      <c r="D477" s="6" t="s">
        <v>365</v>
      </c>
      <c r="E477" s="7" t="s">
        <v>365</v>
      </c>
      <c r="F477" s="7" t="s">
        <v>365</v>
      </c>
      <c r="G477" s="8" t="s">
        <v>365</v>
      </c>
      <c r="H477" s="8" t="s">
        <v>365</v>
      </c>
      <c r="I477" s="1"/>
      <c r="J477" s="1"/>
      <c r="K477" s="1"/>
    </row>
    <row x14ac:dyDescent="0.25" r="478" customHeight="1" ht="18.75">
      <c r="A478" s="14" t="s">
        <v>929</v>
      </c>
      <c r="B478" s="9" t="s">
        <v>834</v>
      </c>
      <c r="C478" s="1" t="s">
        <v>835</v>
      </c>
      <c r="D478" s="6" t="s">
        <v>365</v>
      </c>
      <c r="E478" s="7" t="s">
        <v>365</v>
      </c>
      <c r="F478" s="7" t="s">
        <v>365</v>
      </c>
      <c r="G478" s="8" t="s">
        <v>365</v>
      </c>
      <c r="H478" s="8" t="s">
        <v>365</v>
      </c>
      <c r="I478" s="1"/>
      <c r="J478" s="1"/>
      <c r="K478" s="1"/>
    </row>
    <row x14ac:dyDescent="0.25" r="479" customHeight="1" ht="18.75">
      <c r="A479" s="14" t="s">
        <v>930</v>
      </c>
      <c r="B479" s="9" t="s">
        <v>834</v>
      </c>
      <c r="C479" s="1" t="s">
        <v>835</v>
      </c>
      <c r="D479" s="6" t="s">
        <v>365</v>
      </c>
      <c r="E479" s="7" t="s">
        <v>365</v>
      </c>
      <c r="F479" s="7" t="s">
        <v>365</v>
      </c>
      <c r="G479" s="8" t="s">
        <v>365</v>
      </c>
      <c r="H479" s="8" t="s">
        <v>365</v>
      </c>
      <c r="I479" s="1"/>
      <c r="J479" s="1"/>
      <c r="K479" s="1"/>
    </row>
    <row x14ac:dyDescent="0.25" r="480" customHeight="1" ht="18.75">
      <c r="A480" s="14" t="s">
        <v>931</v>
      </c>
      <c r="B480" s="9" t="s">
        <v>834</v>
      </c>
      <c r="C480" s="1" t="s">
        <v>835</v>
      </c>
      <c r="D480" s="6" t="s">
        <v>365</v>
      </c>
      <c r="E480" s="7" t="s">
        <v>365</v>
      </c>
      <c r="F480" s="7" t="s">
        <v>365</v>
      </c>
      <c r="G480" s="8" t="s">
        <v>365</v>
      </c>
      <c r="H480" s="8" t="s">
        <v>365</v>
      </c>
      <c r="I480" s="1"/>
      <c r="J480" s="1"/>
      <c r="K480" s="1"/>
    </row>
    <row x14ac:dyDescent="0.25" r="481" customHeight="1" ht="18.75">
      <c r="A481" s="14" t="s">
        <v>932</v>
      </c>
      <c r="B481" s="9" t="s">
        <v>834</v>
      </c>
      <c r="C481" s="1" t="s">
        <v>835</v>
      </c>
      <c r="D481" s="6" t="s">
        <v>365</v>
      </c>
      <c r="E481" s="7" t="s">
        <v>365</v>
      </c>
      <c r="F481" s="7" t="s">
        <v>365</v>
      </c>
      <c r="G481" s="8" t="s">
        <v>365</v>
      </c>
      <c r="H481" s="8" t="s">
        <v>365</v>
      </c>
      <c r="I481" s="1"/>
      <c r="J481" s="1"/>
      <c r="K481" s="1"/>
    </row>
    <row x14ac:dyDescent="0.25" r="482" customHeight="1" ht="18.75">
      <c r="A482" s="14" t="s">
        <v>933</v>
      </c>
      <c r="B482" s="9" t="s">
        <v>834</v>
      </c>
      <c r="C482" s="1" t="s">
        <v>835</v>
      </c>
      <c r="D482" s="6" t="s">
        <v>365</v>
      </c>
      <c r="E482" s="7" t="s">
        <v>365</v>
      </c>
      <c r="F482" s="7" t="s">
        <v>365</v>
      </c>
      <c r="G482" s="8" t="s">
        <v>365</v>
      </c>
      <c r="H482" s="8" t="s">
        <v>365</v>
      </c>
      <c r="I482" s="1"/>
      <c r="J482" s="1"/>
      <c r="K482" s="1"/>
    </row>
    <row x14ac:dyDescent="0.25" r="483" customHeight="1" ht="18.75">
      <c r="A483" s="14" t="s">
        <v>934</v>
      </c>
      <c r="B483" s="9" t="s">
        <v>834</v>
      </c>
      <c r="C483" s="1" t="s">
        <v>835</v>
      </c>
      <c r="D483" s="6" t="s">
        <v>365</v>
      </c>
      <c r="E483" s="7" t="s">
        <v>365</v>
      </c>
      <c r="F483" s="7" t="s">
        <v>365</v>
      </c>
      <c r="G483" s="8" t="s">
        <v>365</v>
      </c>
      <c r="H483" s="8" t="s">
        <v>365</v>
      </c>
      <c r="I483" s="1"/>
      <c r="J483" s="1"/>
      <c r="K483" s="1"/>
    </row>
    <row x14ac:dyDescent="0.25" r="484" customHeight="1" ht="18.75">
      <c r="A484" s="14" t="s">
        <v>935</v>
      </c>
      <c r="B484" s="9" t="s">
        <v>834</v>
      </c>
      <c r="C484" s="1" t="s">
        <v>835</v>
      </c>
      <c r="D484" s="6" t="s">
        <v>365</v>
      </c>
      <c r="E484" s="7" t="s">
        <v>365</v>
      </c>
      <c r="F484" s="7" t="s">
        <v>365</v>
      </c>
      <c r="G484" s="8" t="s">
        <v>365</v>
      </c>
      <c r="H484" s="8" t="s">
        <v>365</v>
      </c>
      <c r="I484" s="1"/>
      <c r="J484" s="1"/>
      <c r="K484" s="1"/>
    </row>
    <row x14ac:dyDescent="0.25" r="485" customHeight="1" ht="18.75">
      <c r="A485" s="14" t="s">
        <v>936</v>
      </c>
      <c r="B485" s="9" t="s">
        <v>834</v>
      </c>
      <c r="C485" s="1" t="s">
        <v>835</v>
      </c>
      <c r="D485" s="6" t="s">
        <v>365</v>
      </c>
      <c r="E485" s="7" t="s">
        <v>365</v>
      </c>
      <c r="F485" s="7" t="s">
        <v>365</v>
      </c>
      <c r="G485" s="8" t="s">
        <v>365</v>
      </c>
      <c r="H485" s="8" t="s">
        <v>365</v>
      </c>
      <c r="I485" s="1"/>
      <c r="J485" s="1"/>
      <c r="K485" s="1"/>
    </row>
    <row x14ac:dyDescent="0.25" r="486" customHeight="1" ht="18.75">
      <c r="A486" s="14" t="s">
        <v>937</v>
      </c>
      <c r="B486" s="9" t="s">
        <v>834</v>
      </c>
      <c r="C486" s="1" t="s">
        <v>835</v>
      </c>
      <c r="D486" s="6" t="s">
        <v>365</v>
      </c>
      <c r="E486" s="7" t="s">
        <v>365</v>
      </c>
      <c r="F486" s="7" t="s">
        <v>365</v>
      </c>
      <c r="G486" s="8" t="s">
        <v>365</v>
      </c>
      <c r="H486" s="8" t="s">
        <v>365</v>
      </c>
      <c r="I486" s="1"/>
      <c r="J486" s="1"/>
      <c r="K486" s="1"/>
    </row>
    <row x14ac:dyDescent="0.25" r="487" customHeight="1" ht="18.75">
      <c r="A487" s="14" t="s">
        <v>938</v>
      </c>
      <c r="B487" s="9" t="s">
        <v>834</v>
      </c>
      <c r="C487" s="1" t="s">
        <v>835</v>
      </c>
      <c r="D487" s="6" t="s">
        <v>365</v>
      </c>
      <c r="E487" s="7" t="s">
        <v>365</v>
      </c>
      <c r="F487" s="7" t="s">
        <v>365</v>
      </c>
      <c r="G487" s="8" t="s">
        <v>365</v>
      </c>
      <c r="H487" s="8" t="s">
        <v>365</v>
      </c>
      <c r="I487" s="1"/>
      <c r="J487" s="1"/>
      <c r="K487" s="1"/>
    </row>
    <row x14ac:dyDescent="0.25" r="488" customHeight="1" ht="18.75">
      <c r="A488" s="14" t="s">
        <v>939</v>
      </c>
      <c r="B488" s="9" t="s">
        <v>834</v>
      </c>
      <c r="C488" s="1" t="s">
        <v>835</v>
      </c>
      <c r="D488" s="6" t="s">
        <v>365</v>
      </c>
      <c r="E488" s="7" t="s">
        <v>365</v>
      </c>
      <c r="F488" s="7" t="s">
        <v>365</v>
      </c>
      <c r="G488" s="8" t="s">
        <v>365</v>
      </c>
      <c r="H488" s="8" t="s">
        <v>365</v>
      </c>
      <c r="I488" s="1"/>
      <c r="J488" s="1"/>
      <c r="K488" s="1"/>
    </row>
    <row x14ac:dyDescent="0.25" r="489" customHeight="1" ht="18.75">
      <c r="A489" s="14" t="s">
        <v>940</v>
      </c>
      <c r="B489" s="9" t="s">
        <v>834</v>
      </c>
      <c r="C489" s="1" t="s">
        <v>835</v>
      </c>
      <c r="D489" s="6" t="s">
        <v>365</v>
      </c>
      <c r="E489" s="7" t="s">
        <v>365</v>
      </c>
      <c r="F489" s="7" t="s">
        <v>365</v>
      </c>
      <c r="G489" s="8" t="s">
        <v>365</v>
      </c>
      <c r="H489" s="8" t="s">
        <v>365</v>
      </c>
      <c r="I489" s="1"/>
      <c r="J489" s="1"/>
      <c r="K489" s="1"/>
    </row>
    <row x14ac:dyDescent="0.25" r="490" customHeight="1" ht="18.75">
      <c r="A490" s="14" t="s">
        <v>941</v>
      </c>
      <c r="B490" s="9" t="s">
        <v>834</v>
      </c>
      <c r="C490" s="1" t="s">
        <v>835</v>
      </c>
      <c r="D490" s="6" t="s">
        <v>365</v>
      </c>
      <c r="E490" s="7" t="s">
        <v>365</v>
      </c>
      <c r="F490" s="7" t="s">
        <v>365</v>
      </c>
      <c r="G490" s="8" t="s">
        <v>365</v>
      </c>
      <c r="H490" s="8" t="s">
        <v>365</v>
      </c>
      <c r="I490" s="1"/>
      <c r="J490" s="1"/>
      <c r="K490" s="1"/>
    </row>
    <row x14ac:dyDescent="0.25" r="491" customHeight="1" ht="18.75">
      <c r="A491" s="14" t="s">
        <v>942</v>
      </c>
      <c r="B491" s="9" t="s">
        <v>834</v>
      </c>
      <c r="C491" s="1" t="s">
        <v>835</v>
      </c>
      <c r="D491" s="6" t="s">
        <v>365</v>
      </c>
      <c r="E491" s="7" t="s">
        <v>365</v>
      </c>
      <c r="F491" s="7" t="s">
        <v>365</v>
      </c>
      <c r="G491" s="8" t="s">
        <v>365</v>
      </c>
      <c r="H491" s="8" t="s">
        <v>365</v>
      </c>
      <c r="I491" s="1"/>
      <c r="J491" s="1"/>
      <c r="K491" s="1"/>
    </row>
    <row x14ac:dyDescent="0.25" r="492" customHeight="1" ht="18.75">
      <c r="A492" s="14" t="s">
        <v>943</v>
      </c>
      <c r="B492" s="9" t="s">
        <v>834</v>
      </c>
      <c r="C492" s="1" t="s">
        <v>835</v>
      </c>
      <c r="D492" s="6" t="s">
        <v>365</v>
      </c>
      <c r="E492" s="7" t="s">
        <v>365</v>
      </c>
      <c r="F492" s="7" t="s">
        <v>365</v>
      </c>
      <c r="G492" s="8" t="s">
        <v>365</v>
      </c>
      <c r="H492" s="8" t="s">
        <v>365</v>
      </c>
      <c r="I492" s="1"/>
      <c r="J492" s="1"/>
      <c r="K492" s="1"/>
    </row>
    <row x14ac:dyDescent="0.25" r="493" customHeight="1" ht="18.75">
      <c r="A493" s="14" t="s">
        <v>944</v>
      </c>
      <c r="B493" s="9" t="s">
        <v>834</v>
      </c>
      <c r="C493" s="1" t="s">
        <v>835</v>
      </c>
      <c r="D493" s="6" t="s">
        <v>365</v>
      </c>
      <c r="E493" s="7" t="s">
        <v>365</v>
      </c>
      <c r="F493" s="7" t="s">
        <v>365</v>
      </c>
      <c r="G493" s="8" t="s">
        <v>365</v>
      </c>
      <c r="H493" s="8" t="s">
        <v>365</v>
      </c>
      <c r="I493" s="1"/>
      <c r="J493" s="1"/>
      <c r="K493" s="1"/>
    </row>
    <row x14ac:dyDescent="0.25" r="494" customHeight="1" ht="18.75">
      <c r="A494" s="14" t="s">
        <v>945</v>
      </c>
      <c r="B494" s="9" t="s">
        <v>834</v>
      </c>
      <c r="C494" s="1" t="s">
        <v>835</v>
      </c>
      <c r="D494" s="6" t="s">
        <v>365</v>
      </c>
      <c r="E494" s="7" t="s">
        <v>365</v>
      </c>
      <c r="F494" s="7" t="s">
        <v>365</v>
      </c>
      <c r="G494" s="8" t="s">
        <v>365</v>
      </c>
      <c r="H494" s="8" t="s">
        <v>365</v>
      </c>
      <c r="I494" s="1"/>
      <c r="J494" s="1"/>
      <c r="K494" s="1"/>
    </row>
    <row x14ac:dyDescent="0.25" r="495" customHeight="1" ht="18.75">
      <c r="A495" s="14" t="s">
        <v>946</v>
      </c>
      <c r="B495" s="9" t="s">
        <v>834</v>
      </c>
      <c r="C495" s="1" t="s">
        <v>835</v>
      </c>
      <c r="D495" s="6" t="s">
        <v>365</v>
      </c>
      <c r="E495" s="7" t="s">
        <v>365</v>
      </c>
      <c r="F495" s="7" t="s">
        <v>365</v>
      </c>
      <c r="G495" s="8" t="s">
        <v>365</v>
      </c>
      <c r="H495" s="8" t="s">
        <v>365</v>
      </c>
      <c r="I495" s="1"/>
      <c r="J495" s="1"/>
      <c r="K495" s="1"/>
    </row>
    <row x14ac:dyDescent="0.25" r="496" customHeight="1" ht="18.75">
      <c r="A496" s="14" t="s">
        <v>947</v>
      </c>
      <c r="B496" s="9" t="s">
        <v>834</v>
      </c>
      <c r="C496" s="1" t="s">
        <v>835</v>
      </c>
      <c r="D496" s="6" t="s">
        <v>365</v>
      </c>
      <c r="E496" s="7" t="s">
        <v>365</v>
      </c>
      <c r="F496" s="7" t="s">
        <v>365</v>
      </c>
      <c r="G496" s="8" t="s">
        <v>365</v>
      </c>
      <c r="H496" s="8" t="s">
        <v>365</v>
      </c>
      <c r="I496" s="1"/>
      <c r="J496" s="1"/>
      <c r="K496" s="1"/>
    </row>
    <row x14ac:dyDescent="0.25" r="497" customHeight="1" ht="18.75">
      <c r="A497" s="14" t="s">
        <v>948</v>
      </c>
      <c r="B497" s="9" t="s">
        <v>834</v>
      </c>
      <c r="C497" s="1" t="s">
        <v>835</v>
      </c>
      <c r="D497" s="6" t="s">
        <v>365</v>
      </c>
      <c r="E497" s="7" t="s">
        <v>365</v>
      </c>
      <c r="F497" s="7" t="s">
        <v>365</v>
      </c>
      <c r="G497" s="8" t="s">
        <v>365</v>
      </c>
      <c r="H497" s="8" t="s">
        <v>365</v>
      </c>
      <c r="I497" s="1"/>
      <c r="J497" s="1"/>
      <c r="K497" s="1"/>
    </row>
    <row x14ac:dyDescent="0.25" r="498" customHeight="1" ht="18.75">
      <c r="A498" s="14" t="s">
        <v>949</v>
      </c>
      <c r="B498" s="9" t="s">
        <v>834</v>
      </c>
      <c r="C498" s="1" t="s">
        <v>835</v>
      </c>
      <c r="D498" s="6" t="s">
        <v>365</v>
      </c>
      <c r="E498" s="7" t="s">
        <v>365</v>
      </c>
      <c r="F498" s="7" t="s">
        <v>365</v>
      </c>
      <c r="G498" s="8" t="s">
        <v>365</v>
      </c>
      <c r="H498" s="8" t="s">
        <v>365</v>
      </c>
      <c r="I498" s="1"/>
      <c r="J498" s="1"/>
      <c r="K498" s="1"/>
    </row>
    <row x14ac:dyDescent="0.25" r="499" customHeight="1" ht="18.75">
      <c r="A499" s="14" t="s">
        <v>950</v>
      </c>
      <c r="B499" s="9" t="s">
        <v>834</v>
      </c>
      <c r="C499" s="1" t="s">
        <v>835</v>
      </c>
      <c r="D499" s="6" t="s">
        <v>365</v>
      </c>
      <c r="E499" s="7" t="s">
        <v>365</v>
      </c>
      <c r="F499" s="7" t="s">
        <v>365</v>
      </c>
      <c r="G499" s="8" t="s">
        <v>365</v>
      </c>
      <c r="H499" s="8" t="s">
        <v>365</v>
      </c>
      <c r="I499" s="1"/>
      <c r="J499" s="1"/>
      <c r="K499" s="1"/>
    </row>
    <row x14ac:dyDescent="0.25" r="500" customHeight="1" ht="18.75">
      <c r="A500" s="14" t="s">
        <v>951</v>
      </c>
      <c r="B500" s="9" t="s">
        <v>834</v>
      </c>
      <c r="C500" s="1" t="s">
        <v>835</v>
      </c>
      <c r="D500" s="6" t="s">
        <v>365</v>
      </c>
      <c r="E500" s="7" t="s">
        <v>365</v>
      </c>
      <c r="F500" s="7" t="s">
        <v>365</v>
      </c>
      <c r="G500" s="8" t="s">
        <v>365</v>
      </c>
      <c r="H500" s="8" t="s">
        <v>365</v>
      </c>
      <c r="I500" s="1"/>
      <c r="J500" s="1"/>
      <c r="K500" s="1"/>
    </row>
    <row x14ac:dyDescent="0.25" r="501" customHeight="1" ht="18.75">
      <c r="A501" s="14" t="s">
        <v>952</v>
      </c>
      <c r="B501" s="9" t="s">
        <v>834</v>
      </c>
      <c r="C501" s="1" t="s">
        <v>835</v>
      </c>
      <c r="D501" s="6" t="s">
        <v>365</v>
      </c>
      <c r="E501" s="7" t="s">
        <v>365</v>
      </c>
      <c r="F501" s="7" t="s">
        <v>365</v>
      </c>
      <c r="G501" s="8" t="s">
        <v>365</v>
      </c>
      <c r="H501" s="8" t="s">
        <v>365</v>
      </c>
      <c r="I501" s="1"/>
      <c r="J501" s="1"/>
      <c r="K501" s="1"/>
    </row>
    <row x14ac:dyDescent="0.25" r="502" customHeight="1" ht="18.75">
      <c r="A502" s="14" t="s">
        <v>953</v>
      </c>
      <c r="B502" s="9" t="s">
        <v>834</v>
      </c>
      <c r="C502" s="1" t="s">
        <v>835</v>
      </c>
      <c r="D502" s="6" t="s">
        <v>365</v>
      </c>
      <c r="E502" s="7" t="s">
        <v>365</v>
      </c>
      <c r="F502" s="7" t="s">
        <v>365</v>
      </c>
      <c r="G502" s="8" t="s">
        <v>365</v>
      </c>
      <c r="H502" s="8" t="s">
        <v>365</v>
      </c>
      <c r="I502" s="1"/>
      <c r="J502" s="1"/>
      <c r="K502" s="1"/>
    </row>
    <row x14ac:dyDescent="0.25" r="503" customHeight="1" ht="18.75">
      <c r="A503" s="14" t="s">
        <v>954</v>
      </c>
      <c r="B503" s="9" t="s">
        <v>834</v>
      </c>
      <c r="C503" s="1" t="s">
        <v>835</v>
      </c>
      <c r="D503" s="6" t="s">
        <v>365</v>
      </c>
      <c r="E503" s="7" t="s">
        <v>365</v>
      </c>
      <c r="F503" s="7" t="s">
        <v>365</v>
      </c>
      <c r="G503" s="8" t="s">
        <v>365</v>
      </c>
      <c r="H503" s="8" t="s">
        <v>365</v>
      </c>
      <c r="I503" s="1"/>
      <c r="J503" s="1"/>
      <c r="K503" s="1"/>
    </row>
    <row x14ac:dyDescent="0.25" r="504" customHeight="1" ht="18.75">
      <c r="A504" s="14" t="s">
        <v>955</v>
      </c>
      <c r="B504" s="9" t="s">
        <v>834</v>
      </c>
      <c r="C504" s="1" t="s">
        <v>835</v>
      </c>
      <c r="D504" s="6" t="s">
        <v>365</v>
      </c>
      <c r="E504" s="7" t="s">
        <v>365</v>
      </c>
      <c r="F504" s="7" t="s">
        <v>365</v>
      </c>
      <c r="G504" s="8" t="s">
        <v>365</v>
      </c>
      <c r="H504" s="8" t="s">
        <v>365</v>
      </c>
      <c r="I504" s="1"/>
      <c r="J504" s="1"/>
      <c r="K504" s="1"/>
    </row>
    <row x14ac:dyDescent="0.25" r="505" customHeight="1" ht="18.75">
      <c r="A505" s="14" t="s">
        <v>956</v>
      </c>
      <c r="B505" s="9" t="s">
        <v>834</v>
      </c>
      <c r="C505" s="1" t="s">
        <v>835</v>
      </c>
      <c r="D505" s="6" t="s">
        <v>365</v>
      </c>
      <c r="E505" s="7" t="s">
        <v>365</v>
      </c>
      <c r="F505" s="7" t="s">
        <v>365</v>
      </c>
      <c r="G505" s="8" t="s">
        <v>365</v>
      </c>
      <c r="H505" s="8" t="s">
        <v>365</v>
      </c>
      <c r="I505" s="1"/>
      <c r="J505" s="1"/>
      <c r="K505" s="1"/>
    </row>
    <row x14ac:dyDescent="0.25" r="506" customHeight="1" ht="18.75">
      <c r="A506" s="14" t="s">
        <v>957</v>
      </c>
      <c r="B506" s="9" t="s">
        <v>834</v>
      </c>
      <c r="C506" s="1" t="s">
        <v>835</v>
      </c>
      <c r="D506" s="6" t="s">
        <v>365</v>
      </c>
      <c r="E506" s="7" t="s">
        <v>365</v>
      </c>
      <c r="F506" s="7" t="s">
        <v>365</v>
      </c>
      <c r="G506" s="8" t="s">
        <v>365</v>
      </c>
      <c r="H506" s="8" t="s">
        <v>365</v>
      </c>
      <c r="I506" s="1"/>
      <c r="J506" s="1"/>
      <c r="K506" s="1"/>
    </row>
    <row x14ac:dyDescent="0.25" r="507" customHeight="1" ht="18.75">
      <c r="A507" s="14" t="s">
        <v>958</v>
      </c>
      <c r="B507" s="9" t="s">
        <v>834</v>
      </c>
      <c r="C507" s="1" t="s">
        <v>835</v>
      </c>
      <c r="D507" s="6" t="s">
        <v>365</v>
      </c>
      <c r="E507" s="7" t="s">
        <v>365</v>
      </c>
      <c r="F507" s="7" t="s">
        <v>365</v>
      </c>
      <c r="G507" s="8" t="s">
        <v>365</v>
      </c>
      <c r="H507" s="8" t="s">
        <v>365</v>
      </c>
      <c r="I507" s="1"/>
      <c r="J507" s="1"/>
      <c r="K507" s="1"/>
    </row>
    <row x14ac:dyDescent="0.25" r="508" customHeight="1" ht="18.75">
      <c r="A508" s="14" t="s">
        <v>959</v>
      </c>
      <c r="B508" s="9" t="s">
        <v>834</v>
      </c>
      <c r="C508" s="1" t="s">
        <v>835</v>
      </c>
      <c r="D508" s="6" t="s">
        <v>365</v>
      </c>
      <c r="E508" s="7" t="s">
        <v>365</v>
      </c>
      <c r="F508" s="7" t="s">
        <v>365</v>
      </c>
      <c r="G508" s="8" t="s">
        <v>365</v>
      </c>
      <c r="H508" s="8" t="s">
        <v>365</v>
      </c>
      <c r="I508" s="1"/>
      <c r="J508" s="1"/>
      <c r="K508" s="1"/>
    </row>
    <row x14ac:dyDescent="0.25" r="509" customHeight="1" ht="18.75">
      <c r="A509" s="14" t="s">
        <v>960</v>
      </c>
      <c r="B509" s="9" t="s">
        <v>834</v>
      </c>
      <c r="C509" s="1" t="s">
        <v>835</v>
      </c>
      <c r="D509" s="6" t="s">
        <v>365</v>
      </c>
      <c r="E509" s="7" t="s">
        <v>365</v>
      </c>
      <c r="F509" s="7" t="s">
        <v>365</v>
      </c>
      <c r="G509" s="8" t="s">
        <v>365</v>
      </c>
      <c r="H509" s="8" t="s">
        <v>365</v>
      </c>
      <c r="I509" s="1"/>
      <c r="J509" s="1"/>
      <c r="K509" s="1"/>
    </row>
    <row x14ac:dyDescent="0.25" r="510" customHeight="1" ht="18.75">
      <c r="A510" s="14" t="s">
        <v>961</v>
      </c>
      <c r="B510" s="9" t="s">
        <v>834</v>
      </c>
      <c r="C510" s="1" t="s">
        <v>835</v>
      </c>
      <c r="D510" s="6" t="s">
        <v>365</v>
      </c>
      <c r="E510" s="7" t="s">
        <v>365</v>
      </c>
      <c r="F510" s="7" t="s">
        <v>365</v>
      </c>
      <c r="G510" s="8" t="s">
        <v>365</v>
      </c>
      <c r="H510" s="8" t="s">
        <v>365</v>
      </c>
      <c r="I510" s="1"/>
      <c r="J510" s="1"/>
      <c r="K510" s="1"/>
    </row>
    <row x14ac:dyDescent="0.25" r="511" customHeight="1" ht="18.75">
      <c r="A511" s="14" t="s">
        <v>962</v>
      </c>
      <c r="B511" s="9" t="s">
        <v>834</v>
      </c>
      <c r="C511" s="1" t="s">
        <v>835</v>
      </c>
      <c r="D511" s="6" t="s">
        <v>365</v>
      </c>
      <c r="E511" s="7" t="s">
        <v>365</v>
      </c>
      <c r="F511" s="7" t="s">
        <v>365</v>
      </c>
      <c r="G511" s="8" t="s">
        <v>365</v>
      </c>
      <c r="H511" s="8" t="s">
        <v>365</v>
      </c>
      <c r="I511" s="1"/>
      <c r="J511" s="1"/>
      <c r="K511" s="1"/>
    </row>
    <row x14ac:dyDescent="0.25" r="512" customHeight="1" ht="18.75">
      <c r="A512" s="14" t="s">
        <v>963</v>
      </c>
      <c r="B512" s="9" t="s">
        <v>834</v>
      </c>
      <c r="C512" s="1" t="s">
        <v>835</v>
      </c>
      <c r="D512" s="6" t="s">
        <v>365</v>
      </c>
      <c r="E512" s="7" t="s">
        <v>365</v>
      </c>
      <c r="F512" s="7" t="s">
        <v>365</v>
      </c>
      <c r="G512" s="8" t="s">
        <v>365</v>
      </c>
      <c r="H512" s="8" t="s">
        <v>365</v>
      </c>
      <c r="I512" s="1"/>
      <c r="J512" s="1"/>
      <c r="K512" s="1"/>
    </row>
    <row x14ac:dyDescent="0.25" r="513" customHeight="1" ht="18.75">
      <c r="A513" s="14" t="s">
        <v>964</v>
      </c>
      <c r="B513" s="9" t="s">
        <v>834</v>
      </c>
      <c r="C513" s="1" t="s">
        <v>835</v>
      </c>
      <c r="D513" s="6" t="s">
        <v>365</v>
      </c>
      <c r="E513" s="7" t="s">
        <v>365</v>
      </c>
      <c r="F513" s="7" t="s">
        <v>365</v>
      </c>
      <c r="G513" s="8" t="s">
        <v>365</v>
      </c>
      <c r="H513" s="8" t="s">
        <v>365</v>
      </c>
      <c r="I513" s="1"/>
      <c r="J513" s="1"/>
      <c r="K513" s="1"/>
    </row>
    <row x14ac:dyDescent="0.25" r="514" customHeight="1" ht="18.75">
      <c r="A514" s="14" t="s">
        <v>965</v>
      </c>
      <c r="B514" s="9" t="s">
        <v>834</v>
      </c>
      <c r="C514" s="1" t="s">
        <v>835</v>
      </c>
      <c r="D514" s="6" t="s">
        <v>365</v>
      </c>
      <c r="E514" s="7" t="s">
        <v>365</v>
      </c>
      <c r="F514" s="7" t="s">
        <v>365</v>
      </c>
      <c r="G514" s="8" t="s">
        <v>365</v>
      </c>
      <c r="H514" s="8" t="s">
        <v>365</v>
      </c>
      <c r="I514" s="1"/>
      <c r="J514" s="1"/>
      <c r="K514" s="1"/>
    </row>
    <row x14ac:dyDescent="0.25" r="515" customHeight="1" ht="18.75">
      <c r="A515" s="14" t="s">
        <v>966</v>
      </c>
      <c r="B515" s="9" t="s">
        <v>834</v>
      </c>
      <c r="C515" s="1" t="s">
        <v>835</v>
      </c>
      <c r="D515" s="6" t="s">
        <v>365</v>
      </c>
      <c r="E515" s="7" t="s">
        <v>365</v>
      </c>
      <c r="F515" s="7" t="s">
        <v>365</v>
      </c>
      <c r="G515" s="8" t="s">
        <v>365</v>
      </c>
      <c r="H515" s="8" t="s">
        <v>365</v>
      </c>
      <c r="I515" s="1"/>
      <c r="J515" s="1"/>
      <c r="K515" s="1"/>
    </row>
    <row x14ac:dyDescent="0.25" r="516" customHeight="1" ht="18.75">
      <c r="A516" s="14" t="s">
        <v>967</v>
      </c>
      <c r="B516" s="9" t="s">
        <v>834</v>
      </c>
      <c r="C516" s="1" t="s">
        <v>835</v>
      </c>
      <c r="D516" s="6" t="s">
        <v>365</v>
      </c>
      <c r="E516" s="7" t="s">
        <v>365</v>
      </c>
      <c r="F516" s="7" t="s">
        <v>365</v>
      </c>
      <c r="G516" s="8" t="s">
        <v>365</v>
      </c>
      <c r="H516" s="8" t="s">
        <v>365</v>
      </c>
      <c r="I516" s="1"/>
      <c r="J516" s="1"/>
      <c r="K516" s="1"/>
    </row>
    <row x14ac:dyDescent="0.25" r="517" customHeight="1" ht="18.75">
      <c r="A517" s="14" t="s">
        <v>968</v>
      </c>
      <c r="B517" s="9" t="s">
        <v>834</v>
      </c>
      <c r="C517" s="1" t="s">
        <v>835</v>
      </c>
      <c r="D517" s="6" t="s">
        <v>365</v>
      </c>
      <c r="E517" s="7" t="s">
        <v>365</v>
      </c>
      <c r="F517" s="7" t="s">
        <v>365</v>
      </c>
      <c r="G517" s="8" t="s">
        <v>365</v>
      </c>
      <c r="H517" s="8" t="s">
        <v>365</v>
      </c>
      <c r="I517" s="1"/>
      <c r="J517" s="1"/>
      <c r="K517" s="1"/>
    </row>
    <row x14ac:dyDescent="0.25" r="518" customHeight="1" ht="18.75">
      <c r="A518" s="14" t="s">
        <v>969</v>
      </c>
      <c r="B518" s="9" t="s">
        <v>834</v>
      </c>
      <c r="C518" s="1" t="s">
        <v>835</v>
      </c>
      <c r="D518" s="6" t="s">
        <v>365</v>
      </c>
      <c r="E518" s="7" t="s">
        <v>365</v>
      </c>
      <c r="F518" s="7" t="s">
        <v>365</v>
      </c>
      <c r="G518" s="8" t="s">
        <v>365</v>
      </c>
      <c r="H518" s="8" t="s">
        <v>365</v>
      </c>
      <c r="I518" s="1"/>
      <c r="J518" s="1"/>
      <c r="K518" s="1"/>
    </row>
    <row x14ac:dyDescent="0.25" r="519" customHeight="1" ht="18.75">
      <c r="A519" s="14" t="s">
        <v>970</v>
      </c>
      <c r="B519" s="9" t="s">
        <v>834</v>
      </c>
      <c r="C519" s="1" t="s">
        <v>835</v>
      </c>
      <c r="D519" s="6" t="s">
        <v>365</v>
      </c>
      <c r="E519" s="7" t="s">
        <v>365</v>
      </c>
      <c r="F519" s="7" t="s">
        <v>365</v>
      </c>
      <c r="G519" s="8" t="s">
        <v>365</v>
      </c>
      <c r="H519" s="8" t="s">
        <v>365</v>
      </c>
      <c r="I519" s="1"/>
      <c r="J519" s="1"/>
      <c r="K519" s="1"/>
    </row>
    <row x14ac:dyDescent="0.25" r="520" customHeight="1" ht="18.75">
      <c r="A520" s="14" t="s">
        <v>971</v>
      </c>
      <c r="B520" s="9" t="s">
        <v>834</v>
      </c>
      <c r="C520" s="1" t="s">
        <v>835</v>
      </c>
      <c r="D520" s="6" t="s">
        <v>365</v>
      </c>
      <c r="E520" s="7" t="s">
        <v>365</v>
      </c>
      <c r="F520" s="7" t="s">
        <v>365</v>
      </c>
      <c r="G520" s="8" t="s">
        <v>365</v>
      </c>
      <c r="H520" s="8" t="s">
        <v>365</v>
      </c>
      <c r="I520" s="1"/>
      <c r="J520" s="1"/>
      <c r="K5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Sheet1</vt:lpstr>
      <vt:lpstr>Sheet1 (uncertainty)</vt:lpstr>
      <vt:lpstr>Sheet1 (original)</vt:lpstr>
      <vt:lpstr>Sheet2</vt:lpstr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2022-11-23T11:30:32.323Z</dcterms:created>
  <dcterms:modified xsi:type="dcterms:W3CDTF">2022-11-23T11:30:32.323Z</dcterms:modified>
</cp:coreProperties>
</file>