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2" sheetId="1" state="visible" r:id="rId1"/>
  </sheets>
  <definedNames>
    <definedName name="project_areaUnit">Sheet2!$C$3</definedName>
    <definedName name="project_grossArea">Sheet2!$B$3</definedName>
    <definedName name="project_levelOfDevelopment">Sheet2!$B$2</definedName>
    <definedName name="project_name">Sheet2!$B$1</definedName>
    <definedName name="project_notes">Sheet2!$E$3</definedName>
    <definedName name="project_sourceOfData">Sheet2!$E$2</definedName>
    <definedName name="report_date">Sheet2!$E$1</definedName>
    <definedName name="start_a4Distance">Sheet2!$T$6</definedName>
    <definedName name="start_a4EstimateType">Sheet2!$R$6</definedName>
    <definedName name="start_a4Gwp">Sheet2!$U$6</definedName>
    <definedName name="start_a4TotalMass">Sheet2!$Q$6</definedName>
    <definedName name="start_a4TransportMode">Sheet2!$S$6</definedName>
    <definedName name="start_element">Sheet2!$B$6</definedName>
    <definedName name="start_gwpAchievable">Sheet2!$K$6</definedName>
    <definedName name="start_gwpBaseline">Sheet2!$G$6</definedName>
    <definedName name="start_gwpConservative">Sheet2!$H$6</definedName>
    <definedName name="start_gwpRealized">Sheet2!$I$6</definedName>
    <definedName name="start_gwpUnit">Sheet2!$L$6</definedName>
    <definedName name="start_masterformat">Sheet2!$F$6</definedName>
    <definedName name="start_material">Sheet2!$C$6</definedName>
    <definedName name="start_materialQuantity">Sheet2!$D$6</definedName>
    <definedName name="start_materialQuantityUnit">Sheet2!$E$6</definedName>
    <definedName name="start_notes">Sheet2!$V$6</definedName>
    <definedName name="start_reduction">Sheet2!$J$6</definedName>
    <definedName name="start_selectedMaterialLink">Sheet2!$P$6</definedName>
    <definedName name="start_selectedMaterialManufacturer">Sheet2!$M$6</definedName>
    <definedName name="start_selectedMaterialName">Sheet2!$O$6</definedName>
    <definedName name="start_selectedMaterialPlant">Sheet2!$N$6</definedName>
    <definedName name="start_subassembly">Sheet2!$A$6</definedName>
  </definedNames>
  <calcPr calcId="191028" fullCalcOnLoad="1" iterateDelta="0.0001"/>
</workbook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#,##0.0"/>
  </numFmts>
  <fonts count="26">
    <font>
      <name val="Calibri"/>
      <charset val="1"/>
      <family val="2"/>
      <color rgb="FF000000"/>
      <sz val="11"/>
    </font>
    <font>
      <name val="Calibri"/>
      <charset val="1"/>
      <family val="2"/>
      <i val="1"/>
      <color rgb="FF000000"/>
      <sz val="8"/>
    </font>
    <font>
      <name val="Calibri"/>
      <charset val="1"/>
      <family val="2"/>
      <i val="1"/>
      <color rgb="FF000000"/>
      <sz val="11"/>
    </font>
    <font>
      <name val="Arial"/>
      <charset val="1"/>
      <family val="2"/>
      <b val="1"/>
      <color rgb="FF000000"/>
      <sz val="10"/>
    </font>
    <font>
      <name val="Calibri"/>
      <charset val="1"/>
      <family val="2"/>
      <color rgb="FF0000FF"/>
      <sz val="11"/>
      <u val="single"/>
    </font>
    <font>
      <name val="Arial"/>
      <charset val="1"/>
      <family val="2"/>
      <color rgb="FF000000"/>
      <sz val="10"/>
    </font>
    <font>
      <name val="Arial"/>
      <charset val="1"/>
      <family val="2"/>
      <b val="1"/>
      <color rgb="FF002060"/>
      <sz val="9"/>
    </font>
    <font>
      <name val="Arial"/>
      <charset val="1"/>
      <family val="2"/>
      <b val="1"/>
      <i val="1"/>
      <color rgb="FF000000"/>
      <sz val="8"/>
    </font>
    <font>
      <name val="Calibri"/>
      <charset val="1"/>
      <family val="2"/>
      <color rgb="FF203864"/>
      <sz val="10"/>
    </font>
    <font>
      <name val="Arial"/>
      <charset val="1"/>
      <family val="2"/>
      <sz val="10"/>
    </font>
    <font>
      <name val="Calibri"/>
      <charset val="1"/>
      <family val="2"/>
      <b val="1"/>
      <color rgb="FF000000"/>
      <sz val="11"/>
    </font>
    <font>
      <name val="Arial"/>
      <charset val="1"/>
      <family val="2"/>
      <i val="1"/>
      <color rgb="FF984807"/>
      <sz val="10"/>
    </font>
    <font>
      <name val="Arial"/>
      <charset val="1"/>
      <family val="2"/>
      <b val="1"/>
      <color rgb="FF002060"/>
      <sz val="8"/>
    </font>
    <font>
      <name val="Arial"/>
      <charset val="1"/>
      <family val="2"/>
      <i val="1"/>
      <color rgb="FF984807"/>
      <sz val="8"/>
    </font>
    <font>
      <name val="Arial"/>
      <charset val="1"/>
      <family val="2"/>
      <color rgb="FF984807"/>
      <sz val="10"/>
    </font>
    <font>
      <name val="Arial"/>
      <charset val="1"/>
      <family val="2"/>
      <b val="1"/>
      <color rgb="FF558ED5"/>
      <sz val="10"/>
    </font>
    <font>
      <name val="Arial"/>
      <charset val="1"/>
      <family val="2"/>
      <i val="1"/>
      <color rgb="FF558ED5"/>
      <sz val="10"/>
    </font>
    <font>
      <name val="Arial"/>
      <charset val="1"/>
      <family val="2"/>
      <b val="1"/>
      <i val="1"/>
      <color rgb="FF558ED5"/>
      <sz val="10"/>
    </font>
    <font>
      <name val="Arial"/>
      <charset val="1"/>
      <family val="2"/>
      <b val="1"/>
      <color rgb="FFFFFFFF"/>
      <sz val="10"/>
    </font>
    <font>
      <name val="Arial"/>
      <charset val="1"/>
      <family val="2"/>
      <b val="1"/>
      <color rgb="FFCCCCFF"/>
      <sz val="10"/>
    </font>
    <font>
      <name val="Arial"/>
      <charset val="1"/>
      <family val="2"/>
      <b val="1"/>
      <color rgb="FFFFFF00"/>
      <sz val="10"/>
    </font>
    <font>
      <name val="Arial"/>
      <charset val="1"/>
      <family val="2"/>
      <b val="1"/>
      <i val="1"/>
      <color rgb="FFFFFF00"/>
      <sz val="8"/>
    </font>
    <font>
      <name val="Arial"/>
      <charset val="1"/>
      <family val="2"/>
      <b val="1"/>
      <color rgb="FF00FF00"/>
      <sz val="10"/>
    </font>
    <font>
      <name val="Arial"/>
      <charset val="1"/>
      <family val="2"/>
      <b val="1"/>
      <i val="1"/>
      <color rgb="FFFFFFFF"/>
      <sz val="10"/>
    </font>
    <font>
      <name val="Tahoma"/>
      <charset val="1"/>
      <family val="2"/>
      <color rgb="FF000000"/>
      <sz val="9"/>
    </font>
    <font>
      <name val="Calibri"/>
      <charset val="1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376092"/>
        <bgColor rgb="FF333399"/>
      </patternFill>
    </fill>
  </fills>
  <borders count="1">
    <border>
      <left/>
      <right/>
      <top/>
      <bottom/>
      <diagonal/>
    </border>
  </borders>
  <cellStyleXfs count="3">
    <xf numFmtId="0" fontId="25" fillId="0" borderId="0"/>
    <xf numFmtId="9" fontId="25" fillId="0" borderId="0"/>
    <xf numFmtId="0" fontId="4" fillId="0" borderId="0"/>
  </cellStyleXfs>
  <cellXfs count="40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4" fontId="1" fillId="0" borderId="0" applyAlignment="1" pivotButton="0" quotePrefix="0" xfId="0">
      <alignment horizontal="center"/>
    </xf>
    <xf numFmtId="3" fontId="2" fillId="0" borderId="0" pivotButton="0" quotePrefix="0" xfId="0"/>
    <xf numFmtId="0" fontId="3" fillId="0" borderId="0" applyAlignment="1" pivotButton="0" quotePrefix="0" xfId="0">
      <alignment horizontal="right"/>
    </xf>
    <xf numFmtId="0" fontId="4" fillId="0" borderId="0" pivotButton="0" quotePrefix="0" xfId="2"/>
    <xf numFmtId="0" fontId="3" fillId="0" borderId="0" pivotButton="0" quotePrefix="0" xfId="0"/>
    <xf numFmtId="164" fontId="3" fillId="0" borderId="0" pivotButton="0" quotePrefix="0" xfId="0"/>
    <xf numFmtId="14" fontId="5" fillId="0" borderId="0" pivotButton="0" quotePrefix="0" xfId="0"/>
    <xf numFmtId="164" fontId="6" fillId="0" borderId="0" pivotButton="0" quotePrefix="0" xfId="0"/>
    <xf numFmtId="164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165" fontId="10" fillId="0" borderId="0" applyAlignment="1" pivotButton="0" quotePrefix="0" xfId="0">
      <alignment horizontal="center"/>
    </xf>
    <xf numFmtId="3" fontId="11" fillId="0" borderId="0" pivotButton="0" quotePrefix="0" xfId="0"/>
    <xf numFmtId="164" fontId="12" fillId="0" borderId="0" applyAlignment="1" pivotButton="0" quotePrefix="0" xfId="0">
      <alignment horizontal="left" vertical="top"/>
    </xf>
    <xf numFmtId="166" fontId="11" fillId="0" borderId="0" pivotButton="0" quotePrefix="0" xfId="0"/>
    <xf numFmtId="166" fontId="13" fillId="0" borderId="0" applyAlignment="1" pivotButton="0" quotePrefix="0" xfId="0">
      <alignment horizontal="center"/>
    </xf>
    <xf numFmtId="164" fontId="11" fillId="0" borderId="0" pivotButton="0" quotePrefix="0" xfId="0"/>
    <xf numFmtId="0" fontId="14" fillId="0" borderId="0" pivotButton="0" quotePrefix="0" xfId="0"/>
    <xf numFmtId="0" fontId="15" fillId="0" borderId="0" applyAlignment="1" pivotButton="0" quotePrefix="0" xfId="0">
      <alignment horizontal="right"/>
    </xf>
    <xf numFmtId="0" fontId="16" fillId="0" borderId="0" pivotButton="0" quotePrefix="0" xfId="0"/>
    <xf numFmtId="0" fontId="17" fillId="0" borderId="0" pivotButton="0" quotePrefix="0" xfId="0"/>
    <xf numFmtId="165" fontId="16" fillId="0" borderId="0" pivotButton="0" quotePrefix="0" xfId="0"/>
    <xf numFmtId="164" fontId="17" fillId="0" borderId="0" pivotButton="0" quotePrefix="0" xfId="0"/>
    <xf numFmtId="9" fontId="17" fillId="0" borderId="0" applyAlignment="1" pivotButton="0" quotePrefix="0" xfId="1">
      <alignment horizontal="center"/>
    </xf>
    <xf numFmtId="0" fontId="15" fillId="0" borderId="0" pivotButton="0" quotePrefix="0" xfId="0"/>
    <xf numFmtId="0" fontId="18" fillId="2" borderId="0" pivotButton="0" quotePrefix="0" xfId="0"/>
    <xf numFmtId="164" fontId="18" fillId="2" borderId="0" pivotButton="0" quotePrefix="0" xfId="0"/>
    <xf numFmtId="165" fontId="18" fillId="2" borderId="0" pivotButton="0" quotePrefix="0" xfId="0"/>
    <xf numFmtId="164" fontId="19" fillId="2" borderId="0" applyAlignment="1" pivotButton="0" quotePrefix="0" xfId="0">
      <alignment wrapText="1"/>
    </xf>
    <xf numFmtId="164" fontId="18" fillId="2" borderId="0" applyAlignment="1" pivotButton="0" quotePrefix="0" xfId="0">
      <alignment wrapText="1"/>
    </xf>
    <xf numFmtId="164" fontId="20" fillId="2" borderId="0" applyAlignment="1" pivotButton="0" quotePrefix="0" xfId="0">
      <alignment wrapText="1"/>
    </xf>
    <xf numFmtId="164" fontId="21" fillId="2" borderId="0" applyAlignment="1" pivotButton="0" quotePrefix="0" xfId="0">
      <alignment horizontal="center" wrapText="1"/>
    </xf>
    <xf numFmtId="164" fontId="22" fillId="2" borderId="0" applyAlignment="1" pivotButton="0" quotePrefix="0" xfId="0">
      <alignment wrapText="1"/>
    </xf>
    <xf numFmtId="0" fontId="18" fillId="2" borderId="0" applyAlignment="1" pivotButton="0" quotePrefix="0" xfId="0">
      <alignment wrapText="1"/>
    </xf>
    <xf numFmtId="164" fontId="23" fillId="2" borderId="0" applyAlignment="1" pivotButton="0" quotePrefix="0" xfId="0">
      <alignment wrapText="1"/>
    </xf>
    <xf numFmtId="9" fontId="1" fillId="0" borderId="0" applyAlignment="1" pivotButton="0" quotePrefix="0" xfId="1">
      <alignment horizontal="center"/>
    </xf>
    <xf numFmtId="0" fontId="0" fillId="0" borderId="0" pivotButton="0" quotePrefix="0" xfId="0"/>
  </cellXfs>
  <cellStyles count="3">
    <cellStyle name="Normal" xfId="0" builtinId="0"/>
    <cellStyle name="Percent" xfId="1" builtinId="5"/>
    <cellStyle name="Hyperlink" xfId="2" builtinId="8"/>
  </cellStyles>
  <dxfs count="2">
    <dxf>
      <fill>
        <patternFill>
          <bgColor rgb="FFE2F0D9"/>
        </patternFill>
      </fill>
    </dxf>
    <dxf>
      <font>
        <strike val="0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2060"/>
      <rgbColor rgb="FF339966"/>
      <rgbColor rgb="FF003300"/>
      <rgbColor rgb="FF333300"/>
      <rgbColor rgb="FF984807"/>
      <rgbColor rgb="FF993366"/>
      <rgbColor rgb="FF333399"/>
      <rgbColor rgb="FF20386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5" authorId="0" shapeId="0">
      <text>
        <t>CLF Baseline:
A high baseline for a broad category, updated every 1-2 years.  Most products are below baseline.</t>
      </text>
    </comment>
    <comment ref="H5" authorId="0" shapeId="0">
      <text>
        <t xml:space="preserve">Conservative Estimate: 80% of matching products are lower emitting than this value. 
</t>
      </text>
    </comment>
    <comment ref="I5" authorId="0" shapeId="0">
      <text>
        <t xml:space="preserve">Realized Emissions: Emissions (at 80% confidence) for the selected product, if any.  Defaults to Conservative.
</t>
      </text>
    </comment>
    <comment ref="K5" authorId="0" shapeId="0">
      <text>
        <t xml:space="preserve">Achievable Target: 20% of matching products are lower emitting than this value.  It should be achievable.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buildingtransparency.org/ec3/buildings/873782fdeb9f4de1a0bb22a7671fe1d0" TargetMode="External" Id="rId1"/><Relationship Type="http://schemas.openxmlformats.org/officeDocument/2006/relationships/hyperlink" Target="http://cqd.io/e/ec3kr1suge" TargetMode="External" Id="rId2"/><Relationship Type="http://schemas.openxmlformats.org/officeDocument/2006/relationships/hyperlink" Target="http://cqd.io/e/ec3kr1suge" TargetMode="External" Id="rId3"/><Relationship Type="http://schemas.openxmlformats.org/officeDocument/2006/relationships/hyperlink" Target="http://cqd.io/e/ec3kr1suge" TargetMode="External" Id="rId4"/><Relationship Type="http://schemas.openxmlformats.org/officeDocument/2006/relationships/hyperlink" Target="http://cqd.io/e/ec33rn17qy" TargetMode="External" Id="rId5"/><Relationship Type="http://schemas.openxmlformats.org/officeDocument/2006/relationships/hyperlink" Target="http://cqd.io/e/ec33rn17qy" TargetMode="External" Id="rId6"/><Relationship Type="http://schemas.openxmlformats.org/officeDocument/2006/relationships/hyperlink" Target="http://cqd.io/i/ec34d0mkzp" TargetMode="External" Id="rId7"/><Relationship Type="http://schemas.openxmlformats.org/officeDocument/2006/relationships/hyperlink" Target="http://cqd.io/e/ec3x7pfqp9" TargetMode="External" Id="rId8"/><Relationship Type="http://schemas.openxmlformats.org/officeDocument/2006/relationships/hyperlink" Target="http://cqd.io/i/ec3pqwxaku" TargetMode="External" Id="rId9"/><Relationship Type="http://schemas.openxmlformats.org/officeDocument/2006/relationships/hyperlink" Target="http://cqd.io/e/ec32x01ewf" TargetMode="External" Id="rId10"/><Relationship Type="http://schemas.openxmlformats.org/officeDocument/2006/relationships/hyperlink" Target="http://cqd.io/e/ec3xq3tsgr" TargetMode="External" Id="rId11"/><Relationship Type="http://schemas.openxmlformats.org/officeDocument/2006/relationships/hyperlink" Target="http://cqd.io/e/ec3xq3tsgr" TargetMode="External" Id="rId12"/><Relationship Type="http://schemas.openxmlformats.org/officeDocument/2006/relationships/hyperlink" Target="http://cqd.io/e/ec3xq3tsgr" TargetMode="External" Id="rId13"/><Relationship Type="http://schemas.openxmlformats.org/officeDocument/2006/relationships/hyperlink" Target="http://cqd.io/e/ec3xq3tsgr" TargetMode="External" Id="rId14"/><Relationship Type="http://schemas.openxmlformats.org/officeDocument/2006/relationships/hyperlink" Target="http://cqd.io/e/ec3qmpfg2w" TargetMode="External" Id="rId15"/><Relationship Type="http://schemas.openxmlformats.org/officeDocument/2006/relationships/hyperlink" Target="http://cqd.io/e/ec3eq0u6gk" TargetMode="External" Id="rId16"/><Relationship Type="http://schemas.openxmlformats.org/officeDocument/2006/relationships/hyperlink" Target="http://cqd.io/e/ec3f8p9pgt" TargetMode="External" Id="rId17"/><Relationship Type="http://schemas.openxmlformats.org/officeDocument/2006/relationships/hyperlink" Target="http://cqd.io/e/ec3wqx38t0" TargetMode="External" Id="rId18"/><Relationship Type="http://schemas.openxmlformats.org/officeDocument/2006/relationships/hyperlink" Target="http://cqd.io/e/ec3f8p9pgt" TargetMode="External" Id="rId19"/><Relationship Type="http://schemas.openxmlformats.org/officeDocument/2006/relationships/hyperlink" Target="http://cqd.io/e/ec326nzp4c" TargetMode="External" Id="rId20"/><Relationship Type="http://schemas.openxmlformats.org/officeDocument/2006/relationships/hyperlink" Target="http://cqd.io/e/ec326nzp4c" TargetMode="External" Id="rId21"/><Relationship Type="http://schemas.openxmlformats.org/officeDocument/2006/relationships/hyperlink" Target="http://cqd.io/e/ec3e0kksjs" TargetMode="External" Id="rId22"/><Relationship Type="http://schemas.openxmlformats.org/officeDocument/2006/relationships/hyperlink" Target="http://cqd.io/e/ec3e0kksjs" TargetMode="External" Id="rId23"/><Relationship Type="http://schemas.openxmlformats.org/officeDocument/2006/relationships/hyperlink" Target="http://cqd.io/e/ec3ygqyxeh" TargetMode="External" Id="rId24"/><Relationship Type="http://schemas.openxmlformats.org/officeDocument/2006/relationships/hyperlink" Target="http://cqd.io/e/ec3435gtj2" TargetMode="External" Id="rId25"/><Relationship Type="http://schemas.openxmlformats.org/officeDocument/2006/relationships/hyperlink" Target="http://cqd.io/e/ec3435gtj2" TargetMode="External" Id="rId26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5"/>
  <sheetViews>
    <sheetView tabSelected="1" topLeftCell="K1" zoomScaleNormal="100" workbookViewId="0">
      <selection activeCell="S6" sqref="S6"/>
    </sheetView>
  </sheetViews>
  <sheetFormatPr baseColWidth="8" defaultColWidth="8.5703125" defaultRowHeight="15"/>
  <cols>
    <col width="28.5703125" customWidth="1" style="39" min="1" max="1"/>
    <col width="25.42578125" customWidth="1" style="39" min="2" max="2"/>
    <col width="38.85546875" customWidth="1" style="39" min="3" max="3"/>
    <col width="17.28515625" customWidth="1" style="1" min="4" max="4"/>
    <col width="12.5703125" customWidth="1" style="39" min="5" max="5"/>
    <col width="36.140625" customWidth="1" style="2" min="6" max="6"/>
    <col width="15.7109375" customWidth="1" style="1" min="7" max="9"/>
    <col width="11.5703125" customWidth="1" style="3" min="10" max="10"/>
    <col width="15.7109375" customWidth="1" style="1" min="11" max="11"/>
    <col width="10.42578125" customWidth="1" style="39" min="12" max="12"/>
    <col width="22.85546875" customWidth="1" style="1" min="13" max="13"/>
    <col width="13.42578125" customWidth="1" style="1" min="14" max="15"/>
    <col width="28.5703125" customWidth="1" style="39" min="16" max="16"/>
    <col width="12.42578125" customWidth="1" style="39" min="17" max="17"/>
    <col width="14.28515625" customWidth="1" style="39" min="18" max="19"/>
    <col width="12.42578125" customWidth="1" style="39" min="20" max="21"/>
    <col width="19.85546875" customWidth="1" style="4" min="22" max="22"/>
  </cols>
  <sheetData>
    <row r="1" ht="15.75" customHeight="1" s="39">
      <c r="A1" s="5" t="inlineStr">
        <is>
          <t>EC3 Building Project</t>
        </is>
      </c>
      <c r="B1" s="6" t="inlineStr">
        <is>
          <t>CLF-LA Example</t>
        </is>
      </c>
      <c r="C1" s="7" t="n"/>
      <c r="D1" s="8" t="inlineStr">
        <is>
          <t>Date of Report</t>
        </is>
      </c>
      <c r="E1" s="9" t="inlineStr">
        <is>
          <t>2023-06-26</t>
        </is>
      </c>
      <c r="F1" s="10" t="n"/>
      <c r="H1" s="8" t="n"/>
      <c r="I1" s="8" t="n"/>
      <c r="J1" s="11" t="n"/>
      <c r="K1" s="8" t="n"/>
      <c r="L1" s="7" t="n"/>
      <c r="M1" s="8" t="n"/>
      <c r="N1" s="8" t="n"/>
      <c r="O1" s="8" t="n"/>
      <c r="P1" s="7" t="n"/>
      <c r="Q1" s="7" t="n"/>
      <c r="R1" s="7" t="n"/>
      <c r="S1" s="7" t="n"/>
      <c r="T1" s="7" t="n"/>
      <c r="U1" s="7" t="n"/>
      <c r="V1" s="12" t="inlineStr">
        <is>
          <t>Generated from buildingtransparency.org/ec3</t>
        </is>
      </c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</row>
    <row r="2" ht="15.75" customHeight="1" s="39">
      <c r="A2" s="5" t="inlineStr">
        <is>
          <t>Level of Development</t>
        </is>
      </c>
      <c r="B2" s="13" t="inlineStr"/>
      <c r="C2" s="7" t="n"/>
      <c r="D2" s="8" t="inlineStr">
        <is>
          <t>Source of Data</t>
        </is>
      </c>
      <c r="E2" s="9" t="inlineStr"/>
      <c r="F2" s="14" t="n"/>
      <c r="G2" s="8" t="n"/>
      <c r="H2" s="8" t="n"/>
      <c r="I2" s="8" t="n"/>
      <c r="J2" s="11" t="n"/>
      <c r="K2" s="8" t="n"/>
      <c r="L2" s="7" t="n"/>
      <c r="M2" s="8" t="n"/>
      <c r="N2" s="8" t="n"/>
      <c r="O2" s="8" t="n"/>
      <c r="P2" s="7" t="n"/>
      <c r="Q2" s="7" t="n"/>
      <c r="R2" s="7" t="n"/>
      <c r="S2" s="7" t="n"/>
      <c r="T2" s="7" t="n"/>
      <c r="U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</row>
    <row r="3" ht="15.75" customHeight="1" s="39">
      <c r="A3" s="5" t="inlineStr">
        <is>
          <t>Area</t>
        </is>
      </c>
      <c r="B3" s="15" t="n">
        <v>200000</v>
      </c>
      <c r="C3" s="15" t="inlineStr">
        <is>
          <t>ft2</t>
        </is>
      </c>
      <c r="D3" s="8" t="inlineStr">
        <is>
          <t>Project Notes</t>
        </is>
      </c>
      <c r="E3" s="16" t="n"/>
      <c r="F3" s="15" t="n"/>
      <c r="G3" s="17">
        <f>G4/project_grossArea</f>
        <v/>
      </c>
      <c r="H3" s="17">
        <f>H4/project_grossArea</f>
        <v/>
      </c>
      <c r="I3" s="17">
        <f>I4/project_grossArea</f>
        <v/>
      </c>
      <c r="J3" s="18" t="n"/>
      <c r="K3" s="17">
        <f>K4/project_grossArea</f>
        <v/>
      </c>
      <c r="L3" s="15">
        <f>L4&amp;"/"&amp;project_areaUnit</f>
        <v/>
      </c>
      <c r="M3" s="19" t="n"/>
      <c r="N3" s="19" t="n"/>
      <c r="O3" s="19" t="n"/>
      <c r="P3" s="20" t="n"/>
      <c r="Q3" s="17">
        <f>Q4/project_grossArea</f>
        <v/>
      </c>
      <c r="R3" s="20" t="n"/>
      <c r="S3" s="20" t="n"/>
      <c r="T3" s="17" t="n"/>
      <c r="U3" s="17">
        <f>U4/project_grossArea</f>
        <v/>
      </c>
      <c r="W3" s="7" t="n"/>
      <c r="X3" s="7" t="n"/>
      <c r="Y3" s="7" t="n"/>
      <c r="Z3" s="7" t="n"/>
      <c r="AA3" s="7" t="n"/>
      <c r="AB3" s="7" t="n"/>
      <c r="AC3" s="7" t="n"/>
      <c r="AD3" s="7" t="n"/>
      <c r="AE3" s="7" t="n"/>
      <c r="AF3" s="7" t="n"/>
      <c r="AG3" s="7" t="n"/>
      <c r="AH3" s="7" t="n"/>
    </row>
    <row r="4" ht="15.75" customHeight="1" s="39">
      <c r="A4" s="21" t="inlineStr">
        <is>
          <t>Totals</t>
        </is>
      </c>
      <c r="B4" s="22">
        <f>COUNTA(B6:B10000)</f>
        <v/>
      </c>
      <c r="C4" s="23" t="n"/>
      <c r="E4" s="23" t="n"/>
      <c r="F4" s="24" t="n"/>
      <c r="G4" s="25">
        <f>SUM(G6:G10000)</f>
        <v/>
      </c>
      <c r="H4" s="25">
        <f>SUM(H6:H10000)</f>
        <v/>
      </c>
      <c r="I4" s="25">
        <f>SUM(I6:I10000)</f>
        <v/>
      </c>
      <c r="J4" s="26">
        <f>1-I4/G4</f>
        <v/>
      </c>
      <c r="K4" s="25">
        <f>SUM(K6:K10000)</f>
        <v/>
      </c>
      <c r="L4" s="23">
        <f>L7</f>
        <v/>
      </c>
      <c r="M4" s="25" t="n"/>
      <c r="N4" s="25" t="n"/>
      <c r="O4" s="25" t="n"/>
      <c r="P4" s="27" t="n"/>
      <c r="Q4" s="25">
        <f>SUM(Q6:Q10000)</f>
        <v/>
      </c>
      <c r="R4" s="27" t="n"/>
      <c r="S4" s="27" t="n"/>
      <c r="T4" s="25">
        <f>AVERAGE(T6:T10000)</f>
        <v/>
      </c>
      <c r="U4" s="25">
        <f>SUM(U6:U10000)</f>
        <v/>
      </c>
    </row>
    <row r="5" ht="39" customHeight="1" s="39">
      <c r="A5" s="28" t="inlineStr">
        <is>
          <t>Subassembly</t>
        </is>
      </c>
      <c r="B5" s="28" t="inlineStr">
        <is>
          <t>Element</t>
        </is>
      </c>
      <c r="C5" s="28" t="inlineStr">
        <is>
          <t>Material</t>
        </is>
      </c>
      <c r="D5" s="29" t="inlineStr">
        <is>
          <t>Quantity</t>
        </is>
      </c>
      <c r="E5" s="28" t="inlineStr">
        <is>
          <t>unit</t>
        </is>
      </c>
      <c r="F5" s="30" t="inlineStr">
        <is>
          <t>Masterformat</t>
        </is>
      </c>
      <c r="G5" s="31" t="inlineStr">
        <is>
          <t>Baseline 
(kgCO2e)</t>
        </is>
      </c>
      <c r="H5" s="32" t="inlineStr">
        <is>
          <t>Conservative 
(kgCO2e)</t>
        </is>
      </c>
      <c r="I5" s="33" t="inlineStr">
        <is>
          <t>Realized 
(kgCO2e)</t>
        </is>
      </c>
      <c r="J5" s="34" t="inlineStr">
        <is>
          <t>Reduction from Baseline</t>
        </is>
      </c>
      <c r="K5" s="35" t="inlineStr">
        <is>
          <t>Achievable 
(kgCO2e)</t>
        </is>
      </c>
      <c r="L5" s="36" t="inlineStr">
        <is>
          <t>GWP
unit</t>
        </is>
      </c>
      <c r="M5" s="32" t="inlineStr">
        <is>
          <t>Selected
Material
Manufacturer</t>
        </is>
      </c>
      <c r="N5" s="32" t="inlineStr">
        <is>
          <t>Selected
Material
Plant</t>
        </is>
      </c>
      <c r="O5" s="32" t="inlineStr">
        <is>
          <t>Selected
Material
Name</t>
        </is>
      </c>
      <c r="P5" s="32" t="inlineStr">
        <is>
          <t>Selected_Material_Link</t>
        </is>
      </c>
      <c r="Q5" s="32" t="inlineStr">
        <is>
          <t>A4 Transport
Total Mass
(kg)</t>
        </is>
      </c>
      <c r="R5" s="32" t="inlineStr">
        <is>
          <t xml:space="preserve">A4 Transport
EstimateType
</t>
        </is>
      </c>
      <c r="S5" s="32" t="inlineStr">
        <is>
          <t xml:space="preserve">A4 Transport
Mode Mix
</t>
        </is>
      </c>
      <c r="T5" s="32" t="inlineStr">
        <is>
          <t>A4 Transport
Distance
(km)</t>
        </is>
      </c>
      <c r="U5" s="32" t="inlineStr">
        <is>
          <t>A4 Transport 
GWP
(kgCO2e)</t>
        </is>
      </c>
      <c r="V5" s="37" t="inlineStr">
        <is>
          <t>Notes</t>
        </is>
      </c>
    </row>
    <row r="6">
      <c r="A6" t="inlineStr">
        <is>
          <t>03 00 00 Concrete-&gt;03 21 00 Reinforcement Bars</t>
        </is>
      </c>
      <c r="B6" t="inlineStr">
        <is>
          <t>Steel, concrete reinforcing steel, CMC - EPD</t>
        </is>
      </c>
      <c r="C6" t="inlineStr">
        <is>
          <t>RebarSteel; 2021-01-25</t>
        </is>
      </c>
      <c r="D6" s="1" t="n">
        <v>217.8017528758603</v>
      </c>
      <c r="E6" t="inlineStr">
        <is>
          <t>1 t</t>
        </is>
      </c>
      <c r="F6" s="2" t="inlineStr">
        <is>
          <t>03 21 00 Reinforcement Bars</t>
        </is>
      </c>
      <c r="G6" s="1" t="n">
        <v>435603.5057517206</v>
      </c>
      <c r="H6" s="1" t="n">
        <v>303803.6716723436</v>
      </c>
      <c r="I6" s="1" t="n">
        <v>127738.2306522392</v>
      </c>
      <c r="J6" s="38">
        <f>1-I6/G6</f>
        <v/>
      </c>
      <c r="K6" s="1" t="n">
        <v>155875.2959861218</v>
      </c>
      <c r="L6" t="inlineStr">
        <is>
          <t>kgCO2e</t>
        </is>
      </c>
      <c r="M6" s="1" t="inlineStr">
        <is>
          <t>Nucor</t>
        </is>
      </c>
      <c r="N6" s="1" t="inlineStr">
        <is>
          <t>Nucor Steel Seattle - Bar Mill</t>
        </is>
      </c>
      <c r="O6" s="1" t="inlineStr">
        <is>
          <t>Steel concrete reinforcing and merchant bar</t>
        </is>
      </c>
      <c r="P6" s="6" t="inlineStr">
        <is>
          <t>cqd.io/e/ec3kr1suge</t>
        </is>
      </c>
      <c r="Q6" s="1" t="n">
        <v>217801.7528758603</v>
      </c>
      <c r="R6" t="inlineStr"/>
      <c r="S6" t="inlineStr"/>
      <c r="T6" s="1" t="inlineStr"/>
      <c r="U6" s="1" t="inlineStr"/>
      <c r="V6" s="4" t="inlineStr">
        <is>
          <t>Assumed medium amount of reinforcing?</t>
        </is>
      </c>
    </row>
    <row r="7">
      <c r="A7" t="inlineStr">
        <is>
          <t>03 00 00 Concrete-&gt;03 21 00 Reinforcement Bars</t>
        </is>
      </c>
      <c r="B7" t="inlineStr">
        <is>
          <t>Stem Wall Rebar</t>
        </is>
      </c>
      <c r="C7" t="inlineStr">
        <is>
          <t>RebarSteel; 2021-01-25</t>
        </is>
      </c>
      <c r="D7" s="1" t="n">
        <v>16500</v>
      </c>
      <c r="E7" t="inlineStr">
        <is>
          <t>1 lbs</t>
        </is>
      </c>
      <c r="F7" s="2" t="inlineStr">
        <is>
          <t>03 21 00 Reinforcement Bars</t>
        </is>
      </c>
      <c r="G7" s="1" t="n">
        <v>14968.54821</v>
      </c>
      <c r="H7" s="1" t="n">
        <v>10439.53927311689</v>
      </c>
      <c r="I7" s="1" t="n">
        <v>4389.440944646463</v>
      </c>
      <c r="J7" s="38">
        <f>1-I7/G7</f>
        <v/>
      </c>
      <c r="K7" s="1" t="n">
        <v>5356.308780595871</v>
      </c>
      <c r="L7" t="inlineStr">
        <is>
          <t>kgCO2e</t>
        </is>
      </c>
      <c r="M7" s="1" t="inlineStr">
        <is>
          <t>Nucor</t>
        </is>
      </c>
      <c r="N7" s="1" t="inlineStr">
        <is>
          <t>Nucor Steel Seattle - Bar Mill</t>
        </is>
      </c>
      <c r="O7" s="1" t="inlineStr">
        <is>
          <t>Steel concrete reinforcing and merchant bar</t>
        </is>
      </c>
      <c r="P7" s="6" t="inlineStr">
        <is>
          <t>cqd.io/e/ec3kr1suge</t>
        </is>
      </c>
      <c r="Q7" s="1" t="n">
        <v>7484.274105000001</v>
      </c>
      <c r="R7" t="inlineStr"/>
      <c r="S7" t="inlineStr"/>
      <c r="T7" s="1" t="inlineStr"/>
      <c r="U7" s="1" t="inlineStr"/>
      <c r="V7" s="4" t="inlineStr">
        <is>
          <t>Foundation  (not revit)</t>
        </is>
      </c>
    </row>
    <row r="8">
      <c r="A8" t="inlineStr">
        <is>
          <t>03 00 00 Concrete-&gt;03 21 00 Reinforcement Bars</t>
        </is>
      </c>
      <c r="B8" t="inlineStr">
        <is>
          <t>Foundation Rebar</t>
        </is>
      </c>
      <c r="C8" t="inlineStr">
        <is>
          <t>RebarSteel; 2021-01-25</t>
        </is>
      </c>
      <c r="D8" s="1" t="n">
        <v>33512.99999999999</v>
      </c>
      <c r="E8" t="inlineStr">
        <is>
          <t>1 lbs</t>
        </is>
      </c>
      <c r="F8" s="2" t="inlineStr">
        <is>
          <t>03 21 00 Reinforcement Bars</t>
        </is>
      </c>
      <c r="G8" s="1" t="n">
        <v>30402.48219162</v>
      </c>
      <c r="H8" s="1" t="n">
        <v>21203.65331272524</v>
      </c>
      <c r="I8" s="1" t="n">
        <v>8915.353598662841</v>
      </c>
      <c r="J8" s="38">
        <f>1-I8/G8</f>
        <v/>
      </c>
      <c r="K8" s="1" t="n">
        <v>10879.15007055208</v>
      </c>
      <c r="L8" t="inlineStr">
        <is>
          <t>kgCO2e</t>
        </is>
      </c>
      <c r="M8" s="1" t="inlineStr">
        <is>
          <t>Nucor</t>
        </is>
      </c>
      <c r="N8" s="1" t="inlineStr">
        <is>
          <t>Nucor Steel Seattle - Bar Mill</t>
        </is>
      </c>
      <c r="O8" s="1" t="inlineStr">
        <is>
          <t>Steel concrete reinforcing and merchant bar</t>
        </is>
      </c>
      <c r="P8" s="6" t="inlineStr">
        <is>
          <t>cqd.io/e/ec3kr1suge</t>
        </is>
      </c>
      <c r="Q8" s="1" t="n">
        <v>15201.24109581</v>
      </c>
      <c r="R8" t="inlineStr"/>
      <c r="S8" t="inlineStr"/>
      <c r="T8" s="1" t="inlineStr"/>
      <c r="U8" s="1" t="inlineStr"/>
      <c r="V8" s="4" t="inlineStr">
        <is>
          <t>Foundation (not revit)</t>
        </is>
      </c>
    </row>
    <row r="9">
      <c r="A9" t="inlineStr">
        <is>
          <t>03 00 00 Concrete-&gt;03 30 00 Cast-in-Place Concrete</t>
        </is>
      </c>
      <c r="B9" t="inlineStr">
        <is>
          <t>Structural concrete, 4001-5000 psi, 20-29% fly ash</t>
        </is>
      </c>
      <c r="C9" t="inlineStr">
        <is>
          <t>ReadyMix: cadman; 2021-01-25</t>
        </is>
      </c>
      <c r="D9" s="1" t="n">
        <v>1971.395043141803</v>
      </c>
      <c r="E9" t="inlineStr">
        <is>
          <t>1 m3</t>
        </is>
      </c>
      <c r="F9" s="2" t="inlineStr">
        <is>
          <t>03 30 00 Cast-in-Place Concrete</t>
        </is>
      </c>
      <c r="G9" s="1" t="n">
        <v>1261692.827610754</v>
      </c>
      <c r="H9" s="1" t="n">
        <v>1147144.640531884</v>
      </c>
      <c r="I9" s="1" t="n">
        <v>476397.3657044899</v>
      </c>
      <c r="J9" s="38">
        <f>1-I9/G9</f>
        <v/>
      </c>
      <c r="K9" s="1" t="n">
        <v>534586.8489376525</v>
      </c>
      <c r="L9" t="inlineStr">
        <is>
          <t>kgCO2e</t>
        </is>
      </c>
      <c r="M9" s="1" t="inlineStr">
        <is>
          <t>Cadman Inc</t>
        </is>
      </c>
      <c r="N9" s="1" t="inlineStr">
        <is>
          <t>Redmond</t>
        </is>
      </c>
      <c r="O9" s="1" t="inlineStr">
        <is>
          <t>MC4C44438</t>
        </is>
      </c>
      <c r="P9" s="6" t="inlineStr">
        <is>
          <t>cqd.io/e/ec33rn17qy</t>
        </is>
      </c>
      <c r="Q9" s="1" t="n">
        <v>4731348.103540327</v>
      </c>
      <c r="R9" t="inlineStr"/>
      <c r="S9" t="inlineStr"/>
      <c r="T9" s="1" t="inlineStr"/>
      <c r="U9" s="1" t="inlineStr"/>
      <c r="V9" s="4" t="inlineStr">
        <is>
          <t>from tally</t>
        </is>
      </c>
    </row>
    <row r="10">
      <c r="A10" t="inlineStr">
        <is>
          <t>03 00 00 Concrete-&gt;03 30 00 Cast-in-Place Concrete</t>
        </is>
      </c>
      <c r="B10" t="inlineStr">
        <is>
          <t>Foundation Concrete</t>
        </is>
      </c>
      <c r="C10" t="inlineStr">
        <is>
          <t>ReadyMix: cadman; 2021-01-25</t>
        </is>
      </c>
      <c r="D10" s="1" t="n">
        <v>446.8395061728394</v>
      </c>
      <c r="E10" t="inlineStr">
        <is>
          <t>1 cy</t>
        </is>
      </c>
      <c r="F10" s="2" t="inlineStr">
        <is>
          <t>03 30 00 Cast-in-Place Concrete</t>
        </is>
      </c>
      <c r="G10" s="1" t="n">
        <v>218645.3217175142</v>
      </c>
      <c r="H10" s="1" t="n">
        <v>198794.6697458725</v>
      </c>
      <c r="I10" s="1" t="n">
        <v>82557.38085401052</v>
      </c>
      <c r="J10" s="38">
        <f>1-I10/G10</f>
        <v/>
      </c>
      <c r="K10" s="1" t="n">
        <v>92641.33948773266</v>
      </c>
      <c r="L10" t="inlineStr">
        <is>
          <t>kgCO2e</t>
        </is>
      </c>
      <c r="M10" s="1" t="inlineStr">
        <is>
          <t>Cadman Inc</t>
        </is>
      </c>
      <c r="N10" s="1" t="inlineStr">
        <is>
          <t>Redmond</t>
        </is>
      </c>
      <c r="O10" s="1" t="inlineStr">
        <is>
          <t>MC4C44438</t>
        </is>
      </c>
      <c r="P10" s="6" t="inlineStr">
        <is>
          <t>cqd.io/e/ec33rn17qy</t>
        </is>
      </c>
      <c r="Q10" s="1" t="n">
        <v>819919.9564406782</v>
      </c>
      <c r="R10" t="inlineStr"/>
      <c r="S10" t="inlineStr"/>
      <c r="T10" s="1" t="inlineStr"/>
      <c r="U10" s="1" t="inlineStr"/>
      <c r="V10" s="4" t="inlineStr">
        <is>
          <t>Foundation (not revit)</t>
        </is>
      </c>
    </row>
    <row r="11">
      <c r="A11" t="inlineStr">
        <is>
          <t>05 00 00 Metals-&gt;05 12 00 Structural Steel Framing</t>
        </is>
      </c>
      <c r="B11" t="inlineStr">
        <is>
          <t>Cold formed structural steel</t>
        </is>
      </c>
      <c r="C11" t="inlineStr">
        <is>
          <t>Hollow Industry EPD; 2021-02-12</t>
        </is>
      </c>
      <c r="D11" s="1" t="n">
        <v>16.80117005931615</v>
      </c>
      <c r="E11" t="inlineStr">
        <is>
          <t>1 t</t>
        </is>
      </c>
      <c r="F11" s="2" t="inlineStr">
        <is>
          <t>05 12 00 Structural Steel Framing</t>
        </is>
      </c>
      <c r="G11" s="1" t="n">
        <v>42002.92514829037</v>
      </c>
      <c r="H11" s="1" t="n">
        <v>63924.7153457757</v>
      </c>
      <c r="I11" s="1" t="n">
        <v>63924.7153457757</v>
      </c>
      <c r="J11" s="38">
        <f>1-I11/G11</f>
        <v/>
      </c>
      <c r="K11" s="1" t="n">
        <v>31763.43756923478</v>
      </c>
      <c r="L11" t="inlineStr">
        <is>
          <t>kgCO2e</t>
        </is>
      </c>
      <c r="M11" s="1" t="inlineStr">
        <is>
          <t>Industry EPD</t>
        </is>
      </c>
      <c r="N11" s="1" t="inlineStr"/>
      <c r="O11" s="1" t="inlineStr"/>
      <c r="P11" s="6" t="inlineStr">
        <is>
          <t>cqd.io/i/ec34d0mkzp</t>
        </is>
      </c>
      <c r="Q11" s="1" t="inlineStr"/>
      <c r="R11" t="inlineStr"/>
      <c r="S11" t="inlineStr"/>
      <c r="T11" s="1" t="inlineStr"/>
      <c r="U11" s="1" t="inlineStr"/>
      <c r="V11" s="4" t="inlineStr">
        <is>
          <t>NEED EPDS for steel.</t>
        </is>
      </c>
    </row>
    <row r="12">
      <c r="A12" t="inlineStr">
        <is>
          <t>05 00 00 Metals-&gt;05 40 00 Cold-Formed Metal Framing</t>
        </is>
      </c>
      <c r="B12" t="inlineStr">
        <is>
          <t>Coated non-structural steel framing, ClarkDietrich, ProSTUD - EPD</t>
        </is>
      </c>
      <c r="C12" t="inlineStr">
        <is>
          <t>ColdFormedSteel; 2021-01-25</t>
        </is>
      </c>
      <c r="D12" s="1" t="n">
        <v>7.175479317343879</v>
      </c>
      <c r="E12" t="inlineStr">
        <is>
          <t>1 t</t>
        </is>
      </c>
      <c r="F12" s="2" t="inlineStr">
        <is>
          <t>05 40 00 Cold-Formed Metal Framing</t>
        </is>
      </c>
      <c r="G12" s="1" t="n">
        <v>21526.43795203164</v>
      </c>
      <c r="H12" s="1" t="n">
        <v>22390.45643262961</v>
      </c>
      <c r="I12" s="1" t="n">
        <v>18886.41253907206</v>
      </c>
      <c r="J12" s="38">
        <f>1-I12/G12</f>
        <v/>
      </c>
      <c r="K12" s="1" t="n">
        <v>18874.24530300251</v>
      </c>
      <c r="L12" t="inlineStr">
        <is>
          <t>kgCO2e</t>
        </is>
      </c>
      <c r="M12" s="1" t="inlineStr">
        <is>
          <t>SCAFCO Steel Stud Company</t>
        </is>
      </c>
      <c r="N12" s="1" t="inlineStr">
        <is>
          <t>Spokane</t>
        </is>
      </c>
      <c r="O12" s="1" t="inlineStr">
        <is>
          <t>Steel framing studs and track</t>
        </is>
      </c>
      <c r="P12" s="6" t="inlineStr">
        <is>
          <t>cqd.io/e/ec3x7pfqp9</t>
        </is>
      </c>
      <c r="Q12" s="1" t="n">
        <v>7175.479317343879</v>
      </c>
      <c r="R12" t="inlineStr"/>
      <c r="S12" t="inlineStr"/>
      <c r="T12" s="1" t="inlineStr"/>
      <c r="U12" s="1" t="inlineStr"/>
      <c r="V12" s="4" t="inlineStr">
        <is>
          <t>Using SCAFCO per sub</t>
        </is>
      </c>
    </row>
    <row r="13">
      <c r="A13" t="inlineStr">
        <is>
          <t>05 00 00 Metals</t>
        </is>
      </c>
      <c r="B13" t="inlineStr">
        <is>
          <t>Aluminum extrusion, anodized, AEC - EPD</t>
        </is>
      </c>
      <c r="C13" t="inlineStr">
        <is>
          <t>Aluminium Industry EPD: Europe; 2021-01-22</t>
        </is>
      </c>
      <c r="D13" s="1" t="n">
        <v>165.5521745408009</v>
      </c>
      <c r="E13" t="inlineStr">
        <is>
          <t>1 t</t>
        </is>
      </c>
      <c r="F13" s="2" t="inlineStr">
        <is>
          <t>05 00 00 METALS</t>
        </is>
      </c>
      <c r="G13" s="1" t="n">
        <v>2979939.141734417</v>
      </c>
      <c r="H13" s="1" t="n">
        <v>1960176.220252473</v>
      </c>
      <c r="I13" s="1" t="n">
        <v>1960176.220252473</v>
      </c>
      <c r="J13" s="38">
        <f>1-I13/G13</f>
        <v/>
      </c>
      <c r="K13" s="1" t="n">
        <v>973989.8215022214</v>
      </c>
      <c r="L13" t="inlineStr">
        <is>
          <t>kgCO2e</t>
        </is>
      </c>
      <c r="M13" s="1" t="inlineStr">
        <is>
          <t>Industry EPD</t>
        </is>
      </c>
      <c r="N13" s="1" t="inlineStr"/>
      <c r="O13" s="1" t="inlineStr"/>
      <c r="P13" s="6" t="inlineStr">
        <is>
          <t>cqd.io/i/ec3pqwxaku</t>
        </is>
      </c>
      <c r="Q13" s="1" t="n">
        <v>165552.1745408009</v>
      </c>
      <c r="R13" t="inlineStr"/>
      <c r="S13" t="inlineStr"/>
      <c r="T13" s="1" t="inlineStr"/>
      <c r="U13" s="1" t="inlineStr"/>
      <c r="V13" s="4" t="inlineStr">
        <is>
          <t>Any word on mullions EPD? Need to confirm I did not over model here.</t>
        </is>
      </c>
    </row>
    <row r="14">
      <c r="A14" t="inlineStr">
        <is>
          <t>06 10 00 Rough Carpentry-&gt;06 18 00 Glued-Laminated Construction</t>
        </is>
      </c>
      <c r="B14" t="inlineStr">
        <is>
          <t>CLT (Cross laminated timber)</t>
        </is>
      </c>
      <c r="C14" t="inlineStr">
        <is>
          <t>MassTimber; 2021-01-25; CLT - Yes</t>
        </is>
      </c>
      <c r="D14" s="1" t="n">
        <v>763.7763499935157</v>
      </c>
      <c r="E14" t="inlineStr">
        <is>
          <t>1 m3</t>
        </is>
      </c>
      <c r="F14" s="2" t="inlineStr">
        <is>
          <t>06 18 00 Glued-Laminated Construction</t>
        </is>
      </c>
      <c r="G14" s="1" t="n">
        <v>305510.5399974063</v>
      </c>
      <c r="H14" s="1" t="n">
        <v>113865.7556200805</v>
      </c>
      <c r="I14" s="1" t="n">
        <v>111331.2059818603</v>
      </c>
      <c r="J14" s="38">
        <f>1-I14/G14</f>
        <v/>
      </c>
      <c r="K14" s="1" t="n">
        <v>68376.61653456291</v>
      </c>
      <c r="L14" t="inlineStr">
        <is>
          <t>kgCO2e</t>
        </is>
      </c>
      <c r="M14" s="1" t="inlineStr">
        <is>
          <t>Structurlam</t>
        </is>
      </c>
      <c r="N14" s="1" t="inlineStr">
        <is>
          <t>Okanagan Falls</t>
        </is>
      </c>
      <c r="O14" s="1" t="inlineStr">
        <is>
          <t>Crosslam CLT</t>
        </is>
      </c>
      <c r="P14" s="6" t="inlineStr">
        <is>
          <t>cqd.io/e/ec32x01ewf</t>
        </is>
      </c>
      <c r="Q14" s="1" t="n">
        <v>358974.8844969524</v>
      </c>
      <c r="R14" t="inlineStr"/>
      <c r="S14" t="inlineStr"/>
      <c r="T14" s="1" t="inlineStr"/>
      <c r="U14" s="1" t="inlineStr"/>
      <c r="V14" s="4" t="inlineStr">
        <is>
          <t>waiting for sub EPDs, use generic for now</t>
        </is>
      </c>
    </row>
    <row r="15">
      <c r="A15" t="inlineStr">
        <is>
          <t>07 00 00 Thermal and Moisture-&gt;07 21 00 Thermal Insulation-&gt;07 21 13 Board Insulation</t>
        </is>
      </c>
      <c r="B15" t="inlineStr">
        <is>
          <t>PIR rigid foam insulation, wall, R=4.9, PIMA - EPD</t>
        </is>
      </c>
      <c r="C15" t="inlineStr">
        <is>
          <t>BoardInsulation; 2021-01-25; Polyiso (iso) - Yes</t>
        </is>
      </c>
      <c r="D15" s="1" t="n">
        <v>11.92436978795944</v>
      </c>
      <c r="E15" t="inlineStr">
        <is>
          <t>1 m2 RSI</t>
        </is>
      </c>
      <c r="F15" s="2" t="inlineStr">
        <is>
          <t>07 21 13 Board Insulation</t>
        </is>
      </c>
      <c r="G15" s="1" t="n">
        <v>1192.436978795944</v>
      </c>
      <c r="H15" s="1" t="n">
        <v>38.05128939903481</v>
      </c>
      <c r="I15" s="1" t="n">
        <v>34.946434572221</v>
      </c>
      <c r="J15" s="38">
        <f>1-I15/G15</f>
        <v/>
      </c>
      <c r="K15" s="1" t="n">
        <v>32.4918971692118</v>
      </c>
      <c r="L15" t="inlineStr">
        <is>
          <t>kgCO2e</t>
        </is>
      </c>
      <c r="M15" s="1" t="inlineStr">
        <is>
          <t>Carlisle SynTec Systems</t>
        </is>
      </c>
      <c r="N15" s="1" t="inlineStr">
        <is>
          <t>Puyallup, WA</t>
        </is>
      </c>
      <c r="O15" s="1" t="inlineStr">
        <is>
          <t>Polyiso Roof Insulation Board</t>
        </is>
      </c>
      <c r="P15" s="6" t="inlineStr">
        <is>
          <t>cqd.io/e/ec3xq3tsgr</t>
        </is>
      </c>
      <c r="Q15" s="1" t="n">
        <v>8.621319356694674</v>
      </c>
      <c r="R15" t="inlineStr"/>
      <c r="S15" t="inlineStr"/>
      <c r="T15" s="1" t="inlineStr"/>
      <c r="U15" s="1" t="inlineStr"/>
      <c r="V15" s="4" t="inlineStr"/>
    </row>
    <row r="16">
      <c r="A16" t="inlineStr">
        <is>
          <t>07 00 00 Thermal and Moisture-&gt;07 21 00 Thermal Insulation-&gt;07 21 13 Board Insulation</t>
        </is>
      </c>
      <c r="B16" t="inlineStr">
        <is>
          <t>PIR rigid foam insulation, roof, R=20.5, PIMA - EPD</t>
        </is>
      </c>
      <c r="C16" t="inlineStr">
        <is>
          <t>BoardInsulation; 2021-01-25; Polyiso (iso) - Yes</t>
        </is>
      </c>
      <c r="D16" s="1" t="n">
        <v>3202.478338819638</v>
      </c>
      <c r="E16" t="inlineStr">
        <is>
          <t>1 m2 RSI</t>
        </is>
      </c>
      <c r="F16" s="2" t="inlineStr">
        <is>
          <t>07 21 13 Board Insulation</t>
        </is>
      </c>
      <c r="G16" s="1" t="n">
        <v>320247.8338819639</v>
      </c>
      <c r="H16" s="1" t="n">
        <v>10219.27634176626</v>
      </c>
      <c r="I16" s="1" t="n">
        <v>9385.418410079934</v>
      </c>
      <c r="J16" s="38">
        <f>1-I16/G16</f>
        <v/>
      </c>
      <c r="K16" s="1" t="n">
        <v>8726.213520870882</v>
      </c>
      <c r="L16" t="inlineStr">
        <is>
          <t>kgCO2e</t>
        </is>
      </c>
      <c r="M16" s="1" t="inlineStr">
        <is>
          <t>Carlisle SynTec Systems</t>
        </is>
      </c>
      <c r="N16" s="1" t="inlineStr">
        <is>
          <t>Puyallup, WA</t>
        </is>
      </c>
      <c r="O16" s="1" t="inlineStr">
        <is>
          <t>Polyiso Roof Insulation Board</t>
        </is>
      </c>
      <c r="P16" s="6" t="inlineStr">
        <is>
          <t>cqd.io/e/ec3xq3tsgr</t>
        </is>
      </c>
      <c r="Q16" s="1" t="n">
        <v>2315.391838966598</v>
      </c>
      <c r="R16" t="inlineStr"/>
      <c r="S16" t="inlineStr"/>
      <c r="T16" s="1" t="inlineStr"/>
      <c r="U16" s="1" t="inlineStr"/>
      <c r="V16" s="4" t="inlineStr"/>
    </row>
    <row r="17">
      <c r="A17" t="inlineStr">
        <is>
          <t>07 00 00 Thermal and Moisture-&gt;07 21 00 Thermal Insulation-&gt;07 21 13 Board Insulation</t>
        </is>
      </c>
      <c r="B17" t="inlineStr">
        <is>
          <t>PIR rigid foam insulation, wall, R=9.8, PIMA - EPD</t>
        </is>
      </c>
      <c r="C17" t="inlineStr">
        <is>
          <t>BoardInsulation; 2021-01-25; Polyiso (iso) - Yes</t>
        </is>
      </c>
      <c r="D17" s="1" t="n">
        <v>946.7643502002551</v>
      </c>
      <c r="E17" t="inlineStr">
        <is>
          <t>1 m2 RSI</t>
        </is>
      </c>
      <c r="F17" s="2" t="inlineStr">
        <is>
          <t>07 21 13 Board Insulation</t>
        </is>
      </c>
      <c r="G17" s="1" t="n">
        <v>94676.43502002551</v>
      </c>
      <c r="H17" s="1" t="n">
        <v>3021.174697092645</v>
      </c>
      <c r="I17" s="1" t="n">
        <v>2774.657194294073</v>
      </c>
      <c r="J17" s="38">
        <f>1-I17/G17</f>
        <v/>
      </c>
      <c r="K17" s="1" t="n">
        <v>2579.773225520416</v>
      </c>
      <c r="L17" t="inlineStr">
        <is>
          <t>kgCO2e</t>
        </is>
      </c>
      <c r="M17" s="1" t="inlineStr">
        <is>
          <t>Carlisle SynTec Systems</t>
        </is>
      </c>
      <c r="N17" s="1" t="inlineStr">
        <is>
          <t>Puyallup, WA</t>
        </is>
      </c>
      <c r="O17" s="1" t="inlineStr">
        <is>
          <t>Polyiso Roof Insulation Board</t>
        </is>
      </c>
      <c r="P17" s="6" t="inlineStr">
        <is>
          <t>cqd.io/e/ec3xq3tsgr</t>
        </is>
      </c>
      <c r="Q17" s="1" t="n">
        <v>684.5106251947844</v>
      </c>
      <c r="R17" t="inlineStr"/>
      <c r="S17" t="inlineStr"/>
      <c r="T17" s="1" t="inlineStr"/>
      <c r="U17" s="1" t="inlineStr"/>
      <c r="V17" s="4" t="inlineStr"/>
    </row>
    <row r="18">
      <c r="A18" t="inlineStr">
        <is>
          <t>07 00 00 Thermal and Moisture-&gt;07 21 00 Thermal Insulation-&gt;07 21 13 Board Insulation</t>
        </is>
      </c>
      <c r="B18" t="inlineStr">
        <is>
          <t>PIR rigid foam insulation, roof, R=10.2, PIMA - EPD</t>
        </is>
      </c>
      <c r="C18" t="inlineStr">
        <is>
          <t>BoardInsulation; 2021-01-25; Polyiso (iso) - Yes</t>
        </is>
      </c>
      <c r="D18" s="1" t="n">
        <v>2580.173337022341</v>
      </c>
      <c r="E18" t="inlineStr">
        <is>
          <t>1 m2 RSI</t>
        </is>
      </c>
      <c r="F18" s="2" t="inlineStr">
        <is>
          <t>07 21 13 Board Insulation</t>
        </is>
      </c>
      <c r="G18" s="1" t="n">
        <v>258017.3337022341</v>
      </c>
      <c r="H18" s="1" t="n">
        <v>8233.468442570949</v>
      </c>
      <c r="I18" s="1" t="n">
        <v>7561.645630806151</v>
      </c>
      <c r="J18" s="38">
        <f>1-I18/G18</f>
        <v/>
      </c>
      <c r="K18" s="1" t="n">
        <v>7030.537314426762</v>
      </c>
      <c r="L18" t="inlineStr">
        <is>
          <t>kgCO2e</t>
        </is>
      </c>
      <c r="M18" s="1" t="inlineStr">
        <is>
          <t>Carlisle SynTec Systems</t>
        </is>
      </c>
      <c r="N18" s="1" t="inlineStr">
        <is>
          <t>Puyallup, WA</t>
        </is>
      </c>
      <c r="O18" s="1" t="inlineStr">
        <is>
          <t>Polyiso Roof Insulation Board</t>
        </is>
      </c>
      <c r="P18" s="6" t="inlineStr">
        <is>
          <t>cqd.io/e/ec3xq3tsgr</t>
        </is>
      </c>
      <c r="Q18" s="1" t="n">
        <v>1865.465322667153</v>
      </c>
      <c r="R18" t="inlineStr"/>
      <c r="S18" t="inlineStr"/>
      <c r="T18" s="1" t="inlineStr"/>
      <c r="U18" s="1" t="inlineStr"/>
      <c r="V18" s="4" t="inlineStr"/>
    </row>
    <row r="19">
      <c r="A19" t="inlineStr">
        <is>
          <t>07 00 00 Thermal and Moisture-&gt;07 21 00 Thermal Insulation-&gt;07 21 13 Board Insulation</t>
        </is>
      </c>
      <c r="B19" t="inlineStr">
        <is>
          <t>Glass fiber board, NAIMA - EPD</t>
        </is>
      </c>
      <c r="C19" t="inlineStr">
        <is>
          <t>BoardInsulation; 2021-01-23; Mineral Wool - Yes</t>
        </is>
      </c>
      <c r="D19" s="1" t="n">
        <v>34.38398209894063</v>
      </c>
      <c r="E19" t="inlineStr">
        <is>
          <t>1 m2 RSI</t>
        </is>
      </c>
      <c r="F19" s="2" t="inlineStr">
        <is>
          <t>07 21 13 Board Insulation</t>
        </is>
      </c>
      <c r="G19" s="1" t="n">
        <v>3438.398209894063</v>
      </c>
      <c r="H19" s="1" t="n">
        <v>263.6634184020193</v>
      </c>
      <c r="I19" s="1" t="n">
        <v>71.08132071551061</v>
      </c>
      <c r="J19" s="38">
        <f>1-I19/G19</f>
        <v/>
      </c>
      <c r="K19" s="1" t="n">
        <v>93.40037408086785</v>
      </c>
      <c r="L19" t="inlineStr">
        <is>
          <t>kgCO2e</t>
        </is>
      </c>
      <c r="M19" s="1" t="inlineStr">
        <is>
          <t>ROCKWOOL International A/S (Rockwool North America)</t>
        </is>
      </c>
      <c r="N19" s="1" t="inlineStr">
        <is>
          <t>Grand Forks, BC</t>
        </is>
      </c>
      <c r="O19" s="1" t="inlineStr">
        <is>
          <t>CURTAINROCK</t>
        </is>
      </c>
      <c r="P19" s="6" t="inlineStr">
        <is>
          <t>cqd.io/e/ec3qmpfg2w</t>
        </is>
      </c>
      <c r="Q19" s="1" t="n">
        <v>75.64476061766939</v>
      </c>
      <c r="R19" t="inlineStr"/>
      <c r="S19" t="inlineStr"/>
      <c r="T19" s="1" t="inlineStr"/>
      <c r="U19" s="1" t="inlineStr"/>
      <c r="V19" s="4" t="inlineStr">
        <is>
          <t>Need to confirm paratherm for PIR, using Rockwool for board  mineral wool.</t>
        </is>
      </c>
    </row>
    <row r="20">
      <c r="A20" t="inlineStr">
        <is>
          <t>07 00 00 Thermal and Moisture-&gt;07 21 00 Thermal Insulation-&gt;07 21 13 Board Insulation</t>
        </is>
      </c>
      <c r="B20" t="inlineStr">
        <is>
          <t>XPS Rigid</t>
        </is>
      </c>
      <c r="C20" t="inlineStr">
        <is>
          <t>BoardInsulation; 2021-01-26; Extruded Polystyrene (XPS) - Yes</t>
        </is>
      </c>
      <c r="D20" s="1" t="n">
        <v>3707.64</v>
      </c>
      <c r="E20" t="inlineStr">
        <is>
          <t>1 m2 RSI</t>
        </is>
      </c>
      <c r="F20" s="2" t="inlineStr">
        <is>
          <t>07 21 13 Board Insulation</t>
        </is>
      </c>
      <c r="G20" s="1" t="n">
        <v>370764</v>
      </c>
      <c r="H20" s="1" t="n">
        <v>275725.5918195513</v>
      </c>
      <c r="I20" s="1" t="n">
        <v>292358.2176261147</v>
      </c>
      <c r="J20" s="38">
        <f>1-I20/G20</f>
        <v/>
      </c>
      <c r="K20" s="1" t="n">
        <v>43031.31057349368</v>
      </c>
      <c r="L20" t="inlineStr">
        <is>
          <t>kgCO2e</t>
        </is>
      </c>
      <c r="M20" s="1" t="inlineStr">
        <is>
          <t>Owens Corning</t>
        </is>
      </c>
      <c r="N20" s="1" t="inlineStr">
        <is>
          <t>Tallmadge OH, Rockford, IL, Monterrey, Gresham, Valleyfield</t>
        </is>
      </c>
      <c r="O20" s="1" t="inlineStr">
        <is>
          <t>FOAMULAR® XPS Insulation - 400</t>
        </is>
      </c>
      <c r="P20" s="6" t="inlineStr">
        <is>
          <t>cqd.io/e/ec3eq0u6gk</t>
        </is>
      </c>
      <c r="Q20" s="1" t="n">
        <v>2880.83628</v>
      </c>
      <c r="R20" t="inlineStr"/>
      <c r="S20" t="inlineStr"/>
      <c r="T20" s="1" t="inlineStr"/>
      <c r="U20" s="1" t="inlineStr"/>
      <c r="V20" s="4" t="inlineStr">
        <is>
          <t>used median NGX EPD converted 2880.83 Kg to m2rsi per .777 kg / m2.Can't do NGX, going with average OC Foamular until we get DUpont data.</t>
        </is>
      </c>
    </row>
    <row r="21">
      <c r="A21" t="inlineStr">
        <is>
          <t>07 00 00 Thermal and Moisture-&gt;07 21 00 Thermal Insulation-&gt;07 21 16 Blanket Insulation</t>
        </is>
      </c>
      <c r="B21" t="inlineStr">
        <is>
          <t>Fiberglass blanket insulation, unfaced</t>
        </is>
      </c>
      <c r="C21" t="inlineStr">
        <is>
          <t>BlanketInsulation; 2021-01-25; Fiberglass - Yes</t>
        </is>
      </c>
      <c r="D21" s="1" t="n">
        <v>199.8251617293837</v>
      </c>
      <c r="E21" t="inlineStr">
        <is>
          <t>1 m2 RSI</t>
        </is>
      </c>
      <c r="F21" s="2" t="inlineStr">
        <is>
          <t>07 21 16 Blanket Insulation</t>
        </is>
      </c>
      <c r="G21" s="1" t="n">
        <v>1598.60129383507</v>
      </c>
      <c r="H21" s="1" t="n">
        <v>894.5683500280501</v>
      </c>
      <c r="I21" s="1" t="n">
        <v>46.10340483391399</v>
      </c>
      <c r="J21" s="38">
        <f>1-I21/G21</f>
        <v/>
      </c>
      <c r="K21" s="1" t="n">
        <v>288.7957516202871</v>
      </c>
      <c r="L21" t="inlineStr">
        <is>
          <t>kgCO2e</t>
        </is>
      </c>
      <c r="M21" s="1" t="inlineStr">
        <is>
          <t>CertainTeed, Inc. Saint-Gobain</t>
        </is>
      </c>
      <c r="N21" s="1" t="inlineStr">
        <is>
          <t>Chowchilla, CA</t>
        </is>
      </c>
      <c r="O21" s="1" t="inlineStr">
        <is>
          <t>Sustainable Insulation Fiberglass Blanket</t>
        </is>
      </c>
      <c r="P21" s="6" t="inlineStr">
        <is>
          <t>cqd.io/e/ec3f8p9pgt</t>
        </is>
      </c>
      <c r="Q21" s="1" t="n">
        <v>124.8907260808648</v>
      </c>
      <c r="R21" t="inlineStr"/>
      <c r="S21" t="inlineStr"/>
      <c r="T21" s="1" t="inlineStr"/>
      <c r="U21" s="1" t="inlineStr"/>
      <c r="V21" s="4" t="inlineStr"/>
    </row>
    <row r="22">
      <c r="A22" t="inlineStr">
        <is>
          <t>07 00 00 Thermal and Moisture-&gt;07 21 00 Thermal Insulation-&gt;07 21 16 Blanket Insulation</t>
        </is>
      </c>
      <c r="B22" t="inlineStr">
        <is>
          <t>Mineral wool, Knauf, ECOSE - EPD</t>
        </is>
      </c>
      <c r="C22" t="inlineStr">
        <is>
          <t>BlanketInsulation; 2021-01-24; Fiberglass - Yes; Wall &amp; General - Yes</t>
        </is>
      </c>
      <c r="D22" s="1" t="n">
        <v>11646.50198062542</v>
      </c>
      <c r="E22" t="inlineStr">
        <is>
          <t>1 m2 RSI</t>
        </is>
      </c>
      <c r="F22" s="2" t="inlineStr">
        <is>
          <t>07 21 16 Blanket Insulation</t>
        </is>
      </c>
      <c r="G22" s="1" t="n">
        <v>93172.01584500339</v>
      </c>
      <c r="H22" s="1" t="n">
        <v>39783.43262888562</v>
      </c>
      <c r="I22" s="1" t="n">
        <v>2751.379786424027</v>
      </c>
      <c r="J22" s="38">
        <f>1-I22/G22</f>
        <v/>
      </c>
      <c r="K22" s="1" t="n">
        <v>19238.96831129024</v>
      </c>
      <c r="L22" t="inlineStr">
        <is>
          <t>kgCO2e</t>
        </is>
      </c>
      <c r="M22" s="1" t="inlineStr">
        <is>
          <t>CertainTeed, Inc. Saint-Gobain</t>
        </is>
      </c>
      <c r="N22" s="1" t="inlineStr">
        <is>
          <t>Ottawa Belgreen, ON</t>
        </is>
      </c>
      <c r="O22" s="1" t="inlineStr">
        <is>
          <t>Sustainable Insulation® Fiberglass Building Insulation Batts - Canada</t>
        </is>
      </c>
      <c r="P22" s="6" t="inlineStr">
        <is>
          <t>cqd.io/e/ec3wqx38t0</t>
        </is>
      </c>
      <c r="Q22" s="1" t="n">
        <v>6312.40407349898</v>
      </c>
      <c r="R22" t="inlineStr"/>
      <c r="S22" t="inlineStr"/>
      <c r="T22" s="1" t="inlineStr"/>
      <c r="U22" s="1" t="inlineStr"/>
      <c r="V22" s="4" t="inlineStr"/>
    </row>
    <row r="23">
      <c r="A23" t="inlineStr">
        <is>
          <t>07 00 00 Thermal and Moisture-&gt;07 21 00 Thermal Insulation-&gt;07 21 16 Blanket Insulation</t>
        </is>
      </c>
      <c r="B23" t="inlineStr">
        <is>
          <t>Glass wool unfaced batt, Knauf, EcoBatt - EPD</t>
        </is>
      </c>
      <c r="C23" t="inlineStr">
        <is>
          <t>BlanketInsulation; 2021-01-25; Fiberglass - Yes</t>
        </is>
      </c>
      <c r="D23" s="1" t="n">
        <v>2474.491195822921</v>
      </c>
      <c r="E23" t="inlineStr">
        <is>
          <t>1 m2 RSI</t>
        </is>
      </c>
      <c r="F23" s="2" t="inlineStr">
        <is>
          <t>07 21 16 Blanket Insulation</t>
        </is>
      </c>
      <c r="G23" s="1" t="n">
        <v>19795.92956658337</v>
      </c>
      <c r="H23" s="1" t="n">
        <v>11077.69155319915</v>
      </c>
      <c r="I23" s="1" t="n">
        <v>570.9114326326832</v>
      </c>
      <c r="J23" s="38">
        <f>1-I23/G23</f>
        <v/>
      </c>
      <c r="K23" s="1" t="n">
        <v>3576.239041123621</v>
      </c>
      <c r="L23" t="inlineStr">
        <is>
          <t>kgCO2e</t>
        </is>
      </c>
      <c r="M23" s="1" t="inlineStr">
        <is>
          <t>CertainTeed, Inc. Saint-Gobain</t>
        </is>
      </c>
      <c r="N23" s="1" t="inlineStr">
        <is>
          <t>Chowchilla, CA</t>
        </is>
      </c>
      <c r="O23" s="1" t="inlineStr">
        <is>
          <t>Sustainable Insulation Fiberglass Blanket</t>
        </is>
      </c>
      <c r="P23" s="6" t="inlineStr">
        <is>
          <t>cqd.io/e/ec3f8p9pgt</t>
        </is>
      </c>
      <c r="Q23" s="1" t="n">
        <v>1546.556997389326</v>
      </c>
      <c r="R23" t="inlineStr"/>
      <c r="S23" t="inlineStr"/>
      <c r="T23" s="1" t="inlineStr"/>
      <c r="U23" s="1" t="inlineStr"/>
      <c r="V23" s="4" t="inlineStr">
        <is>
          <t>Utilizing all Certainteed for Fiberglass batts/blankets unless we can utilize a natural material?</t>
        </is>
      </c>
    </row>
    <row r="24">
      <c r="A24" t="inlineStr">
        <is>
          <t>08 00 00 Openings-&gt;08 80 00 Glazing</t>
        </is>
      </c>
      <c r="B24" t="inlineStr">
        <is>
          <t>Glazing, monolithic sheet, generic</t>
        </is>
      </c>
      <c r="C24" t="inlineStr">
        <is>
          <t>Glazing; 2021-01-24</t>
        </is>
      </c>
      <c r="D24" s="1" t="n">
        <v>1023.134236001147</v>
      </c>
      <c r="E24" t="inlineStr">
        <is>
          <t>1 m2</t>
        </is>
      </c>
      <c r="F24" s="2" t="inlineStr">
        <is>
          <t>08 81 00 Glass Glazing</t>
        </is>
      </c>
      <c r="G24" s="1" t="n">
        <v>200024.6362782807</v>
      </c>
      <c r="H24" s="1" t="n">
        <v>200024.6362782807</v>
      </c>
      <c r="I24" s="1" t="n">
        <v>35101.7649119037</v>
      </c>
      <c r="J24" s="38">
        <f>1-I24/G24</f>
        <v/>
      </c>
      <c r="K24" s="1" t="n">
        <v>103747.4807548197</v>
      </c>
      <c r="L24" t="inlineStr">
        <is>
          <t>kgCO2e</t>
        </is>
      </c>
      <c r="M24" s="1" t="inlineStr">
        <is>
          <t>Vitro Architectural Glass</t>
        </is>
      </c>
      <c r="N24" s="1" t="inlineStr">
        <is>
          <t>Carlisle, Wichita, and Fresno</t>
        </is>
      </c>
      <c r="O24" s="1" t="inlineStr">
        <is>
          <t>Processed glass products - Low-e</t>
        </is>
      </c>
      <c r="P24" s="6" t="inlineStr">
        <is>
          <t>cqd.io/e/ec326nzp4c</t>
        </is>
      </c>
      <c r="Q24" s="1" t="n">
        <v>47064.17485605275</v>
      </c>
      <c r="R24" t="inlineStr"/>
      <c r="S24" t="inlineStr"/>
      <c r="T24" s="1" t="inlineStr"/>
      <c r="U24" s="1" t="inlineStr"/>
      <c r="V24" s="4" t="inlineStr"/>
    </row>
    <row r="25">
      <c r="A25" t="inlineStr">
        <is>
          <t>08 00 00 Openings-&gt;08 80 00 Glazing</t>
        </is>
      </c>
      <c r="B25" t="inlineStr">
        <is>
          <t>Glazing, monolithic sheet, tempered</t>
        </is>
      </c>
      <c r="C25" t="inlineStr">
        <is>
          <t>Glazing; 2021-01-24</t>
        </is>
      </c>
      <c r="D25" s="1" t="n">
        <v>21897.34303756666</v>
      </c>
      <c r="E25" t="inlineStr">
        <is>
          <t>1 m2</t>
        </is>
      </c>
      <c r="F25" s="2" t="inlineStr">
        <is>
          <t>08 81 00 Glass Glazing</t>
        </is>
      </c>
      <c r="G25" s="1" t="n">
        <v>4280971.081242466</v>
      </c>
      <c r="H25" s="1" t="n">
        <v>4280971.081242466</v>
      </c>
      <c r="I25" s="1" t="n">
        <v>751255.6617244453</v>
      </c>
      <c r="J25" s="38">
        <f>1-I25/G25</f>
        <v/>
      </c>
      <c r="K25" s="1" t="n">
        <v>2220426.309113446</v>
      </c>
      <c r="L25" t="inlineStr">
        <is>
          <t>kgCO2e</t>
        </is>
      </c>
      <c r="M25" s="1" t="inlineStr">
        <is>
          <t>Vitro Architectural Glass</t>
        </is>
      </c>
      <c r="N25" s="1" t="inlineStr">
        <is>
          <t>Carlisle, Wichita, and Fresno</t>
        </is>
      </c>
      <c r="O25" s="1" t="inlineStr">
        <is>
          <t>Processed glass products - Low-e</t>
        </is>
      </c>
      <c r="P25" s="6" t="inlineStr">
        <is>
          <t>cqd.io/e/ec326nzp4c</t>
        </is>
      </c>
      <c r="Q25" s="1" t="n">
        <v>1007277.779728066</v>
      </c>
      <c r="R25" t="inlineStr"/>
      <c r="S25" t="inlineStr"/>
      <c r="T25" s="1" t="inlineStr"/>
      <c r="U25" s="1" t="inlineStr"/>
      <c r="V25" s="4" t="inlineStr">
        <is>
          <t>Compare to EU guardian glass, this EPD has a similar value.</t>
        </is>
      </c>
    </row>
    <row r="26">
      <c r="A26" t="inlineStr">
        <is>
          <t>09 00 00 Finishes-&gt;09 29 00 Gypsum Board</t>
        </is>
      </c>
      <c r="B26" t="inlineStr">
        <is>
          <t>Wall board, gypsum, moisture- and mold-resistant</t>
        </is>
      </c>
      <c r="C26" t="inlineStr">
        <is>
          <t>Gypsum; 2021-01-25</t>
        </is>
      </c>
      <c r="D26" s="1" t="n">
        <v>18.33479322063874</v>
      </c>
      <c r="E26" t="inlineStr">
        <is>
          <t>1000 sqft</t>
        </is>
      </c>
      <c r="F26" s="2" t="inlineStr">
        <is>
          <t>09 29 00 Gypsum Board</t>
        </is>
      </c>
      <c r="G26" s="1" t="n">
        <v>7665.111492555149</v>
      </c>
      <c r="H26" s="1" t="n">
        <v>9116.540500386507</v>
      </c>
      <c r="I26" s="1" t="n">
        <v>4808.899773479992</v>
      </c>
      <c r="J26" s="38">
        <f>1-I26/G26</f>
        <v/>
      </c>
      <c r="K26" s="1" t="n">
        <v>4245.490728482399</v>
      </c>
      <c r="L26" t="inlineStr">
        <is>
          <t>kgCO2e</t>
        </is>
      </c>
      <c r="M26" s="1" t="inlineStr">
        <is>
          <t>USG</t>
        </is>
      </c>
      <c r="N26" s="1" t="inlineStr">
        <is>
          <t>Western US</t>
        </is>
      </c>
      <c r="O26" s="1" t="inlineStr">
        <is>
          <t>Sheetrock® EcoSmart Panels Firecode® 30 (Western US)</t>
        </is>
      </c>
      <c r="P26" s="6" t="inlineStr">
        <is>
          <t>cqd.io/e/ec3e0kksjs</t>
        </is>
      </c>
      <c r="Q26" s="1" t="n">
        <v>12861.85744427808</v>
      </c>
      <c r="R26" t="inlineStr"/>
      <c r="S26" t="inlineStr"/>
      <c r="T26" s="1" t="inlineStr"/>
      <c r="U26" s="1" t="inlineStr"/>
      <c r="V26" s="4" t="inlineStr"/>
    </row>
    <row r="27">
      <c r="A27" t="inlineStr">
        <is>
          <t>09 00 00 Finishes-&gt;09 29 00 Gypsum Board</t>
        </is>
      </c>
      <c r="B27" t="inlineStr">
        <is>
          <t>Wall board, gypsum, natural</t>
        </is>
      </c>
      <c r="C27" t="inlineStr">
        <is>
          <t>Gypsum; 2021-01-25</t>
        </is>
      </c>
      <c r="D27" s="1" t="n">
        <v>7.417287736253554</v>
      </c>
      <c r="E27" t="inlineStr">
        <is>
          <t>1000 sqft</t>
        </is>
      </c>
      <c r="F27" s="2" t="inlineStr">
        <is>
          <t>09 29 00 Gypsum Board</t>
        </is>
      </c>
      <c r="G27" s="1" t="n">
        <v>3100.898754982785</v>
      </c>
      <c r="H27" s="1" t="n">
        <v>3688.070175477002</v>
      </c>
      <c r="I27" s="1" t="n">
        <v>1945.426538792621</v>
      </c>
      <c r="J27" s="38">
        <f>1-I27/G27</f>
        <v/>
      </c>
      <c r="K27" s="1" t="n">
        <v>1717.501034006951</v>
      </c>
      <c r="L27" t="inlineStr">
        <is>
          <t>kgCO2e</t>
        </is>
      </c>
      <c r="M27" s="1" t="inlineStr">
        <is>
          <t>USG</t>
        </is>
      </c>
      <c r="N27" s="1" t="inlineStr">
        <is>
          <t>Western US</t>
        </is>
      </c>
      <c r="O27" s="1" t="inlineStr">
        <is>
          <t>Sheetrock® EcoSmart Panels Firecode® 30 (Western US)</t>
        </is>
      </c>
      <c r="P27" s="6" t="inlineStr">
        <is>
          <t>cqd.io/e/ec3e0kksjs</t>
        </is>
      </c>
      <c r="Q27" s="1" t="n">
        <v>5203.227346981868</v>
      </c>
      <c r="R27" t="inlineStr"/>
      <c r="S27" t="inlineStr"/>
      <c r="T27" s="1" t="inlineStr"/>
      <c r="U27" s="1" t="inlineStr"/>
      <c r="V27" s="4" t="inlineStr"/>
    </row>
    <row r="28">
      <c r="A28" t="inlineStr">
        <is>
          <t>09 00 00 Finishes-&gt;09 29 00 Gypsum Board</t>
        </is>
      </c>
      <c r="B28" t="inlineStr">
        <is>
          <t>Wall board, gypsum, fire-resistant (Type X)</t>
        </is>
      </c>
      <c r="C28" t="inlineStr">
        <is>
          <t>Gypsum; 2021-01-25</t>
        </is>
      </c>
      <c r="D28" s="1" t="n">
        <v>315.9892375162684</v>
      </c>
      <c r="E28" t="inlineStr">
        <is>
          <t>1000 sqft</t>
        </is>
      </c>
      <c r="F28" s="2" t="inlineStr">
        <is>
          <t>09 29 00 Gypsum Board</t>
        </is>
      </c>
      <c r="G28" s="1" t="n">
        <v>132103.6297962299</v>
      </c>
      <c r="H28" s="1" t="n">
        <v>140809.81134631</v>
      </c>
      <c r="I28" s="1" t="n">
        <v>92847.72772220116</v>
      </c>
      <c r="J28" s="38">
        <f>1-I28/G28</f>
        <v/>
      </c>
      <c r="K28" s="1" t="n">
        <v>77820.72494389876</v>
      </c>
      <c r="L28" t="inlineStr">
        <is>
          <t>kgCO2e</t>
        </is>
      </c>
      <c r="M28" s="1" t="inlineStr">
        <is>
          <t>CertainTeed, Inc. Saint-Gobain</t>
        </is>
      </c>
      <c r="N28" s="1" t="inlineStr">
        <is>
          <t>Montreal, QC</t>
        </is>
      </c>
      <c r="O28" s="1" t="inlineStr">
        <is>
          <t>Montreal ⅝ inch (15.9 mm) Certainteed Type X</t>
        </is>
      </c>
      <c r="P28" s="6" t="inlineStr">
        <is>
          <t>cqd.io/e/ec3ygqyxeh</t>
        </is>
      </c>
      <c r="Q28" s="1" t="n">
        <v>265087.9377760667</v>
      </c>
      <c r="R28" t="inlineStr"/>
      <c r="S28" t="inlineStr"/>
      <c r="T28" s="1" t="inlineStr"/>
      <c r="U28" s="1" t="inlineStr"/>
      <c r="V28" s="4" t="inlineStr"/>
    </row>
    <row r="29">
      <c r="A29" t="inlineStr">
        <is>
          <t>09 00 00 Finishes-&gt;09 50 00 Ceilings</t>
        </is>
      </c>
      <c r="B29" t="inlineStr">
        <is>
          <t>Ceiling tile, galvanized steel</t>
        </is>
      </c>
      <c r="C29" t="inlineStr">
        <is>
          <t>CeilingPanel; 2021-01-25; Other - Yes</t>
        </is>
      </c>
      <c r="D29" s="1" t="n">
        <v>200.6065457507778</v>
      </c>
      <c r="E29" t="inlineStr">
        <is>
          <t>1 m2</t>
        </is>
      </c>
      <c r="F29" s="2" t="inlineStr">
        <is>
          <t>09 50 00 Ceilings</t>
        </is>
      </c>
      <c r="G29" s="1" t="n">
        <v>6018.196372523334</v>
      </c>
      <c r="H29" s="1" t="n">
        <v>2488.111364485066</v>
      </c>
      <c r="I29" s="1" t="n">
        <v>2664.792845087125</v>
      </c>
      <c r="J29" s="38">
        <f>1-I29/G29</f>
        <v/>
      </c>
      <c r="K29" s="1" t="n">
        <v>1553.47792460173</v>
      </c>
      <c r="L29" t="inlineStr">
        <is>
          <t>kgCO2e</t>
        </is>
      </c>
      <c r="M29" s="1" t="inlineStr">
        <is>
          <t>Armstrong Ceilings and Walls Solutions</t>
        </is>
      </c>
      <c r="N29" s="1" t="inlineStr">
        <is>
          <t>Newark, OH</t>
        </is>
      </c>
      <c r="O29" s="1" t="inlineStr">
        <is>
          <t>Tectum® - Ceiling and Wall Panels</t>
        </is>
      </c>
      <c r="P29" s="6" t="inlineStr">
        <is>
          <t>cqd.io/e/ec3435gtj2</t>
        </is>
      </c>
      <c r="Q29" s="1" t="n">
        <v>376.8968995576592</v>
      </c>
      <c r="R29" t="inlineStr"/>
      <c r="S29" t="inlineStr"/>
      <c r="T29" s="1" t="inlineStr"/>
      <c r="U29" s="1" t="inlineStr"/>
      <c r="V29" s="4" t="inlineStr">
        <is>
          <t>Just using plain ultima for now, not yet included salvaged material</t>
        </is>
      </c>
    </row>
    <row r="30">
      <c r="A30" t="inlineStr">
        <is>
          <t>09 00 00 Finishes-&gt;09 50 00 Ceilings</t>
        </is>
      </c>
      <c r="B30" t="inlineStr">
        <is>
          <t>Acoustic ceiling tile (ACT), perforated galvanized steel</t>
        </is>
      </c>
      <c r="C30" t="inlineStr">
        <is>
          <t>CeilingPanel; 2021-01-25; Other - Yes</t>
        </is>
      </c>
      <c r="D30" s="1" t="n">
        <v>500.7692078301109</v>
      </c>
      <c r="E30" t="inlineStr">
        <is>
          <t>1 m2</t>
        </is>
      </c>
      <c r="F30" s="2" t="inlineStr">
        <is>
          <t>09 50 00 Ceilings</t>
        </is>
      </c>
      <c r="G30" s="1" t="n">
        <v>15023.07623490333</v>
      </c>
      <c r="H30" s="1" t="n">
        <v>6211.011471849999</v>
      </c>
      <c r="I30" s="1" t="n">
        <v>6652.057125411388</v>
      </c>
      <c r="J30" s="38">
        <f>1-I30/G30</f>
        <v/>
      </c>
      <c r="K30" s="1" t="n">
        <v>3877.908902588023</v>
      </c>
      <c r="L30" t="inlineStr">
        <is>
          <t>kgCO2e</t>
        </is>
      </c>
      <c r="M30" s="1" t="inlineStr">
        <is>
          <t>Armstrong Ceilings and Walls Solutions</t>
        </is>
      </c>
      <c r="N30" s="1" t="inlineStr">
        <is>
          <t>Newark, OH</t>
        </is>
      </c>
      <c r="O30" s="1" t="inlineStr">
        <is>
          <t>Tectum® - Ceiling and Wall Panels</t>
        </is>
      </c>
      <c r="P30" s="6" t="inlineStr">
        <is>
          <t>cqd.io/e/ec3435gtj2</t>
        </is>
      </c>
      <c r="Q30" s="1" t="n">
        <v>940.8385011503648</v>
      </c>
      <c r="R30" t="inlineStr"/>
      <c r="S30" t="inlineStr"/>
      <c r="T30" s="1" t="inlineStr"/>
      <c r="U30" s="1" t="inlineStr"/>
      <c r="V30" s="4" t="inlineStr"/>
    </row>
    <row r="31">
      <c r="A31" t="inlineStr"/>
      <c r="B31" t="inlineStr"/>
      <c r="C31" t="inlineStr"/>
      <c r="D31" s="1" t="inlineStr"/>
      <c r="E31" t="inlineStr"/>
      <c r="F31" s="2" t="inlineStr"/>
      <c r="G31" s="1" t="inlineStr"/>
      <c r="H31" s="1" t="inlineStr"/>
      <c r="I31" s="1" t="inlineStr"/>
      <c r="J31" s="38" t="inlineStr"/>
      <c r="K31" s="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</row>
    <row r="32">
      <c r="A32" t="inlineStr"/>
      <c r="B32" t="inlineStr"/>
      <c r="C32" t="inlineStr"/>
      <c r="D32" s="1" t="inlineStr"/>
      <c r="E32" t="inlineStr"/>
      <c r="F32" s="2" t="inlineStr"/>
      <c r="G32" s="1" t="inlineStr"/>
      <c r="H32" s="1" t="inlineStr"/>
      <c r="I32" s="1" t="inlineStr"/>
      <c r="J32" s="38" t="inlineStr"/>
      <c r="K32" s="1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</row>
    <row r="33">
      <c r="A33" t="inlineStr"/>
      <c r="B33" t="inlineStr"/>
      <c r="C33" t="inlineStr"/>
      <c r="D33" s="1" t="inlineStr"/>
      <c r="E33" t="inlineStr"/>
      <c r="F33" s="2" t="inlineStr"/>
      <c r="G33" s="1" t="inlineStr"/>
      <c r="H33" s="1" t="inlineStr"/>
      <c r="I33" s="1" t="inlineStr"/>
      <c r="J33" s="38" t="inlineStr"/>
      <c r="K33" s="1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</row>
    <row r="34">
      <c r="A34" t="inlineStr"/>
      <c r="B34" t="inlineStr"/>
      <c r="C34" t="inlineStr"/>
      <c r="D34" s="1" t="inlineStr"/>
      <c r="E34" t="inlineStr"/>
      <c r="F34" s="2" t="inlineStr"/>
      <c r="G34" s="1" t="inlineStr"/>
      <c r="H34" s="1" t="inlineStr"/>
      <c r="I34" s="1" t="inlineStr"/>
      <c r="J34" s="38" t="inlineStr"/>
      <c r="K34" s="1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</row>
    <row r="35">
      <c r="A35" t="inlineStr"/>
      <c r="B35" t="inlineStr"/>
      <c r="C35" t="inlineStr"/>
      <c r="D35" s="1" t="inlineStr"/>
      <c r="E35" t="inlineStr"/>
      <c r="F35" s="2" t="inlineStr"/>
      <c r="G35" s="1" t="inlineStr"/>
      <c r="H35" s="1" t="inlineStr"/>
      <c r="I35" s="1" t="inlineStr"/>
      <c r="J35" s="38" t="inlineStr"/>
      <c r="K35" s="1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</row>
    <row r="36">
      <c r="A36" t="inlineStr"/>
      <c r="B36" t="inlineStr"/>
      <c r="C36" t="inlineStr"/>
      <c r="D36" s="1" t="inlineStr"/>
      <c r="E36" t="inlineStr"/>
      <c r="F36" s="2" t="inlineStr"/>
      <c r="G36" s="1" t="inlineStr"/>
      <c r="H36" s="1" t="inlineStr"/>
      <c r="I36" s="1" t="inlineStr"/>
      <c r="J36" s="38" t="inlineStr"/>
      <c r="K36" s="1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</row>
    <row r="37">
      <c r="A37" t="inlineStr"/>
      <c r="B37" t="inlineStr"/>
      <c r="C37" t="inlineStr"/>
      <c r="D37" s="1" t="inlineStr"/>
      <c r="E37" t="inlineStr"/>
      <c r="F37" s="2" t="inlineStr"/>
      <c r="G37" s="1" t="inlineStr"/>
      <c r="H37" s="1" t="inlineStr"/>
      <c r="I37" s="1" t="inlineStr"/>
      <c r="J37" s="38" t="inlineStr"/>
      <c r="K37" s="1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</row>
    <row r="38">
      <c r="A38" t="inlineStr"/>
      <c r="B38" t="inlineStr"/>
      <c r="C38" t="inlineStr"/>
      <c r="D38" s="1" t="inlineStr"/>
      <c r="E38" t="inlineStr"/>
      <c r="F38" s="2" t="inlineStr"/>
      <c r="G38" s="1" t="inlineStr"/>
      <c r="H38" s="1" t="inlineStr"/>
      <c r="I38" s="1" t="inlineStr"/>
      <c r="J38" s="38" t="inlineStr"/>
      <c r="K38" s="1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</row>
    <row r="39">
      <c r="A39" t="inlineStr"/>
      <c r="B39" t="inlineStr"/>
      <c r="C39" t="inlineStr"/>
      <c r="D39" s="1" t="inlineStr"/>
      <c r="E39" t="inlineStr"/>
      <c r="F39" s="2" t="inlineStr"/>
      <c r="G39" s="1" t="inlineStr"/>
      <c r="H39" s="1" t="inlineStr"/>
      <c r="I39" s="1" t="inlineStr"/>
      <c r="J39" s="38" t="inlineStr"/>
      <c r="K39" s="1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s="1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</row>
  </sheetData>
  <conditionalFormatting sqref="V1">
    <cfRule type="cellIs" priority="2" operator="equal" dxfId="1">
      <formula>"N"</formula>
    </cfRule>
    <cfRule type="cellIs" priority="3" operator="equal" dxfId="0">
      <formula>"Y"</formula>
    </cfRule>
  </conditionalFormatting>
  <hyperlinks>
    <hyperlink xmlns:r="http://schemas.openxmlformats.org/officeDocument/2006/relationships" ref="B1" r:id="rId1"/>
    <hyperlink xmlns:r="http://schemas.openxmlformats.org/officeDocument/2006/relationships" ref="P6" r:id="rId2"/>
    <hyperlink xmlns:r="http://schemas.openxmlformats.org/officeDocument/2006/relationships" ref="P7" r:id="rId3"/>
    <hyperlink xmlns:r="http://schemas.openxmlformats.org/officeDocument/2006/relationships" ref="P8" r:id="rId4"/>
    <hyperlink xmlns:r="http://schemas.openxmlformats.org/officeDocument/2006/relationships" ref="P9" r:id="rId5"/>
    <hyperlink xmlns:r="http://schemas.openxmlformats.org/officeDocument/2006/relationships" ref="P10" r:id="rId6"/>
    <hyperlink xmlns:r="http://schemas.openxmlformats.org/officeDocument/2006/relationships" ref="P11" r:id="rId7"/>
    <hyperlink xmlns:r="http://schemas.openxmlformats.org/officeDocument/2006/relationships" ref="P12" r:id="rId8"/>
    <hyperlink xmlns:r="http://schemas.openxmlformats.org/officeDocument/2006/relationships" ref="P13" r:id="rId9"/>
    <hyperlink xmlns:r="http://schemas.openxmlformats.org/officeDocument/2006/relationships" ref="P14" r:id="rId10"/>
    <hyperlink xmlns:r="http://schemas.openxmlformats.org/officeDocument/2006/relationships" ref="P15" r:id="rId11"/>
    <hyperlink xmlns:r="http://schemas.openxmlformats.org/officeDocument/2006/relationships" ref="P16" r:id="rId12"/>
    <hyperlink xmlns:r="http://schemas.openxmlformats.org/officeDocument/2006/relationships" ref="P17" r:id="rId13"/>
    <hyperlink xmlns:r="http://schemas.openxmlformats.org/officeDocument/2006/relationships" ref="P18" r:id="rId14"/>
    <hyperlink xmlns:r="http://schemas.openxmlformats.org/officeDocument/2006/relationships" ref="P19" r:id="rId15"/>
    <hyperlink xmlns:r="http://schemas.openxmlformats.org/officeDocument/2006/relationships" ref="P20" r:id="rId16"/>
    <hyperlink xmlns:r="http://schemas.openxmlformats.org/officeDocument/2006/relationships" ref="P21" r:id="rId17"/>
    <hyperlink xmlns:r="http://schemas.openxmlformats.org/officeDocument/2006/relationships" ref="P22" r:id="rId18"/>
    <hyperlink xmlns:r="http://schemas.openxmlformats.org/officeDocument/2006/relationships" ref="P23" r:id="rId19"/>
    <hyperlink xmlns:r="http://schemas.openxmlformats.org/officeDocument/2006/relationships" ref="P24" r:id="rId20"/>
    <hyperlink xmlns:r="http://schemas.openxmlformats.org/officeDocument/2006/relationships" ref="P25" r:id="rId21"/>
    <hyperlink xmlns:r="http://schemas.openxmlformats.org/officeDocument/2006/relationships" ref="P26" r:id="rId22"/>
    <hyperlink xmlns:r="http://schemas.openxmlformats.org/officeDocument/2006/relationships" ref="P27" r:id="rId23"/>
    <hyperlink xmlns:r="http://schemas.openxmlformats.org/officeDocument/2006/relationships" ref="P28" r:id="rId24"/>
    <hyperlink xmlns:r="http://schemas.openxmlformats.org/officeDocument/2006/relationships" ref="P29" r:id="rId25"/>
    <hyperlink xmlns:r="http://schemas.openxmlformats.org/officeDocument/2006/relationships" ref="P30" r:id="rId26"/>
  </hyperlinks>
  <pageMargins left="0.7" right="0.7" top="0.75" bottom="0.75" header="0.511805555555555" footer="0.511805555555555"/>
  <pageSetup orientation="portrait" firstPageNumber="0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Phil Northcott</dc:creator>
  <dcterms:created xmlns:dcterms="http://purl.org/dc/terms/" xmlns:xsi="http://www.w3.org/2001/XMLSchema-instance" xsi:type="dcterms:W3CDTF">2020-05-26T21:21:41Z</dcterms:created>
  <dcterms:modified xmlns:dcterms="http://purl.org/dc/terms/" xmlns:xsi="http://www.w3.org/2001/XMLSchema-instance" xsi:type="dcterms:W3CDTF">2023-04-06T09:31:26Z</dcterms:modified>
  <cp:lastModifiedBy>Alexander Litvinenko</cp:lastModifiedBy>
  <cp:revision>14</cp:revision>
</cp:coreProperties>
</file>