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600" windowHeight="9240"/>
  </bookViews>
  <sheets>
    <sheet name="4.1 Quadro Operacional dos Neu " sheetId="1" r:id="rId1"/>
  </sheets>
  <calcPr calcId="144525"/>
</workbook>
</file>

<file path=xl/calcChain.xml><?xml version="1.0" encoding="utf-8"?>
<calcChain xmlns="http://schemas.openxmlformats.org/spreadsheetml/2006/main">
  <c r="D57" i="1" l="1"/>
  <c r="C53" i="1"/>
  <c r="C52" i="1"/>
  <c r="B16" i="1"/>
  <c r="H14" i="1"/>
  <c r="E14" i="1"/>
  <c r="D14" i="1"/>
  <c r="D13" i="1"/>
  <c r="C13" i="1"/>
  <c r="C14" i="1"/>
  <c r="B14" i="1"/>
  <c r="B13" i="1"/>
  <c r="H13" i="1" s="1"/>
  <c r="E13" i="1" l="1"/>
  <c r="B18" i="1" s="1"/>
  <c r="B20" i="1" s="1"/>
  <c r="C28" i="1" l="1"/>
  <c r="C26" i="1"/>
  <c r="C24" i="1"/>
  <c r="B29" i="1"/>
  <c r="B27" i="1"/>
  <c r="B25" i="1"/>
  <c r="B23" i="1"/>
  <c r="C29" i="1"/>
  <c r="C27" i="1"/>
  <c r="C25" i="1"/>
  <c r="C23" i="1"/>
  <c r="B28" i="1"/>
  <c r="B26" i="1"/>
  <c r="B24" i="1"/>
  <c r="A32" i="1" l="1" a="1"/>
  <c r="B32" i="1" l="1"/>
  <c r="F33" i="1"/>
  <c r="E32" i="1"/>
  <c r="G33" i="1"/>
  <c r="E34" i="1"/>
  <c r="A34" i="1"/>
  <c r="D33" i="1"/>
  <c r="G32" i="1"/>
  <c r="C32" i="1"/>
  <c r="F34" i="1"/>
  <c r="B34" i="1"/>
  <c r="E33" i="1"/>
  <c r="A33" i="1"/>
  <c r="D32" i="1"/>
  <c r="G34" i="1"/>
  <c r="C34" i="1"/>
  <c r="B33" i="1"/>
  <c r="A32" i="1"/>
  <c r="D34" i="1"/>
  <c r="C33" i="1"/>
  <c r="F32" i="1"/>
  <c r="A37" i="1" l="1" a="1"/>
  <c r="A37" i="1" l="1"/>
  <c r="B39" i="1"/>
  <c r="B38" i="1"/>
  <c r="C38" i="1"/>
  <c r="B37" i="1"/>
  <c r="A39" i="1"/>
  <c r="C37" i="1"/>
  <c r="A38" i="1"/>
  <c r="C39" i="1"/>
  <c r="A42" i="1" l="1" a="1"/>
  <c r="A42" i="1" l="1"/>
  <c r="B44" i="1"/>
  <c r="C44" i="1"/>
  <c r="C43" i="1"/>
  <c r="B42" i="1"/>
  <c r="A44" i="1"/>
  <c r="C42" i="1"/>
  <c r="A43" i="1"/>
  <c r="B43" i="1"/>
  <c r="A47" i="1" l="1" a="1"/>
  <c r="A47" i="1" l="1"/>
  <c r="B47" i="1"/>
  <c r="F47" i="1"/>
  <c r="C48" i="1"/>
  <c r="G48" i="1"/>
  <c r="D49" i="1"/>
  <c r="D47" i="1"/>
  <c r="A48" i="1"/>
  <c r="E48" i="1"/>
  <c r="B49" i="1"/>
  <c r="F49" i="1"/>
  <c r="G49" i="1"/>
  <c r="C49" i="1"/>
  <c r="F48" i="1"/>
  <c r="E47" i="1"/>
  <c r="E49" i="1"/>
  <c r="A49" i="1"/>
  <c r="D48" i="1"/>
  <c r="G47" i="1"/>
  <c r="C47" i="1"/>
  <c r="B48" i="1"/>
  <c r="B52" i="1" l="1" a="1"/>
  <c r="B52" i="1" l="1"/>
  <c r="B53" i="1"/>
  <c r="B54" i="1"/>
</calcChain>
</file>

<file path=xl/sharedStrings.xml><?xml version="1.0" encoding="utf-8"?>
<sst xmlns="http://schemas.openxmlformats.org/spreadsheetml/2006/main" count="24" uniqueCount="21">
  <si>
    <t>b</t>
  </si>
  <si>
    <t>x</t>
  </si>
  <si>
    <t>f(x)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</si>
  <si>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</si>
  <si>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</si>
  <si>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Matrix Transposta de [R]
([R]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</si>
  <si>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r>
      <t>[R]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.[R]</t>
    </r>
  </si>
  <si>
    <r>
      <t>(([R]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.[R])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).[R]</t>
    </r>
  </si>
  <si>
    <t>Gauss</t>
  </si>
  <si>
    <r>
      <t>Inversa de [R]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.[R]
(([R]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.[R])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</si>
  <si>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Matrix de Base Radial [R]</t>
  </si>
  <si>
    <r>
      <t>VS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</si>
  <si>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VS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</si>
  <si>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Lições
(ℓ)</t>
  </si>
  <si>
    <r>
      <t>Dominus
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</si>
  <si>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r>
      <t>Functus
a(X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</si>
  <si>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t>Solução
([VS]=(1/[R]).[a]</t>
  </si>
  <si>
    <r>
      <t>σ</t>
    </r>
    <r>
      <rPr>
        <b/>
        <vertAlign val="superscript"/>
        <sz val="11"/>
        <color theme="1"/>
        <rFont val="Calibri"/>
        <family val="2"/>
      </rPr>
      <t>2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</si>
  <si>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p, máx</t>
    </r>
  </si>
  <si>
    <t>Coordenadas dos Polos</t>
  </si>
  <si>
    <t>Número de Polos
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</si>
</sst>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64" fontId="0" fillId="0" borderId="0" xfId="0" applyNumberFormat="1" applyBorder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164" fontId="0" fillId="0" borderId="1" xfId="0" quotePrefix="1" applyNumberFormat="1" applyBorder="1"/>
    <xf numFmtId="0" fontId="0" fillId="0" borderId="1" xfId="0" quotePrefix="1" applyBorder="1"/>
    <xf numFmtId="0" fontId="1" fillId="0" borderId="1" xfId="0" quotePrefix="1" applyFont="1" applyBorder="1" applyAlignment="1">
      <alignment vertical="center"/>
    </xf>
    <xf numFmtId="0" fontId="6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164" fontId="0" fillId="0" borderId="2" xfId="0" quotePrefix="1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11" zoomScale="85" zoomScaleNormal="85" workbookViewId="0">
      <selection activeCell="E18" sqref="E18"/>
    </sheetView>
  </sheetViews>
  <sheetFormatPr defaultRowHeight="15" x14ac:dyDescent="0.25"/>
  <cols>
    <col min="1" max="1" width="15.85546875" bestFit="1" customWidth="1"/>
    <col min="2" max="2" width="12.85546875" bestFit="1" customWidth="1"/>
    <col min="3" max="4" width="12.7109375" customWidth="1"/>
    <col min="5" max="5" width="12.140625" bestFit="1" customWidth="1"/>
    <col min="6" max="7" width="10.7109375" customWidth="1"/>
    <col min="10" max="10" width="8.5703125" bestFit="1" customWidth="1"/>
  </cols>
  <sheetData>
    <row r="1" spans="1:10" ht="33" x14ac:dyDescent="0.25">
      <c r="A1" s="2" t="s">
        <v>13</v>
      </c>
      <c r="B1" s="16" t="s">
        <v>14</v>
      </c>
      <c r="C1" s="17"/>
      <c r="D1" s="18"/>
      <c r="E1" s="2" t="s">
        <v>15</v>
      </c>
    </row>
    <row r="2" spans="1:10" x14ac:dyDescent="0.25">
      <c r="A2" s="1">
        <v>1</v>
      </c>
      <c r="B2" s="1">
        <v>1</v>
      </c>
      <c r="C2" s="1">
        <v>1</v>
      </c>
      <c r="D2" s="1">
        <v>1</v>
      </c>
      <c r="E2" s="1">
        <v>2.1800000000000002</v>
      </c>
    </row>
    <row r="3" spans="1:10" x14ac:dyDescent="0.25">
      <c r="A3" s="1">
        <v>2</v>
      </c>
      <c r="B3" s="1">
        <v>1</v>
      </c>
      <c r="C3" s="1">
        <v>1</v>
      </c>
      <c r="D3" s="1">
        <v>0</v>
      </c>
      <c r="E3" s="1">
        <v>1.83</v>
      </c>
    </row>
    <row r="4" spans="1:10" x14ac:dyDescent="0.25">
      <c r="A4" s="1">
        <v>3</v>
      </c>
      <c r="B4" s="1">
        <v>0</v>
      </c>
      <c r="C4" s="1">
        <v>3</v>
      </c>
      <c r="D4" s="1">
        <v>1</v>
      </c>
      <c r="E4" s="1">
        <v>2.31</v>
      </c>
    </row>
    <row r="5" spans="1:10" x14ac:dyDescent="0.25">
      <c r="A5" s="1">
        <v>4</v>
      </c>
      <c r="B5" s="1">
        <v>1</v>
      </c>
      <c r="C5" s="1">
        <v>1</v>
      </c>
      <c r="D5" s="1">
        <v>2</v>
      </c>
      <c r="E5" s="1">
        <v>2.79</v>
      </c>
    </row>
    <row r="6" spans="1:10" x14ac:dyDescent="0.25">
      <c r="A6" s="9">
        <v>5</v>
      </c>
      <c r="B6" s="1">
        <v>2</v>
      </c>
      <c r="C6" s="1">
        <v>1</v>
      </c>
      <c r="D6" s="1">
        <v>1</v>
      </c>
      <c r="E6" s="1">
        <v>2.4900000000000002</v>
      </c>
    </row>
    <row r="7" spans="1:10" x14ac:dyDescent="0.25">
      <c r="A7" s="9">
        <v>6</v>
      </c>
      <c r="B7" s="1">
        <v>2</v>
      </c>
      <c r="C7" s="1">
        <v>0</v>
      </c>
      <c r="D7" s="1">
        <v>4</v>
      </c>
      <c r="E7" s="1">
        <v>3.95</v>
      </c>
    </row>
    <row r="8" spans="1:10" x14ac:dyDescent="0.25">
      <c r="A8" s="9">
        <v>7</v>
      </c>
      <c r="B8" s="1">
        <v>1</v>
      </c>
      <c r="C8" s="1">
        <v>2</v>
      </c>
      <c r="D8" s="1">
        <v>0</v>
      </c>
      <c r="E8" s="1">
        <v>2.11</v>
      </c>
    </row>
    <row r="10" spans="1:10" ht="15" customHeight="1" x14ac:dyDescent="0.25">
      <c r="A10" s="25" t="s">
        <v>19</v>
      </c>
      <c r="B10" s="25"/>
      <c r="C10" s="25"/>
      <c r="D10" s="25"/>
      <c r="E10" s="25"/>
      <c r="F10" s="25"/>
      <c r="G10" s="25"/>
      <c r="H10" s="25"/>
      <c r="I10" s="25"/>
      <c r="J10" s="25"/>
    </row>
    <row r="11" spans="1:10" ht="18" x14ac:dyDescent="0.25">
      <c r="A11" s="26"/>
      <c r="B11" s="26"/>
      <c r="C11" s="26"/>
      <c r="D11" s="26"/>
      <c r="E11" s="19" t="s">
        <v>3</v>
      </c>
      <c r="F11" s="19"/>
      <c r="G11" s="19"/>
      <c r="H11" s="19" t="s">
        <v>4</v>
      </c>
      <c r="I11" s="19"/>
      <c r="J11" s="19"/>
    </row>
    <row r="12" spans="1:10" x14ac:dyDescent="0.25">
      <c r="A12" s="26"/>
      <c r="B12" s="26"/>
      <c r="C12" s="26"/>
      <c r="D12" s="26"/>
      <c r="E12" s="11">
        <v>0</v>
      </c>
      <c r="F12" s="11">
        <v>0</v>
      </c>
      <c r="G12" s="11">
        <v>0</v>
      </c>
      <c r="H12" s="11">
        <v>2</v>
      </c>
      <c r="I12" s="11">
        <v>0</v>
      </c>
      <c r="J12" s="11">
        <v>4</v>
      </c>
    </row>
    <row r="13" spans="1:10" ht="18" x14ac:dyDescent="0.25">
      <c r="A13" s="10" t="s">
        <v>3</v>
      </c>
      <c r="B13" s="14">
        <f>E12</f>
        <v>0</v>
      </c>
      <c r="C13" s="14">
        <f>F12</f>
        <v>0</v>
      </c>
      <c r="D13" s="14">
        <f>G12</f>
        <v>0</v>
      </c>
      <c r="E13" s="27">
        <f>SQRT(SUMXMY2($B13:$D13,E$12:G$12))</f>
        <v>0</v>
      </c>
      <c r="F13" s="28"/>
      <c r="G13" s="29"/>
      <c r="H13" s="27">
        <f>SQRT(SUMXMY2($B13:$D13,H$12:J$12))</f>
        <v>4.4721359549995796</v>
      </c>
      <c r="I13" s="28"/>
      <c r="J13" s="29"/>
    </row>
    <row r="14" spans="1:10" ht="18" x14ac:dyDescent="0.25">
      <c r="A14" s="10" t="s">
        <v>4</v>
      </c>
      <c r="B14" s="14">
        <f>H12</f>
        <v>2</v>
      </c>
      <c r="C14" s="14">
        <f>I12</f>
        <v>0</v>
      </c>
      <c r="D14" s="14">
        <f>J1</f>
        <v>0</v>
      </c>
      <c r="E14" s="27">
        <f>SQRT(SUMXMY2($B14:$D14,E$12:G$12))</f>
        <v>2</v>
      </c>
      <c r="F14" s="28"/>
      <c r="G14" s="29"/>
      <c r="H14" s="27">
        <f>SQRT(SUMXMY2($B14:$D14,H$12:J$12))</f>
        <v>4</v>
      </c>
      <c r="I14" s="28"/>
      <c r="J14" s="29"/>
    </row>
    <row r="16" spans="1:10" ht="45" x14ac:dyDescent="0.25">
      <c r="A16" s="2" t="s">
        <v>20</v>
      </c>
      <c r="B16" s="13">
        <f>COUNTA(E11:J11)</f>
        <v>2</v>
      </c>
    </row>
    <row r="18" spans="1:7" ht="18" x14ac:dyDescent="0.35">
      <c r="A18" s="11" t="s">
        <v>18</v>
      </c>
      <c r="B18" s="12">
        <f>MAX(E13:J14)</f>
        <v>4.4721359549995796</v>
      </c>
    </row>
    <row r="20" spans="1:7" ht="17.25" x14ac:dyDescent="0.25">
      <c r="A20" s="4" t="s">
        <v>17</v>
      </c>
      <c r="B20" s="12">
        <f>((B18)/(SQRT(2*B16)))^2</f>
        <v>5.0000000000000009</v>
      </c>
    </row>
    <row r="22" spans="1:7" ht="30" x14ac:dyDescent="0.25">
      <c r="A22" s="2" t="s">
        <v>13</v>
      </c>
      <c r="B22" s="22" t="s">
        <v>10</v>
      </c>
      <c r="C22" s="23"/>
      <c r="D22" s="24"/>
    </row>
    <row r="23" spans="1:7" x14ac:dyDescent="0.25">
      <c r="A23" s="1">
        <v>1</v>
      </c>
      <c r="B23" s="12">
        <f t="shared" ref="B23:B29" si="0">EXP(((-1)/(2*$B$20))*(SQRT(SUMXMY2(B2:D2,$E$12:$G$12)))^2)</f>
        <v>0.74081822068171799</v>
      </c>
      <c r="C23" s="12">
        <f t="shared" ref="C23:C29" si="1">EXP(((-1)/(2*$B$20))*(SQRT(SUMXMY2(B2:D2,$H$12:$J$12)))^2)</f>
        <v>0.33287108369807966</v>
      </c>
      <c r="D23" s="6">
        <v>1</v>
      </c>
    </row>
    <row r="24" spans="1:7" x14ac:dyDescent="0.25">
      <c r="A24" s="1">
        <v>2</v>
      </c>
      <c r="B24" s="12">
        <f t="shared" si="0"/>
        <v>0.81873075307798182</v>
      </c>
      <c r="C24" s="12">
        <f t="shared" si="1"/>
        <v>0.16529888822158667</v>
      </c>
      <c r="D24" s="6">
        <v>1</v>
      </c>
    </row>
    <row r="25" spans="1:7" x14ac:dyDescent="0.25">
      <c r="A25" s="1">
        <v>3</v>
      </c>
      <c r="B25" s="12">
        <f t="shared" si="0"/>
        <v>0.36787944117144233</v>
      </c>
      <c r="C25" s="12">
        <f t="shared" si="1"/>
        <v>0.11080315836233397</v>
      </c>
      <c r="D25" s="6">
        <v>1</v>
      </c>
    </row>
    <row r="26" spans="1:7" x14ac:dyDescent="0.25">
      <c r="A26" s="1">
        <v>4</v>
      </c>
      <c r="B26" s="12">
        <f t="shared" si="0"/>
        <v>0.54881163609402661</v>
      </c>
      <c r="C26" s="12">
        <f t="shared" si="1"/>
        <v>0.54881163609402661</v>
      </c>
      <c r="D26" s="6">
        <v>1</v>
      </c>
    </row>
    <row r="27" spans="1:7" x14ac:dyDescent="0.25">
      <c r="A27" s="9">
        <v>5</v>
      </c>
      <c r="B27" s="12">
        <f t="shared" si="0"/>
        <v>0.54881163609402661</v>
      </c>
      <c r="C27" s="12">
        <f t="shared" si="1"/>
        <v>0.36787944117144233</v>
      </c>
      <c r="D27" s="6">
        <v>1</v>
      </c>
    </row>
    <row r="28" spans="1:7" ht="15" customHeight="1" x14ac:dyDescent="0.25">
      <c r="A28" s="9">
        <v>6</v>
      </c>
      <c r="B28" s="12">
        <f t="shared" si="0"/>
        <v>0.1353352832366127</v>
      </c>
      <c r="C28" s="12">
        <f t="shared" si="1"/>
        <v>1</v>
      </c>
      <c r="D28" s="6">
        <v>1</v>
      </c>
    </row>
    <row r="29" spans="1:7" x14ac:dyDescent="0.25">
      <c r="A29" s="9">
        <v>7</v>
      </c>
      <c r="B29" s="12">
        <f t="shared" si="0"/>
        <v>0.60653065971263342</v>
      </c>
      <c r="C29" s="12">
        <f t="shared" si="1"/>
        <v>0.12245642825298195</v>
      </c>
      <c r="D29" s="6">
        <v>1</v>
      </c>
    </row>
    <row r="30" spans="1:7" x14ac:dyDescent="0.25">
      <c r="D30" s="7"/>
    </row>
    <row r="31" spans="1:7" ht="15" customHeight="1" x14ac:dyDescent="0.25">
      <c r="A31" s="20" t="s">
        <v>5</v>
      </c>
      <c r="B31" s="20"/>
      <c r="C31" s="20"/>
      <c r="D31" s="20"/>
      <c r="E31" s="20"/>
      <c r="F31" s="20"/>
      <c r="G31" s="20"/>
    </row>
    <row r="32" spans="1:7" x14ac:dyDescent="0.25">
      <c r="A32" s="12">
        <f t="array" ref="A32:G34">TRANSPOSE(B23:D29)</f>
        <v>0.74081822068171799</v>
      </c>
      <c r="B32" s="12">
        <v>0.81873075307798182</v>
      </c>
      <c r="C32" s="12">
        <v>0.36787944117144233</v>
      </c>
      <c r="D32" s="12">
        <v>0.54881163609402661</v>
      </c>
      <c r="E32" s="12">
        <v>0.54881163609402661</v>
      </c>
      <c r="F32" s="12">
        <v>0.1353352832366127</v>
      </c>
      <c r="G32" s="12">
        <v>0.60653065971263342</v>
      </c>
    </row>
    <row r="33" spans="1:7" x14ac:dyDescent="0.25">
      <c r="A33" s="12">
        <v>0.33287108369807966</v>
      </c>
      <c r="B33" s="12">
        <v>0.16529888822158667</v>
      </c>
      <c r="C33" s="12">
        <v>0.11080315836233397</v>
      </c>
      <c r="D33" s="12">
        <v>0.54881163609402661</v>
      </c>
      <c r="E33" s="12">
        <v>0.36787944117144233</v>
      </c>
      <c r="F33" s="12">
        <v>1</v>
      </c>
      <c r="G33" s="12">
        <v>0.12245642825298195</v>
      </c>
    </row>
    <row r="34" spans="1:7" x14ac:dyDescent="0.25">
      <c r="A34" s="12">
        <v>1</v>
      </c>
      <c r="B34" s="12">
        <v>1</v>
      </c>
      <c r="C34" s="12">
        <v>1</v>
      </c>
      <c r="D34" s="12">
        <v>1</v>
      </c>
      <c r="E34" s="12">
        <v>1</v>
      </c>
      <c r="F34" s="12">
        <v>1</v>
      </c>
      <c r="G34" s="12">
        <v>1</v>
      </c>
    </row>
    <row r="36" spans="1:7" ht="17.25" x14ac:dyDescent="0.25">
      <c r="A36" s="21" t="s">
        <v>6</v>
      </c>
      <c r="B36" s="21"/>
      <c r="C36" s="21"/>
    </row>
    <row r="37" spans="1:7" x14ac:dyDescent="0.25">
      <c r="A37" s="12">
        <f t="array" ref="A37:C39">MMULT(A32:G34,B23:D29)</f>
        <v>2.3430504692508594</v>
      </c>
      <c r="B37" s="12">
        <v>1.13539404251439</v>
      </c>
      <c r="C37" s="12">
        <v>3.7669176300684413</v>
      </c>
    </row>
    <row r="38" spans="1:7" x14ac:dyDescent="0.25">
      <c r="A38" s="12">
        <v>1.13539404251439</v>
      </c>
      <c r="B38" s="12">
        <v>1.6019292926819877</v>
      </c>
      <c r="C38" s="12">
        <v>2.6481206358004514</v>
      </c>
    </row>
    <row r="39" spans="1:7" x14ac:dyDescent="0.25">
      <c r="A39" s="12">
        <v>3.7669176300684413</v>
      </c>
      <c r="B39" s="12">
        <v>2.6481206358004514</v>
      </c>
      <c r="C39" s="12">
        <v>7</v>
      </c>
    </row>
    <row r="41" spans="1:7" x14ac:dyDescent="0.25">
      <c r="A41" s="16" t="s">
        <v>9</v>
      </c>
      <c r="B41" s="17"/>
      <c r="C41" s="18"/>
    </row>
    <row r="42" spans="1:7" x14ac:dyDescent="0.25">
      <c r="A42" s="12">
        <f t="array" ref="A42:C44">MINVERSE(A37:C39)</f>
        <v>5.6764582205131013</v>
      </c>
      <c r="B42" s="12">
        <v>2.7396069396388478</v>
      </c>
      <c r="C42" s="12">
        <v>-4.0910800311482118</v>
      </c>
    </row>
    <row r="43" spans="1:7" x14ac:dyDescent="0.25">
      <c r="A43" s="12">
        <v>2.7396069396388478</v>
      </c>
      <c r="B43" s="12">
        <v>2.9884907851642137</v>
      </c>
      <c r="C43" s="12">
        <v>-2.6048225426394676</v>
      </c>
      <c r="D43" s="15"/>
    </row>
    <row r="44" spans="1:7" x14ac:dyDescent="0.25">
      <c r="A44" s="12">
        <v>-4.0910800311482127</v>
      </c>
      <c r="B44" s="12">
        <v>-2.6048225426394676</v>
      </c>
      <c r="C44" s="12">
        <v>3.3298065461592747</v>
      </c>
    </row>
    <row r="45" spans="1:7" x14ac:dyDescent="0.25">
      <c r="A45" s="8"/>
      <c r="B45" s="8"/>
      <c r="C45" s="8"/>
    </row>
    <row r="46" spans="1:7" ht="17.25" x14ac:dyDescent="0.25">
      <c r="A46" s="21" t="s">
        <v>7</v>
      </c>
      <c r="B46" s="21"/>
      <c r="C46" s="21"/>
      <c r="D46" s="21"/>
      <c r="E46" s="21"/>
      <c r="F46" s="21"/>
      <c r="G46" s="21"/>
    </row>
    <row r="47" spans="1:7" x14ac:dyDescent="0.25">
      <c r="A47" s="12">
        <f t="array" ref="A47:G49">MMULT(A42:C44,A32:G34)</f>
        <v>1.0260795784507781</v>
      </c>
      <c r="B47" s="12">
        <v>1.0092648638346251</v>
      </c>
      <c r="C47" s="12">
        <v>-1.6992706515694596</v>
      </c>
      <c r="D47" s="12">
        <v>0.5277544588687153</v>
      </c>
      <c r="E47" s="12">
        <v>3.2071362054714392E-2</v>
      </c>
      <c r="F47" s="12">
        <v>-0.58324801045542518</v>
      </c>
      <c r="G47" s="12">
        <v>-0.31265160118394331</v>
      </c>
    </row>
    <row r="48" spans="1:7" x14ac:dyDescent="0.25">
      <c r="A48" s="12">
        <v>0.41951036203040726</v>
      </c>
      <c r="B48" s="12">
        <v>0.1321721144368122</v>
      </c>
      <c r="C48" s="12">
        <v>-1.2658432549227967</v>
      </c>
      <c r="D48" s="12">
        <v>0.53882414141617208</v>
      </c>
      <c r="E48" s="12">
        <v>-1.8900558495063002E-3</v>
      </c>
      <c r="F48" s="12">
        <v>0.75443372365775918</v>
      </c>
      <c r="G48" s="12">
        <v>-0.57720703076884927</v>
      </c>
    </row>
    <row r="49" spans="1:8" x14ac:dyDescent="0.25">
      <c r="A49" s="12">
        <v>-0.56801018579203877</v>
      </c>
      <c r="B49" s="12">
        <v>-0.45026075895782514</v>
      </c>
      <c r="C49" s="12">
        <v>1.5361597458149649</v>
      </c>
      <c r="D49" s="12">
        <v>-0.34498270048734581</v>
      </c>
      <c r="E49" s="12">
        <v>0.12631355953624013</v>
      </c>
      <c r="F49" s="12">
        <v>0.17131652876071346</v>
      </c>
      <c r="G49" s="12">
        <v>0.52946381112528851</v>
      </c>
    </row>
    <row r="50" spans="1:8" x14ac:dyDescent="0.25">
      <c r="A50" s="8"/>
      <c r="B50" s="8"/>
      <c r="C50" s="8"/>
    </row>
    <row r="51" spans="1:8" ht="45" x14ac:dyDescent="0.25">
      <c r="B51" s="2" t="s">
        <v>16</v>
      </c>
      <c r="C51" s="3" t="s">
        <v>8</v>
      </c>
    </row>
    <row r="52" spans="1:8" ht="18" x14ac:dyDescent="0.25">
      <c r="A52" s="3" t="s">
        <v>11</v>
      </c>
      <c r="B52" s="12">
        <f t="array" ref="B52:B54">MMULT(A47:G49,E2:E8)</f>
        <v>-1.2527389113224863</v>
      </c>
      <c r="C52" s="12">
        <f>EXP(((-1)/(2*$B$20))*(SQRT(SUMXMY2(A57:C57,$E$12:$G$12)))^2)</f>
        <v>0.60653065971263342</v>
      </c>
    </row>
    <row r="53" spans="1:8" ht="18" x14ac:dyDescent="0.25">
      <c r="A53" s="3" t="s">
        <v>12</v>
      </c>
      <c r="B53" s="12">
        <v>1.4930291287857202</v>
      </c>
      <c r="C53" s="12">
        <f>EXP(((-1)/(2*$B$20))*(SQRT(SUMXMY2(A57:C57,$H$12:$J$12)))^2)</f>
        <v>0.12245642825298195</v>
      </c>
      <c r="G53" s="8"/>
      <c r="H53" s="8"/>
    </row>
    <row r="54" spans="1:8" x14ac:dyDescent="0.25">
      <c r="A54" s="3" t="s">
        <v>0</v>
      </c>
      <c r="B54" s="12">
        <v>2.6321775778778242</v>
      </c>
      <c r="C54" s="6">
        <v>1</v>
      </c>
    </row>
    <row r="56" spans="1:8" x14ac:dyDescent="0.25">
      <c r="A56" s="21" t="s">
        <v>1</v>
      </c>
      <c r="B56" s="21"/>
      <c r="C56" s="21"/>
      <c r="D56" s="5" t="s">
        <v>2</v>
      </c>
    </row>
    <row r="57" spans="1:8" x14ac:dyDescent="0.25">
      <c r="A57" s="6">
        <v>1</v>
      </c>
      <c r="B57" s="6">
        <v>2</v>
      </c>
      <c r="C57" s="6">
        <v>0</v>
      </c>
      <c r="D57" s="12">
        <f>SUMPRODUCT($B$52:$B$54,$C$52:$C$54)</f>
        <v>2.0551840339344709</v>
      </c>
    </row>
  </sheetData>
  <mergeCells count="15">
    <mergeCell ref="B1:D1"/>
    <mergeCell ref="H11:J11"/>
    <mergeCell ref="A31:G31"/>
    <mergeCell ref="A56:C56"/>
    <mergeCell ref="A46:G46"/>
    <mergeCell ref="A41:C41"/>
    <mergeCell ref="B22:D22"/>
    <mergeCell ref="A36:C36"/>
    <mergeCell ref="E11:G11"/>
    <mergeCell ref="A10:J10"/>
    <mergeCell ref="A11:D12"/>
    <mergeCell ref="E13:G13"/>
    <mergeCell ref="E14:G14"/>
    <mergeCell ref="H13:J13"/>
    <mergeCell ref="H14:J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4.1 Quadro Operacional dos Neu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2011-10-05T04:42:39Z</dcterms:created>
  <dcterms:modified xsi:type="dcterms:W3CDTF">2011-10-15T17:57:26Z</dcterms:modified>
</cp:coreProperties>
</file>