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<sst xmlns="http://schemas.openxmlformats.org/spreadsheetml/2006/main" count="72" uniqueCount="70">
  <si>
    <t>Valor</t>
  </si>
  <si>
    <t>VS[0]</t>
  </si>
  <si>
    <t>VS[1]</t>
  </si>
  <si>
    <t>VS[2]</t>
  </si>
  <si>
    <t>VS[3]</t>
  </si>
  <si>
    <t>VS[4]</t>
  </si>
  <si>
    <t>VS[5]</t>
  </si>
  <si>
    <t>VS[6]</t>
  </si>
  <si>
    <t>VS[7]</t>
  </si>
  <si>
    <t>VS[8]</t>
  </si>
  <si>
    <t>VS[9]</t>
  </si>
  <si>
    <t>VS[10]</t>
  </si>
  <si>
    <t>VS[11]</t>
  </si>
  <si>
    <t>VS[12]</t>
  </si>
  <si>
    <t>VS[13]</t>
  </si>
  <si>
    <t>VS[14]</t>
  </si>
  <si>
    <t>VS[15]</t>
  </si>
  <si>
    <t>VS[16]</t>
  </si>
  <si>
    <t>VS[17]</t>
  </si>
  <si>
    <t>VS[18]</t>
  </si>
  <si>
    <t>VS[19]</t>
  </si>
  <si>
    <t>VS[20]</t>
  </si>
  <si>
    <t>VS[21]</t>
  </si>
  <si>
    <t>VS[22]</t>
  </si>
  <si>
    <t>VS[23]</t>
  </si>
  <si>
    <t>VS[24]</t>
  </si>
  <si>
    <t>VS[25]</t>
  </si>
  <si>
    <t>VS[26]</t>
  </si>
  <si>
    <t>VS[27]</t>
  </si>
  <si>
    <t>VS[28]</t>
  </si>
  <si>
    <t>VS[29]</t>
  </si>
  <si>
    <t>b</t>
  </si>
  <si>
    <t>Descrição</t>
  </si>
  <si>
    <t>Função de Base Radial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</si>
  <si>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</si>
  <si>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</si>
  <si>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</si>
  <si>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</si>
  <si>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</si>
  <si>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</si>
  <si>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</si>
  <si>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</si>
  <si>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</si>
  <si>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X34</t>
  </si>
  <si>
    <t>X35</t>
  </si>
  <si>
    <t>X36</t>
  </si>
  <si>
    <t>X41</t>
  </si>
  <si>
    <t>X42</t>
  </si>
  <si>
    <t>X43</t>
  </si>
  <si>
    <t>X51</t>
  </si>
  <si>
    <t>X52</t>
  </si>
  <si>
    <t>X61</t>
  </si>
  <si>
    <t>X62</t>
  </si>
  <si>
    <t>X63</t>
  </si>
  <si>
    <t>X71</t>
  </si>
  <si>
    <t>X72</t>
  </si>
  <si>
    <t>X73</t>
  </si>
  <si>
    <t>X81</t>
  </si>
  <si>
    <t>X82</t>
  </si>
  <si>
    <t>X83</t>
  </si>
  <si>
    <t>X91</t>
  </si>
  <si>
    <t>X92</t>
  </si>
  <si>
    <t>X93</t>
  </si>
  <si>
    <t>X94</t>
  </si>
  <si>
    <t>Diagnóstico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</si>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</sst>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sheetData>
    <row r="1" spans="1:3">
      <c r="A1" t="s">
        <v>32</v>
      </c>
      <c r="B1" s="1" t="s">
        <v>0</v>
      </c>
      <c r="C1" t="s">
        <v>33</v>
      </c>
    </row>
    <row r="2" spans="1:3">
      <c r="A2" s="1" t="s">
        <v>1</v>
      </c>
      <c r="B2">
        <v>-288283228.3546141</v>
      </c>
      <c r="C2">
        <f>EXP(((-1) / (2 * 0.22604404222629698)) * (SQRT(SUMXMY2(Formulário!$B$2:$B$31,{0.0; 0.0; 0.0; 0.0; 0.0; 0.0; 0.0; 0.0; 0.0; 0.0; 0.0; 0.0; 0.0; 0.0; 0.0; 0.0; 0.0; 0.0; 0.0; 0.0; 0.0; 0.0; 0.0; 0.0; 0.0; 0.0; 0.0; 0.0; 0.0; 0.0}))) ^ 2)</f>
        <v>0</v>
      </c>
    </row>
    <row r="3" spans="1:3">
      <c r="A3" s="1" t="s">
        <v>2</v>
      </c>
      <c r="B3">
        <v>-1448464903.553232</v>
      </c>
      <c r="C3">
        <f>EXP(((-1) / (2 * 0.22604404222629698)) * (SQRT(SUMXMY2(Formulário!$B$2:$B$31,{0.9718365834466354; 0.15462092282448892; 0.7501682871938098; 0.1952711041584847; 0.3212274779212695; 0.8545430970444889; 0.6076469711230275; 0.10468971072822275; 0.948110045066935; 0.9681477829249027; 0.3409765059911587; 0.9423315005734288; 0.4286336126750926; 0.4685756029575724; 0.9476826615936109; 0.7065726579309021; 0.462455416519879; 0.8860557891813284; 0.7231116887036809; 0.06406370286995877; 0.7200119146485943; 0.829883233797086; 0.047861274004557086; 0.5387321334315379; 0.15150650484088013; 0.8230509337363656; 0.6892416356380708; 0.9906446502810925; 0.3210823742663982; 0.3562220404238915}))) ^ 2)</f>
        <v>0</v>
      </c>
    </row>
    <row r="4" spans="1:3">
      <c r="A4" s="1" t="s">
        <v>3</v>
      </c>
      <c r="B4">
        <v>5510686.329138786</v>
      </c>
      <c r="C4">
        <f>EXP(((-1) / (2 * 0.22604404222629698)) * (SQRT(SUMXMY2(Formulário!$B$2:$B$31,{0.2483837808859557; 0.34556218434604635; 0.9879517896232421; 0.8758333052018518; 0.2950138004679784; 0.950317586119968; 0.34054969743372954; 0.8898292607762767; 0.08512918666536184; 0.2848224424583924; 0.02973120433298093; 0.20161181277734563; 0.19386910116679978; 0.42192741392369815; 0.47900449916302934; 0.5335663118874072; 0.9747639503106048; 0.124380580659321; 0.4681160410649181; 0.5362992541641833; 0.927483198986581; 0.35885300123095065; 0.09217548142161325; 0.9260227308293809; 0.6056484462869692; 0.6431187352964024; 0.5107752788382396; 0.1730415062537608; 0.07956396348168371; 0.27059725635928744}))) ^ 2)</f>
        <v>0</v>
      </c>
    </row>
    <row r="5" spans="1:3">
      <c r="A5" s="1" t="s">
        <v>4</v>
      </c>
      <c r="B5">
        <v>11776745.85665311</v>
      </c>
      <c r="C5">
        <f>EXP(((-1) / (2 * 0.22604404222629698)) * (SQRT(SUMXMY2(Formulário!$B$2:$B$31,{0.37895537983297756; 0.34541034927933467; 0.3581805175049184; 0.35282223762372134; 0.12399837552627357; 0.08057746809538946; 0.4168930082735326; 0.45300569750566155; 0.6049506528813346; 0.8502483959741952; 0.9958776973585403; 0.6102068134418324; 0.06505641987597044; 0.6462227715048015; 0.06640794040869169; 0.9131473626269532; 0.5972387521605478; 0.9405076650154137; 0.3990721121291486; 0.22183365127282384; 0.22465389187900575; 0.6842680351875932; 0.8460897165420158; 0.09029647385337991; 0.7541517484877402; 0.276656171074936; 0.5423732267658854; 0.32420953010807485; 0.4632645420407566; 0.03150364330093314}))) ^ 2)</f>
        <v>0</v>
      </c>
    </row>
    <row r="6" spans="1:3">
      <c r="A6" s="1" t="s">
        <v>5</v>
      </c>
      <c r="B6">
        <v>-2914352391.34101</v>
      </c>
      <c r="C6">
        <f>EXP(((-1) / (2 * 0.22604404222629698)) * (SQRT(SUMXMY2(Formulário!$B$2:$B$31,{0.6152710445040989; 0.46526257566277684; 0.4278431407114839; 0.6453653988759195; 0.8407399405572437; 0.7105124543887906; 0.7098292053873214; 0.9277874558025284; 0.9820917061458108; 0.8766529668142996; 0.21356085142000136; 0.8603948637164595; 0.8079908913444585; 0.08956396913513243; 0.2501349776892279; 0.4998552931759669; 0.9150908686795853; 0.1590589588984429; 0.621299879916842; 0.7803175017339216; 0.6032700955605352; 0.7052816934985479; 0.6424835806383847; 0.6882862268394918; 0.8595885681294319; 0.7734814158275312; 0.4134059339913402; 0.6154063643976945; 0.7125714932541736; 0.49439395140559905}))) ^ 2)</f>
        <v>0</v>
      </c>
    </row>
    <row r="7" spans="1:3">
      <c r="A7" s="1" t="s">
        <v>6</v>
      </c>
      <c r="B7">
        <v>7714023.213242168</v>
      </c>
      <c r="C7">
        <f>EXP(((-1) / (2 * 0.22604404222629698)) * (SQRT(SUMXMY2(Formulário!$B$2:$B$31,{0.8931324898884203; 0.5363871039363619; 0.18135426320413683; 0.8426701249525114; 0.4509084581808729; 0.3996574181810346; 0.29697368536028146; 0.5926292251566362; 0.7518912514880726; 0.15061258156591661; 0.84550254047148; 0.7107248644828649; 0.6138202157301729; 0.45908492095135955; 0.6444678998305846; 0.4929831386686112; 0.7898101401414307; 0.7012018655872421; 0.020479433603869057; 0.21980282474535429; 0.7581340923953307; 0.013237173275750913; 0.41125032489765523; 0.5532803732026206; 0.5130357127673622; 0.2057452089755314; 0.7285041719614381; 0.2853870824439212; 0.234165724378527; 0.2774399060783884}))) ^ 2)</f>
        <v>0</v>
      </c>
    </row>
    <row r="8" spans="1:3">
      <c r="A8" s="1" t="s">
        <v>7</v>
      </c>
      <c r="B8">
        <v>58649250.84366231</v>
      </c>
      <c r="C8">
        <f>EXP(((-1) / (2 * 0.22604404222629698)) * (SQRT(SUMXMY2(Formulário!$B$2:$B$31,{0.32256823913881627; 0.1500097695958873; 0.26128246125485355; 0.3179276618985192; 0.2485460785512177; 0.7383227486262002; 0.017386569227539228; 0.864076867586711; 0.23027052558759897; 0.40639736295459905; 0.05396111502646306; 0.2346481977673196; 0.46009618197075497; 0.7686460731237775; 0.5113903020976339; 0.2925280012459526; 0.9472142556742627; 0.21921800013894444; 0.19689820906618183; 0.6569628680880352; 0.8592757489653156; 0.12955908970927144; 0.32019250152139767; 0.40550339432922433; 0.5508161365748826; 0.8397794426793482; 0.4223470400399668; 0.9197250424062708; 0.912994929498884; 0.5105180794936265}))) ^ 2)</f>
        <v>0</v>
      </c>
    </row>
    <row r="9" spans="1:3">
      <c r="A9" s="1" t="s">
        <v>8</v>
      </c>
      <c r="B9">
        <v>135499148.722801</v>
      </c>
      <c r="C9">
        <f>EXP(((-1) / (2 * 0.22604404222629698)) * (SQRT(SUMXMY2(Formulário!$B$2:$B$31,{0.22023218059475558; 0.4273977972625326; 0.3412274106660086; 0.8657614409307023; 0.8418037777517418; 0.6644546429522773; 0.04031095125777473; 0.3512752581117099; 0.6278145346749555; 0.5310463638445488; 0.8082706668931948; 0.29346187151905767; 0.7382738391877353; 0.42898216881787843; 0.9700097382514788; 0.6567691302251903; 0.9006905087902394; 0.8695311603610285; 0.8219133586816474; 0.04095961038611573; 0.4951603712066589; 0.9116880397588205; 0.06365394976308836; 0.3139688012319246; 0.631230035177088; 0.3773444174123185; 0.7067881048314717; 0.144031903738157; 0.3018553980023819; 0.11701886176010046}))) ^ 2)</f>
        <v>0</v>
      </c>
    </row>
    <row r="10" spans="1:3">
      <c r="A10" s="1" t="s">
        <v>9</v>
      </c>
      <c r="B10">
        <v>389844094.7247156</v>
      </c>
      <c r="C10">
        <f>EXP(((-1) / (2 * 0.22604404222629698)) * (SQRT(SUMXMY2(Formulário!$B$2:$B$31,{0.4209884474338086; 0.0596969279416073; 0.8893203773852845; 0.8299383919888395; 0.2628762312224334; 0.494801579287813; 0.4497578048994204; 0.3153793467863877; 0.7684827916419222; 0.8760263955652609; 0.40556033511184686; 0.9510590207214311; 0.7629996902094901; 0.14193666285784134; 0.6095235725694405; 0.6180106702069332; 0.3234450980074173; 0.6495990084711899; 0.7709924988679533; 0.8226447866565343; 0.3723232152268612; 0.5167108574913672; 0.3240753224674987; 0.6802392389040435; 0.8435162362823875; 0.7195309876229183; 0.2109669126815774; 0.11495078008231885; 0.9711174083714279; 0.15709406906223755}))) ^ 2)</f>
        <v>0</v>
      </c>
    </row>
    <row r="11" spans="1:3">
      <c r="A11" s="1" t="s">
        <v>10</v>
      </c>
      <c r="B11">
        <v>-186478.0598112928</v>
      </c>
      <c r="C11">
        <f>EXP(((-1) / (2 * 0.22604404222629698)) * (SQRT(SUMXMY2(Formulário!$B$2:$B$31,{0.35339980114399083; 0.14454427938177739; 0.7750674785374229; 0.22394950677884695; 0.504263924155704; 0.7489513053905513; 0.8704805389705238; 0.049502199638022604; 0.0898508372039899; 0.5773981924718907; 0.6586173613179471; 0.5535213618298406; 0.6045938536549351; 0.010599367835357865; 0.556952851491413; 0.19366990966701092; 0.23378593046303886; 0.46238379359260706; 0.3242290030064853; 0.23085457344248939; 0.04896096804439576; 0.3314720556782279; 0.7156278912452607; 0.029927692967510522; 0.1816297787588873; 0.949350732563951; 0.9237336084941167; 0.03648070900103506; 0.05133608450205551; 0.008190599448240188}))) ^ 2)</f>
        <v>0</v>
      </c>
    </row>
    <row r="12" spans="1:3">
      <c r="A12" s="1" t="s">
        <v>11</v>
      </c>
      <c r="B12">
        <v>42561676.16114015</v>
      </c>
      <c r="C12">
        <f>EXP(((-1) / (2 * 0.22604404222629698)) * (SQRT(SUMXMY2(Formulário!$B$2:$B$31,{0.10614274919048228; 0.5740400786770881; 0.7978429428286606; 0.08976526898088144; 0.05716494358122104; 0.5666523648670551; 0.5536264694718267; 0.6477417334788835; 0.6764452047353661; 0.04529350544046462; 0.9672153658147471; 0.7939065406015786; 0.16979497728136383; 0.11669928606021329; 0.04752071938446212; 0.39873014843852017; 0.8592771699120855; 0.33181283790404703; 0.22053232707977677; 0.7742978405341211; 0.6999108213286543; 0.6598055649452076; 0.3846047759770117; 0.7628714688807494; 0.591133214056654; 0.9851118633698379; 0.7650205801427715; 0.37600771681608725; 0.357234263719438; 0.4447125097310677}))) ^ 2)</f>
        <v>0</v>
      </c>
    </row>
    <row r="13" spans="1:3">
      <c r="A13" s="1" t="s">
        <v>12</v>
      </c>
      <c r="B13">
        <v>-228421032.5599876</v>
      </c>
      <c r="C13">
        <f>EXP(((-1) / (2 * 0.22604404222629698)) * (SQRT(SUMXMY2(Formulário!$B$2:$B$31,{0.0635742099944786; 0.20568061364259282; 0.4855051103529625; 0.8839645493363603; 0.08186576957055547; 0.3399910325618306; 0.1636832980558629; 0.6459827187805444; 0.804115849130873; 0.6173046412252998; 0.3061871986258241; 0.32117557778863615; 0.06635492853044356; 0.5613640101380467; 0.738175903747248; 0.1580159303460158; 0.04996554266632669; 0.9636302636441517; 0.21684596732890082; 0.7422731452904909; 0.1333871319339679; 0.6742403230543046; 0.06809735273714745; 0.8708766343712409; 0.8374921392304119; 0.5670400765421955; 0.08792885255337701; 0.9638412151497305; 0.7395673604949793; 0.06196924223303568}))) ^ 2)</f>
        <v>0</v>
      </c>
    </row>
    <row r="14" spans="1:3">
      <c r="A14" s="1" t="s">
        <v>13</v>
      </c>
      <c r="B14">
        <v>12595629.08639557</v>
      </c>
      <c r="C14">
        <f>EXP(((-1) / (2 * 0.22604404222629698)) * (SQRT(SUMXMY2(Formulário!$B$2:$B$31,{0.5205754060645571; 0.594261974851588; 0.5210531071631567; 0.8770645389569313; 0.6064847454566619; 0.18534425155227963; 0.05888352436065303; 0.5706623723405346; 0.4200033250050855; 0.03252914744809865; 0.7428192587240514; 0.17471672915866643; 0.7028049516461339; 0.1620567781661617; 0.48965020542842286; 0.6245759566690234; 0.7563017793696079; 0.7416309093453747; 0.7402501397440053; 0.1762483653023944; 0.7601129421948569; 0.30824381842963144; 0.7015078077340738; 0.5335471990194268; 0.7686911208898324; 0.2520983019052978; 0.8993165776697021; 0.528307077307553; 0.6778123880754775; 0.640207088148721}))) ^ 2)</f>
        <v>0</v>
      </c>
    </row>
    <row r="15" spans="1:3">
      <c r="A15" s="1" t="s">
        <v>14</v>
      </c>
      <c r="B15">
        <v>23076.11350771764</v>
      </c>
      <c r="C15">
        <f>EXP(((-1) / (2 * 0.22604404222629698)) * (SQRT(SUMXMY2(Formulário!$B$2:$B$31,{0.1494737636587109; 0.22039352976222093; 0.6767965487573999; 0.23035455839923602; 0.44976203442984775; 0.49515346099989876; 0.606123720190023; 0.0731407920346977; 0.43045043480410494; 0.280249902346137; 0.5133963611632916; 0.21024092610607537; 0.7600411481118972; 0.3008580241503075; 0.556522336798616; 0.17247710449472198; 0.9946379202500645; 0.06820191585420032; 0.7374773172490912; 0.40007989607276984; 0.3123258289077925; 0.730625937308708; 0.8407395251570472; 0.04019266809863542; 0.9080934971112726; 0.2376776019354656; 0.0954636383165689; 0.08759450454970275; 0.5821856935414488; 0.7922508909307894}))) ^ 2)</f>
        <v>0</v>
      </c>
    </row>
    <row r="16" spans="1:3">
      <c r="A16" s="1" t="s">
        <v>15</v>
      </c>
      <c r="B16">
        <v>17700956.87691523</v>
      </c>
      <c r="C16">
        <f>EXP(((-1) / (2 * 0.22604404222629698)) * (SQRT(SUMXMY2(Formulário!$B$2:$B$31,{0.24322470611422253; 0.1519037150051219; 0.5574147119802008; 0.19882027608851105; 0.8772684362089274; 0.6071551801237007; 0.7151949961412231; 0.9847278913427108; 0.8446235711687511; 0.5548674965007176; 0.24643831497901936; 0.6778672715852303; 0.17560591880344867; 0.6618779113365022; 0.8074979634750674; 0.3951654135267766; 0.9272214154648069; 0.02138459298179729; 0.3877861656519026; 0.11364907958827031; 0.013321164141615993; 0.4591452925705132; 0.5178029797712767; 0.8721838311608163; 0.6089097229013087; 0.2687722545897878; 0.4128579835510723; 0.19594341575881957; 0.7492789426808617; 0.33268199959767064}))) ^ 2)</f>
        <v>0</v>
      </c>
    </row>
    <row r="17" spans="1:3">
      <c r="A17" s="1" t="s">
        <v>16</v>
      </c>
      <c r="B17">
        <v>-22495264.15906183</v>
      </c>
      <c r="C17">
        <f>EXP(((-1) / (2 * 0.22604404222629698)) * (SQRT(SUMXMY2(Formulário!$B$2:$B$31,{0.13526842421496676; 0.19126697433472883; 0.10382420067004461; 0.22896828528924063; 0.04138060169480129; 0.23127791906377426; 0.8216621602479705; 0.6056085741604129; 0.1567782543868289; 0.3081739376351462; 0.3318674152530243; 0.9553933789347024; 0.7014346545274592; 0.6110699425276993; 0.3724585293565543; 0.2794930411442407; 0.8279039657906274; 0.020473582637209775; 0.12282395178888861; 0.4044223760716862; 0.216133809920515; 0.6854581665086082; 0.917640151835777; 0.19800137943165486; 0.42684363816631543; 0.7330677982529711; 0.4044129119073454; 0.30076849040271003; 0.9530291194446184; 0.8910131560089704}))) ^ 2)</f>
        <v>0</v>
      </c>
    </row>
    <row r="18" spans="1:3">
      <c r="A18" s="1" t="s">
        <v>17</v>
      </c>
      <c r="B18">
        <v>-2254875546.516968</v>
      </c>
      <c r="C18">
        <f>EXP(((-1) / (2 * 0.22604404222629698)) * (SQRT(SUMXMY2(Formulário!$B$2:$B$31,{0.6637548147507192; 0.9112304225168081; 0.26083776433668215; 0.2609508367978425; 0.8647631625153047; 0.7758627012691358; 0.838339247638098; 0.1586037417577454; 0.703455463721796; 0.7061984732841795; 0.611779733117095; 0.9630552421606768; 0.7624534941013208; 0.9522513229920431; 0.6065572134359231; 0.14069303703849023; 0.0981727018001406; 0.7794512150636732; 0.21303230338059675; 0.7528621754803552; 0.04995806658084245; 0.7027391819260411; 0.45443710929994197; 0.5356756814376754; 0.713207588370364; 0.5371894056990957; 0.8776321742969082; 0.8985160157559717; 0.14993659892374334; 0.284855055847551}))) ^ 2)</f>
        <v>0</v>
      </c>
    </row>
    <row r="19" spans="1:3">
      <c r="A19" s="1" t="s">
        <v>18</v>
      </c>
      <c r="B19">
        <v>2226635.462255759</v>
      </c>
      <c r="C19">
        <f>EXP(((-1) / (2 * 0.22604404222629698)) * (SQRT(SUMXMY2(Formulário!$B$2:$B$31,{0.6114021672032859; 0.6855160368533584; 0.007924497767135108; 0.5836124895984076; 0.9172751207609791; 0.36164654508639116; 0.04515934757058626; 0.06193151727730861; 0.9844640443489495; 0.10587986614690215; 0.9259160002130968; 0.24325897456046197; 0.9873680831201895; 0.34006952882055275; 0.5827202957298449; 0.9923116459440845; 0.6953817592169002; 0.6635985240485094; 0.25395708454097576; 0.7789714608189315; 0.010281299848792225; 0.9717250932686186; 0.4098483809272695; 0.01499218621645082; 0.73930350639758; 0.355650754297124; 0.7156425294609268; 0.44053554348810164; 0.4133636544643453; 0.2510134648206477}))) ^ 2)</f>
        <v>0</v>
      </c>
    </row>
    <row r="20" spans="1:3">
      <c r="A20" s="1" t="s">
        <v>19</v>
      </c>
      <c r="B20">
        <v>-11679870.54752408</v>
      </c>
      <c r="C20">
        <f>EXP(((-1) / (2 * 0.22604404222629698)) * (SQRT(SUMXMY2(Formulário!$B$2:$B$31,{0.23513579434835596; 0.8327282538488471; 0.7202944619753433; 0.6431056368036778; 0.92454673138847; 0.5448243803480979; 0.7963813621943365; 0.0031272823584262976; 0.6144618904540541; 0.24462753871088183; 0.13411120704468715; 0.8055224734266564; 0.3224257355840696; 0.6289196899062556; 0.3968853709577609; 0.034963848620484295; 0.19745801295649146; 0.4452473701808869; 0.3678735566266611; 0.3637571338630977; 0.648611294501617; 0.94634324976438; 0.6024243200196241; 0.9902858060212208; 0.18444345301822573; 0.4697772961022191; 0.00022273506291992096; 0.4779874516913871; 0.6657360336840427; 0.20149348589515592}))) ^ 2)</f>
        <v>0</v>
      </c>
    </row>
    <row r="21" spans="1:3">
      <c r="A21" s="1" t="s">
        <v>20</v>
      </c>
      <c r="B21">
        <v>-1448309.467498419</v>
      </c>
      <c r="C21">
        <f>EXP(((-1) / (2 * 0.22604404222629698)) * (SQRT(SUMXMY2(Formulário!$B$2:$B$31,{0.31806432138627616; 0.18721801202810928; 0.048261864354780304; 0.44486698174073935; 0.9027647301717099; 0.6591648846264264; 0.9746821568587076; 0.4991115331727708; 0.42983791730148657; 0.04256393004552339; 0.06984965237326968; 0.49509557364510115; 0.02128157648498552; 0.26808652471111716; 0.6366056864689015; 0.09601283013999529; 0.5569543898855475; 0.5590586401855044; 0.4215316713864806; 0.8959741233225068; 0.936355181507689; 0.7611005560758616; 0.921497459883601; 0.009410548283093734; 0.4053828682805819; 0.93140680023361; 0.5289287286649194; 0.3947112340316854; 0.3133466553939719; 0.12168205394175136}))) ^ 2)</f>
        <v>0</v>
      </c>
    </row>
    <row r="22" spans="1:3">
      <c r="A22" s="1" t="s">
        <v>21</v>
      </c>
      <c r="B22">
        <v>-10444982.14599391</v>
      </c>
      <c r="C22">
        <f>EXP(((-1) / (2 * 0.22604404222629698)) * (SQRT(SUMXMY2(Formulário!$B$2:$B$31,{0.3785817707430702; 0.23431260919705899; 0.1514214857516516; 0.44134875098268644; 0.74615747621776; 0.8381445359605314; 0.8271397008172715; 0.36137567043818797; 0.36156805982259765; 0.9514161605785163; 0.3337455347885945; 0.8336944258124858; 0.5607584370427988; 0.17927566136752837; 0.1280189387561128; 0.042640796128419756; 0.4543573173702643; 0.5499990252703447; 0.9604052142918532; 0.10384075703215512; 0.614955233054742; 0.5913020981194551; 0.4165318044806876; 0.09220054683491707; 0.32319394477563756; 0.46190399009531435; 0.06115231922432385; 0.44028326429051146; 0.00309190508938173; 0.9465899812455604}))) ^ 2)</f>
        <v>0</v>
      </c>
    </row>
    <row r="23" spans="1:3">
      <c r="A23" s="1" t="s">
        <v>22</v>
      </c>
      <c r="B23">
        <v>-1511313.282674783</v>
      </c>
      <c r="C23">
        <f>EXP(((-1) / (2 * 0.22604404222629698)) * (SQRT(SUMXMY2(Formulário!$B$2:$B$31,{0.6167471665382008; 0.9974420911073689; 0.2428194628269401; 0.09463064246105557; 0.04854628303091779; 0.8664260179967482; 0.01973295978401024; 0.17952142168420615; 0.9747359563007005; 0.1851477114804142; 0.3328312504182267; 0.950914412399758; 0.16701132700503307; 0.5083135685502613; 0.03912536228550878; 0.25046154617715966; 0.15079119624558057; 0.7410418968133216; 0.12101158901640097; 0.5568210280470359; 0.529771649485049; 0.9430892923773689; 0.5514769831896829; 0.20323766928308196; 0.07106908187185446; 0.6514338799295261; 0.2834656089666062; 0.6363657398916392; 0.9165329054831766; 0.3835440618131656}))) ^ 2)</f>
        <v>0</v>
      </c>
    </row>
    <row r="24" spans="1:3">
      <c r="A24" s="1" t="s">
        <v>23</v>
      </c>
      <c r="B24">
        <v>-62055202.03897931</v>
      </c>
      <c r="C24">
        <f>EXP(((-1) / (2 * 0.22604404222629698)) * (SQRT(SUMXMY2(Formulário!$B$2:$B$31,{0.9626272674987276; 0.9032431131560437; 0.3129713456183253; 0.17965469400032152; 0.12960186933268802; 0.5287390973422759; 0.9686294520727677; 0.04739182599838043; 0.3721766653428532; 0.9064786835051126; 0.9537628816810726; 0.8340527847852077; 0.12347967673312499; 0.0770108590501134; 0.3853431754126412; 0.02352834937887982; 0.7440721885002874; 0.2527536304722966; 0.2925077599758894; 0.25615643095102736; 0.2610564571941022; 0.8160722867859258; 0.34754579330972435; 0.16063874596716643; 0.7810904136205635; 0.5924323617759787; 0.3252656674973; 0.12062907708516935; 0.13780764667455592; 0.26500047140266536}))) ^ 2)</f>
        <v>0</v>
      </c>
    </row>
    <row r="25" spans="1:3">
      <c r="A25" s="1" t="s">
        <v>24</v>
      </c>
      <c r="B25">
        <v>14674982.48298861</v>
      </c>
      <c r="C25">
        <f>EXP(((-1) / (2 * 0.22604404222629698)) * (SQRT(SUMXMY2(Formulário!$B$2:$B$31,{0.9740442213299956; 0.3808699223618377; 0.9212288292156684; 0.04300545431949376; 0.41833764587921374; 0.8962408367692196; 0.5283172118544113; 0.17613279004308813; 0.6299822060406272; 0.08174988525452687; 0.18232606572077514; 0.43591112425674505; 0.6467890784811169; 0.8422330603137299; 0.48962076664369647; 0.31065735911596015; 0.31128894607159086; 0.24321044212381038; 0.6515761744782087; 0.2736740361871133; 0.013125315189680187; 0.9800761138951767; 0.8264507130965653; 0.3140045556193132; 0.4053326469200028; 0.45743432759100233; 0.7201543722840849; 0.5492602187602733; 0.10445976236298271; 0.4291595488760368}))) ^ 2)</f>
        <v>0</v>
      </c>
    </row>
    <row r="26" spans="1:3">
      <c r="A26" s="1" t="s">
        <v>25</v>
      </c>
      <c r="B26">
        <v>-6936559.875287784</v>
      </c>
      <c r="C26">
        <f>EXP(((-1) / (2 * 0.22604404222629698)) * (SQRT(SUMXMY2(Formulário!$B$2:$B$31,{0.7198560061769248; 0.4254100540502974; 0.019658982504506928; 0.7531135803081415; 0.39130878661515567; 0.6876339119090051; 0.6906266348618514; 0.07114411941222487; 0.758109285435325; 0.09769928435886965; 0.5888984089149115; 0.17416849565769765; 0.3356324717772017; 0.1395923219574663; 0.7626418882027086; 0.751019217874675; 0.9249472102773832; 0.7807392712176354; 0.5491192208285934; 0.917798737242374; 0.5304675147233893; 0.9002909974873899; 0.989056721228368; 0.024662959963511644; 0.6267599856206377; 0.06901104254658053; 0.026226253496641982; 0.9597739359809719; 0.841842735363418; 0.06249419283109536}))) ^ 2)</f>
        <v>0</v>
      </c>
    </row>
    <row r="27" spans="1:3">
      <c r="A27" s="1" t="s">
        <v>26</v>
      </c>
      <c r="B27">
        <v>-573125.264660904</v>
      </c>
      <c r="C27">
        <f>EXP(((-1) / (2 * 0.22604404222629698)) * (SQRT(SUMXMY2(Formulário!$B$2:$B$31,{0.12116278402094638; 0.2591915078386513; 0.19305834585630288; 0.4598743988763627; 0.16128687781135365; 0.6767463244402709; 0.08986572528525771; 0.04373125937739464; 0.2909047735143988; 0.8474347796219129; 0.211460975592475; 0.9462411865389991; 0.16864050761286364; 0.20194282407200437; 0.7015813496234911; 0.28772474571816253; 0.41358736507441485; 0.022963331309618362; 0.2697295251809454; 0.8775788263527152; 0.022589649410021506; 0.7996409475487912; 0.8347738357992358; 0.6321326259677387; 0.6329067319338771; 0.35773811432855607; 0.03644935804738436; 0.1388010308846528; 0.14724999251101; 0.5928803797517531}))) ^ 2)</f>
        <v>0</v>
      </c>
    </row>
    <row r="28" spans="1:3">
      <c r="A28" s="1" t="s">
        <v>27</v>
      </c>
      <c r="B28">
        <v>-6370670.431798648</v>
      </c>
      <c r="C28">
        <f>EXP(((-1) / (2 * 0.22604404222629698)) * (SQRT(SUMXMY2(Formulário!$B$2:$B$31,{0.5865343828084164; 0.467562359753372; 0.6469678198014029; 0.5524979695008564; 0.12612420009940595; 0.2004469384085743; 0.5959302515369701; 0.7451523892099635; 0.5214545382938691; 0.9726427004135536; 0.9281304476459558; 0.23172269496118159; 0.8681415782494807; 0.6840014961561529; 0.5113523085639207; 0.8317314278978225; 0.13111818459668179; 0.755094216325423; 0.08124404925000706; 0.48939470087917236; 0.2929547424292227; 0.9140215323077427; 0.30857457837290014; 0.2862027276586301; 0.6362596401581644; 0.31534240503534516; 0.6568401843689596; 0.9097589452433976; 0.304865588652416; 0.856080829257181}))) ^ 2)</f>
        <v>0</v>
      </c>
    </row>
    <row r="29" spans="1:3">
      <c r="A29" s="1" t="s">
        <v>28</v>
      </c>
      <c r="B29">
        <v>125635910.6593178</v>
      </c>
      <c r="C29">
        <f>EXP(((-1) / (2 * 0.22604404222629698)) * (SQRT(SUMXMY2(Formulário!$B$2:$B$31,{0.49456868086947925; 0.7534233236771817; 0.9274490654516409; 0.6595811624586323; 0.34317978117157866; 0.24403014640760645; 0.8438446034541527; 0.6131384919667329; 0.9433012761643796; 0.13184047967864776; 0.48801045098194373; 0.3497510427811865; 0.16366012973865052; 0.1875485657632051; 0.3117430371146541; 0.3276092314421529; 0.030285415808218752; 0.9871115552232562; 0.6634469039409413; 0.1513123606293899; 0.29619145330803776; 0.3504536640393716; 0.3264318654636339; 0.4033983966293426; 0.6313483821069328; 0.5740317212345915; 0.11044835740476633; 0.5790921438683603; 0.188766158868669; 0.7644444896060661}))) ^ 2)</f>
        <v>0</v>
      </c>
    </row>
    <row r="30" spans="1:3">
      <c r="A30" s="1" t="s">
        <v>29</v>
      </c>
      <c r="B30">
        <v>42148754.70428818</v>
      </c>
      <c r="C30">
        <f>EXP(((-1) / (2 * 0.22604404222629698)) * (SQRT(SUMXMY2(Formulário!$B$2:$B$31,{0.19284482616949672; 0.7729258850851877; 0.14248943773133493; 0.5854196010602744; 0.8669423890802681; 0.9692223541513756; 0.5348021594140933; 0.563035589397977; 0.4794877044525807; 0.7643020555526803; 0.5203197863125878; 0.8325056106392927; 0.8216812298760742; 0.4614613854087575; 0.16093693938028275; 0.741064426289872; 0.18622210962717767; 0.5393444332819866; 0.5931547413530938; 0.19309461424934182; 0.12575369772499345; 0.07465772823244188; 0.46773529650449086; 0.769439272580562; 0.49344793255936037; 0.9251171372601792; 0.4636524113379735; 0.6327382450963073; 0.3373956414056587; 0.40397037801566626}))) ^ 2)</f>
        <v>0</v>
      </c>
    </row>
    <row r="31" spans="1:3">
      <c r="A31" s="1" t="s">
        <v>30</v>
      </c>
      <c r="B31">
        <v>88048244.98164617</v>
      </c>
      <c r="C31">
        <f>EXP(((-1) / (2 * 0.22604404222629698)) * (SQRT(SUMXMY2(Formulário!$B$2:$B$31,{0.10376107493970033; 0.5218831544538238; 0.2928805104609369; 0.47588314764147865; 0.8732148417479855; 0.4419658801011963; 0.9507865061464481; 0.9676613857462464; 0.703196529142239; 0.15644442935619696; 0.02096147603756815; 0.6847545504422472; 0.9076761154021664; 0.9665480006046799; 0.8440527035398324; 0.017539886445312236; 0.7404255063076267; 0.9188848348904629; 0.7385894085861139; 0.9940437706283404; 0.40704768693978055; 0.520427325108122; 0.2697296232517322; 0.6887488657894911; 0.5336346688813672; 0.7227434953719423; 0.9498386350918655; 0.6067619407261533; 0.8435773315006307; 0.10477812604120462}))) ^ 2)</f>
        <v>0</v>
      </c>
    </row>
    <row r="32" spans="1:3">
      <c r="A32" s="1" t="s">
        <v>31</v>
      </c>
      <c r="B32">
        <v>0.07527741042287223</v>
      </c>
      <c r="C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5"/>
  <sheetData>
    <row r="1" spans="1:2">
      <c r="A1" t="s">
        <v>32</v>
      </c>
      <c r="B1" t="s">
        <v>0</v>
      </c>
    </row>
    <row r="2" spans="1:2">
      <c r="A2" t="s">
        <v>34</v>
      </c>
    </row>
    <row r="3" spans="1:2">
      <c r="A3" t="s">
        <v>35</v>
      </c>
    </row>
    <row r="4" spans="1:2">
      <c r="A4" t="s">
        <v>36</v>
      </c>
    </row>
    <row r="5" spans="1:2">
      <c r="A5" t="s">
        <v>37</v>
      </c>
    </row>
    <row r="6" spans="1:2">
      <c r="A6" t="s">
        <v>38</v>
      </c>
    </row>
    <row r="7" spans="1:2">
      <c r="A7" t="s">
        <v>39</v>
      </c>
    </row>
    <row r="8" spans="1:2">
      <c r="A8" t="s">
        <v>40</v>
      </c>
    </row>
    <row r="9" spans="1:2">
      <c r="A9" t="s">
        <v>41</v>
      </c>
    </row>
    <row r="10" spans="1:2">
      <c r="A10" t="s">
        <v>42</v>
      </c>
    </row>
    <row r="11" spans="1:2">
      <c r="A11" t="s">
        <v>43</v>
      </c>
    </row>
    <row r="12" spans="1:2">
      <c r="A12" t="s">
        <v>44</v>
      </c>
    </row>
    <row r="13" spans="1:2">
      <c r="A13" t="s">
        <v>45</v>
      </c>
    </row>
    <row r="14" spans="1:2">
      <c r="A14" t="s">
        <v>46</v>
      </c>
    </row>
    <row r="15" spans="1:2">
      <c r="A15" t="s">
        <v>47</v>
      </c>
    </row>
    <row r="16" spans="1:2">
      <c r="A16" t="s">
        <v>48</v>
      </c>
    </row>
    <row r="17" spans="1:2">
      <c r="A17" t="s">
        <v>49</v>
      </c>
    </row>
    <row r="18" spans="1:2">
      <c r="A18" t="s">
        <v>50</v>
      </c>
    </row>
    <row r="19" spans="1:2">
      <c r="A19" t="s">
        <v>51</v>
      </c>
    </row>
    <row r="20" spans="1:2">
      <c r="A20" t="s">
        <v>52</v>
      </c>
    </row>
    <row r="21" spans="1:2">
      <c r="A21" t="s">
        <v>53</v>
      </c>
    </row>
    <row r="22" spans="1:2">
      <c r="A22" t="s">
        <v>54</v>
      </c>
    </row>
    <row r="23" spans="1:2">
      <c r="A23" t="s">
        <v>55</v>
      </c>
    </row>
    <row r="24" spans="1:2">
      <c r="A24" t="s">
        <v>56</v>
      </c>
    </row>
    <row r="25" spans="1:2">
      <c r="A25" t="s">
        <v>57</v>
      </c>
    </row>
    <row r="26" spans="1:2">
      <c r="A26" t="s">
        <v>58</v>
      </c>
    </row>
    <row r="27" spans="1:2">
      <c r="A27" t="s">
        <v>59</v>
      </c>
    </row>
    <row r="28" spans="1:2">
      <c r="A28" t="s">
        <v>60</v>
      </c>
    </row>
    <row r="29" spans="1:2">
      <c r="A29" t="s">
        <v>61</v>
      </c>
    </row>
    <row r="30" spans="1:2">
      <c r="A30" t="s">
        <v>62</v>
      </c>
    </row>
    <row r="31" spans="1:2">
      <c r="A31" t="s">
        <v>63</v>
      </c>
    </row>
    <row r="32" spans="1:2">
      <c r="A32" t="s">
        <v>64</v>
      </c>
      <c r="B32">
        <f>IFERROR(SUMPRODUCT('Solução'!$B$2:$B$32,'Solução'!$C$2:$C$32), "")</f>
        <v>0</v>
      </c>
    </row>
    <row r="33" spans="1:2">
      <c r="A33" t="s">
        <v>65</v>
      </c>
      <c r="B33">
        <v>0.6976624595670542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2019-07-27T17:55:29Z</dcterms:created>
  <dcterms:modified xsi:type="dcterms:W3CDTF">2019-07-27T17:55:29Z</dcterms:modified>
</cp:coreProperties>
</file>