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<sst xmlns="http://schemas.openxmlformats.org/spreadsheetml/2006/main" count="62" uniqueCount="60">
  <si>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</si>
  <si>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</si>
  <si>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</si>
  <si>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</si>
  <si>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</si>
  <si>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</si>
  <si>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</si>
  <si>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</si>
  <si>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</si>
  <si>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</si>
  <si>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</si>
  <si>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</si>
  <si>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</si>
  <si>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</si>
  <si>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VS[13]</t>
  </si>
  <si>
    <t>VS[14]</t>
  </si>
  <si>
    <t>VS[15]</t>
  </si>
  <si>
    <t>VS[16]</t>
  </si>
  <si>
    <t>VS[17]</t>
  </si>
  <si>
    <t>VS[18]</t>
  </si>
  <si>
    <t>VS[19]</t>
  </si>
  <si>
    <t>VS[20]</t>
  </si>
  <si>
    <t>VS[21]</t>
  </si>
  <si>
    <t>VS[22]</t>
  </si>
  <si>
    <t>VS[23]</t>
  </si>
  <si>
    <t>VS[24]</t>
  </si>
  <si>
    <t>b</t>
  </si>
  <si>
    <t>Descrição</t>
  </si>
  <si>
    <t>Função de Base Radial</t>
  </si>
  <si>
    <t>^BFX</t>
  </si>
  <si>
    <t>^BSESN</t>
  </si>
  <si>
    <t>^BUK100P</t>
  </si>
  <si>
    <t>^DJI</t>
  </si>
  <si>
    <t>^FCHI</t>
  </si>
  <si>
    <t>^GDAXI</t>
  </si>
  <si>
    <t>^GSPC</t>
  </si>
  <si>
    <t>^GSPTSE</t>
  </si>
  <si>
    <t>^HSI</t>
  </si>
  <si>
    <t>^IPSA</t>
  </si>
  <si>
    <t>^IXIC</t>
  </si>
  <si>
    <t>^JKSE</t>
  </si>
  <si>
    <t>^JN0U.JO</t>
  </si>
  <si>
    <t>^KS11</t>
  </si>
  <si>
    <t>^MERV</t>
  </si>
  <si>
    <t>^MXX</t>
  </si>
  <si>
    <t>^N100</t>
  </si>
  <si>
    <t>^N225</t>
  </si>
  <si>
    <t>^NYA</t>
  </si>
  <si>
    <t>^RUT</t>
  </si>
  <si>
    <t>^STOXX50E</t>
  </si>
  <si>
    <t>^TA125.TA</t>
  </si>
  <si>
    <t>^TWII</t>
  </si>
  <si>
    <t>^VIX</t>
  </si>
  <si>
    <t>^XAX</t>
  </si>
  <si>
    <t>^BVSP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</si>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</sst>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/>
  </sheetViews>
  <sheetFormatPr defaultRowHeight="15"/>
  <sheetData>
    <row r="1" spans="1:3">
      <c r="A1" t="s">
        <v>27</v>
      </c>
      <c r="B1" s="1" t="s">
        <v>0</v>
      </c>
      <c r="C1" t="s">
        <v>28</v>
      </c>
    </row>
    <row r="2" spans="1:3">
      <c r="A2" s="1" t="s">
        <v>1</v>
      </c>
      <c r="B2">
        <v>-2814585.719486214</v>
      </c>
      <c r="C2">
        <f>EXP(((-1) / (2 * 607753439.297939)) * (SQRT(SUMXMY2(Formulário!$B$2:$B$26,{0.0; 0.0; 0.0; 0.0; 0.0; 0.0; 0.0; 0.0; 0.0; 0.0; 0.0; 0.0; 0.0; 0.0; 0.0; 0.0; 0.0; 0.0; 0.0; 0.0; 0.0; 0.0; 0.0; 0.0; 0.0}))) ^ 2)</f>
        <v>0</v>
      </c>
    </row>
    <row r="3" spans="1:3">
      <c r="A3" s="1" t="s">
        <v>2</v>
      </c>
      <c r="B3">
        <v>-5072921247.856085</v>
      </c>
      <c r="C3">
        <f>EXP(((-1) / (2 * 607753439.297939)) * (SQRT(SUMXMY2(Formulário!$B$2:$B$26,{39871.565900874186; 10146.3940390109; 26116.22284543876; 30085.32474835607; 2367.4460669253494; 30853.46922264748; 8666.504401538074; 3311.8034063664445; 48182.884714822554; 49033.08217612084; 41050.48501630352; 15474.058494983396; 4967.90414854189; 34746.82649939742; 22355.180418279047; 6204.939902149125; 25148.69731924872; 1755.0797706975477; 46174.21508982011; 13147.137672111352; 33644.600812135366; 15834.379387574192; 26412.386132931373; 27764.978370575805; 9394.036410532295}))) ^ 2)</f>
        <v>0</v>
      </c>
    </row>
    <row r="4" spans="1:3">
      <c r="A4" s="1" t="s">
        <v>3</v>
      </c>
      <c r="B4">
        <v>-54372705162.25133</v>
      </c>
      <c r="C4">
        <f>EXP(((-1) / (2 * 607753439.297939)) * (SQRT(SUMXMY2(Formulário!$B$2:$B$26,{49233.750184930126; 39361.689055631956; 47706.33965666008; 45438.422010969516; 30363.811762155416; 46811.55659772578; 4501.867381047108; 9959.010921633082; 2305.3496875539686; 16525.810948665836; 19741.85233636759; 13785.251738650462; 42083.128111274746; 18121.114924586986; 14271.893784507374; 27561.182935273988; 7163.756662027029; 40735.70055948803; 3794.0576565340484; 50112.16553844461; 39215.06636752419; 10097.752536511021; 289.5705888079369; 41409.11903945717; 35895.43319106332}))) ^ 2)</f>
        <v>0</v>
      </c>
    </row>
    <row r="5" spans="1:3">
      <c r="A5" s="1" t="s">
        <v>4</v>
      </c>
      <c r="B5">
        <v>-4548825069.545383</v>
      </c>
      <c r="C5">
        <f>EXP(((-1) / (2 * 607753439.297939)) * (SQRT(SUMXMY2(Formulário!$B$2:$B$26,{37019.950492977776; 39165.596219339; 3768.369114151967; 18208.051303499647; 5891.739024122945; 43827.84028661918; 31653.24217170497; 16808.475419526698; 3235.993447939177; 15797.381491113616; 16518.347509394127; 37050.36145413065; 32377.170248755214; 45051.838433540106; 23982.947689076063; 6080.861815252023; 36219.715249823916; 38633.27149335295; 28504.521557824064; 39150.20484504046; 25078.569845812468; 26547.674923746454; 21714.912480039355; 1299.715472093266; 5486.7251634243}))) ^ 2)</f>
        <v>0</v>
      </c>
    </row>
    <row r="6" spans="1:3">
      <c r="A6" s="1" t="s">
        <v>5</v>
      </c>
      <c r="B6">
        <v>-873270051.0199986</v>
      </c>
      <c r="C6">
        <f>EXP(((-1) / (2 * 607753439.297939)) * (SQRT(SUMXMY2(Formulário!$B$2:$B$26,{1604.8382219409252; 32318.935523825083; 15968.657718351951; 25828.681882609144; 46085.17047543423; 12665.457018827257; 20843.81865599464; 38367.55279584433; 11625.000491140023; 3917.38828849221; 14719.518339967168; 8194.211690102346; 47208.74115589754; 41036.423688947565; 32166.291635480127; 44252.122474228534; 40810.58924134134; 9481.135325867803; 45323.26078086342; 27390.912847699015; 41001.889595100816; 45502.59105648494; 16153.836163036249; 5596.410768011282; 11581.186971897296}))) ^ 2)</f>
        <v>0</v>
      </c>
    </row>
    <row r="7" spans="1:3">
      <c r="A7" s="1" t="s">
        <v>6</v>
      </c>
      <c r="B7">
        <v>121068784.0264713</v>
      </c>
      <c r="C7">
        <f>EXP(((-1) / (2 * 607753439.297939)) * (SQRT(SUMXMY2(Formulário!$B$2:$B$26,{21692.917979071106; 41538.74860829448; 43707.37420270031; 362.1704796587193; 25939.185567511595; 21200.62499529023; 11285.340008453419; 6094.626290191581; 17149.49607278911; 47879.49955354827; 16417.80572599962; 26347.534251808145; 35700.56345969462; 18470.21435372029; 49345.31206899201; 48871.39722996779; 12791.874413213207; 25253.86949931209; 15284.414160092763; 14470.195465219149; 1881.9215690404458; 30955.995658898493; 25529.569687715462; 2622.728168828043; 14155.732740767493}))) ^ 2)</f>
        <v>0</v>
      </c>
    </row>
    <row r="8" spans="1:3">
      <c r="A8" s="1" t="s">
        <v>7</v>
      </c>
      <c r="B8">
        <v>5717129946.828003</v>
      </c>
      <c r="C8">
        <f>EXP(((-1) / (2 * 607753439.297939)) * (SQRT(SUMXMY2(Formulário!$B$2:$B$26,{46120.67870041658; 12171.460593354113; 7365.341168670336; 24858.0897970147; 50049.39095652077; 12298.046243671512; 34132.65347274963; 38675.641342379764; 12073.764055830972; 36979.80163567847; 18681.083599928974; 32110.551387659973; 32172.686166320105; 27209.792650868527; 4593.112302330991; 42416.42379665526; 16294.799967891786; 9478.518277348921; 2079.3200500934936; 30008.073823821047; 34408.26720716683; 851.3621530771887; 26007.50780700242; 11508.111178682948; 32763.789933016695}))) ^ 2)</f>
        <v>0</v>
      </c>
    </row>
    <row r="9" spans="1:3">
      <c r="A9" s="1" t="s">
        <v>8</v>
      </c>
      <c r="B9">
        <v>-1112059716.049088</v>
      </c>
      <c r="C9">
        <f>EXP(((-1) / (2 * 607753439.297939)) * (SQRT(SUMXMY2(Formulário!$B$2:$B$26,{8861.573164670051; 35087.215846140214; 19643.262436910947; 47565.763580955165; 6990.976591999636; 17324.70790249802; 5770.120711271021; 46954.69295961283; 44550.579512395954; 13104.575553314224; 33515.73780708023; 41498.511094050584; 28196.031472450897; 26898.879896917588; 12287.741186300185; 4735.924480621092; 45559.67830461772; 45722.254803470205; 32150.94430271716; 17221.314442660798; 17738.128600980122; 36865.03042051337; 45554.322310541895; 45045.42541981759; 39602.47080897427}))) ^ 2)</f>
        <v>0</v>
      </c>
    </row>
    <row r="10" spans="1:3">
      <c r="A10" s="1" t="s">
        <v>9</v>
      </c>
      <c r="B10">
        <v>4440210027.023331</v>
      </c>
      <c r="C10">
        <f>EXP(((-1) / (2 * 607753439.297939)) * (SQRT(SUMXMY2(Formulário!$B$2:$B$26,{32604.318190401405; 4280.894826820701; 8214.89621235994; 45627.628656027126; 30796.821925118318; 476.142156362333; 5160.796130562514; 33694.32795864911; 266.1899229387982; 8173.232252800044; 27867.70930026357; 35135.82480419311; 33108.43153748795; 11395.076455610479; 36165.61787853904; 12054.042632919021; 16529.33263968756; 37907.602102862205; 32990.2237542425; 43123.17024901624; 33395.35746564188; 28861.496736118574; 4764.964165813912; 18677.665362080297; 13473.193725893374}))) ^ 2)</f>
        <v>0</v>
      </c>
    </row>
    <row r="11" spans="1:3">
      <c r="A11" s="1" t="s">
        <v>10</v>
      </c>
      <c r="B11">
        <v>11809098279.19775</v>
      </c>
      <c r="C11">
        <f>EXP(((-1) / (2 * 607753439.297939)) * (SQRT(SUMXMY2(Formulário!$B$2:$B$26,{12396.25174699487; 49407.679970527606; 19966.271978281733; 45297.24471109529; 32051.293952839114; 40360.739488050946; 25527.440950750057; 29297.867808053204; 25013.692422404496; 9921.44846491055; 36687.15912627716; 14263.661783089065; 1243.70948091606; 32778.995431320516; 9000.895130883357; 47755.059452815476; 48438.91317819862; 46455.67604104421; 18801.688024279792; 793.9319945487193; 47138.72659159759; 21747.56333810923; 49085.00766809672; 48930.93275280511; 43315.38274880863}))) ^ 2)</f>
        <v>0</v>
      </c>
    </row>
    <row r="12" spans="1:3">
      <c r="A12" s="1" t="s">
        <v>11</v>
      </c>
      <c r="B12">
        <v>-65415823540.4964</v>
      </c>
      <c r="C12">
        <f>EXP(((-1) / (2 * 607753439.297939)) * (SQRT(SUMXMY2(Formulário!$B$2:$B$26,{14958.001117947342; 19560.122750566985; 43220.30398264313; 16098.93136972918; 8614.142754216642; 28277.284247460368; 47536.56069711617; 35345.73293039138; 28950.47223408677; 4942.74216417295; 31232.32412913162; 50272.94555175483; 7121.100324006561; 26324.131445604333; 44552.291358464674; 37617.06375142378; 35395.78802054545; 35673.40856748274; 18260.11065757347; 14914.489933525274; 41099.416242343; 41137.60643242956; 44029.33572408633; 46373.235948847476; 25969.397819361304}))) ^ 2)</f>
        <v>0</v>
      </c>
    </row>
    <row r="13" spans="1:3">
      <c r="A13" s="1" t="s">
        <v>12</v>
      </c>
      <c r="B13">
        <v>1170430001.672366</v>
      </c>
      <c r="C13">
        <f>EXP(((-1) / (2 * 607753439.297939)) * (SQRT(SUMXMY2(Formulário!$B$2:$B$26,{25470.539496274036; 40537.611239224585; 33007.029797723335; 35647.150665351954; 40410.562137575675; 45193.61500642267; 17168.78743180477; 19077.070149350846; 4780.558882955481; 29367.738525139528; 1833.9617409568123; 23647.016063846866; 27558.570965425737; 14556.540688569998; 30005.043816117013; 1557.6773816778639; 1905.3381850889778; 41771.56334668477; 18295.622850176125; 6459.914309160539; 26522.82013600163; 39100.775096272875; 10966.168345247475; 31632.546268736893; 4342.198005968634}))) ^ 2)</f>
        <v>0</v>
      </c>
    </row>
    <row r="14" spans="1:3">
      <c r="A14" s="1" t="s">
        <v>13</v>
      </c>
      <c r="B14">
        <v>1036773308.088177</v>
      </c>
      <c r="C14">
        <f>EXP(((-1) / (2 * 607753439.297939)) * (SQRT(SUMXMY2(Formulário!$B$2:$B$26,{2633.032683358809; 26985.392426484734; 27456.550641164868; 32370.693695706566; 36871.917438094446; 49551.940424805565; 26221.106360201797; 16405.293324244078; 40379.77222020625; 13759.015475023158; 22295.21890120678; 3992.346795981454; 1296.2437408711924; 48881.60781316271; 42450.82591847047; 35342.91067004649; 20771.220531194707; 8807.143610942725; 7951.3219153070895; 12713.721228386607; 27892.73192988603; 36288.31061238428; 33526.568323954285; 14221.093997997114; 48486.46838513494}))) ^ 2)</f>
        <v>0</v>
      </c>
    </row>
    <row r="15" spans="1:3">
      <c r="A15" s="1" t="s">
        <v>14</v>
      </c>
      <c r="B15">
        <v>996600973.5888138</v>
      </c>
      <c r="C15">
        <f>EXP(((-1) / (2 * 607753439.297939)) * (SQRT(SUMXMY2(Formulário!$B$2:$B$26,{37471.271283820184; 28153.04263259529; 31065.47385922305; 21311.760641906374; 12586.194945188829; 18081.482455153393; 38484.06548734032; 739.9583961010735; 5902.074561523202; 2344.713340332535; 2076.9674683324524; 43439.82330564938; 35732.99959296315; 24082.398652552907; 4976.131042534314; 24967.908278712373; 24046.756080132847; 8802.450038456047; 22035.294869892874; 20240.778716602214; 31275.115593818402; 32252.085338694742; 2309.244704301217; 19027.807370769424; 31783.300807916825}))) ^ 2)</f>
        <v>0</v>
      </c>
    </row>
    <row r="16" spans="1:3">
      <c r="A16" s="1" t="s">
        <v>15</v>
      </c>
      <c r="B16">
        <v>94848236.16879499</v>
      </c>
      <c r="C16">
        <f>EXP(((-1) / (2 * 607753439.297939)) * (SQRT(SUMXMY2(Formulário!$B$2:$B$26,{25552.782922232; 43492.0773323137; 33450.22517258244; 8281.185535118917; 3591.902044757772; 32623.997757402773; 1355.1642001042512; 29748.272122322716; 47743.46678413262; 29225.283485778535; 19716.09416285039; 32668.112704827337; 23274.11364056337; 27709.46332700322; 47806.14413701346; 19611.14066254197; 48807.59465194598; 45972.67561467687; 9949.277163245757; 3530.60158038647; 5125.585945744624; 934.3180073098802; 4803.964305544971; 34684.57125029409; 3623.3736023256142}))) ^ 2)</f>
        <v>0</v>
      </c>
    </row>
    <row r="17" spans="1:3">
      <c r="A17" s="1" t="s">
        <v>16</v>
      </c>
      <c r="B17">
        <v>-2037507678.916021</v>
      </c>
      <c r="C17">
        <f>EXP(((-1) / (2 * 607753439.297939)) * (SQRT(SUMXMY2(Formulário!$B$2:$B$26,{16203.191203964705; 42902.42298243248; 1190.7054222511229; 41358.70849008579; 14318.614426736493; 6008.29213638196; 35381.645103908806; 31939.817143832846; 44557.31449269332; 37327.8054516677; 40800.88498542418; 14327.742523322135; 9017.591140469098; 38116.93895656525; 40971.15343011546; 50295.857044925; 20957.274156901327; 18896.086570715786; 39426.67993867745; 17311.365345643077; 47262.53936693335; 43589.70096500516; 21788.679827562853; 38129.95178879532; 38316.36454177783}))) ^ 2)</f>
        <v>0</v>
      </c>
    </row>
    <row r="18" spans="1:3">
      <c r="A18" s="1" t="s">
        <v>17</v>
      </c>
      <c r="B18">
        <v>2186334736.158836</v>
      </c>
      <c r="C18">
        <f>EXP(((-1) / (2 * 607753439.297939)) * (SQRT(SUMXMY2(Formulário!$B$2:$B$26,{5244.682536401881; 45830.63829207189; 25660.215226721357; 41967.37333914133; 16257.715278954864; 45473.75082086334; 19768.47487515301; 559.4332432850981; 45974.26642396307; 4643.723939625863; 16220.351387717948; 48242.61050091437; 48270.28856327529; 29121.903746124117; 32086.76024959331; 22776.206502201436; 14895.143382938997; 16695.08461787166; 34152.093239946575; 38206.28054965308; 40196.64192883701; 40097.08958000884; 4639.633317459124; 25110.28546255113; 2931.4021787979045}))) ^ 2)</f>
        <v>0</v>
      </c>
    </row>
    <row r="19" spans="1:3">
      <c r="A19" s="1" t="s">
        <v>18</v>
      </c>
      <c r="B19">
        <v>-186135657394.8364</v>
      </c>
      <c r="C19">
        <f>EXP(((-1) / (2 * 607753439.297939)) * (SQRT(SUMXMY2(Formulário!$B$2:$B$26,{27908.075118932797; 22425.14004472226; 45076.78820210984; 17824.711431321084; 5952.557712886421; 7268.718725606509; 38670.10838846552; 31395.33406085922; 5143.084627057423; 4279.211394302033; 35596.49642974158; 3703.301672497106; 41733.96907078435; 35864.20452957043; 4139.190085936641; 4316.318626008047; 50099.60749464028; 19010.4536784568; 18826.231979991626; 41273.97986428529; 48099.778425594544; 50067.19094825999; 38257.23482930436; 19111.421907012646; 4248.4410356202325}))) ^ 2)</f>
        <v>0</v>
      </c>
    </row>
    <row r="20" spans="1:3">
      <c r="A20" s="1" t="s">
        <v>19</v>
      </c>
      <c r="B20">
        <v>-22211498959.50131</v>
      </c>
      <c r="C20">
        <f>EXP(((-1) / (2 * 607753439.297939)) * (SQRT(SUMXMY2(Formulário!$B$2:$B$26,{39463.941873474396; 28358.66579308845; 21546.41077372364; 46023.6343273177; 5654.569222497929; 25019.145510118014; 585.6295405547003; 23802.50142985399; 2867.662898321108; 6041.448583862844; 5975.872230828754; 32968.769066536326; 37884.9325754376; 29626.081245810423; 48857.448714904; 19040.90390768513; 14514.445034341778; 44106.84983017864; 11360.88522596459; 48910.75536862238; 626.2866173678016; 49248.68627646795; 2200.391691465116; 45251.37818115894; 26799.907918440585}))) ^ 2)</f>
        <v>0</v>
      </c>
    </row>
    <row r="21" spans="1:3">
      <c r="A21" s="1" t="s">
        <v>20</v>
      </c>
      <c r="B21">
        <v>177620800731.5923</v>
      </c>
      <c r="C21">
        <f>EXP(((-1) / (2 * 607753439.297939)) * (SQRT(SUMXMY2(Formulário!$B$2:$B$26,{50420.730433940385; 3755.77406509094; 28127.67006612146; 49219.428739507624; 26566.206242151115; 31962.95706858853; 35331.461464453474; 23085.669153979594; 31869.514368742144; 29674.085408563948; 45759.82125602067; 2316.4726699586895; 14273.349825374291; 48260.35501840321; 45206.73576893922; 23142.31116019865; 31492.53244649917; 14091.496083575432; 9559.88266552201; 23550.575212522825; 17948.445640001526; 29640.669460749632; 3955.7047877773875; 49477.9566615801; 50077.83615809612}))) ^ 2)</f>
        <v>0</v>
      </c>
    </row>
    <row r="22" spans="1:3">
      <c r="A22" s="1" t="s">
        <v>21</v>
      </c>
      <c r="B22">
        <v>2896660098836.094</v>
      </c>
      <c r="C22">
        <f>EXP(((-1) / (2 * 607753439.297939)) * (SQRT(SUMXMY2(Formulário!$B$2:$B$26,{35453.967556522875; 27226.124034560722; 15723.528018950838; 41324.51766959077; 34772.11671560441; 8265.067102314833; 46255.78930956891; 41768.34878888158; 48229.30637789648; 36853.04035726247; 31151.4988312434; 21242.86621831742; 47362.612440914934; 43978.13911241253; 2304.9121222474782; 1347.8364498807384; 19121.76761669679; 41159.94140695803; 50131.92433821348; 7645.68677623034; 30172.45123766277; 19346.545420249568; 49250.49217455908; 42762.48481485273; 42570.06043444882}))) ^ 2)</f>
        <v>0</v>
      </c>
    </row>
    <row r="23" spans="1:3">
      <c r="A23" s="1" t="s">
        <v>22</v>
      </c>
      <c r="B23">
        <v>-32470597511.8949</v>
      </c>
      <c r="C23">
        <f>EXP(((-1) / (2 * 607753439.297939)) * (SQRT(SUMXMY2(Formulário!$B$2:$B$26,{23804.152315628526; 21069.057923940964; 13889.735717582478; 2871.3294614772517; 43910.032257839805; 41279.12993409412; 50763.56508334932; 50607.15510037308; 28207.753655850673; 39049.694803845334; 47973.72753918572; 43144.695162602584; 12566.756239727414; 22882.750327606347; 6566.472815234353; 48445.12981587689; 30783.905093511003; 11617.11306985913; 34110.57605293728; 31390.77387304656; 18192.66786028165; 5774.38888275643; 34104.10361438283; 26424.5543558677; 39218.804081454626}))) ^ 2)</f>
        <v>0</v>
      </c>
    </row>
    <row r="24" spans="1:3">
      <c r="A24" s="1" t="s">
        <v>23</v>
      </c>
      <c r="B24">
        <v>-591289009.8668556</v>
      </c>
      <c r="C24">
        <f>EXP(((-1) / (2 * 607753439.297939)) * (SQRT(SUMXMY2(Formulário!$B$2:$B$26,{26417.233523007097; 43273.34856009774; 28028.800825318667; 28487.299500380796; 44515.76485447035; 20493.511889937305; 6812.996039169923; 1470.4784385818973; 38346.540509535575; 31501.51614447533; 35754.41934105807; 10821.129034567864; 6932.619592342709; 747.6334545367888; 17808.087037413654; 29958.56134862619; 19922.931794854845; 22219.2436408433; 45912.162017248505; 17689.689819581356; 26103.787095539104; 39794.24781049095; 20141.173002541265; 31591.739644215282; 43790.285825570165}))) ^ 2)</f>
        <v>0</v>
      </c>
    </row>
    <row r="25" spans="1:3">
      <c r="A25" s="1" t="s">
        <v>24</v>
      </c>
      <c r="B25">
        <v>-8494323587.134052</v>
      </c>
      <c r="C25">
        <f>EXP(((-1) / (2 * 607753439.297939)) * (SQRT(SUMXMY2(Formulário!$B$2:$B$26,{48215.12721226277; 7475.946260197872; 47050.849186010295; 24993.313837345202; 13119.946308036775; 23318.9355677631; 49764.17867294873; 25018.789606553633; 16699.504788676062; 32166.14429494153; 12201.095698127448; 3860.700910194085; 6552.273159028788; 6509.938023539896; 7721.119000942256; 7057.292086855156; 32545.583837725175; 9243.031519264006; 17558.291153608145; 45537.982409022814; 24071.626106356285; 33900.24416552751; 8757.672129647977; 9771.479363175478; 2084.065637674563}))) ^ 2)</f>
        <v>0</v>
      </c>
    </row>
    <row r="26" spans="1:3">
      <c r="A26" s="1" t="s">
        <v>25</v>
      </c>
      <c r="B26">
        <v>-43777322.35691404</v>
      </c>
      <c r="C26">
        <f>EXP(((-1) / (2 * 607753439.297939)) * (SQRT(SUMXMY2(Formulário!$B$2:$B$26,{8585.82989415142; 14152.88333830025; 8995.80835653207; 4512.530413146787; 6133.743748168918; 23402.349105224846; 10484.510200769288; 18502.719440192308; 25567.049544046673; 35059.65304967984; 2005.0453865393156; 40594.22948186035; 31886.89296494426; 4160.018002618764; 44359.65225718442; 46760.694784589454; 3110.067303740831; 14065.932285509749; 40938.993529766645; 37997.37560889848; 9377.10829688139; 10637.608477800786; 18817.59905684822; 24607.811630878183; 31397.197688373562}))) ^ 2)</f>
        <v>0</v>
      </c>
    </row>
    <row r="27" spans="1:3">
      <c r="A27" s="1" t="s">
        <v>26</v>
      </c>
      <c r="B27">
        <v>77629.33536451939</v>
      </c>
      <c r="C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t="s">
        <v>27</v>
      </c>
      <c r="B1" t="s">
        <v>0</v>
      </c>
    </row>
    <row r="2" spans="1:2">
      <c r="A2" t="s">
        <v>29</v>
      </c>
    </row>
    <row r="3" spans="1:2">
      <c r="A3" t="s">
        <v>30</v>
      </c>
    </row>
    <row r="4" spans="1:2">
      <c r="A4" t="s">
        <v>31</v>
      </c>
    </row>
    <row r="5" spans="1:2">
      <c r="A5" t="s">
        <v>32</v>
      </c>
    </row>
    <row r="6" spans="1:2">
      <c r="A6" t="s">
        <v>33</v>
      </c>
    </row>
    <row r="7" spans="1:2">
      <c r="A7" t="s">
        <v>34</v>
      </c>
    </row>
    <row r="8" spans="1:2">
      <c r="A8" t="s">
        <v>35</v>
      </c>
    </row>
    <row r="9" spans="1:2">
      <c r="A9" t="s">
        <v>36</v>
      </c>
    </row>
    <row r="10" spans="1:2">
      <c r="A10" t="s">
        <v>37</v>
      </c>
    </row>
    <row r="11" spans="1:2">
      <c r="A11" t="s">
        <v>38</v>
      </c>
    </row>
    <row r="12" spans="1:2">
      <c r="A12" t="s">
        <v>39</v>
      </c>
    </row>
    <row r="13" spans="1:2">
      <c r="A13" t="s">
        <v>40</v>
      </c>
    </row>
    <row r="14" spans="1:2">
      <c r="A14" t="s">
        <v>41</v>
      </c>
    </row>
    <row r="15" spans="1:2">
      <c r="A15" t="s">
        <v>42</v>
      </c>
    </row>
    <row r="16" spans="1:2">
      <c r="A16" t="s">
        <v>43</v>
      </c>
    </row>
    <row r="17" spans="1:2">
      <c r="A17" t="s">
        <v>44</v>
      </c>
    </row>
    <row r="18" spans="1:2">
      <c r="A18" t="s">
        <v>45</v>
      </c>
    </row>
    <row r="19" spans="1:2">
      <c r="A19" t="s">
        <v>46</v>
      </c>
    </row>
    <row r="20" spans="1:2">
      <c r="A20" t="s">
        <v>47</v>
      </c>
    </row>
    <row r="21" spans="1:2">
      <c r="A21" t="s">
        <v>48</v>
      </c>
    </row>
    <row r="22" spans="1:2">
      <c r="A22" t="s">
        <v>49</v>
      </c>
    </row>
    <row r="23" spans="1:2">
      <c r="A23" t="s">
        <v>50</v>
      </c>
    </row>
    <row r="24" spans="1:2">
      <c r="A24" t="s">
        <v>51</v>
      </c>
    </row>
    <row r="25" spans="1:2">
      <c r="A25" t="s">
        <v>52</v>
      </c>
    </row>
    <row r="26" spans="1:2">
      <c r="A26" t="s">
        <v>53</v>
      </c>
    </row>
    <row r="27" spans="1:2">
      <c r="A27" t="s">
        <v>54</v>
      </c>
      <c r="B27">
        <f>IFERROR(SUMPRODUCT('Solução'!$B$2:$B$27,'Solução'!$C$2:$C$27), "")</f>
        <v>0</v>
      </c>
    </row>
    <row r="28" spans="1:2">
      <c r="A28" t="s">
        <v>55</v>
      </c>
      <c r="B28">
        <v>0.9547302308861592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2020-05-25T22:07:02Z</dcterms:created>
  <dcterms:modified xsi:type="dcterms:W3CDTF">2020-05-25T22:07:02Z</dcterms:modified>
</cp:coreProperties>
</file>