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olução" sheetId="1" r:id="rId1"/>
    <sheet name="Formulário" sheetId="2" r:id="rId2"/>
  </sheets>
  <calcPr calcId="124519" fullCalcOnLoad="1"/>
</workbook>
</file>

<file path=xl/sharedStrings.xml><?xml version="1.0" encoding="utf-8"?>
<sst xmlns="http://schemas.openxmlformats.org/spreadsheetml/2006/main" count="50" uniqueCount="48">
  <si>
    <t>Valor</t>
  </si>
  <si>
    <t>VS[0]</t>
  </si>
  <si>
    <t>VS[1]</t>
  </si>
  <si>
    <t>VS[2]</t>
  </si>
  <si>
    <t>VS[3]</t>
  </si>
  <si>
    <t>VS[4]</t>
  </si>
  <si>
    <t>VS[5]</t>
  </si>
  <si>
    <t>VS[6]</t>
  </si>
  <si>
    <t>VS[7]</t>
  </si>
  <si>
    <t>VS[8]</t>
  </si>
  <si>
    <t>VS[9]</t>
  </si>
  <si>
    <t>VS[10]</t>
  </si>
  <si>
    <t>VS[11]</t>
  </si>
  <si>
    <t>VS[12]</t>
  </si>
  <si>
    <t>VS[13]</t>
  </si>
  <si>
    <t>VS[14]</t>
  </si>
  <si>
    <t>VS[15]</t>
  </si>
  <si>
    <t>VS[16]</t>
  </si>
  <si>
    <t>VS[17]</t>
  </si>
  <si>
    <t>VS[18]</t>
  </si>
  <si>
    <t>b</t>
  </si>
  <si>
    <t>Descrição</t>
  </si>
  <si>
    <t>Função de Base Radial</t>
  </si>
  <si>
    <t>qtd_total_compras_360d</t>
  </si>
  <si>
    <t>vl_tot_gr_bomboniere_360</t>
  </si>
  <si>
    <t>vl_tot_gr_perfumaria_180</t>
  </si>
  <si>
    <t>vl_tot_gr_ud_360</t>
  </si>
  <si>
    <t>qt_tot_set_flv_360d</t>
  </si>
  <si>
    <t>qt_tot_set_liquida_180d</t>
  </si>
  <si>
    <t>qt_tot_gr_congelados_360</t>
  </si>
  <si>
    <t>qt_tot_gr_lavanderia_90</t>
  </si>
  <si>
    <t>qt_tot_gr_limpeza_360</t>
  </si>
  <si>
    <t>qt_tot_gr_pereciveis_lacteos_360</t>
  </si>
  <si>
    <t>qt_tot_gr_resfriados_360</t>
  </si>
  <si>
    <t>vl_sacolas_institucional_360d_D_vl_tot_itens_360d</t>
  </si>
  <si>
    <t>vl_tot_set_seca_360d_D_vl_tot_itens_360d</t>
  </si>
  <si>
    <t>vl_tot_gr_basico_360_D_vl_tot_itens_360d</t>
  </si>
  <si>
    <t>vl_tot_gr_limpeza_360_D_vl_tot_itens_360d</t>
  </si>
  <si>
    <t>vl_tot_gr_matinas_360_D_vl_tot_itens_360d</t>
  </si>
  <si>
    <t>vl_tot_gr_bomboniere_360_D_vl_tot_itens_360d</t>
  </si>
  <si>
    <t>vl_tot_gr_lavanderia_360_D_vl_tot_itens_360d</t>
  </si>
  <si>
    <t>vl_tot_gr_pereciveis_lacteos_360_D_vl_tot_itens_360d</t>
  </si>
  <si>
    <t>y</t>
  </si>
  <si>
    <t>Coeficiente de acerto (R ^ 2)</t>
  </si>
  <si>
    <t>Função de base radial</t>
  </si>
  <si>
    <t>Gaussiana (G)</t>
  </si>
  <si>
    <t>Tipo de saída</t>
  </si>
  <si>
    <t>Decimal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</si>
</sst>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1"/>
  <sheetViews>
    <sheetView tabSelected="1" workbookViewId="0"/>
  </sheetViews>
  <sheetFormatPr defaultRowHeight="15"/>
  <sheetData>
    <row r="1" spans="1:3">
      <c r="A1" t="s">
        <v>21</v>
      </c>
      <c r="B1" s="1" t="s">
        <v>0</v>
      </c>
      <c r="C1" t="s">
        <v>22</v>
      </c>
    </row>
    <row r="2" spans="1:3">
      <c r="A2" s="1" t="s">
        <v>1</v>
      </c>
      <c r="B2">
        <v>-0.08997487985362354</v>
      </c>
      <c r="C2">
        <f>EXP(((-1) / (2 * 0.22762491431659534)) * (SQRT(SUMXMY2(Formulário!$B$2:$B$20,{0.0; 0.0; 0.0; 0.0; 0.0; 0.0; 0.0; 0.0; 0.0; 0.0; 0.0; 0.0; 0.0; 0.0; 0.0; 0.0; 0.0; 0.0; 0.0}))) ^ 2)</f>
        <v>0</v>
      </c>
    </row>
    <row r="3" spans="1:3">
      <c r="A3" s="1" t="s">
        <v>2</v>
      </c>
      <c r="B3">
        <v>-35.26045477732077</v>
      </c>
      <c r="C3">
        <f>EXP(((-1) / (2 * 0.22762491431659534)) * (SQRT(SUMXMY2(Formulário!$B$2:$B$20,{0.2912291401980419; 0.6118528947223795; 0.13949386065204183; 0.29214464853521815; 0.3663618432936917; 0.45606998421703593; 0.7851759613930136; 0.19967378215835974; 0.5142344384136116; 0.5924145688620425; 0.046450412719997725; 0.6075448519014384; 0.17052412368729153; 0.06505159298527952; 0.9488855372533332; 0.9656320330745594; 0.8083973481164611; 0.3046137691733707; 0.09767211400638387}))) ^ 2)</f>
        <v>0</v>
      </c>
    </row>
    <row r="4" spans="1:3">
      <c r="A4" s="1" t="s">
        <v>3</v>
      </c>
      <c r="B4">
        <v>27.88568402156668</v>
      </c>
      <c r="C4">
        <f>EXP(((-1) / (2 * 0.22762491431659534)) * (SQRT(SUMXMY2(Formulário!$B$2:$B$20,{0.6842330265121569; 0.4401524937396013; 0.12203823484477883; 0.4951769101112702; 0.034388521115218396; 0.9093204020787821; 0.2587799816000169; 0.662522284353982; 0.31171107608941095; 0.5200680211778108; 0.5467102793432796; 0.18485445552552704; 0.9695846277645586; 0.7751328233611146; 0.9394989415641891; 0.8948273504276488; 0.5978999788110851; 0.9218742350231168; 0.0884925020519195}))) ^ 2)</f>
        <v>0</v>
      </c>
    </row>
    <row r="5" spans="1:3">
      <c r="A5" s="1" t="s">
        <v>4</v>
      </c>
      <c r="B5">
        <v>-13.35271952252734</v>
      </c>
      <c r="C5">
        <f>EXP(((-1) / (2 * 0.22762491431659534)) * (SQRT(SUMXMY2(Formulário!$B$2:$B$20,{0.1959828624191452; 0.045227288910538066; 0.32533033076326434; 0.388677289689482; 0.2713490317738959; 0.8287375091519293; 0.3567533266935893; 0.28093450968738076; 0.5426960831582485; 0.14092422497476265; 0.8021969807540397; 0.07455064367977082; 0.9868869366005173; 0.7722447692966574; 0.1987156815341724; 0.005522117123602399; 0.8154614284548342; 0.7068573438476171; 0.7290071680409873}))) ^ 2)</f>
        <v>0</v>
      </c>
    </row>
    <row r="6" spans="1:3">
      <c r="A6" s="1" t="s">
        <v>5</v>
      </c>
      <c r="B6">
        <v>6.306450509282031</v>
      </c>
      <c r="C6">
        <f>EXP(((-1) / (2 * 0.22762491431659534)) * (SQRT(SUMXMY2(Formulário!$B$2:$B$20,{0.7712703466859457; 0.07404465173409036; 0.3584657285442726; 0.11586905952512971; 0.8631034258755935; 0.6232981268275579; 0.3308980248526492; 0.06355835028602363; 0.3109823217156622; 0.32518332202674705; 0.7296061783380641; 0.6375574713552131; 0.8872127425763265; 0.4722149251619493; 0.1195942459383017; 0.713244787222995; 0.7607850486168974; 0.5612771975694962; 0.770967179954561}))) ^ 2)</f>
        <v>0</v>
      </c>
    </row>
    <row r="7" spans="1:3">
      <c r="A7" s="1" t="s">
        <v>6</v>
      </c>
      <c r="B7">
        <v>-4.197341186437685</v>
      </c>
      <c r="C7">
        <f>EXP(((-1) / (2 * 0.22762491431659534)) * (SQRT(SUMXMY2(Formulário!$B$2:$B$20,{0.49379559636439074; 0.5227328293819941; 0.42754101835854963; 0.02541912674409519; 0.10789142699330445; 0.03142918568673425; 0.6364104112637804; 0.3143559810763267; 0.5085706911647028; 0.907566473926093; 0.24929222914887494; 0.41038292303562973; 0.7555511385430487; 0.22879816549162246; 0.07697990982879299; 0.289751452913768; 0.16122128725400442; 0.9296976523425731; 0.808120379564417}))) ^ 2)</f>
        <v>0</v>
      </c>
    </row>
    <row r="8" spans="1:3">
      <c r="A8" s="1" t="s">
        <v>7</v>
      </c>
      <c r="B8">
        <v>9.024274394749916</v>
      </c>
      <c r="C8">
        <f>EXP(((-1) / (2 * 0.22762491431659534)) * (SQRT(SUMXMY2(Formulário!$B$2:$B$20,{0.6334037565104235; 0.8714605901877177; 0.8036720768991145; 0.18657005888603584; 0.8925589984899778; 0.5393422419156507; 0.8074401551640625; 0.8960912999234932; 0.3180034749718639; 0.11005192452767676; 0.22793516254194168; 0.4271077886262563; 0.8180147659224931; 0.8607305832563434; 0.006952130531190703; 0.5107473025775657; 0.417411003148779; 0.22210781047073025; 0.1198653673336828}))) ^ 2)</f>
        <v>0</v>
      </c>
    </row>
    <row r="9" spans="1:3">
      <c r="A9" s="1" t="s">
        <v>8</v>
      </c>
      <c r="B9">
        <v>5.316279215265726</v>
      </c>
      <c r="C9">
        <f>EXP(((-1) / (2 * 0.22762491431659534)) * (SQRT(SUMXMY2(Formulário!$B$2:$B$20,{0.33761517140362796; 0.9429097039125192; 0.32320293202075523; 0.5187906217433661; 0.7030189588951778; 0.363629602379294; 0.9717820827209607; 0.9624472949421112; 0.25178229582536416; 0.49724850589238545; 0.30087830981676966; 0.2848404943774676; 0.036886947354532795; 0.6095643339798968; 0.5026790232288615; 0.05147875124998935; 0.27864646423661144; 0.9082658859666537; 0.23956189066697242}))) ^ 2)</f>
        <v>0</v>
      </c>
    </row>
    <row r="10" spans="1:3">
      <c r="A10" s="1" t="s">
        <v>9</v>
      </c>
      <c r="B10">
        <v>-1.528891136236087</v>
      </c>
      <c r="C10">
        <f>EXP(((-1) / (2 * 0.22762491431659534)) * (SQRT(SUMXMY2(Formulário!$B$2:$B$20,{0.1448948720912231; 0.489452760277563; 0.9856504541106007; 0.2420552715115004; 0.6721355474058786; 0.7616196153287176; 0.23763754399239967; 0.7282163486118596; 0.3677831327192532; 0.6323058305935795; 0.6335297107608947; 0.5357746840747585; 0.0902897700544083; 0.835302495589238; 0.32078006497173583; 0.18651851039985423; 0.040775141554763916; 0.5908929431882418; 0.6775643618422824}))) ^ 2)</f>
        <v>0</v>
      </c>
    </row>
    <row r="11" spans="1:3">
      <c r="A11" s="1" t="s">
        <v>10</v>
      </c>
      <c r="B11">
        <v>18.29791689255195</v>
      </c>
      <c r="C11">
        <f>EXP(((-1) / (2 * 0.22762491431659534)) * (SQRT(SUMXMY2(Formulário!$B$2:$B$20,{0.016587828927856152; 0.512093058299281; 0.22649577519793795; 0.6451727904094499; 0.17436642900499144; 0.690937738102466; 0.3867353463005374; 0.9367299887367345; 0.13752094414599325; 0.3410663510502585; 0.11347352124058907; 0.9246936182785628; 0.877339353380981; 0.2579416277151556; 0.659984046034179; 0.8172222002012158; 0.5552008115994623; 0.5296505783560065; 0.24185229090045168}))) ^ 2)</f>
        <v>0</v>
      </c>
    </row>
    <row r="12" spans="1:3">
      <c r="A12" s="1" t="s">
        <v>11</v>
      </c>
      <c r="B12">
        <v>-4.295705434366483</v>
      </c>
      <c r="C12">
        <f>EXP(((-1) / (2 * 0.22762491431659534)) * (SQRT(SUMXMY2(Formulário!$B$2:$B$20,{0.09310276780589921; 0.8972157579533268; 0.9004180571633305; 0.6331014572732679; 0.3390297910487007; 0.3492095746126609; 0.7259556788702394; 0.8971102599525771; 0.8870864242651173; 0.7798755458576239; 0.6420316461542878; 0.08413996499504883; 0.16162871409461377; 0.8985541885270792; 0.6064290596595899; 0.009197051616629648; 0.1014715428660321; 0.6635017691080558; 0.005061583846218687}))) ^ 2)</f>
        <v>0</v>
      </c>
    </row>
    <row r="13" spans="1:3">
      <c r="A13" s="1" t="s">
        <v>12</v>
      </c>
      <c r="B13">
        <v>3.832032220176294</v>
      </c>
      <c r="C13">
        <f>EXP(((-1) / (2 * 0.22762491431659534)) * (SQRT(SUMXMY2(Formulário!$B$2:$B$20,{0.16080805141749865; 0.5487337893665861; 0.6918951976926933; 0.6519612595026005; 0.22426930946055978; 0.7121792213475359; 0.23724908749680007; 0.3253996981592677; 0.7464914051180241; 0.6496328990472147; 0.8492234104941779; 0.6576128923003434; 0.5683086033354716; 0.09367476782809248; 0.3677158030594335; 0.26520236768172545; 0.24398964337908358; 0.9730105547524456; 0.3930977246667604}))) ^ 2)</f>
        <v>0</v>
      </c>
    </row>
    <row r="14" spans="1:3">
      <c r="A14" s="1" t="s">
        <v>13</v>
      </c>
      <c r="B14">
        <v>18.55777569354649</v>
      </c>
      <c r="C14">
        <f>EXP(((-1) / (2 * 0.22762491431659534)) * (SQRT(SUMXMY2(Formulário!$B$2:$B$20,{0.8920465551771133; 0.6311386259972629; 0.7948113035416484; 0.5026370931051921; 0.5769038846263591; 0.4925176938188639; 0.1952429877980445; 0.7224521152615053; 0.2807723624408558; 0.02431596643145384; 0.6454722959071678; 0.17711067940704894; 0.9404585843529143; 0.9539285770025874; 0.9148643902204485; 0.3701587002554444; 0.015456616528867428; 0.9283185625877254; 0.42818414831731433}))) ^ 2)</f>
        <v>0</v>
      </c>
    </row>
    <row r="15" spans="1:3">
      <c r="A15" s="1" t="s">
        <v>14</v>
      </c>
      <c r="B15">
        <v>-32.89150225382043</v>
      </c>
      <c r="C15">
        <f>EXP(((-1) / (2 * 0.22762491431659534)) * (SQRT(SUMXMY2(Formulário!$B$2:$B$20,{0.9666548190436696; 0.9636199770892528; 0.8530094554673601; 0.2944488920695857; 0.38509772860192526; 0.8511366715168569; 0.31692200515627766; 0.1694927466860925; 0.5568012624583502; 0.936154774160781; 0.696029796674973; 0.570061170089365; 0.09717649377076854; 0.6150072266991697; 0.9900538501042633; 0.14008401523652403; 0.5183296523637367; 0.8773730719279554; 0.7407686177542044}))) ^ 2)</f>
        <v>0</v>
      </c>
    </row>
    <row r="16" spans="1:3">
      <c r="A16" s="1" t="s">
        <v>15</v>
      </c>
      <c r="B16">
        <v>0.04815273259463071</v>
      </c>
      <c r="C16">
        <f>EXP(((-1) / (2 * 0.22762491431659534)) * (SQRT(SUMXMY2(Formulário!$B$2:$B$20,{0.697015740995268; 0.7024840839871093; 0.35949115121975517; 0.29359184426449336; 0.8093611554785136; 0.8101133946791808; 0.8670723185801037; 0.9132405525564713; 0.5113423988609378; 0.5015162946871996; 0.7982951789667752; 0.6499639307777652; 0.7019668772577033; 0.795792669436101; 0.8900053418175663; 0.3379951568515358; 0.375582952639944; 0.093981939840869; 0.578280140996174}))) ^ 2)</f>
        <v>0</v>
      </c>
    </row>
    <row r="17" spans="1:3">
      <c r="A17" s="1" t="s">
        <v>16</v>
      </c>
      <c r="B17">
        <v>0.7869418394992033</v>
      </c>
      <c r="C17">
        <f>EXP(((-1) / (2 * 0.22762491431659534)) * (SQRT(SUMXMY2(Formulário!$B$2:$B$20,{0.035942273796742086; 0.46559801813246016; 0.5426446347075766; 0.2865412521282844; 0.5908332605690108; 0.03050024993904943; 0.03734818874921442; 0.8226005606596583; 0.3601906414112629; 0.12706051265188478; 0.5222432600548044; 0.7699935530986108; 0.21582102749684318; 0.6228904758190003; 0.085347464993768; 0.0516817211686077; 0.531354631568148; 0.5406351216101065; 0.6374299014982066}))) ^ 2)</f>
        <v>0</v>
      </c>
    </row>
    <row r="18" spans="1:3">
      <c r="A18" s="1" t="s">
        <v>17</v>
      </c>
      <c r="B18">
        <v>-10.9128624976538</v>
      </c>
      <c r="C18">
        <f>EXP(((-1) / (2 * 0.22762491431659534)) * (SQRT(SUMXMY2(Formulário!$B$2:$B$20,{0.7260913337226615; 0.9758520794625346; 0.5163003483011953; 0.32295647294124596; 0.7951861947687037; 0.2708322512620742; 0.4389714207056361; 0.07845638134226596; 0.02535074341545751; 0.9626484146779251; 0.8359801205122058; 0.695974206093698; 0.4089529444142699; 0.17329432007084578; 0.15643704267108605; 0.25024289816459533; 0.5492266647061205; 0.7145959227000623; 0.6601973767177313}))) ^ 2)</f>
        <v>0</v>
      </c>
    </row>
    <row r="19" spans="1:3">
      <c r="A19" s="1" t="s">
        <v>18</v>
      </c>
      <c r="B19">
        <v>-10.87331146885137</v>
      </c>
      <c r="C19">
        <f>EXP(((-1) / (2 * 0.22762491431659534)) * (SQRT(SUMXMY2(Formulário!$B$2:$B$20,{0.27993389694594284; 0.9548652806631941; 0.7378969166957685; 0.5543540525114007; 0.6117207462343522; 0.4196000624277899; 0.24773098950115746; 0.3559726786512616; 0.7578461104643691; 0.014393488629755868; 0.11607264050691624; 0.04600264202175275; 0.040728802318970136; 0.8554605840110072; 0.7036578593800237; 0.4741738290873252; 0.09783416065100148; 0.49161587511683236; 0.4734717707805657}))) ^ 2)</f>
        <v>0</v>
      </c>
    </row>
    <row r="20" spans="1:3">
      <c r="A20" s="1" t="s">
        <v>19</v>
      </c>
      <c r="B20">
        <v>-6.028567605520646</v>
      </c>
      <c r="C20">
        <f>EXP(((-1) / (2 * 0.22762491431659534)) * (SQRT(SUMXMY2(Formulário!$B$2:$B$20,{0.17320186991001518; 0.43385164923797304; 0.39850473439737344; 0.6158500980522165; 0.6350936508676438; 0.04530400977204452; 0.3746126146264712; 0.6258599157142364; 0.5031362585800877; 0.8564898411883223; 0.658693631618945; 0.1629344270814297; 0.07056874740042984; 0.6424192782063156; 0.026511310541621813; 0.5857755812734633; 0.9402302414249576; 0.575474177875879; 0.3881699262065219}))) ^ 2)</f>
        <v>0</v>
      </c>
    </row>
    <row r="21" spans="1:3">
      <c r="A21" s="1" t="s">
        <v>20</v>
      </c>
      <c r="B21">
        <v>0.5486073269914716</v>
      </c>
      <c r="C2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4"/>
  <sheetViews>
    <sheetView workbookViewId="0"/>
  </sheetViews>
  <sheetFormatPr defaultRowHeight="15"/>
  <sheetData>
    <row r="1" spans="1:2">
      <c r="A1" t="s">
        <v>21</v>
      </c>
      <c r="B1" t="s">
        <v>0</v>
      </c>
    </row>
    <row r="2" spans="1:2">
      <c r="A2" t="s">
        <v>23</v>
      </c>
    </row>
    <row r="3" spans="1:2">
      <c r="A3" t="s">
        <v>24</v>
      </c>
    </row>
    <row r="4" spans="1:2">
      <c r="A4" t="s">
        <v>25</v>
      </c>
    </row>
    <row r="5" spans="1:2">
      <c r="A5" t="s">
        <v>26</v>
      </c>
    </row>
    <row r="6" spans="1:2">
      <c r="A6" t="s">
        <v>27</v>
      </c>
    </row>
    <row r="7" spans="1:2">
      <c r="A7" t="s">
        <v>28</v>
      </c>
    </row>
    <row r="8" spans="1:2">
      <c r="A8" t="s">
        <v>29</v>
      </c>
    </row>
    <row r="9" spans="1:2">
      <c r="A9" t="s">
        <v>30</v>
      </c>
    </row>
    <row r="10" spans="1:2">
      <c r="A10" t="s">
        <v>31</v>
      </c>
    </row>
    <row r="11" spans="1:2">
      <c r="A11" t="s">
        <v>32</v>
      </c>
    </row>
    <row r="12" spans="1:2">
      <c r="A12" t="s">
        <v>33</v>
      </c>
    </row>
    <row r="13" spans="1:2">
      <c r="A13" t="s">
        <v>34</v>
      </c>
    </row>
    <row r="14" spans="1:2">
      <c r="A14" t="s">
        <v>35</v>
      </c>
    </row>
    <row r="15" spans="1:2">
      <c r="A15" t="s">
        <v>36</v>
      </c>
    </row>
    <row r="16" spans="1:2">
      <c r="A16" t="s">
        <v>37</v>
      </c>
    </row>
    <row r="17" spans="1:2">
      <c r="A17" t="s">
        <v>38</v>
      </c>
    </row>
    <row r="18" spans="1:2">
      <c r="A18" t="s">
        <v>39</v>
      </c>
    </row>
    <row r="19" spans="1:2">
      <c r="A19" t="s">
        <v>40</v>
      </c>
    </row>
    <row r="20" spans="1:2">
      <c r="A20" t="s">
        <v>41</v>
      </c>
    </row>
    <row r="21" spans="1:2">
      <c r="A21" t="s">
        <v>42</v>
      </c>
      <c r="B21">
        <f>IFERROR(SUMPRODUCT('Solução'!$B$2:$B$21,'Solução'!$C$2:$C$21), "")</f>
        <v>0</v>
      </c>
    </row>
    <row r="22" spans="1:2">
      <c r="A22" t="s">
        <v>43</v>
      </c>
      <c r="B22">
        <v>0.01678065433664755</v>
      </c>
    </row>
    <row r="23" spans="1:2">
      <c r="A23" t="s">
        <v>44</v>
      </c>
      <c r="B23" t="s">
        <v>45</v>
      </c>
    </row>
    <row r="24" spans="1:2">
      <c r="A24" t="s">
        <v>46</v>
      </c>
      <c r="B24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Solução</vt:lpstr>
      <vt:lpstr>Formulário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2020-04-06T21:23:36Z</dcterms:created>
  <dcterms:modified xsi:type="dcterms:W3CDTF">2020-04-06T21:23:36Z</dcterms:modified>
</cp:coreProperties>
</file>