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249006F4-6474-4861-8329-F0248E0283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udales Canal j mujica" sheetId="3" r:id="rId1"/>
  </sheets>
  <definedNames>
    <definedName name="solver_adj" localSheetId="0" hidden="1">'Caudales Canal j mujica'!$G$27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'Caudales Canal j mujica'!$A$27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5.535</definedName>
    <definedName name="solver_ver" localSheetId="0" hidden="1">3</definedName>
  </definedNames>
  <calcPr calcId="191029" iterateCount="3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3" l="1"/>
  <c r="C27" i="3"/>
  <c r="B27" i="3"/>
  <c r="E26" i="3"/>
  <c r="C26" i="3"/>
  <c r="B26" i="3"/>
  <c r="E25" i="3"/>
  <c r="C25" i="3"/>
  <c r="B25" i="3"/>
  <c r="E24" i="3"/>
  <c r="C24" i="3"/>
  <c r="B24" i="3"/>
  <c r="E23" i="3"/>
  <c r="C23" i="3"/>
  <c r="B23" i="3"/>
  <c r="E22" i="3"/>
  <c r="C22" i="3"/>
  <c r="B22" i="3"/>
  <c r="E21" i="3"/>
  <c r="C21" i="3"/>
  <c r="B21" i="3"/>
  <c r="E20" i="3"/>
  <c r="C20" i="3"/>
  <c r="B20" i="3"/>
  <c r="E19" i="3"/>
  <c r="C19" i="3"/>
  <c r="B19" i="3"/>
  <c r="E18" i="3"/>
  <c r="C18" i="3"/>
  <c r="B18" i="3"/>
  <c r="E17" i="3"/>
  <c r="C17" i="3"/>
  <c r="B17" i="3"/>
  <c r="E16" i="3"/>
  <c r="C16" i="3"/>
  <c r="B16" i="3"/>
  <c r="D16" i="3" l="1"/>
  <c r="F16" i="3" s="1"/>
  <c r="A16" i="3" s="1"/>
  <c r="D18" i="3"/>
  <c r="F18" i="3" s="1"/>
  <c r="A18" i="3" s="1"/>
  <c r="D20" i="3"/>
  <c r="F20" i="3" s="1"/>
  <c r="A20" i="3" s="1"/>
  <c r="D22" i="3"/>
  <c r="F22" i="3" s="1"/>
  <c r="A22" i="3" s="1"/>
  <c r="D24" i="3"/>
  <c r="F24" i="3" s="1"/>
  <c r="A24" i="3" s="1"/>
  <c r="D26" i="3"/>
  <c r="F26" i="3" s="1"/>
  <c r="A26" i="3" s="1"/>
  <c r="D17" i="3"/>
  <c r="F17" i="3" s="1"/>
  <c r="A17" i="3" s="1"/>
  <c r="D19" i="3"/>
  <c r="F19" i="3" s="1"/>
  <c r="A19" i="3" s="1"/>
  <c r="D21" i="3"/>
  <c r="F21" i="3" s="1"/>
  <c r="A21" i="3" s="1"/>
  <c r="D23" i="3"/>
  <c r="F23" i="3" s="1"/>
  <c r="A23" i="3" s="1"/>
  <c r="D25" i="3"/>
  <c r="F25" i="3" s="1"/>
  <c r="A25" i="3" s="1"/>
  <c r="D27" i="3"/>
  <c r="F27" i="3" s="1"/>
  <c r="A27" i="3" s="1"/>
</calcChain>
</file>

<file path=xl/sharedStrings.xml><?xml version="1.0" encoding="utf-8"?>
<sst xmlns="http://schemas.openxmlformats.org/spreadsheetml/2006/main" count="13" uniqueCount="13">
  <si>
    <t>Ancho Solera(b):</t>
  </si>
  <si>
    <t>Talud (z):</t>
  </si>
  <si>
    <r>
      <t>Pendiente(S</t>
    </r>
    <r>
      <rPr>
        <sz val="7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):</t>
    </r>
  </si>
  <si>
    <t>Cof. Rugosidad(n):</t>
  </si>
  <si>
    <t>Area Hidrahulica</t>
  </si>
  <si>
    <t>Perimetro Mojado</t>
  </si>
  <si>
    <t>Radio Hidrahulico</t>
  </si>
  <si>
    <t>Tirante (y)</t>
  </si>
  <si>
    <t>Velocidad (m/s)</t>
  </si>
  <si>
    <t>Caudal (m3/s)</t>
  </si>
  <si>
    <t>Datos Canal:</t>
  </si>
  <si>
    <t>Espejo de Agua (T)</t>
  </si>
  <si>
    <t>Calculo de la velocidad y el tirante utilizando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</si>
</sst>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2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7"/>
  <sheetViews>
    <sheetView tabSelected="1" topLeftCell="A7" workbookViewId="0">
      <selection activeCell="D18" sqref="D18"/>
    </sheetView>
  </sheetViews>
  <sheetFormatPr baseColWidth="10" defaultRowHeight="14.4" x14ac:dyDescent="0.3"/>
  <cols>
    <col min="1" max="1" width="14.44140625" customWidth="1"/>
    <col min="2" max="2" width="12.5546875" customWidth="1"/>
    <col min="3" max="3" width="11" customWidth="1"/>
    <col min="4" max="4" width="11.44140625" customWidth="1"/>
    <col min="5" max="5" width="12.109375" customWidth="1"/>
    <col min="6" max="6" width="16.44140625" customWidth="1"/>
    <col min="7" max="7" width="11.33203125" customWidth="1"/>
  </cols>
  <sheetData>
    <row r="2" spans="1:7" x14ac:dyDescent="0.3">
      <c r="B2" s="9" t="s">
        <v>12</v>
      </c>
      <c r="C2" s="9"/>
      <c r="D2" s="9"/>
    </row>
    <row r="3" spans="1:7" x14ac:dyDescent="0.3">
      <c r="B3" s="9"/>
      <c r="C3" s="9"/>
      <c r="D3" s="9"/>
    </row>
    <row r="4" spans="1:7" ht="14.4" customHeight="1" x14ac:dyDescent="0.3">
      <c r="B4" s="9"/>
      <c r="C4" s="9"/>
      <c r="D4" s="9"/>
    </row>
    <row r="5" spans="1:7" ht="14.4" customHeight="1" x14ac:dyDescent="0.3">
      <c r="B5" s="9"/>
      <c r="C5" s="9"/>
      <c r="D5" s="9"/>
    </row>
    <row r="6" spans="1:7" ht="14.4" customHeight="1" x14ac:dyDescent="0.3">
      <c r="B6" s="9"/>
      <c r="C6" s="9"/>
      <c r="D6" s="9"/>
    </row>
    <row r="8" spans="1:7" x14ac:dyDescent="0.3">
      <c r="A8" s="8" t="s">
        <v>10</v>
      </c>
      <c r="B8" s="8"/>
    </row>
    <row r="9" spans="1:7" x14ac:dyDescent="0.3">
      <c r="A9" s="1" t="s">
        <v>0</v>
      </c>
      <c r="B9" s="1">
        <v>3</v>
      </c>
    </row>
    <row r="10" spans="1:7" x14ac:dyDescent="0.3">
      <c r="A10" s="1" t="s">
        <v>1</v>
      </c>
      <c r="B10" s="1">
        <v>1</v>
      </c>
      <c r="E10" s="3"/>
      <c r="F10" s="3"/>
      <c r="G10" s="2"/>
    </row>
    <row r="11" spans="1:7" x14ac:dyDescent="0.3">
      <c r="A11" s="1" t="s">
        <v>3</v>
      </c>
      <c r="B11" s="1">
        <v>1.4E-2</v>
      </c>
    </row>
    <row r="12" spans="1:7" x14ac:dyDescent="0.3">
      <c r="A12" s="1" t="s">
        <v>2</v>
      </c>
      <c r="B12" s="1">
        <v>2.0000000000000001E-4</v>
      </c>
    </row>
    <row r="15" spans="1:7" ht="28.8" x14ac:dyDescent="0.3">
      <c r="A15" s="4" t="s">
        <v>9</v>
      </c>
      <c r="B15" s="4" t="s">
        <v>4</v>
      </c>
      <c r="C15" s="4" t="s">
        <v>5</v>
      </c>
      <c r="D15" s="4" t="s">
        <v>6</v>
      </c>
      <c r="E15" s="4" t="s">
        <v>11</v>
      </c>
      <c r="F15" s="7" t="s">
        <v>8</v>
      </c>
      <c r="G15" s="5" t="s">
        <v>7</v>
      </c>
    </row>
    <row r="16" spans="1:7" x14ac:dyDescent="0.3">
      <c r="A16" s="6">
        <f t="shared" ref="A16:A27" si="0">F16*B16</f>
        <v>9.7510000868544431</v>
      </c>
      <c r="B16" s="6">
        <f t="shared" ref="B16:B27" si="1">($B$9+($B$10*G16))*G16</f>
        <v>9.0768932171978403</v>
      </c>
      <c r="C16" s="6">
        <f t="shared" ref="C16:C27" si="2">$B$9+(2*G16*SQRT(1+($B$10*$B$10)))</f>
        <v>8.2765581099214991</v>
      </c>
      <c r="D16" s="6">
        <f t="shared" ref="D16:D27" si="3">B16/C16</f>
        <v>1.0966990259292617</v>
      </c>
      <c r="E16" s="6">
        <f t="shared" ref="E16:E27" si="4">$B$9+(2*$B$10*G16)</f>
        <v>6.731090020850365</v>
      </c>
      <c r="F16" s="6">
        <f t="shared" ref="F16:F27" si="5">(1/$B$11)*(POWER(D16,2/3)*(POWER($B$12,1/2)))</f>
        <v>1.07426625537242</v>
      </c>
      <c r="G16" s="6">
        <v>1.8655450104251823</v>
      </c>
    </row>
    <row r="17" spans="1:7" x14ac:dyDescent="0.3">
      <c r="A17" s="6">
        <f t="shared" si="0"/>
        <v>9.254999755008626</v>
      </c>
      <c r="B17" s="6">
        <f t="shared" si="1"/>
        <v>8.735129998652134</v>
      </c>
      <c r="C17" s="6">
        <f t="shared" si="2"/>
        <v>8.1318480983674775</v>
      </c>
      <c r="D17" s="6">
        <f t="shared" si="3"/>
        <v>1.0741875515856929</v>
      </c>
      <c r="E17" s="6">
        <f t="shared" si="4"/>
        <v>6.6287645903749315</v>
      </c>
      <c r="F17" s="6">
        <f t="shared" si="5"/>
        <v>1.0595148276484392</v>
      </c>
      <c r="G17" s="6">
        <v>1.814382295187466</v>
      </c>
    </row>
    <row r="18" spans="1:7" x14ac:dyDescent="0.3">
      <c r="A18" s="6">
        <f t="shared" si="0"/>
        <v>8.9819994528224765</v>
      </c>
      <c r="B18" s="6">
        <f t="shared" si="1"/>
        <v>8.5451408764525549</v>
      </c>
      <c r="C18" s="6">
        <f t="shared" si="2"/>
        <v>8.0504280746848824</v>
      </c>
      <c r="D18" s="6">
        <f t="shared" si="3"/>
        <v>1.061451738612923</v>
      </c>
      <c r="E18" s="6">
        <f t="shared" si="4"/>
        <v>6.5711919395045992</v>
      </c>
      <c r="F18" s="6">
        <f t="shared" si="5"/>
        <v>1.0511236248396738</v>
      </c>
      <c r="G18" s="6">
        <v>1.7855959697522996</v>
      </c>
    </row>
    <row r="19" spans="1:7" x14ac:dyDescent="0.3">
      <c r="A19" s="6">
        <f t="shared" si="0"/>
        <v>8.109001310707697</v>
      </c>
      <c r="B19" s="6">
        <f t="shared" si="1"/>
        <v>7.9279149492216234</v>
      </c>
      <c r="C19" s="6">
        <f t="shared" si="2"/>
        <v>7.7808464211871815</v>
      </c>
      <c r="D19" s="6">
        <f t="shared" si="3"/>
        <v>1.0189013534098263</v>
      </c>
      <c r="E19" s="6">
        <f t="shared" si="4"/>
        <v>6.3805689242328931</v>
      </c>
      <c r="F19" s="6">
        <f t="shared" si="5"/>
        <v>1.0228416125356961</v>
      </c>
      <c r="G19" s="6">
        <v>1.6902844621164463</v>
      </c>
    </row>
    <row r="20" spans="1:7" x14ac:dyDescent="0.3">
      <c r="A20" s="6">
        <f t="shared" si="0"/>
        <v>7.7559987296339559</v>
      </c>
      <c r="B20" s="6">
        <f t="shared" si="1"/>
        <v>7.6738265977576718</v>
      </c>
      <c r="C20" s="6">
        <f t="shared" si="2"/>
        <v>7.6675003208592853</v>
      </c>
      <c r="D20" s="6">
        <f t="shared" si="3"/>
        <v>1.0008250768351683</v>
      </c>
      <c r="E20" s="6">
        <f t="shared" si="4"/>
        <v>6.3004211280699867</v>
      </c>
      <c r="F20" s="6">
        <f t="shared" si="5"/>
        <v>1.0107081038161971</v>
      </c>
      <c r="G20" s="6">
        <v>1.6502105640349936</v>
      </c>
    </row>
    <row r="21" spans="1:7" x14ac:dyDescent="0.3">
      <c r="A21" s="6">
        <f t="shared" si="0"/>
        <v>7.5420009683529523</v>
      </c>
      <c r="B21" s="6">
        <f t="shared" si="1"/>
        <v>7.5184312376953306</v>
      </c>
      <c r="C21" s="6">
        <f t="shared" si="2"/>
        <v>7.5974639447028212</v>
      </c>
      <c r="D21" s="6">
        <f t="shared" si="3"/>
        <v>0.98959748837471029</v>
      </c>
      <c r="E21" s="6">
        <f t="shared" si="4"/>
        <v>6.2508979315600186</v>
      </c>
      <c r="F21" s="6">
        <f t="shared" si="5"/>
        <v>1.0031349266771836</v>
      </c>
      <c r="G21" s="6">
        <v>1.6254489657800095</v>
      </c>
    </row>
    <row r="22" spans="1:7" x14ac:dyDescent="0.3">
      <c r="A22" s="6">
        <f t="shared" si="0"/>
        <v>7.3769968662453227</v>
      </c>
      <c r="B22" s="6">
        <f t="shared" si="1"/>
        <v>7.3978824923004058</v>
      </c>
      <c r="C22" s="6">
        <f t="shared" si="2"/>
        <v>7.5427483161294182</v>
      </c>
      <c r="D22" s="6">
        <f t="shared" si="3"/>
        <v>0.98079402655936021</v>
      </c>
      <c r="E22" s="6">
        <f t="shared" si="4"/>
        <v>6.2122081395588822</v>
      </c>
      <c r="F22" s="6">
        <f t="shared" si="5"/>
        <v>0.99717681024579397</v>
      </c>
      <c r="G22" s="6">
        <v>1.6061040697794409</v>
      </c>
    </row>
    <row r="23" spans="1:7" x14ac:dyDescent="0.3">
      <c r="A23" s="6">
        <f t="shared" si="0"/>
        <v>7.2089980538762033</v>
      </c>
      <c r="B23" s="6">
        <f t="shared" si="1"/>
        <v>7.2744720688129032</v>
      </c>
      <c r="C23" s="6">
        <f t="shared" si="2"/>
        <v>7.486378533303089</v>
      </c>
      <c r="D23" s="6">
        <f t="shared" si="3"/>
        <v>0.97169439622275022</v>
      </c>
      <c r="E23" s="6">
        <f t="shared" si="4"/>
        <v>6.1723486838683712</v>
      </c>
      <c r="F23" s="6">
        <f t="shared" si="5"/>
        <v>0.99099948225557155</v>
      </c>
      <c r="G23" s="6">
        <v>1.5861743419341856</v>
      </c>
    </row>
    <row r="24" spans="1:7" x14ac:dyDescent="0.3">
      <c r="A24" s="6">
        <f t="shared" si="0"/>
        <v>6.8030008563317423</v>
      </c>
      <c r="B24" s="6">
        <f t="shared" si="1"/>
        <v>6.9732992307584771</v>
      </c>
      <c r="C24" s="6">
        <f t="shared" si="2"/>
        <v>7.3472600018332841</v>
      </c>
      <c r="D24" s="6">
        <f t="shared" si="3"/>
        <v>0.94910200932299982</v>
      </c>
      <c r="E24" s="6">
        <f t="shared" si="4"/>
        <v>6.0739770268773583</v>
      </c>
      <c r="F24" s="6">
        <f t="shared" si="5"/>
        <v>0.97557850756273778</v>
      </c>
      <c r="G24" s="6">
        <v>1.5369885134386789</v>
      </c>
    </row>
    <row r="25" spans="1:7" x14ac:dyDescent="0.3">
      <c r="A25" s="6">
        <f t="shared" si="0"/>
        <v>6.0539977292949851</v>
      </c>
      <c r="B25" s="6">
        <f t="shared" si="1"/>
        <v>6.4058659531667406</v>
      </c>
      <c r="C25" s="6">
        <f t="shared" si="2"/>
        <v>7.0788331982770947</v>
      </c>
      <c r="D25" s="6">
        <f t="shared" si="3"/>
        <v>0.90493246185343845</v>
      </c>
      <c r="E25" s="6">
        <f t="shared" si="4"/>
        <v>5.8841706138305474</v>
      </c>
      <c r="F25" s="6">
        <f t="shared" si="5"/>
        <v>0.94507093553872923</v>
      </c>
      <c r="G25" s="6">
        <v>1.4420853069152737</v>
      </c>
    </row>
    <row r="26" spans="1:7" x14ac:dyDescent="0.3">
      <c r="A26" s="6">
        <f t="shared" si="0"/>
        <v>5.9849976702630148</v>
      </c>
      <c r="B26" s="6">
        <f t="shared" si="1"/>
        <v>6.3527580327720816</v>
      </c>
      <c r="C26" s="6">
        <f t="shared" si="2"/>
        <v>7.0532657890999744</v>
      </c>
      <c r="D26" s="6">
        <f t="shared" si="3"/>
        <v>0.90068320445112837</v>
      </c>
      <c r="E26" s="6">
        <f t="shared" si="4"/>
        <v>5.8660917254240346</v>
      </c>
      <c r="F26" s="6">
        <f t="shared" si="5"/>
        <v>0.94211012593083265</v>
      </c>
      <c r="G26" s="6">
        <v>1.4330458627120173</v>
      </c>
    </row>
    <row r="27" spans="1:7" x14ac:dyDescent="0.3">
      <c r="A27" s="6">
        <f t="shared" si="0"/>
        <v>5.5349949360173865</v>
      </c>
      <c r="B27" s="6">
        <f t="shared" si="1"/>
        <v>6.0026288768978899</v>
      </c>
      <c r="C27" s="6">
        <f t="shared" si="2"/>
        <v>6.8826919839276748</v>
      </c>
      <c r="D27" s="6">
        <f t="shared" si="3"/>
        <v>0.87213388175950768</v>
      </c>
      <c r="E27" s="6">
        <f t="shared" si="4"/>
        <v>5.7454778310939085</v>
      </c>
      <c r="F27" s="6">
        <f t="shared" si="5"/>
        <v>0.92209514356613487</v>
      </c>
      <c r="G27" s="6">
        <v>1.3727389155469543</v>
      </c>
    </row>
  </sheetData>
  <mergeCells count="2">
    <mergeCell ref="A8:B8"/>
    <mergeCell ref="B2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Caudales Canal j mujica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2024-11-07T06:15:36Z</dcterms:modified>
</cp:coreProperties>
</file>