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derp\Downloads\Github\"/>
    </mc:Choice>
  </mc:AlternateContent>
  <xr:revisionPtr revIDLastSave="0" documentId="13_ncr:1_{8F1FEF72-E0CF-4D6B-B069-7E900C212D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imensiones del modelo" sheetId="2" r:id="rId1"/>
  </sheets>
  <definedNames>
    <definedName name="solver_adj" localSheetId="0" hidden="1">'Dimensiones del modelo'!$B$16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'Dimensiones del modelo'!$G$26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0.10784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2" l="1"/>
  <c r="C43" i="2"/>
  <c r="C44" i="2"/>
  <c r="C45" i="2"/>
  <c r="C46" i="2"/>
  <c r="C42" i="2"/>
  <c r="B19" i="2" l="1"/>
  <c r="G26" i="2" l="1"/>
  <c r="B21" i="2"/>
  <c r="E13" i="2"/>
  <c r="E29" i="2" s="1"/>
  <c r="C13" i="2"/>
  <c r="C29" i="2" s="1"/>
  <c r="B13" i="2"/>
  <c r="I13" i="2" s="1"/>
  <c r="E26" i="2" l="1"/>
  <c r="D13" i="2"/>
  <c r="B29" i="2"/>
  <c r="C26" i="2"/>
  <c r="B26" i="2"/>
  <c r="I26" i="2" l="1"/>
  <c r="F13" i="2"/>
  <c r="D29" i="2"/>
  <c r="D26" i="2"/>
  <c r="F26" i="2" s="1"/>
  <c r="F29" i="2" l="1"/>
  <c r="A13" i="2"/>
  <c r="A29" i="2" s="1"/>
  <c r="I12" i="2"/>
  <c r="A26" i="2"/>
  <c r="I25" i="2"/>
</calcChain>
</file>

<file path=xl/sharedStrings.xml><?xml version="1.0" encoding="utf-8"?>
<sst xmlns="http://schemas.openxmlformats.org/spreadsheetml/2006/main" count="35" uniqueCount="22">
  <si>
    <t>Ancho Solera(b):</t>
  </si>
  <si>
    <t>Talud (z):</t>
  </si>
  <si>
    <t>Cof. Rugosidad(n):</t>
  </si>
  <si>
    <r>
      <t>Pendiente(S</t>
    </r>
    <r>
      <rPr>
        <sz val="7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):</t>
    </r>
  </si>
  <si>
    <t>Datos del Prototipo</t>
  </si>
  <si>
    <t>Caudal (m3/s)</t>
  </si>
  <si>
    <t>Area Hidrahulica</t>
  </si>
  <si>
    <t>Perimetro Mojado</t>
  </si>
  <si>
    <t>Radio Hidrahulico</t>
  </si>
  <si>
    <t>Espejo de Agua (T)</t>
  </si>
  <si>
    <t>Velocidad (m/s)</t>
  </si>
  <si>
    <t>Tirante (y)</t>
  </si>
  <si>
    <t>Variables de Prueba</t>
  </si>
  <si>
    <t>Variables de Modelo</t>
  </si>
  <si>
    <t>Por escala</t>
  </si>
  <si>
    <t>Resultados del Modelo</t>
  </si>
  <si>
    <t>froude</t>
  </si>
  <si>
    <r>
      <t>D</t>
    </r>
    <r>
      <rPr>
        <sz val="8"/>
        <color theme="1"/>
        <rFont val="Calibri"/>
        <family val="2"/>
        <scheme val="minor"/>
      </rPr>
      <t>H</t>
    </r>
  </si>
  <si>
    <r>
      <t xml:space="preserve">Escala </t>
    </r>
    <r>
      <rPr>
        <sz val="11"/>
        <color theme="1"/>
        <rFont val="Calibri"/>
        <family val="2"/>
      </rPr>
      <t>λ</t>
    </r>
    <r>
      <rPr>
        <sz val="11"/>
        <color theme="1"/>
        <rFont val="Calibri"/>
        <family val="2"/>
        <scheme val="minor"/>
      </rPr>
      <t xml:space="preserve">: </t>
    </r>
  </si>
  <si>
    <t>Lm</t>
  </si>
  <si>
    <t>Lp</t>
  </si>
  <si>
    <t>Diametro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</si>
</sst>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5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5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0" fontId="0" fillId="5" borderId="1" xfId="0" applyFill="1" applyBorder="1" applyAlignment="1">
      <alignment horizontal="right"/>
    </xf>
    <xf numFmtId="0" fontId="0" fillId="0" borderId="1" xfId="0" applyFill="1" applyBorder="1" applyAlignment="1">
      <alignment horizontal="center"/>
    </xf>
    <xf numFmtId="164" fontId="0" fillId="0" borderId="1" xfId="0" applyNumberFormat="1" applyBorder="1"/>
    <xf numFmtId="165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right"/>
    </xf>
    <xf numFmtId="0" fontId="0" fillId="4" borderId="1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0</xdr:rowOff>
    </xdr:from>
    <xdr:to>
      <xdr:col>8</xdr:col>
      <xdr:colOff>384052</xdr:colOff>
      <xdr:row>8</xdr:row>
      <xdr:rowOff>66445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6450" y="0"/>
          <a:ext cx="5175127" cy="1590445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13</xdr:row>
      <xdr:rowOff>76200</xdr:rowOff>
    </xdr:from>
    <xdr:to>
      <xdr:col>7</xdr:col>
      <xdr:colOff>609600</xdr:colOff>
      <xdr:row>22</xdr:row>
      <xdr:rowOff>164927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52650" y="2743200"/>
          <a:ext cx="4562475" cy="1803227"/>
        </a:xfrm>
        <a:prstGeom prst="rect">
          <a:avLst/>
        </a:prstGeom>
      </xdr:spPr>
    </xdr:pic>
    <xdr:clientData/>
  </xdr:twoCellAnchor>
  <xdr:twoCellAnchor editAs="oneCell">
    <xdr:from>
      <xdr:col>6</xdr:col>
      <xdr:colOff>123825</xdr:colOff>
      <xdr:row>13</xdr:row>
      <xdr:rowOff>110552</xdr:rowOff>
    </xdr:from>
    <xdr:to>
      <xdr:col>8</xdr:col>
      <xdr:colOff>685800</xdr:colOff>
      <xdr:row>17</xdr:row>
      <xdr:rowOff>7346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76875" y="2777552"/>
          <a:ext cx="2076450" cy="65879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304801</xdr:colOff>
      <xdr:row>29</xdr:row>
      <xdr:rowOff>114301</xdr:rowOff>
    </xdr:from>
    <xdr:to>
      <xdr:col>8</xdr:col>
      <xdr:colOff>701671</xdr:colOff>
      <xdr:row>36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57426" y="6019801"/>
          <a:ext cx="5311770" cy="14001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5:I47"/>
  <sheetViews>
    <sheetView tabSelected="1" topLeftCell="A4" workbookViewId="0">
      <selection activeCell="M15" sqref="M15"/>
    </sheetView>
  </sheetViews>
  <sheetFormatPr baseColWidth="10" defaultRowHeight="14.4" x14ac:dyDescent="0.3"/>
  <cols>
    <col min="1" max="1" width="16.6640625" customWidth="1"/>
    <col min="2" max="2" width="12.5546875" customWidth="1"/>
    <col min="3" max="3" width="11" customWidth="1"/>
    <col min="4" max="4" width="11.44140625" customWidth="1"/>
    <col min="5" max="5" width="12.109375" customWidth="1"/>
    <col min="6" max="6" width="16.44140625" customWidth="1"/>
    <col min="7" max="7" width="11.33203125" customWidth="1"/>
    <col min="11" max="11" width="12" bestFit="1" customWidth="1"/>
  </cols>
  <sheetData>
    <row r="5" spans="1:9" x14ac:dyDescent="0.3">
      <c r="A5" s="13" t="s">
        <v>4</v>
      </c>
      <c r="B5" s="13"/>
    </row>
    <row r="6" spans="1:9" x14ac:dyDescent="0.3">
      <c r="A6" s="2" t="s">
        <v>0</v>
      </c>
      <c r="B6" s="2">
        <v>3</v>
      </c>
    </row>
    <row r="7" spans="1:9" x14ac:dyDescent="0.3">
      <c r="A7" s="2" t="s">
        <v>1</v>
      </c>
      <c r="B7" s="2">
        <v>1</v>
      </c>
    </row>
    <row r="8" spans="1:9" x14ac:dyDescent="0.3">
      <c r="A8" s="2" t="s">
        <v>2</v>
      </c>
      <c r="B8" s="2">
        <v>1.4E-2</v>
      </c>
    </row>
    <row r="9" spans="1:9" x14ac:dyDescent="0.3">
      <c r="A9" s="2" t="s">
        <v>3</v>
      </c>
      <c r="B9" s="2">
        <v>2.0000000000000001E-4</v>
      </c>
    </row>
    <row r="11" spans="1:9" x14ac:dyDescent="0.3">
      <c r="A11" s="14" t="s">
        <v>12</v>
      </c>
      <c r="B11" s="14"/>
      <c r="C11" s="14"/>
      <c r="D11" s="14"/>
      <c r="E11" s="14"/>
      <c r="F11" s="14"/>
      <c r="G11" s="14"/>
    </row>
    <row r="12" spans="1:9" ht="28.8" x14ac:dyDescent="0.3">
      <c r="A12" s="3" t="s">
        <v>5</v>
      </c>
      <c r="B12" s="3" t="s">
        <v>6</v>
      </c>
      <c r="C12" s="3" t="s">
        <v>7</v>
      </c>
      <c r="D12" s="3" t="s">
        <v>8</v>
      </c>
      <c r="E12" s="3" t="s">
        <v>9</v>
      </c>
      <c r="F12" s="4" t="s">
        <v>10</v>
      </c>
      <c r="G12" s="5" t="s">
        <v>11</v>
      </c>
      <c r="H12" s="11" t="s">
        <v>16</v>
      </c>
      <c r="I12" s="11">
        <f>F13/SQRT(9.81*I13)</f>
        <v>0.29070007397652725</v>
      </c>
    </row>
    <row r="13" spans="1:9" x14ac:dyDescent="0.3">
      <c r="A13" s="6">
        <f>F13*B13</f>
        <v>6.803000938929606</v>
      </c>
      <c r="B13" s="6">
        <f t="shared" ref="B13" si="0">($B$6+($B$7*G13))*G13</f>
        <v>6.9732992924668959</v>
      </c>
      <c r="C13" s="6">
        <f t="shared" ref="C13" si="1">$B$6+(2*G13*SQRT(1+($B$7*$B$7)))</f>
        <v>7.3472600305686191</v>
      </c>
      <c r="D13" s="6">
        <f t="shared" ref="D13" si="2">B13/C13</f>
        <v>0.94910201400987004</v>
      </c>
      <c r="E13" s="6">
        <f t="shared" ref="E13" si="3">$B$6+(2*$B$7*G13)</f>
        <v>6.0739770471963084</v>
      </c>
      <c r="F13" s="6">
        <f t="shared" ref="F13" si="4">(1/$B$8)*(POWER(D13,2/3)*(POWER($B$9,1/2)))</f>
        <v>0.97557851077448243</v>
      </c>
      <c r="G13" s="6">
        <v>1.5369885235981542</v>
      </c>
      <c r="H13" s="12" t="s">
        <v>17</v>
      </c>
      <c r="I13">
        <f>B13/E13</f>
        <v>1.1480615152613569</v>
      </c>
    </row>
    <row r="16" spans="1:9" x14ac:dyDescent="0.3">
      <c r="A16" s="7" t="s">
        <v>18</v>
      </c>
      <c r="B16" s="8">
        <v>14.252520504256115</v>
      </c>
    </row>
    <row r="18" spans="1:9" x14ac:dyDescent="0.3">
      <c r="A18" s="15" t="s">
        <v>15</v>
      </c>
      <c r="B18" s="15"/>
    </row>
    <row r="19" spans="1:9" x14ac:dyDescent="0.3">
      <c r="A19" s="2" t="s">
        <v>0</v>
      </c>
      <c r="B19" s="2">
        <f>B6/B16</f>
        <v>0.21048908500809624</v>
      </c>
    </row>
    <row r="20" spans="1:9" x14ac:dyDescent="0.3">
      <c r="A20" s="2" t="s">
        <v>1</v>
      </c>
      <c r="B20" s="2">
        <v>1</v>
      </c>
    </row>
    <row r="21" spans="1:9" x14ac:dyDescent="0.3">
      <c r="A21" s="2" t="s">
        <v>2</v>
      </c>
      <c r="B21" s="9">
        <f>B8/(B16^(1/6))</f>
        <v>8.9910985225847301E-3</v>
      </c>
    </row>
    <row r="22" spans="1:9" x14ac:dyDescent="0.3">
      <c r="A22" s="2" t="s">
        <v>3</v>
      </c>
      <c r="B22" s="2">
        <v>2.0000000000000001E-4</v>
      </c>
    </row>
    <row r="24" spans="1:9" x14ac:dyDescent="0.3">
      <c r="A24" s="14" t="s">
        <v>13</v>
      </c>
      <c r="B24" s="14"/>
      <c r="C24" s="14"/>
      <c r="D24" s="14"/>
      <c r="E24" s="14"/>
      <c r="F24" s="14"/>
      <c r="G24" s="14"/>
    </row>
    <row r="25" spans="1:9" ht="28.8" x14ac:dyDescent="0.3">
      <c r="A25" s="3" t="s">
        <v>5</v>
      </c>
      <c r="B25" s="3" t="s">
        <v>6</v>
      </c>
      <c r="C25" s="3" t="s">
        <v>7</v>
      </c>
      <c r="D25" s="3" t="s">
        <v>8</v>
      </c>
      <c r="E25" s="3" t="s">
        <v>9</v>
      </c>
      <c r="F25" s="4" t="s">
        <v>10</v>
      </c>
      <c r="G25" s="5" t="s">
        <v>11</v>
      </c>
      <c r="H25" s="11" t="s">
        <v>16</v>
      </c>
      <c r="I25" s="11">
        <f>F26/SQRT(9.81*I26)</f>
        <v>0.29070007397652714</v>
      </c>
    </row>
    <row r="26" spans="1:9" x14ac:dyDescent="0.3">
      <c r="A26" s="6">
        <f>F26*B26</f>
        <v>8.8709747834221728E-3</v>
      </c>
      <c r="B26" s="6">
        <f>($B$19+($B$20*G26))*G26</f>
        <v>3.4328510224341101E-2</v>
      </c>
      <c r="C26" s="6">
        <f>$B$19+(2*G26*SQRT(1+($B$20*$B$20)))</f>
        <v>0.5155060137169819</v>
      </c>
      <c r="D26" s="6">
        <f t="shared" ref="D26" si="5">B26/C26</f>
        <v>6.6591871502759623E-2</v>
      </c>
      <c r="E26" s="6">
        <f>$B$19+(2*$B$20*G26)</f>
        <v>0.42616862367484304</v>
      </c>
      <c r="F26" s="6">
        <f>(1/$B$21)*(POWER(D26,2/3)*(POWER($B$22,1/2)))</f>
        <v>0.25841420805765369</v>
      </c>
      <c r="G26" s="6">
        <f>G13/B16</f>
        <v>0.1078397693333734</v>
      </c>
      <c r="H26" s="12" t="s">
        <v>17</v>
      </c>
      <c r="I26">
        <f>B26/E26</f>
        <v>8.0551472626790493E-2</v>
      </c>
    </row>
    <row r="28" spans="1:9" x14ac:dyDescent="0.3">
      <c r="A28" s="16" t="s">
        <v>14</v>
      </c>
      <c r="B28" s="16"/>
      <c r="C28" s="16"/>
      <c r="D28" s="16"/>
      <c r="E28" s="16"/>
      <c r="F28" s="16"/>
    </row>
    <row r="29" spans="1:9" x14ac:dyDescent="0.3">
      <c r="A29" s="1">
        <f>A13/(($B$16^5)^0.5)</f>
        <v>8.8709747834221763E-3</v>
      </c>
      <c r="B29" s="1">
        <f>B13/POWER(B16,2)</f>
        <v>3.4328510224341101E-2</v>
      </c>
      <c r="C29" s="1">
        <f>C13/B16</f>
        <v>0.5155060137169819</v>
      </c>
      <c r="D29" s="1">
        <f>D13/B16</f>
        <v>6.6591871502759623E-2</v>
      </c>
      <c r="E29" s="1">
        <f>E13/B16</f>
        <v>0.42616862367484304</v>
      </c>
      <c r="F29" s="1">
        <f>F13/POWER(B16,0.5)</f>
        <v>0.2584142080576538</v>
      </c>
      <c r="G29" s="10"/>
    </row>
    <row r="41" spans="1:3" x14ac:dyDescent="0.3">
      <c r="B41" t="s">
        <v>19</v>
      </c>
      <c r="C41" t="s">
        <v>20</v>
      </c>
    </row>
    <row r="42" spans="1:3" x14ac:dyDescent="0.3">
      <c r="B42">
        <v>6.6251000000000004E-2</v>
      </c>
      <c r="C42">
        <f>B42*$B$16</f>
        <v>0.94424373592747191</v>
      </c>
    </row>
    <row r="43" spans="1:3" x14ac:dyDescent="0.3">
      <c r="B43">
        <v>2.3924000000000001E-2</v>
      </c>
      <c r="C43">
        <f t="shared" ref="C43:C47" si="6">B43*$B$16</f>
        <v>0.3409773005438233</v>
      </c>
    </row>
    <row r="44" spans="1:3" x14ac:dyDescent="0.3">
      <c r="B44">
        <v>1.5330000000000001E-3</v>
      </c>
      <c r="C44">
        <f t="shared" si="6"/>
        <v>2.1849113933024626E-2</v>
      </c>
    </row>
    <row r="45" spans="1:3" x14ac:dyDescent="0.3">
      <c r="B45">
        <v>4.7234999999999999E-2</v>
      </c>
      <c r="C45">
        <f t="shared" si="6"/>
        <v>0.67321780601853753</v>
      </c>
    </row>
    <row r="46" spans="1:3" x14ac:dyDescent="0.3">
      <c r="B46">
        <v>5.3983000000000003E-2</v>
      </c>
      <c r="C46">
        <f t="shared" si="6"/>
        <v>0.76939381438125787</v>
      </c>
    </row>
    <row r="47" spans="1:3" x14ac:dyDescent="0.3">
      <c r="A47" t="s">
        <v>21</v>
      </c>
      <c r="B47">
        <v>7.1271000000000001E-2</v>
      </c>
      <c r="C47">
        <f t="shared" si="6"/>
        <v>1.0157913888588375</v>
      </c>
    </row>
  </sheetData>
  <mergeCells count="5">
    <mergeCell ref="A5:B5"/>
    <mergeCell ref="A11:G11"/>
    <mergeCell ref="A18:B18"/>
    <mergeCell ref="A24:G24"/>
    <mergeCell ref="A28:F28"/>
  </mergeCells>
  <pageMargins left="0.7" right="0.7" top="0.75" bottom="0.75" header="0.3" footer="0.3"/>
  <pageSetup scale="88" fitToHeight="0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Dimensiones del modelo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CODOSA</dc:creator>
  <cp:lastModifiedBy>Eder Peralta Escobar</cp:lastModifiedBy>
  <cp:lastPrinted>2018-06-12T04:59:16Z</cp:lastPrinted>
  <dcterms:created xsi:type="dcterms:W3CDTF">2017-05-08T20:35:35Z</dcterms:created>
  <dcterms:modified xsi:type="dcterms:W3CDTF">2024-11-07T06:24:16Z</dcterms:modified>
</cp:coreProperties>
</file>