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-2025\python\cronogramas\src\output\"/>
    </mc:Choice>
  </mc:AlternateContent>
  <xr:revisionPtr revIDLastSave="0" documentId="8_{2DE31AAC-3600-49E9-9174-FD6176AB4D95}" xr6:coauthVersionLast="47" xr6:coauthVersionMax="47" xr10:uidLastSave="{00000000-0000-0000-0000-000000000000}"/>
  <bookViews>
    <workbookView xWindow="28680" yWindow="-210" windowWidth="29040" windowHeight="16440" activeTab="12" xr2:uid="{00000000-000D-0000-FFFF-FFFF00000000}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4" l="1"/>
  <c r="AB6" i="14"/>
  <c r="Z6" i="14"/>
  <c r="X6" i="14"/>
  <c r="V6" i="14"/>
  <c r="V7" i="14" s="1"/>
  <c r="T6" i="14"/>
  <c r="T7" i="14" s="1"/>
  <c r="R6" i="14"/>
  <c r="P6" i="14"/>
  <c r="N6" i="14"/>
  <c r="N7" i="14" s="1"/>
  <c r="O7" i="14"/>
  <c r="P7" i="14"/>
  <c r="Q7" i="14"/>
  <c r="AE7" i="14" s="1"/>
  <c r="R7" i="14"/>
  <c r="S7" i="14"/>
  <c r="U7" i="14"/>
  <c r="W7" i="14"/>
  <c r="X7" i="14"/>
  <c r="W8" i="14" s="1"/>
  <c r="Y7" i="14"/>
  <c r="Z7" i="14"/>
  <c r="AA7" i="14"/>
  <c r="AB7" i="14"/>
  <c r="AA8" i="14" s="1"/>
  <c r="AC7" i="14"/>
  <c r="AD7" i="14"/>
  <c r="Y8" i="14"/>
  <c r="M7" i="14"/>
  <c r="S6" i="14"/>
  <c r="Q6" i="14"/>
  <c r="O6" i="14"/>
  <c r="AE6" i="14"/>
  <c r="M39" i="12"/>
  <c r="L39" i="12"/>
  <c r="M38" i="12"/>
  <c r="F38" i="12"/>
  <c r="M37" i="12"/>
  <c r="L37" i="12"/>
  <c r="K37" i="12"/>
  <c r="J37" i="12"/>
  <c r="I37" i="12"/>
  <c r="H37" i="12"/>
  <c r="G37" i="12"/>
  <c r="F37" i="12"/>
  <c r="F36" i="12"/>
  <c r="M35" i="12"/>
  <c r="L35" i="12"/>
  <c r="K35" i="12"/>
  <c r="J35" i="12"/>
  <c r="I35" i="12"/>
  <c r="H35" i="12"/>
  <c r="G35" i="12"/>
  <c r="F35" i="12"/>
  <c r="G34" i="12"/>
  <c r="M33" i="12"/>
  <c r="L33" i="12"/>
  <c r="K33" i="12"/>
  <c r="J33" i="12"/>
  <c r="I33" i="12"/>
  <c r="H33" i="12"/>
  <c r="G33" i="12"/>
  <c r="F33" i="12"/>
  <c r="I32" i="12"/>
  <c r="M31" i="12"/>
  <c r="L31" i="12"/>
  <c r="K31" i="12"/>
  <c r="J31" i="12"/>
  <c r="I31" i="12"/>
  <c r="H31" i="12"/>
  <c r="G31" i="12"/>
  <c r="F31" i="12"/>
  <c r="J30" i="12"/>
  <c r="I30" i="12"/>
  <c r="M29" i="12"/>
  <c r="L29" i="12"/>
  <c r="K29" i="12"/>
  <c r="J29" i="12"/>
  <c r="I29" i="12"/>
  <c r="H29" i="12"/>
  <c r="G29" i="12"/>
  <c r="F29" i="12"/>
  <c r="K28" i="12"/>
  <c r="J28" i="12"/>
  <c r="L27" i="12"/>
  <c r="K27" i="12"/>
  <c r="M26" i="12"/>
  <c r="L26" i="12"/>
  <c r="M25" i="12"/>
  <c r="F25" i="12"/>
  <c r="F24" i="12"/>
  <c r="G23" i="12"/>
  <c r="M22" i="12"/>
  <c r="L22" i="12"/>
  <c r="K22" i="12"/>
  <c r="J22" i="12"/>
  <c r="I22" i="12"/>
  <c r="H22" i="12"/>
  <c r="G22" i="12"/>
  <c r="F22" i="12"/>
  <c r="K19" i="12"/>
  <c r="J19" i="12"/>
  <c r="L18" i="12"/>
  <c r="K18" i="12"/>
  <c r="M17" i="12"/>
  <c r="L17" i="12"/>
  <c r="M16" i="12"/>
  <c r="F16" i="12"/>
  <c r="M15" i="12"/>
  <c r="L15" i="12"/>
  <c r="K15" i="12"/>
  <c r="J15" i="12"/>
  <c r="I15" i="12"/>
  <c r="H15" i="12"/>
  <c r="G15" i="12"/>
  <c r="F15" i="12"/>
  <c r="AK41" i="11"/>
  <c r="AK40" i="11"/>
  <c r="AK38" i="11"/>
  <c r="AK36" i="11"/>
  <c r="AK34" i="11"/>
  <c r="AK32" i="11"/>
  <c r="AK30" i="11"/>
  <c r="AK29" i="11"/>
  <c r="AK28" i="11"/>
  <c r="AK27" i="11"/>
  <c r="AK26" i="11"/>
  <c r="AK25" i="11"/>
  <c r="AK23" i="11"/>
  <c r="AK22" i="11"/>
  <c r="AK21" i="11"/>
  <c r="AK20" i="11"/>
  <c r="AK19" i="11"/>
  <c r="AK18" i="11"/>
  <c r="AJ41" i="10"/>
  <c r="AJ40" i="10"/>
  <c r="AJ38" i="10"/>
  <c r="M36" i="12" s="1"/>
  <c r="AJ36" i="10"/>
  <c r="M34" i="12" s="1"/>
  <c r="AJ34" i="10"/>
  <c r="M32" i="12" s="1"/>
  <c r="AJ32" i="10"/>
  <c r="M30" i="12" s="1"/>
  <c r="AJ30" i="10"/>
  <c r="M28" i="12" s="1"/>
  <c r="AJ29" i="10"/>
  <c r="M27" i="12" s="1"/>
  <c r="AJ28" i="10"/>
  <c r="AJ27" i="10"/>
  <c r="AJ26" i="10"/>
  <c r="M24" i="12" s="1"/>
  <c r="AJ25" i="10"/>
  <c r="M23" i="12" s="1"/>
  <c r="AJ23" i="10"/>
  <c r="M21" i="12" s="1"/>
  <c r="AJ22" i="10"/>
  <c r="M20" i="12" s="1"/>
  <c r="AJ21" i="10"/>
  <c r="M19" i="12" s="1"/>
  <c r="AJ20" i="10"/>
  <c r="M18" i="12" s="1"/>
  <c r="AJ19" i="10"/>
  <c r="AJ18" i="10"/>
  <c r="AK41" i="9"/>
  <c r="AK40" i="9"/>
  <c r="L38" i="12" s="1"/>
  <c r="AK38" i="9"/>
  <c r="L36" i="12" s="1"/>
  <c r="AK36" i="9"/>
  <c r="L34" i="12" s="1"/>
  <c r="AK34" i="9"/>
  <c r="L32" i="12" s="1"/>
  <c r="AK32" i="9"/>
  <c r="L30" i="12" s="1"/>
  <c r="AK30" i="9"/>
  <c r="L28" i="12" s="1"/>
  <c r="AK29" i="9"/>
  <c r="AK28" i="9"/>
  <c r="AK27" i="9"/>
  <c r="L25" i="12" s="1"/>
  <c r="AK26" i="9"/>
  <c r="L24" i="12" s="1"/>
  <c r="AK25" i="9"/>
  <c r="L23" i="12" s="1"/>
  <c r="AK23" i="9"/>
  <c r="L21" i="12" s="1"/>
  <c r="AK22" i="9"/>
  <c r="L20" i="12" s="1"/>
  <c r="AK21" i="9"/>
  <c r="L19" i="12" s="1"/>
  <c r="AK20" i="9"/>
  <c r="AK19" i="9"/>
  <c r="AK18" i="9"/>
  <c r="L16" i="12" s="1"/>
  <c r="AJ41" i="8"/>
  <c r="K39" i="12" s="1"/>
  <c r="AJ40" i="8"/>
  <c r="K38" i="12" s="1"/>
  <c r="AJ38" i="8"/>
  <c r="K36" i="12" s="1"/>
  <c r="AJ36" i="8"/>
  <c r="K34" i="12" s="1"/>
  <c r="AJ34" i="8"/>
  <c r="K32" i="12" s="1"/>
  <c r="AJ32" i="8"/>
  <c r="K30" i="12" s="1"/>
  <c r="AJ30" i="8"/>
  <c r="AJ29" i="8"/>
  <c r="AJ28" i="8"/>
  <c r="K26" i="12" s="1"/>
  <c r="AJ27" i="8"/>
  <c r="K25" i="12" s="1"/>
  <c r="AJ26" i="8"/>
  <c r="K24" i="12" s="1"/>
  <c r="AJ25" i="8"/>
  <c r="K23" i="12" s="1"/>
  <c r="AJ23" i="8"/>
  <c r="K21" i="12" s="1"/>
  <c r="AJ22" i="8"/>
  <c r="K20" i="12" s="1"/>
  <c r="AJ21" i="8"/>
  <c r="AJ20" i="8"/>
  <c r="AJ19" i="8"/>
  <c r="K17" i="12" s="1"/>
  <c r="AJ18" i="8"/>
  <c r="K16" i="12" s="1"/>
  <c r="AK41" i="7"/>
  <c r="J39" i="12" s="1"/>
  <c r="AK40" i="7"/>
  <c r="J38" i="12" s="1"/>
  <c r="AK38" i="7"/>
  <c r="J36" i="12" s="1"/>
  <c r="AK36" i="7"/>
  <c r="J34" i="12" s="1"/>
  <c r="AK34" i="7"/>
  <c r="J32" i="12" s="1"/>
  <c r="AK32" i="7"/>
  <c r="AK30" i="7"/>
  <c r="AK29" i="7"/>
  <c r="J27" i="12" s="1"/>
  <c r="AK28" i="7"/>
  <c r="J26" i="12" s="1"/>
  <c r="AK27" i="7"/>
  <c r="J25" i="12" s="1"/>
  <c r="AK26" i="7"/>
  <c r="J24" i="12" s="1"/>
  <c r="AK25" i="7"/>
  <c r="J23" i="12" s="1"/>
  <c r="AK23" i="7"/>
  <c r="J21" i="12" s="1"/>
  <c r="AK22" i="7"/>
  <c r="J20" i="12" s="1"/>
  <c r="AK21" i="7"/>
  <c r="AK20" i="7"/>
  <c r="J18" i="12" s="1"/>
  <c r="AK19" i="7"/>
  <c r="J17" i="12" s="1"/>
  <c r="AK18" i="7"/>
  <c r="J16" i="12" s="1"/>
  <c r="AK41" i="6"/>
  <c r="I39" i="12" s="1"/>
  <c r="AK40" i="6"/>
  <c r="I38" i="12" s="1"/>
  <c r="AK38" i="6"/>
  <c r="I36" i="12" s="1"/>
  <c r="AK36" i="6"/>
  <c r="I34" i="12" s="1"/>
  <c r="AK34" i="6"/>
  <c r="AK32" i="6"/>
  <c r="AK30" i="6"/>
  <c r="I28" i="12" s="1"/>
  <c r="AK29" i="6"/>
  <c r="I27" i="12" s="1"/>
  <c r="AK28" i="6"/>
  <c r="I26" i="12" s="1"/>
  <c r="AK27" i="6"/>
  <c r="I25" i="12" s="1"/>
  <c r="AK26" i="6"/>
  <c r="I24" i="12" s="1"/>
  <c r="AK25" i="6"/>
  <c r="I23" i="12" s="1"/>
  <c r="AK23" i="6"/>
  <c r="I21" i="12" s="1"/>
  <c r="AK22" i="6"/>
  <c r="I20" i="12" s="1"/>
  <c r="AK21" i="6"/>
  <c r="I19" i="12" s="1"/>
  <c r="AK20" i="6"/>
  <c r="I18" i="12" s="1"/>
  <c r="AK19" i="6"/>
  <c r="I17" i="12" s="1"/>
  <c r="AK18" i="6"/>
  <c r="I16" i="12" s="1"/>
  <c r="AJ41" i="5"/>
  <c r="H39" i="12" s="1"/>
  <c r="AJ40" i="5"/>
  <c r="H38" i="12" s="1"/>
  <c r="AJ38" i="5"/>
  <c r="H36" i="12" s="1"/>
  <c r="AJ36" i="5"/>
  <c r="H34" i="12" s="1"/>
  <c r="AJ34" i="5"/>
  <c r="H32" i="12" s="1"/>
  <c r="AJ32" i="5"/>
  <c r="H30" i="12" s="1"/>
  <c r="AJ30" i="5"/>
  <c r="H28" i="12" s="1"/>
  <c r="AJ29" i="5"/>
  <c r="H27" i="12" s="1"/>
  <c r="AJ28" i="5"/>
  <c r="H26" i="12" s="1"/>
  <c r="AJ27" i="5"/>
  <c r="H25" i="12" s="1"/>
  <c r="AJ26" i="5"/>
  <c r="H24" i="12" s="1"/>
  <c r="AJ25" i="5"/>
  <c r="H23" i="12" s="1"/>
  <c r="AJ23" i="5"/>
  <c r="H21" i="12" s="1"/>
  <c r="AJ22" i="5"/>
  <c r="H20" i="12" s="1"/>
  <c r="AJ21" i="5"/>
  <c r="H19" i="12" s="1"/>
  <c r="AJ20" i="5"/>
  <c r="H18" i="12" s="1"/>
  <c r="AJ19" i="5"/>
  <c r="H17" i="12" s="1"/>
  <c r="AJ18" i="5"/>
  <c r="H16" i="12" s="1"/>
  <c r="AK41" i="4"/>
  <c r="G39" i="12" s="1"/>
  <c r="AK40" i="4"/>
  <c r="G38" i="12" s="1"/>
  <c r="AK38" i="4"/>
  <c r="G36" i="12" s="1"/>
  <c r="AK36" i="4"/>
  <c r="AK34" i="4"/>
  <c r="G32" i="12" s="1"/>
  <c r="AK32" i="4"/>
  <c r="G30" i="12" s="1"/>
  <c r="AK30" i="4"/>
  <c r="G28" i="12" s="1"/>
  <c r="AK29" i="4"/>
  <c r="G27" i="12" s="1"/>
  <c r="AK28" i="4"/>
  <c r="G26" i="12" s="1"/>
  <c r="AK27" i="4"/>
  <c r="G25" i="12" s="1"/>
  <c r="AK26" i="4"/>
  <c r="G24" i="12" s="1"/>
  <c r="AK25" i="4"/>
  <c r="AK23" i="4"/>
  <c r="G21" i="12" s="1"/>
  <c r="AK22" i="4"/>
  <c r="G20" i="12" s="1"/>
  <c r="AK21" i="4"/>
  <c r="G19" i="12" s="1"/>
  <c r="AK20" i="4"/>
  <c r="G18" i="12" s="1"/>
  <c r="AK19" i="4"/>
  <c r="G17" i="12" s="1"/>
  <c r="AK18" i="4"/>
  <c r="G16" i="12" s="1"/>
  <c r="AJ41" i="3"/>
  <c r="F39" i="12" s="1"/>
  <c r="AJ40" i="3"/>
  <c r="AJ38" i="3"/>
  <c r="AJ36" i="3"/>
  <c r="F34" i="12" s="1"/>
  <c r="N34" i="12" s="1"/>
  <c r="AJ34" i="3"/>
  <c r="F32" i="12" s="1"/>
  <c r="N32" i="12" s="1"/>
  <c r="AJ32" i="3"/>
  <c r="F30" i="12" s="1"/>
  <c r="AJ30" i="3"/>
  <c r="F28" i="12" s="1"/>
  <c r="AJ29" i="3"/>
  <c r="F27" i="12" s="1"/>
  <c r="N27" i="12" s="1"/>
  <c r="AJ28" i="3"/>
  <c r="F26" i="12" s="1"/>
  <c r="AJ27" i="3"/>
  <c r="AJ26" i="3"/>
  <c r="AJ25" i="3"/>
  <c r="F23" i="12" s="1"/>
  <c r="N23" i="12" s="1"/>
  <c r="AJ23" i="3"/>
  <c r="F21" i="12" s="1"/>
  <c r="AJ22" i="3"/>
  <c r="F20" i="12" s="1"/>
  <c r="AJ21" i="3"/>
  <c r="F19" i="12" s="1"/>
  <c r="AJ20" i="3"/>
  <c r="F18" i="12" s="1"/>
  <c r="N18" i="12" s="1"/>
  <c r="AJ19" i="3"/>
  <c r="F17" i="12" s="1"/>
  <c r="AJ18" i="3"/>
  <c r="T36" i="1"/>
  <c r="S36" i="1"/>
  <c r="R36" i="1"/>
  <c r="Q36" i="1"/>
  <c r="P36" i="1"/>
  <c r="O36" i="1"/>
  <c r="N36" i="1"/>
  <c r="M36" i="1"/>
  <c r="L36" i="1"/>
  <c r="K36" i="1"/>
  <c r="J36" i="1"/>
  <c r="I36" i="1"/>
  <c r="U35" i="1"/>
  <c r="U34" i="1"/>
  <c r="U32" i="1"/>
  <c r="U30" i="1"/>
  <c r="U28" i="1"/>
  <c r="U26" i="1"/>
  <c r="U24" i="1"/>
  <c r="U23" i="1"/>
  <c r="U22" i="1"/>
  <c r="U21" i="1"/>
  <c r="U20" i="1"/>
  <c r="U19" i="1"/>
  <c r="U17" i="1"/>
  <c r="U16" i="1"/>
  <c r="U15" i="1"/>
  <c r="U14" i="1"/>
  <c r="U13" i="1"/>
  <c r="U12" i="1"/>
  <c r="U36" i="1" s="1"/>
  <c r="AC8" i="14" l="1"/>
  <c r="AF6" i="14"/>
  <c r="U8" i="14"/>
  <c r="S8" i="14"/>
  <c r="O8" i="14"/>
  <c r="AF7" i="14"/>
  <c r="M8" i="14"/>
  <c r="Q8" i="14"/>
  <c r="AE8" i="14"/>
  <c r="N21" i="12"/>
  <c r="N24" i="12"/>
  <c r="N25" i="12"/>
  <c r="N17" i="12"/>
  <c r="N26" i="12"/>
  <c r="N39" i="12"/>
  <c r="N16" i="12"/>
  <c r="N19" i="12"/>
  <c r="N28" i="12"/>
  <c r="N36" i="12"/>
  <c r="N20" i="12"/>
  <c r="N30" i="12"/>
  <c r="N38" i="12"/>
</calcChain>
</file>

<file path=xl/sharedStrings.xml><?xml version="1.0" encoding="utf-8"?>
<sst xmlns="http://schemas.openxmlformats.org/spreadsheetml/2006/main" count="1471" uniqueCount="200">
  <si>
    <t>Programación inicial base de actividades 2025 - 240 días calendarios</t>
  </si>
  <si>
    <t>Ruta: EMP. AR-111 (NUEVO SIBAYO) - TUTI - EMP.AR-681 (DV. CHIVAY)</t>
  </si>
  <si>
    <t>Tramo: EMP. AR-111 (NUEVO SIBAYO) - TUTI - EMP.AR-681 (DV. CHIVAY)</t>
  </si>
  <si>
    <t>Longitud: 32+252 Km</t>
  </si>
  <si>
    <t>Fecha de inicio: 15/04/2025</t>
  </si>
  <si>
    <t>Fecha de fin: 10/12/2025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</si>
  <si>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</si>
  <si>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</si>
  <si>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</si>
  <si>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</si>
  <si>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</si>
  <si>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</si>
  <si>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</si>
  <si>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</si>
  <si>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</si>
  <si>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</si>
  <si>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</si>
  <si>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</si>
  <si>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</si>
  <si>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</si>
  <si>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</si>
  <si>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</si>
  <si>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</si>
  <si>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</si>
  <si>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</si>
  <si>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</si>
  <si>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</si>
  <si>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</si>
  <si>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</si>
  <si>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</si>
  <si>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</si>
  <si>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</si>
  <si>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</si>
  <si>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</si>
  <si>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</si>
  <si>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</si>
  <si>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</si>
  <si>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</si>
  <si>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</si>
  <si>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</si>
  <si>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</si>
  <si>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</si>
  <si>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</si>
  <si>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</si>
  <si>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</si>
  <si>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</si>
  <si>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</si>
  <si>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</si>
  <si>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</si>
  <si>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</si>
  <si>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</si>
  <si>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</si>
  <si>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</si>
  <si>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</si>
  <si>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MR111</t>
  </si>
  <si>
    <t>Parchado superficial</t>
  </si>
  <si>
    <t>MR112</t>
  </si>
  <si>
    <t>Parchado profundo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</si>
  <si>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</si>
  <si>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</si>
  <si>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</si>
  <si>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</si>
  <si>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</si>
  <si>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</si>
  <si>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</si>
  <si>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</si>
  <si>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</si>
  <si>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</si>
  <si>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</si>
  <si>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</si>
  <si>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</si>
  <si>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</si>
  <si>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</si>
  <si>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</si>
  <si>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</si>
  <si>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</si>
  <si>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</si>
  <si>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</si>
  <si>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</si>
  <si>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</si>
  <si>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</si>
  <si>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</si>
  <si>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</si>
  <si>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</si>
  <si>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</si>
  <si>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</si>
  <si>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</si>
  <si>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</si>
  <si>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</si>
  <si>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</si>
  <si>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</si>
  <si>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</si>
  <si>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</si>
  <si>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</si>
  <si>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</si>
  <si>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</si>
  <si>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</si>
  <si>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</si>
  <si>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32+252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</si>
  <si>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</si>
  <si>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</si>
  <si>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</si>
  <si>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</si>
  <si>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</si>
  <si>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</si>
  <si>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</si>
  <si>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</si>
  <si>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</si>
  <si>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</si>
  <si>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</si>
  <si>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</si>
  <si>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PLATERS MANAGEMENT S.A.C.</t>
  </si>
  <si>
    <t>Código de ruta: EMP. AR-111 (NUEVO SIBAYO) - TUTI - EMP.AR-681 (DV. CHIVAY)</t>
  </si>
  <si>
    <t>Código de tramo: EMP. AR-111 (NUEVO SIBAYO) - TUTI - EMP.AR-681 (DV. CHIVAY)</t>
  </si>
  <si>
    <t>Categoría: Vecinal</t>
  </si>
  <si>
    <t>Jefe de mantenimiento: Gerber Frank Platero Sandoval</t>
  </si>
  <si>
    <t>Meta: 32+252 Km</t>
  </si>
  <si>
    <t>Sector: EMP. AR-111 (NUEVO SIBAYO) - TUTI - EMP.AR-681 (DV. CHIVAY)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</si>
  <si>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</si>
  <si>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</si>
  <si>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</si>
  <si>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</si>
  <si>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</si>
  <si>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</si>
  <si>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</si>
  <si>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</si>
  <si>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</si>
  <si>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</si>
  <si>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</si>
  <si>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</si>
  <si>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</si>
  <si>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</si>
  <si>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</si>
  <si>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</si>
  <si>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</si>
  <si>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</si>
  <si>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</si>
  <si>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</si>
  <si>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</si>
  <si>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</si>
  <si>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</si>
  <si>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</si>
  <si>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</si>
  <si>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</si>
  <si>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</si>
  <si>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</si>
  <si>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</si>
  <si>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</si>
  <si>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</si>
  <si>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</si>
  <si>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</si>
  <si>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</si>
  <si>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</si>
  <si>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</si>
  <si>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</si>
  <si>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</si>
  <si>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</si>
  <si>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</si>
  <si>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</si>
  <si>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</si>
  <si>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</si>
  <si>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</si>
  <si>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</si>
  <si>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</si>
  <si>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</si>
  <si>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</si>
  <si>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</si>
  <si>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</si>
  <si>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</si>
  <si>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</si>
  <si>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</si>
  <si>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00+000 - 32+252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</si>
  <si>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</si>
  <si>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</si>
  <si>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</si>
  <si>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</si>
  <si>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</si>
  <si>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</si>
  <si>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</si>
  <si>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</si>
  <si>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</si>
  <si>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</si>
  <si>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</si>
  <si>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</si>
  <si>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</si>
  <si>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</si>
  <si>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</si>
  <si>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</si>
  <si>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</si>
  <si>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Chivay Tuti Sibayo</t>
  </si>
  <si>
    <t>EMP. AR-111 (NUEVO SIBAYO) - TUTI - EMP.AR-681 (DV. CHIVAY)</t>
  </si>
  <si>
    <t>004-2025</t>
  </si>
  <si>
    <t>32+252</t>
  </si>
  <si>
    <t>15/04/2025</t>
  </si>
  <si>
    <t>-</t>
  </si>
  <si>
    <t>Mant.</t>
  </si>
  <si>
    <t>G.O.</t>
  </si>
  <si>
    <t>Diciembre</t>
  </si>
  <si>
    <t>S/. 33382.67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</si>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</sst>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.&quot;\ #,##0.00"/>
    <numFmt numFmtId="168" formatCode="_ &quot;S/.&quot;* #,##0.00_ ;_ &quot;S/.&quot;* \-#,##0.00_ ;_ &quot;S/.&quot;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168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4" fontId="0" fillId="0" borderId="1" xfId="0" applyNumberFormat="1" applyBorder="1" applyAlignment="1">
      <alignment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4" fontId="3" fillId="0" borderId="0" xfId="0" applyNumberFormat="1" applyFont="1"/>
    <xf numFmtId="2" fontId="0" fillId="0" borderId="1" xfId="0" applyNumberFormat="1" applyBorder="1"/>
    <xf numFmtId="2" fontId="1" fillId="0" borderId="1" xfId="0" applyNumberFormat="1" applyFont="1" applyBorder="1"/>
  </cellXfs>
  <cellStyles count="6">
    <cellStyle name="Moneda 2" xfId="2" xr:uid="{F23B49C2-EACC-421D-A512-9FBB43F210DE}"/>
    <cellStyle name="Normal" xfId="0" builtinId="0"/>
    <cellStyle name="Normal 2" xfId="3" xr:uid="{259B29FC-F3B3-4F53-A267-B7D5FE420685}"/>
    <cellStyle name="Normal 2 3" xfId="4" xr:uid="{9BCCE7C8-D4CE-4A3D-81F7-F45C0EFF6AD5}"/>
    <cellStyle name="Normal 3" xfId="1" xr:uid="{215D8F07-8489-4144-80D0-4B6C4832BDB5}"/>
    <cellStyle name="Porcentaje 2" xfId="5" xr:uid="{9C802964-45AD-46C4-89B6-B7F1CFF8373A}"/>
  </cellStyles>
  <dxfs count="20"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6"/>
  <sheetViews>
    <sheetView workbookViewId="0"/>
  </sheetViews>
  <sheetFormatPr baseColWidth="10" defaultColWidth="8.88671875" defaultRowHeight="14.4" x14ac:dyDescent="0.3"/>
  <cols>
    <col min="2" max="2" width="12.6640625" customWidth="1"/>
    <col min="3" max="3" width="40.6640625" customWidth="1"/>
    <col min="4" max="8" width="12.6640625" customWidth="1"/>
    <col min="9" max="20" width="8.6640625" customWidth="1"/>
    <col min="21" max="21" width="10.6640625" customWidth="1"/>
  </cols>
  <sheetData>
    <row r="2" spans="2:21" x14ac:dyDescent="0.3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1" x14ac:dyDescent="0.3">
      <c r="C3" s="13" t="s">
        <v>1</v>
      </c>
      <c r="D3" s="13"/>
      <c r="E3" s="13"/>
      <c r="F3" s="13"/>
      <c r="G3" s="13"/>
      <c r="H3" s="13"/>
      <c r="I3" s="13"/>
      <c r="J3" s="13"/>
      <c r="K3" s="13" t="s">
        <v>4</v>
      </c>
      <c r="L3" s="13"/>
      <c r="M3" s="13"/>
      <c r="N3" s="13"/>
      <c r="O3" s="13"/>
    </row>
    <row r="4" spans="2:21" x14ac:dyDescent="0.3">
      <c r="C4" s="13" t="s">
        <v>2</v>
      </c>
      <c r="D4" s="13"/>
      <c r="E4" s="13"/>
      <c r="F4" s="13"/>
      <c r="G4" s="13"/>
      <c r="H4" s="13"/>
      <c r="I4" s="13"/>
      <c r="J4" s="13"/>
      <c r="K4" s="13" t="s">
        <v>5</v>
      </c>
      <c r="L4" s="13"/>
      <c r="M4" s="13"/>
      <c r="N4" s="13"/>
      <c r="O4" s="13"/>
    </row>
    <row r="5" spans="2:21" x14ac:dyDescent="0.3">
      <c r="C5" s="13" t="s">
        <v>3</v>
      </c>
      <c r="D5" s="13"/>
      <c r="E5" s="13"/>
      <c r="F5" s="13"/>
      <c r="G5" s="13"/>
      <c r="H5" s="13"/>
      <c r="I5" s="13"/>
      <c r="J5" s="13"/>
      <c r="K5" s="13" t="s">
        <v>6</v>
      </c>
      <c r="L5" s="13"/>
      <c r="M5" s="13"/>
      <c r="N5" s="13"/>
      <c r="O5" s="13"/>
    </row>
    <row r="7" spans="2:21" x14ac:dyDescent="0.3">
      <c r="B7" s="14" t="s">
        <v>7</v>
      </c>
      <c r="C7" s="14" t="s">
        <v>8</v>
      </c>
      <c r="D7" s="14" t="s">
        <v>9</v>
      </c>
      <c r="E7" s="14" t="s">
        <v>10</v>
      </c>
      <c r="F7" s="14" t="s">
        <v>11</v>
      </c>
      <c r="G7" s="14" t="s">
        <v>12</v>
      </c>
      <c r="H7" s="14" t="s">
        <v>13</v>
      </c>
      <c r="I7" s="14" t="s">
        <v>14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 t="s">
        <v>31</v>
      </c>
    </row>
    <row r="8" spans="2:21" x14ac:dyDescent="0.3">
      <c r="B8" s="14"/>
      <c r="C8" s="14"/>
      <c r="D8" s="14"/>
      <c r="E8" s="14"/>
      <c r="F8" s="14"/>
      <c r="G8" s="14"/>
      <c r="H8" s="14"/>
      <c r="I8" s="1" t="s">
        <v>15</v>
      </c>
      <c r="J8" s="1" t="s">
        <v>16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5"/>
    </row>
    <row r="9" spans="2:21" x14ac:dyDescent="0.3">
      <c r="B9" s="14"/>
      <c r="C9" s="14"/>
      <c r="D9" s="14"/>
      <c r="E9" s="14"/>
      <c r="F9" s="14"/>
      <c r="G9" s="14"/>
      <c r="H9" s="14"/>
      <c r="I9" s="14" t="s">
        <v>27</v>
      </c>
      <c r="J9" s="14"/>
      <c r="K9" s="14"/>
      <c r="L9" s="14" t="s">
        <v>28</v>
      </c>
      <c r="M9" s="14"/>
      <c r="N9" s="14" t="s">
        <v>29</v>
      </c>
      <c r="O9" s="14"/>
      <c r="P9" s="14"/>
      <c r="Q9" s="14"/>
      <c r="R9" s="14" t="s">
        <v>30</v>
      </c>
      <c r="S9" s="14"/>
      <c r="T9" s="14"/>
      <c r="U9" s="15"/>
    </row>
    <row r="10" spans="2:21" x14ac:dyDescent="0.3">
      <c r="B10" s="14"/>
      <c r="C10" s="14"/>
      <c r="D10" s="14"/>
      <c r="E10" s="14"/>
      <c r="F10" s="14"/>
      <c r="G10" s="14"/>
      <c r="H10" s="14"/>
      <c r="I10" s="1"/>
      <c r="J10" s="1"/>
      <c r="K10" s="1"/>
      <c r="L10" s="1" t="s">
        <v>32</v>
      </c>
      <c r="M10" s="1" t="s">
        <v>33</v>
      </c>
      <c r="N10" s="1" t="s">
        <v>34</v>
      </c>
      <c r="O10" s="1" t="s">
        <v>35</v>
      </c>
      <c r="P10" s="1" t="s">
        <v>36</v>
      </c>
      <c r="Q10" s="1" t="s">
        <v>37</v>
      </c>
      <c r="R10" s="1" t="s">
        <v>38</v>
      </c>
      <c r="S10" s="1" t="s">
        <v>39</v>
      </c>
      <c r="T10" s="1" t="s">
        <v>40</v>
      </c>
      <c r="U10" s="15"/>
    </row>
    <row r="11" spans="2:21" x14ac:dyDescent="0.3">
      <c r="B11" s="2" t="s">
        <v>41</v>
      </c>
      <c r="C11" s="2" t="s">
        <v>42</v>
      </c>
      <c r="D11" s="2"/>
      <c r="E11" s="2"/>
      <c r="F11" s="2"/>
      <c r="G11" s="2"/>
      <c r="H11" s="2"/>
    </row>
    <row r="12" spans="2:21" x14ac:dyDescent="0.3">
      <c r="B12" t="s">
        <v>43</v>
      </c>
      <c r="C12" s="3" t="s">
        <v>44</v>
      </c>
      <c r="D12" t="s">
        <v>45</v>
      </c>
      <c r="E12">
        <v>1</v>
      </c>
      <c r="F12">
        <v>1</v>
      </c>
      <c r="G12">
        <v>1</v>
      </c>
      <c r="H12">
        <v>12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2</v>
      </c>
      <c r="P12">
        <v>2</v>
      </c>
      <c r="Q12">
        <v>1</v>
      </c>
      <c r="R12">
        <v>1</v>
      </c>
      <c r="S12">
        <v>1</v>
      </c>
      <c r="T12">
        <v>1</v>
      </c>
      <c r="U12" s="4">
        <f t="shared" ref="U12:U17" si="0">SUM(I12:T12)</f>
        <v>12</v>
      </c>
    </row>
    <row r="13" spans="2:21" x14ac:dyDescent="0.3">
      <c r="B13" t="s">
        <v>46</v>
      </c>
      <c r="C13" s="3" t="s">
        <v>47</v>
      </c>
      <c r="D13" t="s">
        <v>48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4">
        <f t="shared" si="0"/>
        <v>0</v>
      </c>
    </row>
    <row r="14" spans="2:21" x14ac:dyDescent="0.3">
      <c r="B14" t="s">
        <v>49</v>
      </c>
      <c r="C14" s="3" t="s">
        <v>50</v>
      </c>
      <c r="D14" t="s">
        <v>51</v>
      </c>
      <c r="E14">
        <v>1</v>
      </c>
      <c r="F14">
        <v>1</v>
      </c>
      <c r="G14">
        <v>1</v>
      </c>
      <c r="H14">
        <v>4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 s="4">
        <f t="shared" si="0"/>
        <v>4</v>
      </c>
    </row>
    <row r="15" spans="2:21" x14ac:dyDescent="0.3">
      <c r="B15" t="s">
        <v>52</v>
      </c>
      <c r="C15" s="3" t="s">
        <v>53</v>
      </c>
      <c r="D15" t="s">
        <v>51</v>
      </c>
      <c r="E15">
        <v>1</v>
      </c>
      <c r="F15">
        <v>1</v>
      </c>
      <c r="G15">
        <v>1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 s="4">
        <f t="shared" si="0"/>
        <v>6</v>
      </c>
    </row>
    <row r="16" spans="2:21" x14ac:dyDescent="0.3">
      <c r="B16" t="s">
        <v>54</v>
      </c>
      <c r="C16" s="3" t="s">
        <v>55</v>
      </c>
      <c r="D16" t="s">
        <v>48</v>
      </c>
      <c r="E16">
        <v>1</v>
      </c>
      <c r="F16">
        <v>1</v>
      </c>
      <c r="G16">
        <v>1</v>
      </c>
      <c r="H16">
        <v>82</v>
      </c>
      <c r="I16">
        <v>0</v>
      </c>
      <c r="J16">
        <v>0</v>
      </c>
      <c r="K16">
        <v>0</v>
      </c>
      <c r="L16">
        <v>5</v>
      </c>
      <c r="M16">
        <v>11</v>
      </c>
      <c r="N16">
        <v>10</v>
      </c>
      <c r="O16">
        <v>11</v>
      </c>
      <c r="P16">
        <v>11</v>
      </c>
      <c r="Q16">
        <v>10</v>
      </c>
      <c r="R16">
        <v>11</v>
      </c>
      <c r="S16">
        <v>10</v>
      </c>
      <c r="T16">
        <v>3</v>
      </c>
      <c r="U16" s="4">
        <f t="shared" si="0"/>
        <v>82</v>
      </c>
    </row>
    <row r="17" spans="2:21" x14ac:dyDescent="0.3">
      <c r="B17" t="s">
        <v>56</v>
      </c>
      <c r="C17" s="3" t="s">
        <v>57</v>
      </c>
      <c r="D17" t="s">
        <v>48</v>
      </c>
      <c r="E17">
        <v>1</v>
      </c>
      <c r="F17">
        <v>1</v>
      </c>
      <c r="G17">
        <v>1</v>
      </c>
      <c r="H17">
        <v>40</v>
      </c>
      <c r="I17">
        <v>0</v>
      </c>
      <c r="J17">
        <v>0</v>
      </c>
      <c r="K17">
        <v>0</v>
      </c>
      <c r="L17">
        <v>3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2</v>
      </c>
      <c r="U17" s="4">
        <f t="shared" si="0"/>
        <v>40</v>
      </c>
    </row>
    <row r="18" spans="2:21" x14ac:dyDescent="0.3">
      <c r="B18" s="2" t="s">
        <v>58</v>
      </c>
      <c r="C18" s="2" t="s">
        <v>59</v>
      </c>
      <c r="D18" s="2"/>
      <c r="E18" s="2"/>
      <c r="F18" s="2"/>
      <c r="G18" s="2"/>
      <c r="H18" s="2"/>
    </row>
    <row r="19" spans="2:21" x14ac:dyDescent="0.3">
      <c r="B19" t="s">
        <v>60</v>
      </c>
      <c r="C19" s="3" t="s">
        <v>61</v>
      </c>
      <c r="D19" t="s">
        <v>62</v>
      </c>
      <c r="E19">
        <v>1</v>
      </c>
      <c r="F19">
        <v>1</v>
      </c>
      <c r="G19">
        <v>1</v>
      </c>
      <c r="H19">
        <v>44</v>
      </c>
      <c r="I19">
        <v>0</v>
      </c>
      <c r="J19">
        <v>0</v>
      </c>
      <c r="K19">
        <v>0</v>
      </c>
      <c r="L19">
        <v>3</v>
      </c>
      <c r="M19">
        <v>6</v>
      </c>
      <c r="N19">
        <v>5</v>
      </c>
      <c r="O19">
        <v>6</v>
      </c>
      <c r="P19">
        <v>6</v>
      </c>
      <c r="Q19">
        <v>5</v>
      </c>
      <c r="R19">
        <v>6</v>
      </c>
      <c r="S19">
        <v>5</v>
      </c>
      <c r="T19">
        <v>2</v>
      </c>
      <c r="U19" s="4">
        <f t="shared" ref="U19:U24" si="1">SUM(I19:T19)</f>
        <v>44</v>
      </c>
    </row>
    <row r="20" spans="2:21" x14ac:dyDescent="0.3">
      <c r="B20" t="s">
        <v>63</v>
      </c>
      <c r="C20" s="3" t="s">
        <v>64</v>
      </c>
      <c r="D20" t="s">
        <v>65</v>
      </c>
      <c r="E20">
        <v>1</v>
      </c>
      <c r="F20">
        <v>1</v>
      </c>
      <c r="G20">
        <v>1</v>
      </c>
      <c r="H20">
        <v>34</v>
      </c>
      <c r="I20">
        <v>0</v>
      </c>
      <c r="J20">
        <v>0</v>
      </c>
      <c r="K20">
        <v>0</v>
      </c>
      <c r="L20">
        <v>3</v>
      </c>
      <c r="M20">
        <v>5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2</v>
      </c>
      <c r="U20" s="4">
        <f t="shared" si="1"/>
        <v>34</v>
      </c>
    </row>
    <row r="21" spans="2:21" x14ac:dyDescent="0.3">
      <c r="B21" t="s">
        <v>66</v>
      </c>
      <c r="C21" s="3" t="s">
        <v>67</v>
      </c>
      <c r="D21" t="s">
        <v>48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4">
        <f t="shared" si="1"/>
        <v>0</v>
      </c>
    </row>
    <row r="22" spans="2:21" x14ac:dyDescent="0.3">
      <c r="B22" t="s">
        <v>68</v>
      </c>
      <c r="C22" s="3" t="s">
        <v>69</v>
      </c>
      <c r="D22" t="s">
        <v>62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4">
        <f t="shared" si="1"/>
        <v>0</v>
      </c>
    </row>
    <row r="23" spans="2:21" x14ac:dyDescent="0.3">
      <c r="B23" t="s">
        <v>70</v>
      </c>
      <c r="C23" s="3" t="s">
        <v>71</v>
      </c>
      <c r="D23" t="s">
        <v>65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4">
        <f t="shared" si="1"/>
        <v>0</v>
      </c>
    </row>
    <row r="24" spans="2:21" x14ac:dyDescent="0.3">
      <c r="B24" t="s">
        <v>72</v>
      </c>
      <c r="C24" s="3" t="s">
        <v>73</v>
      </c>
      <c r="D24" t="s">
        <v>62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4">
        <f t="shared" si="1"/>
        <v>0</v>
      </c>
    </row>
    <row r="25" spans="2:21" x14ac:dyDescent="0.3">
      <c r="B25" s="2" t="s">
        <v>74</v>
      </c>
      <c r="C25" s="2" t="s">
        <v>75</v>
      </c>
      <c r="D25" s="2"/>
      <c r="E25" s="2"/>
      <c r="F25" s="2"/>
      <c r="G25" s="2"/>
      <c r="H25" s="2"/>
    </row>
    <row r="26" spans="2:21" x14ac:dyDescent="0.3">
      <c r="B26" t="s">
        <v>76</v>
      </c>
      <c r="C26" s="3" t="s">
        <v>77</v>
      </c>
      <c r="D26" t="s">
        <v>48</v>
      </c>
      <c r="E26">
        <v>1</v>
      </c>
      <c r="F26">
        <v>1</v>
      </c>
      <c r="G26">
        <v>1</v>
      </c>
      <c r="H26">
        <v>8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 s="4">
        <f>SUM(I26:T26)</f>
        <v>8</v>
      </c>
    </row>
    <row r="27" spans="2:21" x14ac:dyDescent="0.3">
      <c r="B27" s="2" t="s">
        <v>78</v>
      </c>
      <c r="C27" s="2" t="s">
        <v>79</v>
      </c>
      <c r="D27" s="2"/>
      <c r="E27" s="2"/>
      <c r="F27" s="2"/>
      <c r="G27" s="2"/>
      <c r="H27" s="2"/>
    </row>
    <row r="28" spans="2:21" x14ac:dyDescent="0.3">
      <c r="B28" t="s">
        <v>80</v>
      </c>
      <c r="C28" s="3" t="s">
        <v>81</v>
      </c>
      <c r="D28" t="s">
        <v>65</v>
      </c>
      <c r="E28">
        <v>1</v>
      </c>
      <c r="F28">
        <v>1</v>
      </c>
      <c r="G28">
        <v>1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1</v>
      </c>
      <c r="T28">
        <v>0</v>
      </c>
      <c r="U28" s="4">
        <f>SUM(I28:T28)</f>
        <v>4</v>
      </c>
    </row>
    <row r="29" spans="2:21" x14ac:dyDescent="0.3">
      <c r="B29" s="2" t="s">
        <v>82</v>
      </c>
      <c r="C29" s="2" t="s">
        <v>83</v>
      </c>
      <c r="D29" s="2"/>
      <c r="E29" s="2"/>
      <c r="F29" s="2"/>
      <c r="G29" s="2"/>
      <c r="H29" s="2"/>
    </row>
    <row r="30" spans="2:21" x14ac:dyDescent="0.3">
      <c r="B30" t="s">
        <v>84</v>
      </c>
      <c r="C30" s="3" t="s">
        <v>85</v>
      </c>
      <c r="D30" t="s">
        <v>65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4">
        <f>SUM(I30:T30)</f>
        <v>0</v>
      </c>
    </row>
    <row r="31" spans="2:21" x14ac:dyDescent="0.3">
      <c r="B31" s="2" t="s">
        <v>86</v>
      </c>
      <c r="C31" s="2" t="s">
        <v>87</v>
      </c>
      <c r="D31" s="2"/>
      <c r="E31" s="2"/>
      <c r="F31" s="2"/>
      <c r="G31" s="2"/>
      <c r="H31" s="2"/>
    </row>
    <row r="32" spans="2:21" x14ac:dyDescent="0.3">
      <c r="B32" t="s">
        <v>88</v>
      </c>
      <c r="C32" s="3" t="s">
        <v>89</v>
      </c>
      <c r="D32" t="s">
        <v>45</v>
      </c>
      <c r="E32">
        <v>1</v>
      </c>
      <c r="F32">
        <v>1</v>
      </c>
      <c r="G32">
        <v>1</v>
      </c>
      <c r="H32">
        <v>6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 s="4">
        <f>SUM(I32:T32)</f>
        <v>6</v>
      </c>
    </row>
    <row r="33" spans="2:21" x14ac:dyDescent="0.3">
      <c r="B33" s="2" t="s">
        <v>90</v>
      </c>
      <c r="C33" s="2" t="s">
        <v>91</v>
      </c>
      <c r="D33" s="2"/>
      <c r="E33" s="2"/>
      <c r="F33" s="2"/>
      <c r="G33" s="2"/>
      <c r="H33" s="2"/>
    </row>
    <row r="34" spans="2:21" x14ac:dyDescent="0.3">
      <c r="B34" t="s">
        <v>92</v>
      </c>
      <c r="C34" s="3" t="s">
        <v>93</v>
      </c>
      <c r="D34" t="s">
        <v>51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4">
        <f>SUM(I34:T34)</f>
        <v>0</v>
      </c>
    </row>
    <row r="35" spans="2:21" x14ac:dyDescent="0.3">
      <c r="B35" t="s">
        <v>94</v>
      </c>
      <c r="C35" s="3" t="s">
        <v>95</v>
      </c>
      <c r="D35" t="s">
        <v>65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4">
        <f>SUM(I35:T35)</f>
        <v>0</v>
      </c>
    </row>
    <row r="36" spans="2:21" x14ac:dyDescent="0.3">
      <c r="I36" s="4">
        <f t="shared" ref="I36:U36" si="2">SUM(I11:I35)</f>
        <v>0</v>
      </c>
      <c r="J36" s="4">
        <f t="shared" si="2"/>
        <v>0</v>
      </c>
      <c r="K36" s="4">
        <f t="shared" si="2"/>
        <v>0</v>
      </c>
      <c r="L36" s="4">
        <f t="shared" si="2"/>
        <v>16</v>
      </c>
      <c r="M36" s="4">
        <f t="shared" si="2"/>
        <v>31</v>
      </c>
      <c r="N36" s="4">
        <f t="shared" si="2"/>
        <v>30</v>
      </c>
      <c r="O36" s="4">
        <f t="shared" si="2"/>
        <v>31</v>
      </c>
      <c r="P36" s="4">
        <f t="shared" si="2"/>
        <v>31</v>
      </c>
      <c r="Q36" s="4">
        <f t="shared" si="2"/>
        <v>30</v>
      </c>
      <c r="R36" s="4">
        <f t="shared" si="2"/>
        <v>31</v>
      </c>
      <c r="S36" s="4">
        <f t="shared" si="2"/>
        <v>30</v>
      </c>
      <c r="T36" s="4">
        <f t="shared" si="2"/>
        <v>10</v>
      </c>
      <c r="U36" s="4">
        <f t="shared" si="2"/>
        <v>240</v>
      </c>
    </row>
  </sheetData>
  <mergeCells count="20">
    <mergeCell ref="U7:U10"/>
    <mergeCell ref="G7:G10"/>
    <mergeCell ref="H7:H10"/>
    <mergeCell ref="I7:T7"/>
    <mergeCell ref="I9:K9"/>
    <mergeCell ref="L9:M9"/>
    <mergeCell ref="N9:Q9"/>
    <mergeCell ref="R9:T9"/>
    <mergeCell ref="B7:B10"/>
    <mergeCell ref="C7:C10"/>
    <mergeCell ref="D7:D10"/>
    <mergeCell ref="E7:E10"/>
    <mergeCell ref="F7:F10"/>
    <mergeCell ref="B2:U2"/>
    <mergeCell ref="C3:J3"/>
    <mergeCell ref="C4:J4"/>
    <mergeCell ref="C5:J5"/>
    <mergeCell ref="K3:O3"/>
    <mergeCell ref="K4:O4"/>
    <mergeCell ref="K5:O5"/>
  </mergeCells>
  <conditionalFormatting sqref="B11:U35">
    <cfRule type="notContainsErrors" dxfId="19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AJ41"/>
  <sheetViews>
    <sheetView workbookViewId="0">
      <selection activeCell="F22" sqref="F22:AI23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5" width="5.6640625" customWidth="1"/>
    <col min="36" max="36" width="12.6640625" customWidth="1"/>
  </cols>
  <sheetData>
    <row r="4" spans="1:36" x14ac:dyDescent="0.3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 x14ac:dyDescent="0.3">
      <c r="A5" s="12" t="s">
        <v>146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7" spans="1:36" x14ac:dyDescent="0.3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W7" s="13" t="s">
        <v>101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6" x14ac:dyDescent="0.3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W8" s="13" t="s">
        <v>117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6" x14ac:dyDescent="0.3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 t="s">
        <v>3</v>
      </c>
      <c r="Q9" s="13"/>
      <c r="R9" s="13"/>
      <c r="S9" s="13"/>
      <c r="T9" s="13"/>
      <c r="U9" s="13"/>
      <c r="W9" s="13" t="s">
        <v>118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6" x14ac:dyDescent="0.3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 t="s">
        <v>116</v>
      </c>
      <c r="Q10" s="13"/>
      <c r="R10" s="13"/>
      <c r="S10" s="13"/>
      <c r="T10" s="13"/>
      <c r="U10" s="13"/>
    </row>
    <row r="11" spans="1:36" x14ac:dyDescent="0.3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3" spans="1:36" x14ac:dyDescent="0.3">
      <c r="A13" s="14" t="s">
        <v>119</v>
      </c>
      <c r="B13" s="14" t="s">
        <v>7</v>
      </c>
      <c r="C13" s="14" t="s">
        <v>8</v>
      </c>
      <c r="D13" s="14" t="s">
        <v>120</v>
      </c>
      <c r="E13" s="14" t="s">
        <v>9</v>
      </c>
      <c r="F13" s="14" t="s">
        <v>147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x14ac:dyDescent="0.3">
      <c r="A14" s="14"/>
      <c r="B14" s="14"/>
      <c r="C14" s="14"/>
      <c r="D14" s="14"/>
      <c r="E14" s="14"/>
      <c r="F14" s="14" t="s">
        <v>122</v>
      </c>
      <c r="G14" s="14"/>
      <c r="H14" s="14"/>
      <c r="I14" s="14"/>
      <c r="J14" s="14"/>
      <c r="K14" s="14"/>
      <c r="L14" s="14"/>
      <c r="M14" s="14"/>
      <c r="N14" s="14" t="s">
        <v>123</v>
      </c>
      <c r="O14" s="14"/>
      <c r="P14" s="14"/>
      <c r="Q14" s="14"/>
      <c r="R14" s="14"/>
      <c r="S14" s="14"/>
      <c r="T14" s="14"/>
      <c r="U14" s="14"/>
      <c r="V14" s="14" t="s">
        <v>124</v>
      </c>
      <c r="W14" s="14"/>
      <c r="X14" s="14"/>
      <c r="Y14" s="14"/>
      <c r="Z14" s="14"/>
      <c r="AA14" s="14"/>
      <c r="AB14" s="14"/>
      <c r="AC14" s="14" t="s">
        <v>125</v>
      </c>
      <c r="AD14" s="14"/>
      <c r="AE14" s="14"/>
      <c r="AF14" s="14"/>
      <c r="AG14" s="14"/>
      <c r="AH14" s="14"/>
      <c r="AI14" s="14"/>
      <c r="AJ14" s="14" t="s">
        <v>126</v>
      </c>
    </row>
    <row r="15" spans="1:36" x14ac:dyDescent="0.3">
      <c r="A15" s="14"/>
      <c r="B15" s="14"/>
      <c r="C15" s="14"/>
      <c r="D15" s="14"/>
      <c r="E15" s="14"/>
      <c r="F15" s="1" t="s">
        <v>131</v>
      </c>
      <c r="G15" s="1" t="s">
        <v>132</v>
      </c>
      <c r="H15" s="1" t="s">
        <v>133</v>
      </c>
      <c r="I15" s="1" t="s">
        <v>127</v>
      </c>
      <c r="J15" s="1" t="s">
        <v>128</v>
      </c>
      <c r="K15" s="1" t="s">
        <v>129</v>
      </c>
      <c r="L15" s="1" t="s">
        <v>130</v>
      </c>
      <c r="M15" s="1" t="s">
        <v>131</v>
      </c>
      <c r="N15" s="1" t="s">
        <v>132</v>
      </c>
      <c r="O15" s="1" t="s">
        <v>133</v>
      </c>
      <c r="P15" s="1" t="s">
        <v>127</v>
      </c>
      <c r="Q15" s="1" t="s">
        <v>128</v>
      </c>
      <c r="R15" s="1" t="s">
        <v>129</v>
      </c>
      <c r="S15" s="1" t="s">
        <v>130</v>
      </c>
      <c r="T15" s="1" t="s">
        <v>131</v>
      </c>
      <c r="U15" s="1" t="s">
        <v>132</v>
      </c>
      <c r="V15" s="1" t="s">
        <v>133</v>
      </c>
      <c r="W15" s="1" t="s">
        <v>127</v>
      </c>
      <c r="X15" s="1" t="s">
        <v>128</v>
      </c>
      <c r="Y15" s="1" t="s">
        <v>129</v>
      </c>
      <c r="Z15" s="1" t="s">
        <v>130</v>
      </c>
      <c r="AA15" s="1" t="s">
        <v>131</v>
      </c>
      <c r="AB15" s="1" t="s">
        <v>132</v>
      </c>
      <c r="AC15" s="1" t="s">
        <v>133</v>
      </c>
      <c r="AD15" s="1" t="s">
        <v>127</v>
      </c>
      <c r="AE15" s="1" t="s">
        <v>128</v>
      </c>
      <c r="AF15" s="1" t="s">
        <v>129</v>
      </c>
      <c r="AG15" s="1" t="s">
        <v>130</v>
      </c>
      <c r="AH15" s="1" t="s">
        <v>131</v>
      </c>
      <c r="AI15" s="1" t="s">
        <v>132</v>
      </c>
      <c r="AJ15" s="14"/>
    </row>
    <row r="16" spans="1:36" x14ac:dyDescent="0.3">
      <c r="A16" s="14"/>
      <c r="B16" s="14"/>
      <c r="C16" s="14"/>
      <c r="D16" s="14"/>
      <c r="E16" s="14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14"/>
    </row>
    <row r="17" spans="1:36" x14ac:dyDescent="0.3">
      <c r="A17" s="2">
        <v>1</v>
      </c>
      <c r="B17" s="2" t="s">
        <v>41</v>
      </c>
      <c r="C17" s="2" t="s">
        <v>42</v>
      </c>
      <c r="D17" s="2"/>
      <c r="E17" s="2"/>
    </row>
    <row r="18" spans="1:36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Z18" s="7">
        <v>0.85666666666666658</v>
      </c>
      <c r="AJ18" s="4">
        <f t="shared" ref="AJ18:AJ23" si="0">SUM(F18:AI18)</f>
        <v>0.85666666666666658</v>
      </c>
    </row>
    <row r="19" spans="1:36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AJ19" s="4">
        <f t="shared" si="0"/>
        <v>0</v>
      </c>
    </row>
    <row r="20" spans="1:36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X20" s="7">
        <v>13.3325</v>
      </c>
      <c r="AJ20" s="4">
        <f t="shared" si="0"/>
        <v>13.3325</v>
      </c>
    </row>
    <row r="21" spans="1:36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Y21" s="7">
        <v>14.221666666666669</v>
      </c>
      <c r="AJ21" s="4">
        <f t="shared" si="0"/>
        <v>14.221666666666669</v>
      </c>
    </row>
    <row r="22" spans="1:36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H22" s="7"/>
      <c r="I22" s="7"/>
      <c r="J22" s="7"/>
      <c r="K22" s="7"/>
      <c r="L22" s="7"/>
      <c r="O22" s="7"/>
      <c r="P22" s="7"/>
      <c r="Q22" s="7"/>
      <c r="R22" s="7"/>
      <c r="S22" s="7"/>
      <c r="AJ22" s="4">
        <f t="shared" si="0"/>
        <v>0</v>
      </c>
    </row>
    <row r="23" spans="1:36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H23" s="7"/>
      <c r="I23" s="7"/>
      <c r="J23" s="7"/>
      <c r="K23" s="7"/>
      <c r="L23" s="7"/>
      <c r="AJ23" s="4">
        <f t="shared" si="0"/>
        <v>0</v>
      </c>
    </row>
    <row r="24" spans="1:36" x14ac:dyDescent="0.3">
      <c r="A24" s="2">
        <v>8</v>
      </c>
      <c r="B24" s="2" t="s">
        <v>58</v>
      </c>
      <c r="C24" s="2" t="s">
        <v>59</v>
      </c>
      <c r="D24" s="2"/>
      <c r="E24" s="2"/>
    </row>
    <row r="25" spans="1:36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AC25" s="7">
        <v>735.22727272727275</v>
      </c>
      <c r="AD25" s="7">
        <v>735.22727272727275</v>
      </c>
      <c r="AE25" s="7">
        <v>735.22727272727275</v>
      </c>
      <c r="AF25" s="7">
        <v>735.22727272727275</v>
      </c>
      <c r="AG25" s="7">
        <v>735.22727272727275</v>
      </c>
      <c r="AJ25" s="4">
        <f t="shared" ref="AJ25:AJ30" si="1">SUM(F25:AI25)</f>
        <v>3676.136363636364</v>
      </c>
    </row>
    <row r="26" spans="1:36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V26" s="7">
        <v>1.019705882352941</v>
      </c>
      <c r="W26" s="7">
        <v>1.019705882352941</v>
      </c>
      <c r="X26" s="7">
        <v>1.019705882352941</v>
      </c>
      <c r="Y26" s="7">
        <v>1.019705882352941</v>
      </c>
      <c r="AJ26" s="4">
        <f t="shared" si="1"/>
        <v>4.0788235294117641</v>
      </c>
    </row>
    <row r="27" spans="1:36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AJ27" s="4">
        <f t="shared" si="1"/>
        <v>0</v>
      </c>
    </row>
    <row r="28" spans="1:36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AJ28" s="4">
        <f t="shared" si="1"/>
        <v>0</v>
      </c>
    </row>
    <row r="29" spans="1:36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AJ29" s="4">
        <f t="shared" si="1"/>
        <v>0</v>
      </c>
    </row>
    <row r="30" spans="1:36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AJ30" s="4">
        <f t="shared" si="1"/>
        <v>0</v>
      </c>
    </row>
    <row r="31" spans="1:36" x14ac:dyDescent="0.3">
      <c r="A31" s="2">
        <v>15</v>
      </c>
      <c r="B31" s="2" t="s">
        <v>74</v>
      </c>
      <c r="C31" s="2" t="s">
        <v>75</v>
      </c>
      <c r="D31" s="2"/>
      <c r="E31" s="2"/>
    </row>
    <row r="32" spans="1:36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S32" s="7">
        <v>1999.875</v>
      </c>
      <c r="AJ32" s="4">
        <f>SUM(F32:AI32)</f>
        <v>1999.875</v>
      </c>
    </row>
    <row r="33" spans="1:36" x14ac:dyDescent="0.3">
      <c r="A33" s="2">
        <v>17</v>
      </c>
      <c r="B33" s="2" t="s">
        <v>78</v>
      </c>
      <c r="C33" s="2" t="s">
        <v>79</v>
      </c>
      <c r="D33" s="2"/>
      <c r="E33" s="2"/>
    </row>
    <row r="34" spans="1:36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V34" s="7">
        <v>16.1675</v>
      </c>
      <c r="AJ34" s="4">
        <f>SUM(F34:AI34)</f>
        <v>16.1675</v>
      </c>
    </row>
    <row r="35" spans="1:36" x14ac:dyDescent="0.3">
      <c r="A35" s="2">
        <v>19</v>
      </c>
      <c r="B35" s="2" t="s">
        <v>82</v>
      </c>
      <c r="C35" s="2" t="s">
        <v>83</v>
      </c>
      <c r="D35" s="2"/>
      <c r="E35" s="2"/>
    </row>
    <row r="36" spans="1:36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AJ36" s="4">
        <f>SUM(F36:AI36)</f>
        <v>0</v>
      </c>
    </row>
    <row r="37" spans="1:36" x14ac:dyDescent="0.3">
      <c r="A37" s="2">
        <v>21</v>
      </c>
      <c r="B37" s="2" t="s">
        <v>86</v>
      </c>
      <c r="C37" s="2" t="s">
        <v>87</v>
      </c>
      <c r="D37" s="2"/>
      <c r="E37" s="2"/>
    </row>
    <row r="38" spans="1:36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AG38" s="7">
        <v>43.00333333333333</v>
      </c>
      <c r="AJ38" s="4">
        <f>SUM(F38:AI38)</f>
        <v>43.00333333333333</v>
      </c>
    </row>
    <row r="39" spans="1:36" x14ac:dyDescent="0.3">
      <c r="A39" s="2">
        <v>23</v>
      </c>
      <c r="B39" s="2" t="s">
        <v>90</v>
      </c>
      <c r="C39" s="2" t="s">
        <v>91</v>
      </c>
      <c r="D39" s="2"/>
      <c r="E39" s="2"/>
    </row>
    <row r="40" spans="1:36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AJ40" s="4">
        <f>SUM(F40:AI40)</f>
        <v>0</v>
      </c>
    </row>
    <row r="41" spans="1:36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AJ41" s="4">
        <f>SUM(F41:AI41)</f>
        <v>0</v>
      </c>
    </row>
  </sheetData>
  <mergeCells count="23">
    <mergeCell ref="F13:AJ13"/>
    <mergeCell ref="F14:M14"/>
    <mergeCell ref="N14:U14"/>
    <mergeCell ref="V14:AB14"/>
    <mergeCell ref="AC14:AI14"/>
    <mergeCell ref="AJ14:AJ16"/>
    <mergeCell ref="A13:A16"/>
    <mergeCell ref="B13:B16"/>
    <mergeCell ref="C13:C16"/>
    <mergeCell ref="D13:D16"/>
    <mergeCell ref="E13:E16"/>
    <mergeCell ref="A10:N10"/>
    <mergeCell ref="A11:N11"/>
    <mergeCell ref="P9:U9"/>
    <mergeCell ref="P10:U10"/>
    <mergeCell ref="W7:AI7"/>
    <mergeCell ref="W8:AI8"/>
    <mergeCell ref="W9:AI9"/>
    <mergeCell ref="A4:AJ4"/>
    <mergeCell ref="A5:AJ5"/>
    <mergeCell ref="A7:N7"/>
    <mergeCell ref="A8:N8"/>
    <mergeCell ref="A9:N9"/>
  </mergeCells>
  <conditionalFormatting sqref="F17:AJ41">
    <cfRule type="notContainsErrors" dxfId="1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AK41"/>
  <sheetViews>
    <sheetView topLeftCell="A7" workbookViewId="0">
      <selection activeCell="F22" sqref="F22:AJ23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6" width="5.6640625" customWidth="1"/>
    <col min="37" max="37" width="12.6640625" customWidth="1"/>
  </cols>
  <sheetData>
    <row r="4" spans="1:37" x14ac:dyDescent="0.3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 x14ac:dyDescent="0.3">
      <c r="A5" s="12" t="s">
        <v>148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7" spans="1:37" x14ac:dyDescent="0.3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W7" s="13" t="s">
        <v>101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7" x14ac:dyDescent="0.3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W8" s="13" t="s">
        <v>117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7" x14ac:dyDescent="0.3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 t="s">
        <v>3</v>
      </c>
      <c r="Q9" s="13"/>
      <c r="R9" s="13"/>
      <c r="S9" s="13"/>
      <c r="T9" s="13"/>
      <c r="U9" s="13"/>
      <c r="W9" s="13" t="s">
        <v>118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7" x14ac:dyDescent="0.3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 t="s">
        <v>116</v>
      </c>
      <c r="Q10" s="13"/>
      <c r="R10" s="13"/>
      <c r="S10" s="13"/>
      <c r="T10" s="13"/>
      <c r="U10" s="13"/>
    </row>
    <row r="11" spans="1:37" x14ac:dyDescent="0.3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3" spans="1:37" x14ac:dyDescent="0.3">
      <c r="A13" s="14" t="s">
        <v>119</v>
      </c>
      <c r="B13" s="14" t="s">
        <v>7</v>
      </c>
      <c r="C13" s="14" t="s">
        <v>8</v>
      </c>
      <c r="D13" s="14" t="s">
        <v>120</v>
      </c>
      <c r="E13" s="14" t="s">
        <v>9</v>
      </c>
      <c r="F13" s="14" t="s">
        <v>149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x14ac:dyDescent="0.3">
      <c r="A14" s="14"/>
      <c r="B14" s="14"/>
      <c r="C14" s="14"/>
      <c r="D14" s="14"/>
      <c r="E14" s="14"/>
      <c r="F14" s="14" t="s">
        <v>122</v>
      </c>
      <c r="G14" s="14"/>
      <c r="H14" s="14"/>
      <c r="I14" s="14"/>
      <c r="J14" s="14"/>
      <c r="K14" s="14"/>
      <c r="L14" s="14"/>
      <c r="M14" s="14"/>
      <c r="N14" s="14" t="s">
        <v>123</v>
      </c>
      <c r="O14" s="14"/>
      <c r="P14" s="14"/>
      <c r="Q14" s="14"/>
      <c r="R14" s="14"/>
      <c r="S14" s="14"/>
      <c r="T14" s="14"/>
      <c r="U14" s="14"/>
      <c r="V14" s="14" t="s">
        <v>124</v>
      </c>
      <c r="W14" s="14"/>
      <c r="X14" s="14"/>
      <c r="Y14" s="14"/>
      <c r="Z14" s="14"/>
      <c r="AA14" s="14"/>
      <c r="AB14" s="14"/>
      <c r="AC14" s="14"/>
      <c r="AD14" s="14" t="s">
        <v>125</v>
      </c>
      <c r="AE14" s="14"/>
      <c r="AF14" s="14"/>
      <c r="AG14" s="14"/>
      <c r="AH14" s="14"/>
      <c r="AI14" s="14"/>
      <c r="AJ14" s="14"/>
      <c r="AK14" s="14" t="s">
        <v>126</v>
      </c>
    </row>
    <row r="15" spans="1:37" x14ac:dyDescent="0.3">
      <c r="A15" s="14"/>
      <c r="B15" s="14"/>
      <c r="C15" s="14"/>
      <c r="D15" s="14"/>
      <c r="E15" s="14"/>
      <c r="F15" s="1" t="s">
        <v>133</v>
      </c>
      <c r="G15" s="1" t="s">
        <v>127</v>
      </c>
      <c r="H15" s="1" t="s">
        <v>128</v>
      </c>
      <c r="I15" s="1" t="s">
        <v>129</v>
      </c>
      <c r="J15" s="1" t="s">
        <v>130</v>
      </c>
      <c r="K15" s="1" t="s">
        <v>131</v>
      </c>
      <c r="L15" s="1" t="s">
        <v>132</v>
      </c>
      <c r="M15" s="1" t="s">
        <v>133</v>
      </c>
      <c r="N15" s="1" t="s">
        <v>127</v>
      </c>
      <c r="O15" s="1" t="s">
        <v>128</v>
      </c>
      <c r="P15" s="1" t="s">
        <v>129</v>
      </c>
      <c r="Q15" s="1" t="s">
        <v>130</v>
      </c>
      <c r="R15" s="1" t="s">
        <v>131</v>
      </c>
      <c r="S15" s="1" t="s">
        <v>132</v>
      </c>
      <c r="T15" s="1" t="s">
        <v>133</v>
      </c>
      <c r="U15" s="1" t="s">
        <v>127</v>
      </c>
      <c r="V15" s="1" t="s">
        <v>128</v>
      </c>
      <c r="W15" s="1" t="s">
        <v>129</v>
      </c>
      <c r="X15" s="1" t="s">
        <v>130</v>
      </c>
      <c r="Y15" s="1" t="s">
        <v>131</v>
      </c>
      <c r="Z15" s="1" t="s">
        <v>132</v>
      </c>
      <c r="AA15" s="1" t="s">
        <v>133</v>
      </c>
      <c r="AB15" s="1" t="s">
        <v>127</v>
      </c>
      <c r="AC15" s="1" t="s">
        <v>128</v>
      </c>
      <c r="AD15" s="1" t="s">
        <v>129</v>
      </c>
      <c r="AE15" s="1" t="s">
        <v>130</v>
      </c>
      <c r="AF15" s="1" t="s">
        <v>131</v>
      </c>
      <c r="AG15" s="1" t="s">
        <v>132</v>
      </c>
      <c r="AH15" s="1" t="s">
        <v>133</v>
      </c>
      <c r="AI15" s="1" t="s">
        <v>127</v>
      </c>
      <c r="AJ15" s="1" t="s">
        <v>128</v>
      </c>
      <c r="AK15" s="14"/>
    </row>
    <row r="16" spans="1:37" x14ac:dyDescent="0.3">
      <c r="A16" s="14"/>
      <c r="B16" s="14"/>
      <c r="C16" s="14"/>
      <c r="D16" s="14"/>
      <c r="E16" s="14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14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H18" s="7">
        <v>0.85666666666666658</v>
      </c>
      <c r="AK18" s="4">
        <f t="shared" ref="AK18:AK23" si="0">SUM(F18:AJ18)</f>
        <v>0.85666666666666658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AK20" s="4">
        <f t="shared" si="0"/>
        <v>0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AK21" s="4">
        <f t="shared" si="0"/>
        <v>0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7"/>
      <c r="G22" s="7"/>
      <c r="H22" s="7"/>
      <c r="AK22" s="4">
        <f t="shared" si="0"/>
        <v>0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J23" s="7"/>
      <c r="O23" s="7"/>
      <c r="AK23" s="4">
        <f t="shared" si="0"/>
        <v>0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I25" s="7">
        <v>735.22727272727275</v>
      </c>
      <c r="J25" s="7">
        <v>735.22727272727275</v>
      </c>
      <c r="AK25" s="4">
        <f t="shared" ref="AK25:AK30" si="1">SUM(F25:AJ25)</f>
        <v>1470.4545454545455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F26" s="7">
        <v>1.019705882352941</v>
      </c>
      <c r="G26" s="7">
        <v>1.019705882352941</v>
      </c>
      <c r="AK26" s="4">
        <f t="shared" si="1"/>
        <v>2.039411764705882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AK32" s="4">
        <f>SUM(F32:AJ32)</f>
        <v>0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AK34" s="4">
        <f>SUM(F34:AJ34)</f>
        <v>0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AK38" s="4">
        <f>SUM(F38:AJ38)</f>
        <v>0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AK41" s="4">
        <f>SUM(F41:AJ41)</f>
        <v>0</v>
      </c>
    </row>
  </sheetData>
  <mergeCells count="23">
    <mergeCell ref="F13:AK13"/>
    <mergeCell ref="F14:M14"/>
    <mergeCell ref="N14:U14"/>
    <mergeCell ref="V14:AC14"/>
    <mergeCell ref="AD14:AJ14"/>
    <mergeCell ref="AK14:AK16"/>
    <mergeCell ref="A13:A16"/>
    <mergeCell ref="B13:B16"/>
    <mergeCell ref="C13:C16"/>
    <mergeCell ref="D13:D16"/>
    <mergeCell ref="E13:E16"/>
    <mergeCell ref="A10:N10"/>
    <mergeCell ref="A11:N11"/>
    <mergeCell ref="P9:U9"/>
    <mergeCell ref="P10:U10"/>
    <mergeCell ref="W7:AI7"/>
    <mergeCell ref="W8:AI8"/>
    <mergeCell ref="W9:AI9"/>
    <mergeCell ref="A4:AK4"/>
    <mergeCell ref="A5:AK5"/>
    <mergeCell ref="A7:N7"/>
    <mergeCell ref="A8:N8"/>
    <mergeCell ref="A9:N9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9"/>
  <sheetViews>
    <sheetView workbookViewId="0">
      <selection activeCell="F20" sqref="F20"/>
    </sheetView>
  </sheetViews>
  <sheetFormatPr baseColWidth="10" defaultColWidth="8.88671875" defaultRowHeight="14.4" x14ac:dyDescent="0.3"/>
  <cols>
    <col min="1" max="1" width="8.6640625" customWidth="1"/>
    <col min="2" max="2" width="10.6640625" customWidth="1"/>
    <col min="3" max="3" width="35.6640625" customWidth="1"/>
    <col min="4" max="5" width="8.6640625" customWidth="1"/>
    <col min="6" max="13" width="10.6640625" customWidth="1"/>
    <col min="14" max="15" width="22.6640625" customWidth="1"/>
  </cols>
  <sheetData>
    <row r="1" spans="1:15" x14ac:dyDescent="0.3">
      <c r="A1" s="12" t="s">
        <v>150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3">
      <c r="A2" s="16" t="s">
        <v>151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4" spans="1:15" x14ac:dyDescent="0.3">
      <c r="A4" s="13" t="s">
        <v>97</v>
      </c>
      <c r="B4" s="13"/>
      <c r="C4" s="13"/>
      <c r="D4" s="13"/>
      <c r="E4" s="13"/>
      <c r="F4" s="13"/>
      <c r="G4" s="13"/>
      <c r="H4" s="13"/>
      <c r="I4" s="13"/>
      <c r="J4" s="13"/>
    </row>
    <row r="5" spans="1:15" x14ac:dyDescent="0.3">
      <c r="A5" s="13" t="s">
        <v>2</v>
      </c>
      <c r="B5" s="13"/>
      <c r="C5" s="13"/>
      <c r="D5" s="13"/>
      <c r="E5" s="13"/>
      <c r="F5" s="13"/>
      <c r="G5" s="13"/>
      <c r="H5" s="13"/>
      <c r="I5" s="13"/>
      <c r="J5" s="13"/>
    </row>
    <row r="6" spans="1:15" x14ac:dyDescent="0.3">
      <c r="A6" s="13" t="s">
        <v>98</v>
      </c>
      <c r="B6" s="13"/>
      <c r="C6" s="13"/>
      <c r="D6" s="13"/>
      <c r="E6" s="13"/>
      <c r="F6" s="13"/>
      <c r="G6" s="13"/>
      <c r="H6" s="13"/>
      <c r="I6" s="13"/>
      <c r="J6" s="13"/>
    </row>
    <row r="7" spans="1:15" x14ac:dyDescent="0.3">
      <c r="A7" s="13" t="s">
        <v>99</v>
      </c>
      <c r="B7" s="13"/>
      <c r="C7" s="13"/>
      <c r="D7" s="13"/>
      <c r="E7" s="13"/>
      <c r="F7" s="13"/>
      <c r="G7" s="13"/>
      <c r="H7" s="13"/>
      <c r="I7" s="13"/>
      <c r="J7" s="13"/>
    </row>
    <row r="8" spans="1:15" x14ac:dyDescent="0.3">
      <c r="A8" s="13" t="s">
        <v>100</v>
      </c>
      <c r="B8" s="13"/>
      <c r="C8" s="13"/>
      <c r="D8" s="13"/>
      <c r="E8" s="13"/>
      <c r="F8" s="13"/>
      <c r="G8" s="13"/>
      <c r="H8" s="13"/>
      <c r="I8" s="13"/>
      <c r="J8" s="13"/>
    </row>
    <row r="9" spans="1:15" x14ac:dyDescent="0.3">
      <c r="A9" s="13" t="s">
        <v>101</v>
      </c>
      <c r="B9" s="13"/>
      <c r="C9" s="13"/>
      <c r="D9" s="13"/>
      <c r="E9" s="13"/>
      <c r="F9" s="13"/>
      <c r="G9" s="13"/>
      <c r="H9" s="13"/>
      <c r="I9" s="13"/>
      <c r="J9" s="13"/>
    </row>
    <row r="10" spans="1:15" x14ac:dyDescent="0.3">
      <c r="A10" s="13" t="s">
        <v>112</v>
      </c>
      <c r="B10" s="13"/>
      <c r="C10" s="13"/>
      <c r="D10" s="13"/>
      <c r="E10" s="13"/>
      <c r="F10" s="13"/>
      <c r="G10" s="13"/>
      <c r="H10" s="13"/>
      <c r="I10" s="13"/>
      <c r="J10" s="13"/>
    </row>
    <row r="12" spans="1:15" x14ac:dyDescent="0.3">
      <c r="A12" s="14" t="s">
        <v>119</v>
      </c>
      <c r="B12" s="14" t="s">
        <v>7</v>
      </c>
      <c r="C12" s="14" t="s">
        <v>8</v>
      </c>
      <c r="D12" s="14" t="s">
        <v>102</v>
      </c>
      <c r="E12" s="14" t="s">
        <v>152</v>
      </c>
      <c r="F12" s="14" t="s">
        <v>14</v>
      </c>
      <c r="G12" s="14"/>
      <c r="H12" s="14"/>
      <c r="I12" s="14"/>
      <c r="J12" s="14"/>
      <c r="K12" s="14"/>
      <c r="L12" s="14"/>
      <c r="M12" s="14"/>
      <c r="N12" s="14" t="s">
        <v>169</v>
      </c>
      <c r="O12" s="14" t="s">
        <v>170</v>
      </c>
    </row>
    <row r="13" spans="1:15" x14ac:dyDescent="0.3">
      <c r="A13" s="14"/>
      <c r="B13" s="14"/>
      <c r="C13" s="14"/>
      <c r="D13" s="14"/>
      <c r="E13" s="14"/>
      <c r="F13" s="1" t="s">
        <v>153</v>
      </c>
      <c r="G13" s="1" t="s">
        <v>155</v>
      </c>
      <c r="H13" s="1" t="s">
        <v>157</v>
      </c>
      <c r="I13" s="1" t="s">
        <v>159</v>
      </c>
      <c r="J13" s="1" t="s">
        <v>161</v>
      </c>
      <c r="K13" s="1" t="s">
        <v>163</v>
      </c>
      <c r="L13" s="1" t="s">
        <v>165</v>
      </c>
      <c r="M13" s="1" t="s">
        <v>167</v>
      </c>
      <c r="N13" s="14"/>
      <c r="O13" s="14"/>
    </row>
    <row r="14" spans="1:15" x14ac:dyDescent="0.3">
      <c r="A14" s="14"/>
      <c r="B14" s="14"/>
      <c r="C14" s="14"/>
      <c r="D14" s="14"/>
      <c r="E14" s="14"/>
      <c r="F14" s="1" t="s">
        <v>154</v>
      </c>
      <c r="G14" s="1" t="s">
        <v>156</v>
      </c>
      <c r="H14" s="1" t="s">
        <v>158</v>
      </c>
      <c r="I14" s="1" t="s">
        <v>160</v>
      </c>
      <c r="J14" s="1" t="s">
        <v>162</v>
      </c>
      <c r="K14" s="1" t="s">
        <v>164</v>
      </c>
      <c r="L14" s="1" t="s">
        <v>166</v>
      </c>
      <c r="M14" s="1" t="s">
        <v>168</v>
      </c>
      <c r="N14" s="14"/>
      <c r="O14" s="14"/>
    </row>
    <row r="15" spans="1:15" x14ac:dyDescent="0.3">
      <c r="A15" s="2">
        <v>1</v>
      </c>
      <c r="B15" s="2" t="s">
        <v>41</v>
      </c>
      <c r="C15" s="2" t="s">
        <v>42</v>
      </c>
      <c r="D15" s="2"/>
      <c r="E15" s="2"/>
      <c r="F15" s="7">
        <f>'4'!AJ17</f>
        <v>0</v>
      </c>
      <c r="G15" s="7">
        <f>'5'!AK17</f>
        <v>0</v>
      </c>
      <c r="H15" s="7">
        <f>'6'!AJ17</f>
        <v>0</v>
      </c>
      <c r="I15" s="7">
        <f>'7'!AK17</f>
        <v>0</v>
      </c>
      <c r="J15" s="7">
        <f>'8'!AK17</f>
        <v>0</v>
      </c>
      <c r="K15" s="7">
        <f>'9'!AJ17</f>
        <v>0</v>
      </c>
      <c r="L15" s="7">
        <f>'10'!AK17</f>
        <v>0</v>
      </c>
      <c r="M15" s="7">
        <f>'11'!AJ17</f>
        <v>0</v>
      </c>
      <c r="O15" s="8" t="s">
        <v>171</v>
      </c>
    </row>
    <row r="16" spans="1:15" x14ac:dyDescent="0.3">
      <c r="A16" s="5">
        <v>2</v>
      </c>
      <c r="B16" s="5" t="s">
        <v>43</v>
      </c>
      <c r="C16" s="3" t="s">
        <v>44</v>
      </c>
      <c r="D16" s="5" t="s">
        <v>45</v>
      </c>
      <c r="E16" s="5">
        <v>0.60000000000000009</v>
      </c>
      <c r="F16" s="7">
        <f>'4'!AJ18</f>
        <v>0.85666666666666658</v>
      </c>
      <c r="G16" s="7">
        <f>'5'!AK18</f>
        <v>1.7133333333333332</v>
      </c>
      <c r="H16" s="7">
        <f>'6'!AJ18</f>
        <v>0.85666666666666658</v>
      </c>
      <c r="I16" s="7">
        <f>'7'!AK18</f>
        <v>1.7133333333333332</v>
      </c>
      <c r="J16" s="7">
        <f>'8'!AK18</f>
        <v>1.7133333333333332</v>
      </c>
      <c r="K16" s="7">
        <f>'9'!AJ18</f>
        <v>0.85666666666666658</v>
      </c>
      <c r="L16" s="7">
        <f>'10'!AK18</f>
        <v>0.85666666666666658</v>
      </c>
      <c r="M16" s="7">
        <f>'11'!AJ18</f>
        <v>0.85666666666666658</v>
      </c>
      <c r="N16" s="4">
        <f t="shared" ref="N16:N21" si="0">SUM(F16:M16)</f>
        <v>9.4233333333333338</v>
      </c>
      <c r="O16" s="8" t="s">
        <v>171</v>
      </c>
    </row>
    <row r="17" spans="1:15" x14ac:dyDescent="0.3">
      <c r="A17" s="5">
        <v>3</v>
      </c>
      <c r="B17" s="5" t="s">
        <v>46</v>
      </c>
      <c r="C17" s="3" t="s">
        <v>47</v>
      </c>
      <c r="D17" s="5" t="s">
        <v>48</v>
      </c>
      <c r="E17" s="5">
        <v>30</v>
      </c>
      <c r="F17" s="7">
        <f>'4'!AJ19</f>
        <v>0</v>
      </c>
      <c r="G17" s="7">
        <f>'5'!AK19</f>
        <v>0</v>
      </c>
      <c r="H17" s="7">
        <f>'6'!AJ19</f>
        <v>0</v>
      </c>
      <c r="I17" s="7">
        <f>'7'!AK19</f>
        <v>0</v>
      </c>
      <c r="J17" s="7">
        <f>'8'!AK19</f>
        <v>0</v>
      </c>
      <c r="K17" s="7">
        <f>'9'!AJ19</f>
        <v>0</v>
      </c>
      <c r="L17" s="7">
        <f>'10'!AK19</f>
        <v>0</v>
      </c>
      <c r="M17" s="7">
        <f>'11'!AJ19</f>
        <v>0</v>
      </c>
      <c r="N17" s="4">
        <f t="shared" si="0"/>
        <v>0</v>
      </c>
      <c r="O17" s="8" t="s">
        <v>171</v>
      </c>
    </row>
    <row r="18" spans="1:15" x14ac:dyDescent="0.3">
      <c r="A18" s="5">
        <v>4</v>
      </c>
      <c r="B18" s="5" t="s">
        <v>49</v>
      </c>
      <c r="C18" s="3" t="s">
        <v>50</v>
      </c>
      <c r="D18" s="5" t="s">
        <v>51</v>
      </c>
      <c r="E18" s="5">
        <v>7.5</v>
      </c>
      <c r="F18" s="7">
        <f>'4'!AJ20</f>
        <v>0</v>
      </c>
      <c r="G18" s="7">
        <f>'5'!AK20</f>
        <v>13.3325</v>
      </c>
      <c r="H18" s="7">
        <f>'6'!AJ20</f>
        <v>13.3325</v>
      </c>
      <c r="I18" s="7">
        <f>'7'!AK20</f>
        <v>0</v>
      </c>
      <c r="J18" s="7">
        <f>'8'!AK20</f>
        <v>0</v>
      </c>
      <c r="K18" s="7">
        <f>'9'!AJ20</f>
        <v>13.3325</v>
      </c>
      <c r="L18" s="7">
        <f>'10'!AK20</f>
        <v>0</v>
      </c>
      <c r="M18" s="7">
        <f>'11'!AJ20</f>
        <v>13.3325</v>
      </c>
      <c r="N18" s="4">
        <f t="shared" si="0"/>
        <v>53.33</v>
      </c>
      <c r="O18" s="8" t="s">
        <v>171</v>
      </c>
    </row>
    <row r="19" spans="1:15" x14ac:dyDescent="0.3">
      <c r="A19" s="5">
        <v>5</v>
      </c>
      <c r="B19" s="5" t="s">
        <v>52</v>
      </c>
      <c r="C19" s="3" t="s">
        <v>53</v>
      </c>
      <c r="D19" s="5" t="s">
        <v>51</v>
      </c>
      <c r="E19" s="5">
        <v>9</v>
      </c>
      <c r="F19" s="7">
        <f>'4'!AJ21</f>
        <v>0</v>
      </c>
      <c r="G19" s="7">
        <f>'5'!AK21</f>
        <v>0</v>
      </c>
      <c r="H19" s="7">
        <f>'6'!AJ21</f>
        <v>14.221666666666669</v>
      </c>
      <c r="I19" s="7">
        <f>'7'!AK21</f>
        <v>14.221666666666669</v>
      </c>
      <c r="J19" s="7">
        <f>'8'!AK21</f>
        <v>14.221666666666669</v>
      </c>
      <c r="K19" s="7">
        <f>'9'!AJ21</f>
        <v>14.221666666666669</v>
      </c>
      <c r="L19" s="7">
        <f>'10'!AK21</f>
        <v>14.221666666666669</v>
      </c>
      <c r="M19" s="7">
        <f>'11'!AJ21</f>
        <v>14.221666666666669</v>
      </c>
      <c r="N19" s="4">
        <f t="shared" si="0"/>
        <v>85.330000000000013</v>
      </c>
      <c r="O19" s="8" t="s">
        <v>171</v>
      </c>
    </row>
    <row r="20" spans="1:15" x14ac:dyDescent="0.3">
      <c r="A20" s="5">
        <v>6</v>
      </c>
      <c r="B20" s="5" t="s">
        <v>54</v>
      </c>
      <c r="C20" s="3" t="s">
        <v>55</v>
      </c>
      <c r="D20" s="5" t="s">
        <v>48</v>
      </c>
      <c r="E20" s="5">
        <v>2.0099999999999998</v>
      </c>
      <c r="F20" s="7">
        <f>'4'!AJ22</f>
        <v>0</v>
      </c>
      <c r="G20" s="7">
        <f>'5'!AK22</f>
        <v>512.31600000000014</v>
      </c>
      <c r="H20" s="7">
        <f>'6'!AJ22</f>
        <v>512.31600000000014</v>
      </c>
      <c r="I20" s="7">
        <f>'7'!AK22</f>
        <v>487.92000000000019</v>
      </c>
      <c r="J20" s="7">
        <f>'8'!AK22</f>
        <v>0</v>
      </c>
      <c r="K20" s="7">
        <f>'9'!AJ22</f>
        <v>0</v>
      </c>
      <c r="L20" s="7">
        <f>'10'!AK22</f>
        <v>0</v>
      </c>
      <c r="M20" s="7">
        <f>'11'!AJ22</f>
        <v>0</v>
      </c>
      <c r="N20" s="4">
        <f t="shared" si="0"/>
        <v>1512.5520000000006</v>
      </c>
      <c r="O20" s="8" t="s">
        <v>171</v>
      </c>
    </row>
    <row r="21" spans="1:15" x14ac:dyDescent="0.3">
      <c r="A21" s="5">
        <v>7</v>
      </c>
      <c r="B21" s="5" t="s">
        <v>56</v>
      </c>
      <c r="C21" s="3" t="s">
        <v>57</v>
      </c>
      <c r="D21" s="5" t="s">
        <v>48</v>
      </c>
      <c r="E21" s="5">
        <v>2.0099999999999998</v>
      </c>
      <c r="F21" s="7">
        <f>'4'!AJ23</f>
        <v>0</v>
      </c>
      <c r="G21" s="7">
        <f>'5'!AK23</f>
        <v>237.08999999999989</v>
      </c>
      <c r="H21" s="7">
        <f>'6'!AJ23</f>
        <v>237.08999999999989</v>
      </c>
      <c r="I21" s="7">
        <f>'7'!AK23</f>
        <v>225.81999999999991</v>
      </c>
      <c r="J21" s="7">
        <f>'8'!AK23</f>
        <v>0</v>
      </c>
      <c r="K21" s="7">
        <f>'9'!AJ23</f>
        <v>0</v>
      </c>
      <c r="L21" s="7">
        <f>'10'!AK23</f>
        <v>0</v>
      </c>
      <c r="M21" s="7">
        <f>'11'!AJ23</f>
        <v>0</v>
      </c>
      <c r="N21" s="4">
        <f t="shared" si="0"/>
        <v>699.99999999999966</v>
      </c>
      <c r="O21" s="8" t="s">
        <v>171</v>
      </c>
    </row>
    <row r="22" spans="1:15" x14ac:dyDescent="0.3">
      <c r="A22" s="2">
        <v>8</v>
      </c>
      <c r="B22" s="2" t="s">
        <v>58</v>
      </c>
      <c r="C22" s="2" t="s">
        <v>59</v>
      </c>
      <c r="D22" s="2"/>
      <c r="E22" s="2"/>
      <c r="F22" s="7">
        <f>'4'!AJ24</f>
        <v>0</v>
      </c>
      <c r="G22" s="7">
        <f>'5'!AK24</f>
        <v>0</v>
      </c>
      <c r="H22" s="7">
        <f>'6'!AJ24</f>
        <v>0</v>
      </c>
      <c r="I22" s="7">
        <f>'7'!AK24</f>
        <v>0</v>
      </c>
      <c r="J22" s="7">
        <f>'8'!AK24</f>
        <v>0</v>
      </c>
      <c r="K22" s="7">
        <f>'9'!AJ24</f>
        <v>0</v>
      </c>
      <c r="L22" s="7">
        <f>'10'!AK24</f>
        <v>0</v>
      </c>
      <c r="M22" s="7">
        <f>'11'!AJ24</f>
        <v>0</v>
      </c>
      <c r="O22" s="8" t="s">
        <v>171</v>
      </c>
    </row>
    <row r="23" spans="1:15" x14ac:dyDescent="0.3">
      <c r="A23" s="5">
        <v>9</v>
      </c>
      <c r="B23" s="5" t="s">
        <v>60</v>
      </c>
      <c r="C23" s="3" t="s">
        <v>61</v>
      </c>
      <c r="D23" s="5" t="s">
        <v>62</v>
      </c>
      <c r="E23" s="5">
        <v>360</v>
      </c>
      <c r="F23" s="7">
        <f>'4'!AJ25</f>
        <v>2205.681818181818</v>
      </c>
      <c r="G23" s="7">
        <f>'5'!AK25</f>
        <v>4411.363636363636</v>
      </c>
      <c r="H23" s="7">
        <f>'6'!AJ25</f>
        <v>3676.136363636364</v>
      </c>
      <c r="I23" s="7">
        <f>'7'!AK25</f>
        <v>4411.363636363636</v>
      </c>
      <c r="J23" s="7">
        <f>'8'!AK25</f>
        <v>4411.363636363636</v>
      </c>
      <c r="K23" s="7">
        <f>'9'!AJ25</f>
        <v>3676.136363636364</v>
      </c>
      <c r="L23" s="7">
        <f>'10'!AK25</f>
        <v>4411.363636363636</v>
      </c>
      <c r="M23" s="7">
        <f>'11'!AJ25</f>
        <v>3676.136363636364</v>
      </c>
      <c r="N23" s="4">
        <f t="shared" ref="N23:N28" si="1">SUM(F23:M23)</f>
        <v>30879.545454545452</v>
      </c>
      <c r="O23" s="8" t="s">
        <v>171</v>
      </c>
    </row>
    <row r="24" spans="1:15" x14ac:dyDescent="0.3">
      <c r="A24" s="5">
        <v>10</v>
      </c>
      <c r="B24" s="5" t="s">
        <v>63</v>
      </c>
      <c r="C24" s="3" t="s">
        <v>64</v>
      </c>
      <c r="D24" s="5" t="s">
        <v>65</v>
      </c>
      <c r="E24" s="5">
        <v>2.0099999999999998</v>
      </c>
      <c r="F24" s="7">
        <f>'4'!AJ26</f>
        <v>3.0591176470588231</v>
      </c>
      <c r="G24" s="7">
        <f>'5'!AK26</f>
        <v>5.0985294117647051</v>
      </c>
      <c r="H24" s="7">
        <f>'6'!AJ26</f>
        <v>4.0788235294117641</v>
      </c>
      <c r="I24" s="7">
        <f>'7'!AK26</f>
        <v>4.0788235294117641</v>
      </c>
      <c r="J24" s="7">
        <f>'8'!AK26</f>
        <v>4.0788235294117641</v>
      </c>
      <c r="K24" s="7">
        <f>'9'!AJ26</f>
        <v>4.0788235294117641</v>
      </c>
      <c r="L24" s="7">
        <f>'10'!AK26</f>
        <v>4.0788235294117641</v>
      </c>
      <c r="M24" s="7">
        <f>'11'!AJ26</f>
        <v>4.0788235294117641</v>
      </c>
      <c r="N24" s="4">
        <f t="shared" si="1"/>
        <v>32.630588235294113</v>
      </c>
      <c r="O24" s="8" t="s">
        <v>171</v>
      </c>
    </row>
    <row r="25" spans="1:15" x14ac:dyDescent="0.3">
      <c r="A25" s="5">
        <v>11</v>
      </c>
      <c r="B25" s="5" t="s">
        <v>66</v>
      </c>
      <c r="C25" s="3" t="s">
        <v>67</v>
      </c>
      <c r="D25" s="5" t="s">
        <v>48</v>
      </c>
      <c r="E25" s="5">
        <v>30</v>
      </c>
      <c r="F25" s="7">
        <f>'4'!AJ27</f>
        <v>0</v>
      </c>
      <c r="G25" s="7">
        <f>'5'!AK27</f>
        <v>0</v>
      </c>
      <c r="H25" s="7">
        <f>'6'!AJ27</f>
        <v>0</v>
      </c>
      <c r="I25" s="7">
        <f>'7'!AK27</f>
        <v>0</v>
      </c>
      <c r="J25" s="7">
        <f>'8'!AK27</f>
        <v>0</v>
      </c>
      <c r="K25" s="7">
        <f>'9'!AJ27</f>
        <v>0</v>
      </c>
      <c r="L25" s="7">
        <f>'10'!AK27</f>
        <v>0</v>
      </c>
      <c r="M25" s="7">
        <f>'11'!AJ27</f>
        <v>0</v>
      </c>
      <c r="N25" s="4">
        <f t="shared" si="1"/>
        <v>0</v>
      </c>
      <c r="O25" s="8" t="s">
        <v>171</v>
      </c>
    </row>
    <row r="26" spans="1:15" x14ac:dyDescent="0.3">
      <c r="A26" s="5">
        <v>12</v>
      </c>
      <c r="B26" s="5" t="s">
        <v>68</v>
      </c>
      <c r="C26" s="3" t="s">
        <v>69</v>
      </c>
      <c r="D26" s="5" t="s">
        <v>62</v>
      </c>
      <c r="E26" s="5">
        <v>120</v>
      </c>
      <c r="F26" s="7">
        <f>'4'!AJ28</f>
        <v>0</v>
      </c>
      <c r="G26" s="7">
        <f>'5'!AK28</f>
        <v>0</v>
      </c>
      <c r="H26" s="7">
        <f>'6'!AJ28</f>
        <v>0</v>
      </c>
      <c r="I26" s="7">
        <f>'7'!AK28</f>
        <v>0</v>
      </c>
      <c r="J26" s="7">
        <f>'8'!AK28</f>
        <v>0</v>
      </c>
      <c r="K26" s="7">
        <f>'9'!AJ28</f>
        <v>0</v>
      </c>
      <c r="L26" s="7">
        <f>'10'!AK28</f>
        <v>0</v>
      </c>
      <c r="M26" s="7">
        <f>'11'!AJ28</f>
        <v>0</v>
      </c>
      <c r="N26" s="4">
        <f t="shared" si="1"/>
        <v>0</v>
      </c>
      <c r="O26" s="8" t="s">
        <v>171</v>
      </c>
    </row>
    <row r="27" spans="1:15" x14ac:dyDescent="0.3">
      <c r="A27" s="5">
        <v>13</v>
      </c>
      <c r="B27" s="5" t="s">
        <v>70</v>
      </c>
      <c r="C27" s="3" t="s">
        <v>71</v>
      </c>
      <c r="D27" s="5" t="s">
        <v>65</v>
      </c>
      <c r="E27" s="5">
        <v>2.0099999999999998</v>
      </c>
      <c r="F27" s="7">
        <f>'4'!AJ29</f>
        <v>0</v>
      </c>
      <c r="G27" s="7">
        <f>'5'!AK29</f>
        <v>0</v>
      </c>
      <c r="H27" s="7">
        <f>'6'!AJ29</f>
        <v>0</v>
      </c>
      <c r="I27" s="7">
        <f>'7'!AK29</f>
        <v>0</v>
      </c>
      <c r="J27" s="7">
        <f>'8'!AK29</f>
        <v>0</v>
      </c>
      <c r="K27" s="7">
        <f>'9'!AJ29</f>
        <v>0</v>
      </c>
      <c r="L27" s="7">
        <f>'10'!AK29</f>
        <v>0</v>
      </c>
      <c r="M27" s="7">
        <f>'11'!AJ29</f>
        <v>0</v>
      </c>
      <c r="N27" s="4">
        <f t="shared" si="1"/>
        <v>0</v>
      </c>
      <c r="O27" s="8" t="s">
        <v>171</v>
      </c>
    </row>
    <row r="28" spans="1:15" x14ac:dyDescent="0.3">
      <c r="A28" s="5">
        <v>14</v>
      </c>
      <c r="B28" s="5" t="s">
        <v>72</v>
      </c>
      <c r="C28" s="3" t="s">
        <v>73</v>
      </c>
      <c r="D28" s="5" t="s">
        <v>62</v>
      </c>
      <c r="E28" s="5">
        <v>120</v>
      </c>
      <c r="F28" s="7">
        <f>'4'!AJ30</f>
        <v>0</v>
      </c>
      <c r="G28" s="7">
        <f>'5'!AK30</f>
        <v>0</v>
      </c>
      <c r="H28" s="7">
        <f>'6'!AJ30</f>
        <v>0</v>
      </c>
      <c r="I28" s="7">
        <f>'7'!AK30</f>
        <v>0</v>
      </c>
      <c r="J28" s="7">
        <f>'8'!AK30</f>
        <v>0</v>
      </c>
      <c r="K28" s="7">
        <f>'9'!AJ30</f>
        <v>0</v>
      </c>
      <c r="L28" s="7">
        <f>'10'!AK30</f>
        <v>0</v>
      </c>
      <c r="M28" s="7">
        <f>'11'!AJ30</f>
        <v>0</v>
      </c>
      <c r="N28" s="4">
        <f t="shared" si="1"/>
        <v>0</v>
      </c>
      <c r="O28" s="8" t="s">
        <v>171</v>
      </c>
    </row>
    <row r="29" spans="1:15" x14ac:dyDescent="0.3">
      <c r="A29" s="2">
        <v>15</v>
      </c>
      <c r="B29" s="2" t="s">
        <v>74</v>
      </c>
      <c r="C29" s="2" t="s">
        <v>75</v>
      </c>
      <c r="D29" s="2"/>
      <c r="E29" s="2"/>
      <c r="F29" s="7">
        <f>'4'!AJ31</f>
        <v>0</v>
      </c>
      <c r="G29" s="7">
        <f>'5'!AK31</f>
        <v>0</v>
      </c>
      <c r="H29" s="7">
        <f>'6'!AJ31</f>
        <v>0</v>
      </c>
      <c r="I29" s="7">
        <f>'7'!AK31</f>
        <v>0</v>
      </c>
      <c r="J29" s="7">
        <f>'8'!AK31</f>
        <v>0</v>
      </c>
      <c r="K29" s="7">
        <f>'9'!AJ31</f>
        <v>0</v>
      </c>
      <c r="L29" s="7">
        <f>'10'!AK31</f>
        <v>0</v>
      </c>
      <c r="M29" s="7">
        <f>'11'!AJ31</f>
        <v>0</v>
      </c>
      <c r="O29" s="8" t="s">
        <v>171</v>
      </c>
    </row>
    <row r="30" spans="1:15" x14ac:dyDescent="0.3">
      <c r="A30" s="5">
        <v>16</v>
      </c>
      <c r="B30" s="5" t="s">
        <v>76</v>
      </c>
      <c r="C30" s="3" t="s">
        <v>77</v>
      </c>
      <c r="D30" s="5" t="s">
        <v>48</v>
      </c>
      <c r="E30" s="5">
        <v>1200</v>
      </c>
      <c r="F30" s="7">
        <f>'4'!AJ32</f>
        <v>1999.875</v>
      </c>
      <c r="G30" s="7">
        <f>'5'!AK32</f>
        <v>1999.875</v>
      </c>
      <c r="H30" s="7">
        <f>'6'!AJ32</f>
        <v>1999.875</v>
      </c>
      <c r="I30" s="7">
        <f>'7'!AK32</f>
        <v>1999.875</v>
      </c>
      <c r="J30" s="7">
        <f>'8'!AK32</f>
        <v>1999.875</v>
      </c>
      <c r="K30" s="7">
        <f>'9'!AJ32</f>
        <v>1999.875</v>
      </c>
      <c r="L30" s="7">
        <f>'10'!AK32</f>
        <v>1999.875</v>
      </c>
      <c r="M30" s="7">
        <f>'11'!AJ32</f>
        <v>1999.875</v>
      </c>
      <c r="N30" s="4">
        <f>SUM(F30:M30)</f>
        <v>15999</v>
      </c>
      <c r="O30" s="8" t="s">
        <v>171</v>
      </c>
    </row>
    <row r="31" spans="1:15" x14ac:dyDescent="0.3">
      <c r="A31" s="2">
        <v>17</v>
      </c>
      <c r="B31" s="2" t="s">
        <v>78</v>
      </c>
      <c r="C31" s="2" t="s">
        <v>79</v>
      </c>
      <c r="D31" s="2"/>
      <c r="E31" s="2"/>
      <c r="F31" s="7">
        <f>'4'!AJ33</f>
        <v>0</v>
      </c>
      <c r="G31" s="7">
        <f>'5'!AK33</f>
        <v>0</v>
      </c>
      <c r="H31" s="7">
        <f>'6'!AJ33</f>
        <v>0</v>
      </c>
      <c r="I31" s="7">
        <f>'7'!AK33</f>
        <v>0</v>
      </c>
      <c r="J31" s="7">
        <f>'8'!AK33</f>
        <v>0</v>
      </c>
      <c r="K31" s="7">
        <f>'9'!AJ33</f>
        <v>0</v>
      </c>
      <c r="L31" s="7">
        <f>'10'!AK33</f>
        <v>0</v>
      </c>
      <c r="M31" s="7">
        <f>'11'!AJ33</f>
        <v>0</v>
      </c>
      <c r="O31" s="8" t="s">
        <v>171</v>
      </c>
    </row>
    <row r="32" spans="1:15" x14ac:dyDescent="0.3">
      <c r="A32" s="5">
        <v>18</v>
      </c>
      <c r="B32" s="5" t="s">
        <v>80</v>
      </c>
      <c r="C32" s="3" t="s">
        <v>81</v>
      </c>
      <c r="D32" s="5" t="s">
        <v>65</v>
      </c>
      <c r="E32" s="5">
        <v>150</v>
      </c>
      <c r="F32" s="7">
        <f>'4'!AJ34</f>
        <v>0</v>
      </c>
      <c r="G32" s="7">
        <f>'5'!AK34</f>
        <v>0</v>
      </c>
      <c r="H32" s="7">
        <f>'6'!AJ34</f>
        <v>16.1675</v>
      </c>
      <c r="I32" s="7">
        <f>'7'!AK34</f>
        <v>0</v>
      </c>
      <c r="J32" s="7">
        <f>'8'!AK34</f>
        <v>0</v>
      </c>
      <c r="K32" s="7">
        <f>'9'!AJ34</f>
        <v>16.1675</v>
      </c>
      <c r="L32" s="7">
        <f>'10'!AK34</f>
        <v>16.1675</v>
      </c>
      <c r="M32" s="7">
        <f>'11'!AJ34</f>
        <v>16.1675</v>
      </c>
      <c r="N32" s="4">
        <f>SUM(F32:M32)</f>
        <v>64.67</v>
      </c>
      <c r="O32" s="8" t="s">
        <v>171</v>
      </c>
    </row>
    <row r="33" spans="1:15" x14ac:dyDescent="0.3">
      <c r="A33" s="2">
        <v>19</v>
      </c>
      <c r="B33" s="2" t="s">
        <v>82</v>
      </c>
      <c r="C33" s="2" t="s">
        <v>83</v>
      </c>
      <c r="D33" s="2"/>
      <c r="E33" s="2"/>
      <c r="F33" s="7">
        <f>'4'!AJ35</f>
        <v>0</v>
      </c>
      <c r="G33" s="7">
        <f>'5'!AK35</f>
        <v>0</v>
      </c>
      <c r="H33" s="7">
        <f>'6'!AJ35</f>
        <v>0</v>
      </c>
      <c r="I33" s="7">
        <f>'7'!AK35</f>
        <v>0</v>
      </c>
      <c r="J33" s="7">
        <f>'8'!AK35</f>
        <v>0</v>
      </c>
      <c r="K33" s="7">
        <f>'9'!AJ35</f>
        <v>0</v>
      </c>
      <c r="L33" s="7">
        <f>'10'!AK35</f>
        <v>0</v>
      </c>
      <c r="M33" s="7">
        <f>'11'!AJ35</f>
        <v>0</v>
      </c>
      <c r="O33" s="8" t="s">
        <v>171</v>
      </c>
    </row>
    <row r="34" spans="1:15" x14ac:dyDescent="0.3">
      <c r="A34" s="5">
        <v>20</v>
      </c>
      <c r="B34" s="5" t="s">
        <v>84</v>
      </c>
      <c r="C34" s="3" t="s">
        <v>85</v>
      </c>
      <c r="D34" s="5" t="s">
        <v>65</v>
      </c>
      <c r="E34" s="5">
        <v>2.0099999999999998</v>
      </c>
      <c r="F34" s="7">
        <f>'4'!AJ36</f>
        <v>0</v>
      </c>
      <c r="G34" s="7">
        <f>'5'!AK36</f>
        <v>0</v>
      </c>
      <c r="H34" s="7">
        <f>'6'!AJ36</f>
        <v>0</v>
      </c>
      <c r="I34" s="7">
        <f>'7'!AK36</f>
        <v>0</v>
      </c>
      <c r="J34" s="7">
        <f>'8'!AK36</f>
        <v>0</v>
      </c>
      <c r="K34" s="7">
        <f>'9'!AJ36</f>
        <v>0</v>
      </c>
      <c r="L34" s="7">
        <f>'10'!AK36</f>
        <v>0</v>
      </c>
      <c r="M34" s="7">
        <f>'11'!AJ36</f>
        <v>0</v>
      </c>
      <c r="N34" s="4">
        <f>SUM(F34:M34)</f>
        <v>0</v>
      </c>
      <c r="O34" s="8" t="s">
        <v>171</v>
      </c>
    </row>
    <row r="35" spans="1:15" x14ac:dyDescent="0.3">
      <c r="A35" s="2">
        <v>21</v>
      </c>
      <c r="B35" s="2" t="s">
        <v>86</v>
      </c>
      <c r="C35" s="2" t="s">
        <v>87</v>
      </c>
      <c r="D35" s="2"/>
      <c r="E35" s="2"/>
      <c r="F35" s="7">
        <f>'4'!AJ37</f>
        <v>0</v>
      </c>
      <c r="G35" s="7">
        <f>'5'!AK37</f>
        <v>0</v>
      </c>
      <c r="H35" s="7">
        <f>'6'!AJ37</f>
        <v>0</v>
      </c>
      <c r="I35" s="7">
        <f>'7'!AK37</f>
        <v>0</v>
      </c>
      <c r="J35" s="7">
        <f>'8'!AK37</f>
        <v>0</v>
      </c>
      <c r="K35" s="7">
        <f>'9'!AJ37</f>
        <v>0</v>
      </c>
      <c r="L35" s="7">
        <f>'10'!AK37</f>
        <v>0</v>
      </c>
      <c r="M35" s="7">
        <f>'11'!AJ37</f>
        <v>0</v>
      </c>
      <c r="O35" s="8" t="s">
        <v>171</v>
      </c>
    </row>
    <row r="36" spans="1:15" x14ac:dyDescent="0.3">
      <c r="A36" s="5">
        <v>22</v>
      </c>
      <c r="B36" s="5" t="s">
        <v>88</v>
      </c>
      <c r="C36" s="3" t="s">
        <v>89</v>
      </c>
      <c r="D36" s="5" t="s">
        <v>45</v>
      </c>
      <c r="E36" s="5">
        <v>75</v>
      </c>
      <c r="F36" s="7">
        <f>'4'!AJ38</f>
        <v>0</v>
      </c>
      <c r="G36" s="7">
        <f>'5'!AK38</f>
        <v>0</v>
      </c>
      <c r="H36" s="7">
        <f>'6'!AJ38</f>
        <v>43.00333333333333</v>
      </c>
      <c r="I36" s="7">
        <f>'7'!AK38</f>
        <v>43.00333333333333</v>
      </c>
      <c r="J36" s="7">
        <f>'8'!AK38</f>
        <v>43.00333333333333</v>
      </c>
      <c r="K36" s="7">
        <f>'9'!AJ38</f>
        <v>43.00333333333333</v>
      </c>
      <c r="L36" s="7">
        <f>'10'!AK38</f>
        <v>43.00333333333333</v>
      </c>
      <c r="M36" s="7">
        <f>'11'!AJ38</f>
        <v>43.00333333333333</v>
      </c>
      <c r="N36" s="4">
        <f>SUM(F36:M36)</f>
        <v>258.02</v>
      </c>
      <c r="O36" s="8" t="s">
        <v>171</v>
      </c>
    </row>
    <row r="37" spans="1:15" x14ac:dyDescent="0.3">
      <c r="A37" s="2">
        <v>23</v>
      </c>
      <c r="B37" s="2" t="s">
        <v>90</v>
      </c>
      <c r="C37" s="2" t="s">
        <v>91</v>
      </c>
      <c r="D37" s="2"/>
      <c r="E37" s="2"/>
      <c r="F37" s="7">
        <f>'4'!AJ39</f>
        <v>0</v>
      </c>
      <c r="G37" s="7">
        <f>'5'!AK39</f>
        <v>0</v>
      </c>
      <c r="H37" s="7">
        <f>'6'!AJ39</f>
        <v>0</v>
      </c>
      <c r="I37" s="7">
        <f>'7'!AK39</f>
        <v>0</v>
      </c>
      <c r="J37" s="7">
        <f>'8'!AK39</f>
        <v>0</v>
      </c>
      <c r="K37" s="7">
        <f>'9'!AJ39</f>
        <v>0</v>
      </c>
      <c r="L37" s="7">
        <f>'10'!AK39</f>
        <v>0</v>
      </c>
      <c r="M37" s="7">
        <f>'11'!AJ39</f>
        <v>0</v>
      </c>
      <c r="O37" s="8" t="s">
        <v>171</v>
      </c>
    </row>
    <row r="38" spans="1:15" x14ac:dyDescent="0.3">
      <c r="A38" s="5">
        <v>24</v>
      </c>
      <c r="B38" s="5" t="s">
        <v>92</v>
      </c>
      <c r="C38" s="3" t="s">
        <v>93</v>
      </c>
      <c r="D38" s="5" t="s">
        <v>51</v>
      </c>
      <c r="E38" s="5">
        <v>3.6</v>
      </c>
      <c r="F38" s="7">
        <f>'4'!AJ40</f>
        <v>0</v>
      </c>
      <c r="G38" s="7">
        <f>'5'!AK40</f>
        <v>0</v>
      </c>
      <c r="H38" s="7">
        <f>'6'!AJ40</f>
        <v>0</v>
      </c>
      <c r="I38" s="7">
        <f>'7'!AK40</f>
        <v>0</v>
      </c>
      <c r="J38" s="7">
        <f>'8'!AK40</f>
        <v>0</v>
      </c>
      <c r="K38" s="7">
        <f>'9'!AJ40</f>
        <v>0</v>
      </c>
      <c r="L38" s="7">
        <f>'10'!AK40</f>
        <v>0</v>
      </c>
      <c r="M38" s="7">
        <f>'11'!AJ40</f>
        <v>0</v>
      </c>
      <c r="N38" s="4">
        <f>SUM(F38:M38)</f>
        <v>0</v>
      </c>
      <c r="O38" s="8" t="s">
        <v>171</v>
      </c>
    </row>
    <row r="39" spans="1:15" x14ac:dyDescent="0.3">
      <c r="A39" s="5">
        <v>25</v>
      </c>
      <c r="B39" s="5" t="s">
        <v>94</v>
      </c>
      <c r="C39" s="3" t="s">
        <v>95</v>
      </c>
      <c r="D39" s="5" t="s">
        <v>65</v>
      </c>
      <c r="E39" s="5">
        <v>2.0099999999999998</v>
      </c>
      <c r="F39" s="7">
        <f>'4'!AJ41</f>
        <v>0</v>
      </c>
      <c r="G39" s="7">
        <f>'5'!AK41</f>
        <v>0</v>
      </c>
      <c r="H39" s="7">
        <f>'6'!AJ41</f>
        <v>0</v>
      </c>
      <c r="I39" s="7">
        <f>'7'!AK41</f>
        <v>0</v>
      </c>
      <c r="J39" s="7">
        <f>'8'!AK41</f>
        <v>0</v>
      </c>
      <c r="K39" s="7">
        <f>'9'!AJ41</f>
        <v>0</v>
      </c>
      <c r="L39" s="7">
        <f>'10'!AK41</f>
        <v>0</v>
      </c>
      <c r="M39" s="7">
        <f>'11'!AJ41</f>
        <v>0</v>
      </c>
      <c r="N39" s="4">
        <f>SUM(F39:M39)</f>
        <v>0</v>
      </c>
      <c r="O39" s="8" t="s">
        <v>171</v>
      </c>
    </row>
  </sheetData>
  <mergeCells count="17">
    <mergeCell ref="N12:N14"/>
    <mergeCell ref="O12:O14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A1:O1"/>
    <mergeCell ref="A2:O2"/>
    <mergeCell ref="A4:J4"/>
    <mergeCell ref="A5:J5"/>
    <mergeCell ref="A6:J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0FBA-6461-4797-9F4C-9658B178EABD}">
  <dimension ref="A1:AF8"/>
  <sheetViews>
    <sheetView tabSelected="1" topLeftCell="T1" workbookViewId="0">
      <selection activeCell="AE5" sqref="AE5"/>
    </sheetView>
  </sheetViews>
  <sheetFormatPr baseColWidth="10" defaultColWidth="8.88671875" defaultRowHeight="14.4" x14ac:dyDescent="0.3"/>
  <cols>
    <col min="1" max="1" width="8.6640625" customWidth="1"/>
    <col min="2" max="4" width="15.6640625" customWidth="1"/>
    <col min="5" max="5" width="25.6640625" customWidth="1"/>
    <col min="6" max="12" width="15.6640625" customWidth="1"/>
    <col min="13" max="32" width="20.6640625" customWidth="1"/>
  </cols>
  <sheetData>
    <row r="1" spans="1:32" ht="30" customHeight="1" x14ac:dyDescent="0.3">
      <c r="A1" s="12" t="s">
        <v>172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3" spans="1:32" ht="40.049999999999997" customHeight="1" x14ac:dyDescent="0.3">
      <c r="A3" s="14" t="s">
        <v>173</v>
      </c>
      <c r="B3" s="14"/>
      <c r="C3" s="14"/>
      <c r="D3" s="14"/>
      <c r="E3" s="14"/>
      <c r="F3" s="14" t="s">
        <v>179</v>
      </c>
      <c r="G3" s="14"/>
      <c r="H3" s="14"/>
      <c r="I3" s="14"/>
      <c r="J3" s="14"/>
      <c r="K3" s="14" t="s">
        <v>184</v>
      </c>
      <c r="L3" s="14"/>
      <c r="M3" s="14" t="s">
        <v>199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40.049999999999997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 t="s">
        <v>153</v>
      </c>
      <c r="N4" s="14"/>
      <c r="O4" s="14" t="s">
        <v>155</v>
      </c>
      <c r="P4" s="14"/>
      <c r="Q4" s="14" t="s">
        <v>157</v>
      </c>
      <c r="R4" s="14"/>
      <c r="S4" s="14" t="s">
        <v>159</v>
      </c>
      <c r="T4" s="14"/>
      <c r="U4" s="14" t="s">
        <v>161</v>
      </c>
      <c r="V4" s="14"/>
      <c r="W4" s="14" t="s">
        <v>163</v>
      </c>
      <c r="X4" s="14"/>
      <c r="Y4" s="14" t="s">
        <v>165</v>
      </c>
      <c r="Z4" s="14"/>
      <c r="AA4" s="14" t="s">
        <v>167</v>
      </c>
      <c r="AB4" s="14"/>
      <c r="AC4" s="14" t="s">
        <v>197</v>
      </c>
      <c r="AD4" s="14"/>
      <c r="AE4" s="14" t="s">
        <v>126</v>
      </c>
      <c r="AF4" s="14"/>
    </row>
    <row r="5" spans="1:32" ht="40.049999999999997" customHeight="1" x14ac:dyDescent="0.3">
      <c r="A5" s="1" t="s">
        <v>174</v>
      </c>
      <c r="B5" s="1" t="s">
        <v>175</v>
      </c>
      <c r="C5" s="1" t="s">
        <v>176</v>
      </c>
      <c r="D5" s="1" t="s">
        <v>177</v>
      </c>
      <c r="E5" s="1" t="s">
        <v>178</v>
      </c>
      <c r="F5" s="1" t="s">
        <v>179</v>
      </c>
      <c r="G5" s="1" t="s">
        <v>180</v>
      </c>
      <c r="H5" s="1" t="s">
        <v>181</v>
      </c>
      <c r="I5" s="1" t="s">
        <v>182</v>
      </c>
      <c r="J5" s="1" t="s">
        <v>183</v>
      </c>
      <c r="K5" s="1" t="s">
        <v>184</v>
      </c>
      <c r="L5" s="1" t="s">
        <v>185</v>
      </c>
      <c r="M5" s="1" t="s">
        <v>195</v>
      </c>
      <c r="N5" s="1" t="s">
        <v>196</v>
      </c>
      <c r="O5" s="1" t="s">
        <v>195</v>
      </c>
      <c r="P5" s="1" t="s">
        <v>196</v>
      </c>
      <c r="Q5" s="1" t="s">
        <v>195</v>
      </c>
      <c r="R5" s="1" t="s">
        <v>196</v>
      </c>
      <c r="S5" s="1" t="s">
        <v>195</v>
      </c>
      <c r="T5" s="1" t="s">
        <v>196</v>
      </c>
      <c r="U5" s="1" t="s">
        <v>195</v>
      </c>
      <c r="V5" s="1" t="s">
        <v>196</v>
      </c>
      <c r="W5" s="1" t="s">
        <v>195</v>
      </c>
      <c r="X5" s="1" t="s">
        <v>196</v>
      </c>
      <c r="Y5" s="1" t="s">
        <v>195</v>
      </c>
      <c r="Z5" s="1" t="s">
        <v>196</v>
      </c>
      <c r="AA5" s="1" t="s">
        <v>195</v>
      </c>
      <c r="AB5" s="1" t="s">
        <v>196</v>
      </c>
      <c r="AC5" s="1" t="s">
        <v>195</v>
      </c>
      <c r="AD5" s="1" t="s">
        <v>196</v>
      </c>
      <c r="AE5" s="1" t="s">
        <v>195</v>
      </c>
      <c r="AF5" s="1" t="s">
        <v>196</v>
      </c>
    </row>
    <row r="6" spans="1:32" ht="60" customHeight="1" x14ac:dyDescent="0.3">
      <c r="A6" s="9" t="s">
        <v>186</v>
      </c>
      <c r="B6" s="9" t="s">
        <v>187</v>
      </c>
      <c r="C6" s="9" t="s">
        <v>188</v>
      </c>
      <c r="D6" s="9" t="s">
        <v>189</v>
      </c>
      <c r="E6" s="9" t="s">
        <v>190</v>
      </c>
      <c r="F6" s="9" t="s">
        <v>191</v>
      </c>
      <c r="G6" s="9" t="s">
        <v>192</v>
      </c>
      <c r="H6" s="9">
        <v>240</v>
      </c>
      <c r="I6" s="9" t="s">
        <v>193</v>
      </c>
      <c r="J6" s="9" t="s">
        <v>198</v>
      </c>
      <c r="K6" s="9" t="s">
        <v>194</v>
      </c>
      <c r="L6" s="9" t="s">
        <v>194</v>
      </c>
      <c r="M6" s="10">
        <v>2225.5100000000002</v>
      </c>
      <c r="N6" s="10">
        <f>M6*0.1</f>
        <v>222.55100000000004</v>
      </c>
      <c r="O6" s="10">
        <f>4311.93+44624.23</f>
        <v>48936.160000000003</v>
      </c>
      <c r="P6" s="10">
        <f>O6*0.1</f>
        <v>4893.6160000000009</v>
      </c>
      <c r="Q6" s="10">
        <f>4172.83+44624.23</f>
        <v>48797.060000000005</v>
      </c>
      <c r="R6" s="10">
        <f>Q6*0.1</f>
        <v>4879.706000000001</v>
      </c>
      <c r="S6" s="10">
        <f>4311.93+42499.27</f>
        <v>46811.199999999997</v>
      </c>
      <c r="T6" s="10">
        <f>S6*0.1</f>
        <v>4681.12</v>
      </c>
      <c r="U6" s="10">
        <v>4311.93</v>
      </c>
      <c r="V6" s="10">
        <f>U6*0.1</f>
        <v>431.19300000000004</v>
      </c>
      <c r="W6" s="10">
        <v>4172.83</v>
      </c>
      <c r="X6" s="10">
        <f>W6*0.1</f>
        <v>417.28300000000002</v>
      </c>
      <c r="Y6" s="10">
        <v>4311.93</v>
      </c>
      <c r="Z6" s="10">
        <f>Y6*0.1</f>
        <v>431.19300000000004</v>
      </c>
      <c r="AA6" s="10">
        <v>4172.83</v>
      </c>
      <c r="AB6" s="10">
        <f>AA6*0.1</f>
        <v>417.28300000000002</v>
      </c>
      <c r="AC6" s="10">
        <v>1390.95</v>
      </c>
      <c r="AD6" s="10">
        <f>AC6*0.1</f>
        <v>139.095</v>
      </c>
      <c r="AE6" s="11">
        <f>M6+O6+Q6+S6+U6+W6+Y6+AA6+AC6</f>
        <v>165130.39999999997</v>
      </c>
      <c r="AF6" s="11">
        <f>N6+P6+R6+T6+V6+X6+Z6+AB6+AD6</f>
        <v>16513.04</v>
      </c>
    </row>
    <row r="7" spans="1:32" x14ac:dyDescent="0.3">
      <c r="M7" s="10">
        <f>M6</f>
        <v>2225.5100000000002</v>
      </c>
      <c r="N7" s="10">
        <f t="shared" ref="N7:AD7" si="0">N6</f>
        <v>222.55100000000004</v>
      </c>
      <c r="O7" s="10">
        <f t="shared" si="0"/>
        <v>48936.160000000003</v>
      </c>
      <c r="P7" s="10">
        <f t="shared" si="0"/>
        <v>4893.6160000000009</v>
      </c>
      <c r="Q7" s="10">
        <f t="shared" si="0"/>
        <v>48797.060000000005</v>
      </c>
      <c r="R7" s="10">
        <f t="shared" si="0"/>
        <v>4879.706000000001</v>
      </c>
      <c r="S7" s="10">
        <f t="shared" si="0"/>
        <v>46811.199999999997</v>
      </c>
      <c r="T7" s="10">
        <f t="shared" si="0"/>
        <v>4681.12</v>
      </c>
      <c r="U7" s="10">
        <f t="shared" si="0"/>
        <v>4311.93</v>
      </c>
      <c r="V7" s="10">
        <f t="shared" si="0"/>
        <v>431.19300000000004</v>
      </c>
      <c r="W7" s="10">
        <f t="shared" si="0"/>
        <v>4172.83</v>
      </c>
      <c r="X7" s="10">
        <f t="shared" si="0"/>
        <v>417.28300000000002</v>
      </c>
      <c r="Y7" s="10">
        <f t="shared" si="0"/>
        <v>4311.93</v>
      </c>
      <c r="Z7" s="10">
        <f t="shared" si="0"/>
        <v>431.19300000000004</v>
      </c>
      <c r="AA7" s="10">
        <f t="shared" si="0"/>
        <v>4172.83</v>
      </c>
      <c r="AB7" s="10">
        <f t="shared" si="0"/>
        <v>417.28300000000002</v>
      </c>
      <c r="AC7" s="10">
        <f t="shared" si="0"/>
        <v>1390.95</v>
      </c>
      <c r="AD7" s="10">
        <f t="shared" si="0"/>
        <v>139.095</v>
      </c>
      <c r="AE7" s="11">
        <f>M7+O7+Q7+S7+U7+W7+Y7+AA7+AC7</f>
        <v>165130.39999999997</v>
      </c>
      <c r="AF7" s="11">
        <f>N7+P7+R7+T7+V7+X7+Z7+AB7+AD7</f>
        <v>16513.04</v>
      </c>
    </row>
    <row r="8" spans="1:32" x14ac:dyDescent="0.3">
      <c r="M8" s="17">
        <f>M7+N7</f>
        <v>2448.0610000000001</v>
      </c>
      <c r="N8" s="17"/>
      <c r="O8" s="17">
        <f t="shared" ref="O8" si="1">O7+P7</f>
        <v>53829.776000000005</v>
      </c>
      <c r="P8" s="17"/>
      <c r="Q8" s="17">
        <f t="shared" ref="Q8" si="2">Q7+R7</f>
        <v>53676.766000000003</v>
      </c>
      <c r="R8" s="17"/>
      <c r="S8" s="17">
        <f t="shared" ref="S8" si="3">S7+T7</f>
        <v>51492.32</v>
      </c>
      <c r="T8" s="17"/>
      <c r="U8" s="17">
        <f t="shared" ref="U8" si="4">U7+V7</f>
        <v>4743.1230000000005</v>
      </c>
      <c r="V8" s="17"/>
      <c r="W8" s="17">
        <f t="shared" ref="W8" si="5">W7+X7</f>
        <v>4590.1130000000003</v>
      </c>
      <c r="X8" s="17"/>
      <c r="Y8" s="17">
        <f t="shared" ref="Y8" si="6">Y7+Z7</f>
        <v>4743.1230000000005</v>
      </c>
      <c r="Z8" s="17"/>
      <c r="AA8" s="17">
        <f t="shared" ref="AA8" si="7">AA7+AB7</f>
        <v>4590.1130000000003</v>
      </c>
      <c r="AB8" s="17"/>
      <c r="AC8" s="17">
        <f t="shared" ref="AC8" si="8">AC7+AD7</f>
        <v>1530.0450000000001</v>
      </c>
      <c r="AD8" s="17"/>
      <c r="AE8" s="17">
        <f>M8+O8+Q8+S8+U8+W8+Y8+AA8+AC8</f>
        <v>181643.44000000003</v>
      </c>
      <c r="AF8" s="17"/>
    </row>
  </sheetData>
  <mergeCells count="25">
    <mergeCell ref="A1:AF1"/>
    <mergeCell ref="A3:E4"/>
    <mergeCell ref="F3:J4"/>
    <mergeCell ref="K3:L4"/>
    <mergeCell ref="M3:AF3"/>
    <mergeCell ref="M4:N4"/>
    <mergeCell ref="S4:T4"/>
    <mergeCell ref="Y4:Z4"/>
    <mergeCell ref="AE4:AF4"/>
    <mergeCell ref="S8:T8"/>
    <mergeCell ref="U4:V4"/>
    <mergeCell ref="U8:V8"/>
    <mergeCell ref="W4:X4"/>
    <mergeCell ref="W8:X8"/>
    <mergeCell ref="M8:N8"/>
    <mergeCell ref="O4:P4"/>
    <mergeCell ref="O8:P8"/>
    <mergeCell ref="Q4:R4"/>
    <mergeCell ref="Q8:R8"/>
    <mergeCell ref="AE8:AF8"/>
    <mergeCell ref="Y8:Z8"/>
    <mergeCell ref="AA4:AB4"/>
    <mergeCell ref="AA8:AB8"/>
    <mergeCell ref="AC4:AD4"/>
    <mergeCell ref="AC8:A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activeCell="K17" sqref="K17"/>
    </sheetView>
  </sheetViews>
  <sheetFormatPr baseColWidth="10" defaultColWidth="8.88671875" defaultRowHeight="14.4" x14ac:dyDescent="0.3"/>
  <cols>
    <col min="1" max="1" width="10.6640625" customWidth="1"/>
    <col min="2" max="2" width="40.6640625" customWidth="1"/>
    <col min="3" max="3" width="10.6640625" customWidth="1"/>
    <col min="4" max="9" width="12.6640625" customWidth="1"/>
  </cols>
  <sheetData>
    <row r="1" spans="1:10" x14ac:dyDescent="0.3">
      <c r="A1" s="12" t="s">
        <v>96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x14ac:dyDescent="0.3">
      <c r="A3" s="13" t="s">
        <v>97</v>
      </c>
      <c r="B3" s="13"/>
      <c r="C3" s="13"/>
      <c r="D3" s="13"/>
      <c r="E3" s="13"/>
      <c r="F3" s="13"/>
      <c r="G3" s="13"/>
    </row>
    <row r="4" spans="1:10" x14ac:dyDescent="0.3">
      <c r="A4" s="13" t="s">
        <v>2</v>
      </c>
      <c r="B4" s="13"/>
      <c r="C4" s="13"/>
      <c r="D4" s="13"/>
      <c r="E4" s="13"/>
      <c r="F4" s="13"/>
      <c r="G4" s="13"/>
    </row>
    <row r="5" spans="1:10" x14ac:dyDescent="0.3">
      <c r="A5" s="13" t="s">
        <v>98</v>
      </c>
      <c r="B5" s="13"/>
      <c r="C5" s="13"/>
      <c r="D5" s="13"/>
      <c r="E5" s="13"/>
      <c r="F5" s="13"/>
      <c r="G5" s="13"/>
    </row>
    <row r="6" spans="1:10" x14ac:dyDescent="0.3">
      <c r="A6" s="13" t="s">
        <v>99</v>
      </c>
      <c r="B6" s="13"/>
      <c r="C6" s="13"/>
      <c r="D6" s="13"/>
      <c r="E6" s="13"/>
      <c r="F6" s="13"/>
      <c r="G6" s="13"/>
    </row>
    <row r="7" spans="1:10" x14ac:dyDescent="0.3">
      <c r="A7" s="13" t="s">
        <v>100</v>
      </c>
      <c r="B7" s="13"/>
      <c r="C7" s="13"/>
      <c r="D7" s="13"/>
      <c r="E7" s="13"/>
      <c r="F7" s="13"/>
      <c r="G7" s="13"/>
    </row>
    <row r="8" spans="1:10" x14ac:dyDescent="0.3">
      <c r="A8" s="13" t="s">
        <v>101</v>
      </c>
      <c r="B8" s="13"/>
      <c r="C8" s="13"/>
      <c r="D8" s="13"/>
      <c r="E8" s="13"/>
      <c r="F8" s="13"/>
      <c r="G8" s="13"/>
    </row>
    <row r="10" spans="1:10" ht="60" customHeight="1" x14ac:dyDescent="0.3">
      <c r="A10" s="1" t="s">
        <v>7</v>
      </c>
      <c r="B10" s="1" t="s">
        <v>8</v>
      </c>
      <c r="C10" s="1" t="s">
        <v>102</v>
      </c>
      <c r="D10" s="1" t="s">
        <v>103</v>
      </c>
      <c r="E10" s="1" t="s">
        <v>104</v>
      </c>
      <c r="F10" s="1" t="s">
        <v>105</v>
      </c>
      <c r="G10" s="1" t="s">
        <v>106</v>
      </c>
      <c r="H10" s="1" t="s">
        <v>107</v>
      </c>
      <c r="I10" s="1" t="s">
        <v>108</v>
      </c>
    </row>
    <row r="11" spans="1:10" x14ac:dyDescent="0.3">
      <c r="A11" s="2" t="s">
        <v>41</v>
      </c>
      <c r="B11" s="2" t="s">
        <v>42</v>
      </c>
      <c r="C11" s="2"/>
      <c r="D11" s="2"/>
      <c r="E11" s="2"/>
      <c r="F11" s="2"/>
      <c r="G11" s="2"/>
      <c r="H11" s="2"/>
      <c r="I11" s="2"/>
    </row>
    <row r="12" spans="1:10" x14ac:dyDescent="0.3">
      <c r="A12" s="5" t="s">
        <v>43</v>
      </c>
      <c r="B12" s="3" t="s">
        <v>44</v>
      </c>
      <c r="C12" s="5" t="s">
        <v>45</v>
      </c>
      <c r="D12" s="5">
        <v>0.2</v>
      </c>
      <c r="E12" s="5">
        <v>0.60000000000000009</v>
      </c>
      <c r="F12" s="5">
        <v>15.42</v>
      </c>
      <c r="G12" s="5">
        <v>10.28</v>
      </c>
      <c r="H12" s="19">
        <v>17.133333333333329</v>
      </c>
      <c r="I12" s="5">
        <v>12</v>
      </c>
    </row>
    <row r="13" spans="1:10" x14ac:dyDescent="0.3">
      <c r="A13" s="5" t="s">
        <v>46</v>
      </c>
      <c r="B13" s="3" t="s">
        <v>47</v>
      </c>
      <c r="C13" s="5" t="s">
        <v>48</v>
      </c>
      <c r="D13" s="5">
        <v>10</v>
      </c>
      <c r="E13" s="5">
        <v>30</v>
      </c>
      <c r="F13" s="5">
        <v>0</v>
      </c>
      <c r="G13" s="5">
        <v>0</v>
      </c>
      <c r="H13" s="19">
        <v>0</v>
      </c>
      <c r="I13" s="5">
        <v>0</v>
      </c>
    </row>
    <row r="14" spans="1:10" x14ac:dyDescent="0.3">
      <c r="A14" s="5" t="s">
        <v>49</v>
      </c>
      <c r="B14" s="3" t="s">
        <v>50</v>
      </c>
      <c r="C14" s="5" t="s">
        <v>51</v>
      </c>
      <c r="D14" s="5">
        <v>2.5</v>
      </c>
      <c r="E14" s="5">
        <v>7.5</v>
      </c>
      <c r="F14" s="5">
        <v>79.995000000000005</v>
      </c>
      <c r="G14" s="5">
        <v>53.33</v>
      </c>
      <c r="H14" s="19">
        <v>7.110666666666666</v>
      </c>
      <c r="I14" s="5">
        <v>4</v>
      </c>
    </row>
    <row r="15" spans="1:10" x14ac:dyDescent="0.3">
      <c r="A15" s="5" t="s">
        <v>52</v>
      </c>
      <c r="B15" s="3" t="s">
        <v>53</v>
      </c>
      <c r="C15" s="5" t="s">
        <v>51</v>
      </c>
      <c r="D15" s="5">
        <v>3</v>
      </c>
      <c r="E15" s="5">
        <v>9</v>
      </c>
      <c r="F15" s="5">
        <v>127.995</v>
      </c>
      <c r="G15" s="5">
        <v>85.33</v>
      </c>
      <c r="H15" s="19">
        <v>9.4811111111111117</v>
      </c>
      <c r="I15" s="5">
        <v>6</v>
      </c>
    </row>
    <row r="16" spans="1:10" x14ac:dyDescent="0.3">
      <c r="A16" s="5" t="s">
        <v>54</v>
      </c>
      <c r="B16" s="3" t="s">
        <v>55</v>
      </c>
      <c r="C16" s="5" t="s">
        <v>48</v>
      </c>
      <c r="D16" s="5">
        <v>0.67</v>
      </c>
      <c r="E16" s="5">
        <v>15.03</v>
      </c>
      <c r="F16" s="5">
        <v>1280.3249999999998</v>
      </c>
      <c r="G16" s="5">
        <v>853.55</v>
      </c>
      <c r="H16" s="19">
        <v>75.239999999999995</v>
      </c>
      <c r="I16" s="5">
        <v>82</v>
      </c>
    </row>
    <row r="17" spans="1:9" x14ac:dyDescent="0.3">
      <c r="A17" s="5" t="s">
        <v>56</v>
      </c>
      <c r="B17" s="3" t="s">
        <v>57</v>
      </c>
      <c r="C17" s="5" t="s">
        <v>48</v>
      </c>
      <c r="D17" s="5">
        <v>0.67</v>
      </c>
      <c r="E17" s="5">
        <v>15.03</v>
      </c>
      <c r="F17" s="5">
        <v>278.34000000000003</v>
      </c>
      <c r="G17" s="5">
        <v>185.56</v>
      </c>
      <c r="H17" s="19">
        <v>348.25870646766163</v>
      </c>
      <c r="I17" s="5">
        <v>40</v>
      </c>
    </row>
    <row r="18" spans="1:9" x14ac:dyDescent="0.3">
      <c r="A18" s="2" t="s">
        <v>58</v>
      </c>
      <c r="B18" s="2" t="s">
        <v>59</v>
      </c>
      <c r="C18" s="2"/>
      <c r="D18" s="2"/>
      <c r="E18" s="2"/>
      <c r="F18" s="2"/>
      <c r="G18" s="2"/>
      <c r="H18" s="20"/>
      <c r="I18" s="2"/>
    </row>
    <row r="19" spans="1:9" x14ac:dyDescent="0.3">
      <c r="A19" s="5" t="s">
        <v>60</v>
      </c>
      <c r="B19" s="3" t="s">
        <v>61</v>
      </c>
      <c r="C19" s="5" t="s">
        <v>62</v>
      </c>
      <c r="D19" s="5">
        <v>120</v>
      </c>
      <c r="E19" s="5">
        <v>360</v>
      </c>
      <c r="F19" s="5">
        <v>48525</v>
      </c>
      <c r="G19" s="5">
        <v>32350</v>
      </c>
      <c r="H19" s="19">
        <v>89.861111111111114</v>
      </c>
      <c r="I19" s="5">
        <v>44</v>
      </c>
    </row>
    <row r="20" spans="1:9" x14ac:dyDescent="0.3">
      <c r="A20" s="5" t="s">
        <v>63</v>
      </c>
      <c r="B20" s="3" t="s">
        <v>64</v>
      </c>
      <c r="C20" s="5" t="s">
        <v>65</v>
      </c>
      <c r="D20" s="5">
        <v>0.67</v>
      </c>
      <c r="E20" s="5">
        <v>2.0099999999999998</v>
      </c>
      <c r="F20" s="5">
        <v>52.005000000000003</v>
      </c>
      <c r="G20" s="5">
        <v>34.67</v>
      </c>
      <c r="H20" s="19">
        <v>17.24875621890547</v>
      </c>
      <c r="I20" s="5">
        <v>34</v>
      </c>
    </row>
    <row r="21" spans="1:9" x14ac:dyDescent="0.3">
      <c r="A21" s="5" t="s">
        <v>66</v>
      </c>
      <c r="B21" s="3" t="s">
        <v>67</v>
      </c>
      <c r="C21" s="5" t="s">
        <v>48</v>
      </c>
      <c r="D21" s="5">
        <v>10</v>
      </c>
      <c r="E21" s="5">
        <v>30</v>
      </c>
      <c r="F21" s="5">
        <v>0</v>
      </c>
      <c r="G21" s="5">
        <v>0</v>
      </c>
      <c r="H21" s="19">
        <v>0</v>
      </c>
      <c r="I21" s="5">
        <v>0</v>
      </c>
    </row>
    <row r="22" spans="1:9" x14ac:dyDescent="0.3">
      <c r="A22" s="5" t="s">
        <v>68</v>
      </c>
      <c r="B22" s="3" t="s">
        <v>69</v>
      </c>
      <c r="C22" s="5" t="s">
        <v>62</v>
      </c>
      <c r="D22" s="5">
        <v>40</v>
      </c>
      <c r="E22" s="5">
        <v>120</v>
      </c>
      <c r="F22" s="5">
        <v>0</v>
      </c>
      <c r="G22" s="5">
        <v>0</v>
      </c>
      <c r="H22" s="19">
        <v>0</v>
      </c>
      <c r="I22" s="5">
        <v>0</v>
      </c>
    </row>
    <row r="23" spans="1:9" x14ac:dyDescent="0.3">
      <c r="A23" s="5" t="s">
        <v>70</v>
      </c>
      <c r="B23" s="3" t="s">
        <v>71</v>
      </c>
      <c r="C23" s="5" t="s">
        <v>65</v>
      </c>
      <c r="D23" s="5">
        <v>0.67</v>
      </c>
      <c r="E23" s="5">
        <v>2.0099999999999998</v>
      </c>
      <c r="F23" s="5">
        <v>0</v>
      </c>
      <c r="G23" s="5">
        <v>0</v>
      </c>
      <c r="H23" s="19">
        <v>0</v>
      </c>
      <c r="I23" s="5">
        <v>0</v>
      </c>
    </row>
    <row r="24" spans="1:9" x14ac:dyDescent="0.3">
      <c r="A24" s="5" t="s">
        <v>72</v>
      </c>
      <c r="B24" s="3" t="s">
        <v>73</v>
      </c>
      <c r="C24" s="5" t="s">
        <v>62</v>
      </c>
      <c r="D24" s="5">
        <v>40</v>
      </c>
      <c r="E24" s="5">
        <v>120</v>
      </c>
      <c r="F24" s="5">
        <v>0</v>
      </c>
      <c r="G24" s="5">
        <v>0</v>
      </c>
      <c r="H24" s="19">
        <v>0</v>
      </c>
      <c r="I24" s="5">
        <v>0</v>
      </c>
    </row>
    <row r="25" spans="1:9" x14ac:dyDescent="0.3">
      <c r="A25" s="2" t="s">
        <v>74</v>
      </c>
      <c r="B25" s="2" t="s">
        <v>75</v>
      </c>
      <c r="C25" s="2"/>
      <c r="D25" s="2"/>
      <c r="E25" s="2"/>
      <c r="F25" s="2"/>
      <c r="G25" s="2"/>
      <c r="H25" s="20"/>
      <c r="I25" s="2"/>
    </row>
    <row r="26" spans="1:9" x14ac:dyDescent="0.3">
      <c r="A26" s="5" t="s">
        <v>76</v>
      </c>
      <c r="B26" s="3" t="s">
        <v>77</v>
      </c>
      <c r="C26" s="5" t="s">
        <v>48</v>
      </c>
      <c r="D26" s="5">
        <v>400</v>
      </c>
      <c r="E26" s="5">
        <v>1200</v>
      </c>
      <c r="F26" s="5">
        <v>23998.5</v>
      </c>
      <c r="G26" s="5">
        <v>15999</v>
      </c>
      <c r="H26" s="19">
        <v>13.3325</v>
      </c>
      <c r="I26" s="5">
        <v>8</v>
      </c>
    </row>
    <row r="27" spans="1:9" x14ac:dyDescent="0.3">
      <c r="A27" s="2" t="s">
        <v>78</v>
      </c>
      <c r="B27" s="2" t="s">
        <v>79</v>
      </c>
      <c r="C27" s="2"/>
      <c r="D27" s="2"/>
      <c r="E27" s="2"/>
      <c r="F27" s="2"/>
      <c r="G27" s="2"/>
      <c r="H27" s="20"/>
      <c r="I27" s="2"/>
    </row>
    <row r="28" spans="1:9" x14ac:dyDescent="0.3">
      <c r="A28" s="5" t="s">
        <v>80</v>
      </c>
      <c r="B28" s="3" t="s">
        <v>81</v>
      </c>
      <c r="C28" s="5" t="s">
        <v>65</v>
      </c>
      <c r="D28" s="5">
        <v>50</v>
      </c>
      <c r="E28" s="5">
        <v>150</v>
      </c>
      <c r="F28" s="5">
        <v>97.004999999999995</v>
      </c>
      <c r="G28" s="5">
        <v>64.67</v>
      </c>
      <c r="H28" s="19">
        <v>0.43113333333333342</v>
      </c>
      <c r="I28" s="5">
        <v>4</v>
      </c>
    </row>
    <row r="29" spans="1:9" x14ac:dyDescent="0.3">
      <c r="A29" s="2" t="s">
        <v>82</v>
      </c>
      <c r="B29" s="2" t="s">
        <v>83</v>
      </c>
      <c r="C29" s="2"/>
      <c r="D29" s="2"/>
      <c r="E29" s="2"/>
      <c r="F29" s="2"/>
      <c r="G29" s="2"/>
      <c r="H29" s="20"/>
      <c r="I29" s="2"/>
    </row>
    <row r="30" spans="1:9" x14ac:dyDescent="0.3">
      <c r="A30" s="5" t="s">
        <v>84</v>
      </c>
      <c r="B30" s="3" t="s">
        <v>85</v>
      </c>
      <c r="C30" s="5" t="s">
        <v>65</v>
      </c>
      <c r="D30" s="5">
        <v>0.67</v>
      </c>
      <c r="E30" s="5">
        <v>2.0099999999999998</v>
      </c>
      <c r="F30" s="5">
        <v>0</v>
      </c>
      <c r="G30" s="5">
        <v>0</v>
      </c>
      <c r="H30" s="19">
        <v>0</v>
      </c>
      <c r="I30" s="5">
        <v>0</v>
      </c>
    </row>
    <row r="31" spans="1:9" x14ac:dyDescent="0.3">
      <c r="A31" s="2" t="s">
        <v>86</v>
      </c>
      <c r="B31" s="2" t="s">
        <v>87</v>
      </c>
      <c r="C31" s="2"/>
      <c r="D31" s="2"/>
      <c r="E31" s="2"/>
      <c r="F31" s="2"/>
      <c r="G31" s="2"/>
      <c r="H31" s="20"/>
      <c r="I31" s="2"/>
    </row>
    <row r="32" spans="1:9" x14ac:dyDescent="0.3">
      <c r="A32" s="5" t="s">
        <v>88</v>
      </c>
      <c r="B32" s="3" t="s">
        <v>89</v>
      </c>
      <c r="C32" s="5" t="s">
        <v>45</v>
      </c>
      <c r="D32" s="5">
        <v>25</v>
      </c>
      <c r="E32" s="5">
        <v>75</v>
      </c>
      <c r="F32" s="5">
        <v>387.03</v>
      </c>
      <c r="G32" s="5">
        <v>258.02</v>
      </c>
      <c r="H32" s="19">
        <v>3.440266666666667</v>
      </c>
      <c r="I32" s="5">
        <v>6</v>
      </c>
    </row>
    <row r="33" spans="1:9" x14ac:dyDescent="0.3">
      <c r="A33" s="2" t="s">
        <v>90</v>
      </c>
      <c r="B33" s="2" t="s">
        <v>91</v>
      </c>
      <c r="C33" s="2"/>
      <c r="D33" s="2"/>
      <c r="E33" s="2"/>
      <c r="F33" s="2"/>
      <c r="G33" s="2"/>
      <c r="H33" s="20"/>
      <c r="I33" s="2"/>
    </row>
    <row r="34" spans="1:9" x14ac:dyDescent="0.3">
      <c r="A34" s="5" t="s">
        <v>92</v>
      </c>
      <c r="B34" s="3" t="s">
        <v>93</v>
      </c>
      <c r="C34" s="5" t="s">
        <v>51</v>
      </c>
      <c r="D34" s="5">
        <v>1.2</v>
      </c>
      <c r="E34" s="5">
        <v>3.6</v>
      </c>
      <c r="F34" s="5">
        <v>0</v>
      </c>
      <c r="G34" s="5">
        <v>0</v>
      </c>
      <c r="H34" s="19">
        <v>0</v>
      </c>
      <c r="I34" s="5">
        <v>0</v>
      </c>
    </row>
    <row r="35" spans="1:9" x14ac:dyDescent="0.3">
      <c r="A35" s="5" t="s">
        <v>94</v>
      </c>
      <c r="B35" s="3" t="s">
        <v>95</v>
      </c>
      <c r="C35" s="5" t="s">
        <v>65</v>
      </c>
      <c r="D35" s="5">
        <v>0.67</v>
      </c>
      <c r="E35" s="5">
        <v>2.0099999999999998</v>
      </c>
      <c r="F35" s="5">
        <v>0</v>
      </c>
      <c r="G35" s="5">
        <v>0</v>
      </c>
      <c r="H35" s="19">
        <v>0</v>
      </c>
      <c r="I35" s="5">
        <v>0</v>
      </c>
    </row>
  </sheetData>
  <mergeCells count="7">
    <mergeCell ref="A7:G7"/>
    <mergeCell ref="A8:G8"/>
    <mergeCell ref="A1:J1"/>
    <mergeCell ref="A3:G3"/>
    <mergeCell ref="A4:G4"/>
    <mergeCell ref="A5:G5"/>
    <mergeCell ref="A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J41"/>
  <sheetViews>
    <sheetView workbookViewId="0">
      <selection activeCell="F22" sqref="F22:AI23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5" width="5.6640625" customWidth="1"/>
    <col min="36" max="36" width="12.6640625" customWidth="1"/>
  </cols>
  <sheetData>
    <row r="4" spans="1:36" x14ac:dyDescent="0.3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 x14ac:dyDescent="0.3">
      <c r="A5" s="12" t="s">
        <v>110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7" spans="1:36" x14ac:dyDescent="0.3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W7" s="13" t="s">
        <v>101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6" x14ac:dyDescent="0.3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W8" s="13" t="s">
        <v>117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6" x14ac:dyDescent="0.3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 t="s">
        <v>3</v>
      </c>
      <c r="Q9" s="13"/>
      <c r="R9" s="13"/>
      <c r="S9" s="13"/>
      <c r="T9" s="13"/>
      <c r="U9" s="13"/>
      <c r="W9" s="13" t="s">
        <v>118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6" x14ac:dyDescent="0.3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 t="s">
        <v>116</v>
      </c>
      <c r="Q10" s="13"/>
      <c r="R10" s="13"/>
      <c r="S10" s="13"/>
      <c r="T10" s="13"/>
      <c r="U10" s="13"/>
    </row>
    <row r="11" spans="1:36" x14ac:dyDescent="0.3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3" spans="1:36" x14ac:dyDescent="0.3">
      <c r="A13" s="14" t="s">
        <v>119</v>
      </c>
      <c r="B13" s="14" t="s">
        <v>7</v>
      </c>
      <c r="C13" s="14" t="s">
        <v>8</v>
      </c>
      <c r="D13" s="14" t="s">
        <v>120</v>
      </c>
      <c r="E13" s="14" t="s">
        <v>9</v>
      </c>
      <c r="F13" s="14" t="s">
        <v>121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x14ac:dyDescent="0.3">
      <c r="A14" s="14"/>
      <c r="B14" s="14"/>
      <c r="C14" s="14"/>
      <c r="D14" s="14"/>
      <c r="E14" s="14"/>
      <c r="F14" s="14" t="s">
        <v>122</v>
      </c>
      <c r="G14" s="14"/>
      <c r="H14" s="14"/>
      <c r="I14" s="14"/>
      <c r="J14" s="14"/>
      <c r="K14" s="14"/>
      <c r="L14" s="14"/>
      <c r="M14" s="14"/>
      <c r="N14" s="14" t="s">
        <v>123</v>
      </c>
      <c r="O14" s="14"/>
      <c r="P14" s="14"/>
      <c r="Q14" s="14"/>
      <c r="R14" s="14"/>
      <c r="S14" s="14"/>
      <c r="T14" s="14"/>
      <c r="U14" s="14"/>
      <c r="V14" s="14" t="s">
        <v>124</v>
      </c>
      <c r="W14" s="14"/>
      <c r="X14" s="14"/>
      <c r="Y14" s="14"/>
      <c r="Z14" s="14"/>
      <c r="AA14" s="14"/>
      <c r="AB14" s="14"/>
      <c r="AC14" s="14" t="s">
        <v>125</v>
      </c>
      <c r="AD14" s="14"/>
      <c r="AE14" s="14"/>
      <c r="AF14" s="14"/>
      <c r="AG14" s="14"/>
      <c r="AH14" s="14"/>
      <c r="AI14" s="14"/>
      <c r="AJ14" s="14" t="s">
        <v>126</v>
      </c>
    </row>
    <row r="15" spans="1:36" x14ac:dyDescent="0.3">
      <c r="A15" s="14"/>
      <c r="B15" s="14"/>
      <c r="C15" s="14"/>
      <c r="D15" s="14"/>
      <c r="E15" s="14"/>
      <c r="F15" s="1" t="s">
        <v>127</v>
      </c>
      <c r="G15" s="1" t="s">
        <v>128</v>
      </c>
      <c r="H15" s="1" t="s">
        <v>129</v>
      </c>
      <c r="I15" s="1" t="s">
        <v>130</v>
      </c>
      <c r="J15" s="1" t="s">
        <v>131</v>
      </c>
      <c r="K15" s="1" t="s">
        <v>132</v>
      </c>
      <c r="L15" s="1" t="s">
        <v>133</v>
      </c>
      <c r="M15" s="1" t="s">
        <v>127</v>
      </c>
      <c r="N15" s="1" t="s">
        <v>128</v>
      </c>
      <c r="O15" s="1" t="s">
        <v>129</v>
      </c>
      <c r="P15" s="1" t="s">
        <v>130</v>
      </c>
      <c r="Q15" s="1" t="s">
        <v>131</v>
      </c>
      <c r="R15" s="1" t="s">
        <v>132</v>
      </c>
      <c r="S15" s="1" t="s">
        <v>133</v>
      </c>
      <c r="T15" s="1" t="s">
        <v>127</v>
      </c>
      <c r="U15" s="1" t="s">
        <v>128</v>
      </c>
      <c r="V15" s="1" t="s">
        <v>129</v>
      </c>
      <c r="W15" s="1" t="s">
        <v>130</v>
      </c>
      <c r="X15" s="1" t="s">
        <v>131</v>
      </c>
      <c r="Y15" s="1" t="s">
        <v>132</v>
      </c>
      <c r="Z15" s="1" t="s">
        <v>133</v>
      </c>
      <c r="AA15" s="1" t="s">
        <v>127</v>
      </c>
      <c r="AB15" s="1" t="s">
        <v>128</v>
      </c>
      <c r="AC15" s="1" t="s">
        <v>129</v>
      </c>
      <c r="AD15" s="1" t="s">
        <v>130</v>
      </c>
      <c r="AE15" s="1" t="s">
        <v>131</v>
      </c>
      <c r="AF15" s="1" t="s">
        <v>132</v>
      </c>
      <c r="AG15" s="1" t="s">
        <v>133</v>
      </c>
      <c r="AH15" s="1" t="s">
        <v>127</v>
      </c>
      <c r="AI15" s="1" t="s">
        <v>128</v>
      </c>
      <c r="AJ15" s="14"/>
    </row>
    <row r="16" spans="1:36" x14ac:dyDescent="0.3">
      <c r="A16" s="14"/>
      <c r="B16" s="14"/>
      <c r="C16" s="14"/>
      <c r="D16" s="14"/>
      <c r="E16" s="14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14"/>
    </row>
    <row r="17" spans="1:36" x14ac:dyDescent="0.3">
      <c r="A17" s="2">
        <v>1</v>
      </c>
      <c r="B17" s="2" t="s">
        <v>41</v>
      </c>
      <c r="C17" s="2" t="s">
        <v>42</v>
      </c>
      <c r="D17" s="2"/>
      <c r="E17" s="2"/>
    </row>
    <row r="18" spans="1:36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AD18" s="7">
        <v>0.85666666666666658</v>
      </c>
      <c r="AJ18" s="4">
        <f t="shared" ref="AJ18:AJ23" si="0">SUM(F18:AI18)</f>
        <v>0.85666666666666658</v>
      </c>
    </row>
    <row r="19" spans="1:36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AJ19" s="4">
        <f t="shared" si="0"/>
        <v>0</v>
      </c>
    </row>
    <row r="20" spans="1:36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AJ20" s="4">
        <f t="shared" si="0"/>
        <v>0</v>
      </c>
    </row>
    <row r="21" spans="1:36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AJ21" s="4">
        <f t="shared" si="0"/>
        <v>0</v>
      </c>
    </row>
    <row r="22" spans="1:36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T22" s="7"/>
      <c r="U22" s="7"/>
      <c r="V22" s="7"/>
      <c r="W22" s="7"/>
      <c r="Z22" s="7"/>
      <c r="AJ22" s="4">
        <f t="shared" si="0"/>
        <v>0</v>
      </c>
    </row>
    <row r="23" spans="1:36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AG23" s="7"/>
      <c r="AH23" s="7"/>
      <c r="AI23" s="7"/>
      <c r="AJ23" s="4">
        <f t="shared" si="0"/>
        <v>0</v>
      </c>
    </row>
    <row r="24" spans="1:36" x14ac:dyDescent="0.3">
      <c r="A24" s="2">
        <v>8</v>
      </c>
      <c r="B24" s="2" t="s">
        <v>58</v>
      </c>
      <c r="C24" s="2" t="s">
        <v>59</v>
      </c>
      <c r="D24" s="2"/>
      <c r="E24" s="2"/>
    </row>
    <row r="25" spans="1:36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AA25" s="7">
        <v>735.22727272727263</v>
      </c>
      <c r="AB25" s="7">
        <v>735.22727272727263</v>
      </c>
      <c r="AC25" s="7">
        <v>735.22727272727263</v>
      </c>
      <c r="AJ25" s="4">
        <f t="shared" ref="AJ25:AJ30" si="1">SUM(F25:AI25)</f>
        <v>2205.681818181818</v>
      </c>
    </row>
    <row r="26" spans="1:36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T26" s="7">
        <v>1.019705882352941</v>
      </c>
      <c r="U26" s="7">
        <v>1.019705882352941</v>
      </c>
      <c r="V26" s="7">
        <v>1.019705882352941</v>
      </c>
      <c r="AJ26" s="4">
        <f t="shared" si="1"/>
        <v>3.0591176470588231</v>
      </c>
    </row>
    <row r="27" spans="1:36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AJ27" s="4">
        <f t="shared" si="1"/>
        <v>0</v>
      </c>
    </row>
    <row r="28" spans="1:36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AJ28" s="4">
        <f t="shared" si="1"/>
        <v>0</v>
      </c>
    </row>
    <row r="29" spans="1:36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AJ29" s="4">
        <f t="shared" si="1"/>
        <v>0</v>
      </c>
    </row>
    <row r="30" spans="1:36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AJ30" s="4">
        <f t="shared" si="1"/>
        <v>0</v>
      </c>
    </row>
    <row r="31" spans="1:36" x14ac:dyDescent="0.3">
      <c r="A31" s="2">
        <v>15</v>
      </c>
      <c r="B31" s="2" t="s">
        <v>74</v>
      </c>
      <c r="C31" s="2" t="s">
        <v>75</v>
      </c>
      <c r="D31" s="2"/>
      <c r="E31" s="2"/>
    </row>
    <row r="32" spans="1:36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AA32" s="7">
        <v>1999.875</v>
      </c>
      <c r="AJ32" s="4">
        <f>SUM(F32:AI32)</f>
        <v>1999.875</v>
      </c>
    </row>
    <row r="33" spans="1:36" x14ac:dyDescent="0.3">
      <c r="A33" s="2">
        <v>17</v>
      </c>
      <c r="B33" s="2" t="s">
        <v>78</v>
      </c>
      <c r="C33" s="2" t="s">
        <v>79</v>
      </c>
      <c r="D33" s="2"/>
      <c r="E33" s="2"/>
    </row>
    <row r="34" spans="1:36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AJ34" s="4">
        <f>SUM(F34:AI34)</f>
        <v>0</v>
      </c>
    </row>
    <row r="35" spans="1:36" x14ac:dyDescent="0.3">
      <c r="A35" s="2">
        <v>19</v>
      </c>
      <c r="B35" s="2" t="s">
        <v>82</v>
      </c>
      <c r="C35" s="2" t="s">
        <v>83</v>
      </c>
      <c r="D35" s="2"/>
      <c r="E35" s="2"/>
    </row>
    <row r="36" spans="1:36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AJ36" s="4">
        <f>SUM(F36:AI36)</f>
        <v>0</v>
      </c>
    </row>
    <row r="37" spans="1:36" x14ac:dyDescent="0.3">
      <c r="A37" s="2">
        <v>21</v>
      </c>
      <c r="B37" s="2" t="s">
        <v>86</v>
      </c>
      <c r="C37" s="2" t="s">
        <v>87</v>
      </c>
      <c r="D37" s="2"/>
      <c r="E37" s="2"/>
    </row>
    <row r="38" spans="1:36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AJ38" s="4">
        <f>SUM(F38:AI38)</f>
        <v>0</v>
      </c>
    </row>
    <row r="39" spans="1:36" x14ac:dyDescent="0.3">
      <c r="A39" s="2">
        <v>23</v>
      </c>
      <c r="B39" s="2" t="s">
        <v>90</v>
      </c>
      <c r="C39" s="2" t="s">
        <v>91</v>
      </c>
      <c r="D39" s="2"/>
      <c r="E39" s="2"/>
    </row>
    <row r="40" spans="1:36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AJ40" s="4">
        <f>SUM(F40:AI40)</f>
        <v>0</v>
      </c>
    </row>
    <row r="41" spans="1:36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AJ41" s="4">
        <f>SUM(F41:AI41)</f>
        <v>0</v>
      </c>
    </row>
  </sheetData>
  <mergeCells count="23">
    <mergeCell ref="F13:AJ13"/>
    <mergeCell ref="F14:M14"/>
    <mergeCell ref="N14:U14"/>
    <mergeCell ref="V14:AB14"/>
    <mergeCell ref="AC14:AI14"/>
    <mergeCell ref="AJ14:AJ16"/>
    <mergeCell ref="A13:A16"/>
    <mergeCell ref="B13:B16"/>
    <mergeCell ref="C13:C16"/>
    <mergeCell ref="D13:D16"/>
    <mergeCell ref="E13:E16"/>
    <mergeCell ref="A10:N10"/>
    <mergeCell ref="A11:N11"/>
    <mergeCell ref="P9:U9"/>
    <mergeCell ref="P10:U10"/>
    <mergeCell ref="W7:AI7"/>
    <mergeCell ref="W8:AI8"/>
    <mergeCell ref="W9:AI9"/>
    <mergeCell ref="A4:AJ4"/>
    <mergeCell ref="A5:AJ5"/>
    <mergeCell ref="A7:N7"/>
    <mergeCell ref="A8:N8"/>
    <mergeCell ref="A9:N9"/>
  </mergeCells>
  <conditionalFormatting sqref="F17:AJ41">
    <cfRule type="notContainsErrors" dxfId="18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K41"/>
  <sheetViews>
    <sheetView workbookViewId="0">
      <selection activeCell="AE22" sqref="AE22:AI23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6" width="5.6640625" customWidth="1"/>
    <col min="37" max="37" width="12.6640625" customWidth="1"/>
  </cols>
  <sheetData>
    <row r="4" spans="1:37" x14ac:dyDescent="0.3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 x14ac:dyDescent="0.3">
      <c r="A5" s="12" t="s">
        <v>134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7" spans="1:37" x14ac:dyDescent="0.3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W7" s="13" t="s">
        <v>101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7" x14ac:dyDescent="0.3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W8" s="13" t="s">
        <v>117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7" x14ac:dyDescent="0.3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 t="s">
        <v>3</v>
      </c>
      <c r="Q9" s="13"/>
      <c r="R9" s="13"/>
      <c r="S9" s="13"/>
      <c r="T9" s="13"/>
      <c r="U9" s="13"/>
      <c r="W9" s="13" t="s">
        <v>118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7" x14ac:dyDescent="0.3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 t="s">
        <v>116</v>
      </c>
      <c r="Q10" s="13"/>
      <c r="R10" s="13"/>
      <c r="S10" s="13"/>
      <c r="T10" s="13"/>
      <c r="U10" s="13"/>
    </row>
    <row r="11" spans="1:37" x14ac:dyDescent="0.3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3" spans="1:37" x14ac:dyDescent="0.3">
      <c r="A13" s="14" t="s">
        <v>119</v>
      </c>
      <c r="B13" s="14" t="s">
        <v>7</v>
      </c>
      <c r="C13" s="14" t="s">
        <v>8</v>
      </c>
      <c r="D13" s="14" t="s">
        <v>120</v>
      </c>
      <c r="E13" s="14" t="s">
        <v>9</v>
      </c>
      <c r="F13" s="14" t="s">
        <v>135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x14ac:dyDescent="0.3">
      <c r="A14" s="14"/>
      <c r="B14" s="14"/>
      <c r="C14" s="14"/>
      <c r="D14" s="14"/>
      <c r="E14" s="14"/>
      <c r="F14" s="14" t="s">
        <v>122</v>
      </c>
      <c r="G14" s="14"/>
      <c r="H14" s="14"/>
      <c r="I14" s="14"/>
      <c r="J14" s="14"/>
      <c r="K14" s="14"/>
      <c r="L14" s="14"/>
      <c r="M14" s="14"/>
      <c r="N14" s="14" t="s">
        <v>123</v>
      </c>
      <c r="O14" s="14"/>
      <c r="P14" s="14"/>
      <c r="Q14" s="14"/>
      <c r="R14" s="14"/>
      <c r="S14" s="14"/>
      <c r="T14" s="14"/>
      <c r="U14" s="14"/>
      <c r="V14" s="14" t="s">
        <v>124</v>
      </c>
      <c r="W14" s="14"/>
      <c r="X14" s="14"/>
      <c r="Y14" s="14"/>
      <c r="Z14" s="14"/>
      <c r="AA14" s="14"/>
      <c r="AB14" s="14"/>
      <c r="AC14" s="14"/>
      <c r="AD14" s="14" t="s">
        <v>125</v>
      </c>
      <c r="AE14" s="14"/>
      <c r="AF14" s="14"/>
      <c r="AG14" s="14"/>
      <c r="AH14" s="14"/>
      <c r="AI14" s="14"/>
      <c r="AJ14" s="14"/>
      <c r="AK14" s="14" t="s">
        <v>126</v>
      </c>
    </row>
    <row r="15" spans="1:37" x14ac:dyDescent="0.3">
      <c r="A15" s="14"/>
      <c r="B15" s="14"/>
      <c r="C15" s="14"/>
      <c r="D15" s="14"/>
      <c r="E15" s="14"/>
      <c r="F15" s="1" t="s">
        <v>129</v>
      </c>
      <c r="G15" s="1" t="s">
        <v>130</v>
      </c>
      <c r="H15" s="1" t="s">
        <v>131</v>
      </c>
      <c r="I15" s="1" t="s">
        <v>132</v>
      </c>
      <c r="J15" s="1" t="s">
        <v>133</v>
      </c>
      <c r="K15" s="1" t="s">
        <v>127</v>
      </c>
      <c r="L15" s="1" t="s">
        <v>128</v>
      </c>
      <c r="M15" s="1" t="s">
        <v>129</v>
      </c>
      <c r="N15" s="1" t="s">
        <v>130</v>
      </c>
      <c r="O15" s="1" t="s">
        <v>131</v>
      </c>
      <c r="P15" s="1" t="s">
        <v>132</v>
      </c>
      <c r="Q15" s="1" t="s">
        <v>133</v>
      </c>
      <c r="R15" s="1" t="s">
        <v>127</v>
      </c>
      <c r="S15" s="1" t="s">
        <v>128</v>
      </c>
      <c r="T15" s="1" t="s">
        <v>129</v>
      </c>
      <c r="U15" s="1" t="s">
        <v>130</v>
      </c>
      <c r="V15" s="1" t="s">
        <v>131</v>
      </c>
      <c r="W15" s="1" t="s">
        <v>132</v>
      </c>
      <c r="X15" s="1" t="s">
        <v>133</v>
      </c>
      <c r="Y15" s="1" t="s">
        <v>127</v>
      </c>
      <c r="Z15" s="1" t="s">
        <v>128</v>
      </c>
      <c r="AA15" s="1" t="s">
        <v>129</v>
      </c>
      <c r="AB15" s="1" t="s">
        <v>130</v>
      </c>
      <c r="AC15" s="1" t="s">
        <v>131</v>
      </c>
      <c r="AD15" s="1" t="s">
        <v>132</v>
      </c>
      <c r="AE15" s="1" t="s">
        <v>133</v>
      </c>
      <c r="AF15" s="1" t="s">
        <v>127</v>
      </c>
      <c r="AG15" s="1" t="s">
        <v>128</v>
      </c>
      <c r="AH15" s="1" t="s">
        <v>129</v>
      </c>
      <c r="AI15" s="1" t="s">
        <v>130</v>
      </c>
      <c r="AJ15" s="1" t="s">
        <v>131</v>
      </c>
      <c r="AK15" s="14"/>
    </row>
    <row r="16" spans="1:37" x14ac:dyDescent="0.3">
      <c r="A16" s="14"/>
      <c r="B16" s="14"/>
      <c r="C16" s="14"/>
      <c r="D16" s="14"/>
      <c r="E16" s="14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14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AH18" s="7">
        <v>0.85666666666666658</v>
      </c>
      <c r="AI18" s="7">
        <v>0.85666666666666658</v>
      </c>
      <c r="AK18" s="4">
        <f t="shared" ref="AK18:AK23" si="0">SUM(F18:AJ18)</f>
        <v>1.7133333333333332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S20" s="7">
        <v>13.3325</v>
      </c>
      <c r="AK20" s="4">
        <f t="shared" si="0"/>
        <v>13.3325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AK21" s="4">
        <f t="shared" si="0"/>
        <v>0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18">
        <v>24.396000000000001</v>
      </c>
      <c r="J22" s="18">
        <v>24.396000000000001</v>
      </c>
      <c r="K22" s="18">
        <v>24.396000000000001</v>
      </c>
      <c r="L22" s="18">
        <v>24.396000000000001</v>
      </c>
      <c r="M22" s="18">
        <v>24.396000000000001</v>
      </c>
      <c r="N22" s="18">
        <v>24.396000000000001</v>
      </c>
      <c r="Q22" s="18">
        <v>24.396000000000001</v>
      </c>
      <c r="R22" s="18">
        <v>24.396000000000001</v>
      </c>
      <c r="S22" s="18">
        <v>24.396000000000001</v>
      </c>
      <c r="T22" s="18">
        <v>24.396000000000001</v>
      </c>
      <c r="U22" s="18">
        <v>24.396000000000001</v>
      </c>
      <c r="X22" s="18">
        <v>24.396000000000001</v>
      </c>
      <c r="Y22" s="18">
        <v>24.396000000000001</v>
      </c>
      <c r="Z22" s="18">
        <v>24.396000000000001</v>
      </c>
      <c r="AA22" s="18">
        <v>24.396000000000001</v>
      </c>
      <c r="AB22" s="18">
        <v>24.396000000000001</v>
      </c>
      <c r="AE22" s="18">
        <v>24.396000000000001</v>
      </c>
      <c r="AF22" s="18">
        <v>24.396000000000001</v>
      </c>
      <c r="AG22" s="18">
        <v>24.396000000000001</v>
      </c>
      <c r="AH22" s="18">
        <v>24.396000000000001</v>
      </c>
      <c r="AI22" s="18">
        <v>24.396000000000001</v>
      </c>
      <c r="AK22" s="4">
        <f t="shared" si="0"/>
        <v>512.31600000000014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>
        <v>11.29</v>
      </c>
      <c r="J23" s="7">
        <v>11.29</v>
      </c>
      <c r="K23" s="7">
        <v>11.29</v>
      </c>
      <c r="L23" s="7">
        <v>11.29</v>
      </c>
      <c r="M23" s="7">
        <v>11.29</v>
      </c>
      <c r="N23" s="7">
        <v>11.29</v>
      </c>
      <c r="Q23" s="7">
        <v>11.29</v>
      </c>
      <c r="R23" s="7">
        <v>11.29</v>
      </c>
      <c r="S23" s="7">
        <v>11.29</v>
      </c>
      <c r="T23" s="7">
        <v>11.29</v>
      </c>
      <c r="U23" s="7">
        <v>11.29</v>
      </c>
      <c r="X23" s="7">
        <v>11.29</v>
      </c>
      <c r="Y23" s="7">
        <v>11.29</v>
      </c>
      <c r="Z23" s="7">
        <v>11.29</v>
      </c>
      <c r="AA23" s="7">
        <v>11.29</v>
      </c>
      <c r="AB23" s="7">
        <v>11.29</v>
      </c>
      <c r="AE23" s="7">
        <v>11.29</v>
      </c>
      <c r="AF23" s="7">
        <v>11.29</v>
      </c>
      <c r="AG23" s="7">
        <v>11.29</v>
      </c>
      <c r="AH23" s="7">
        <v>11.29</v>
      </c>
      <c r="AI23" s="7">
        <v>11.29</v>
      </c>
      <c r="AK23" s="4">
        <f t="shared" si="0"/>
        <v>237.08999999999989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N25" s="7">
        <v>735.22727272727263</v>
      </c>
      <c r="Q25" s="7">
        <v>735.22727272727263</v>
      </c>
      <c r="R25" s="7">
        <v>735.22727272727263</v>
      </c>
      <c r="S25" s="7">
        <v>735.22727272727263</v>
      </c>
      <c r="T25" s="7">
        <v>735.22727272727263</v>
      </c>
      <c r="U25" s="7">
        <v>735.22727272727263</v>
      </c>
      <c r="AK25" s="4">
        <f t="shared" ref="AK25:AK30" si="1">SUM(F25:AJ25)</f>
        <v>4411.363636363636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F26" s="7">
        <v>1.019705882352941</v>
      </c>
      <c r="J26" s="7">
        <v>1.019705882352941</v>
      </c>
      <c r="K26" s="7">
        <v>1.019705882352941</v>
      </c>
      <c r="L26" s="7">
        <v>1.019705882352941</v>
      </c>
      <c r="M26" s="7">
        <v>1.019705882352941</v>
      </c>
      <c r="AK26" s="4">
        <f t="shared" si="1"/>
        <v>5.0985294117647051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AA32" s="7">
        <v>1999.875</v>
      </c>
      <c r="AK32" s="4">
        <f>SUM(F32:AJ32)</f>
        <v>1999.875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AK34" s="4">
        <f>SUM(F34:AJ34)</f>
        <v>0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AK38" s="4">
        <f>SUM(F38:AJ38)</f>
        <v>0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AK41" s="4">
        <f>SUM(F41:AJ41)</f>
        <v>0</v>
      </c>
    </row>
  </sheetData>
  <mergeCells count="23">
    <mergeCell ref="F13:AK13"/>
    <mergeCell ref="F14:M14"/>
    <mergeCell ref="N14:U14"/>
    <mergeCell ref="V14:AC14"/>
    <mergeCell ref="AD14:AJ14"/>
    <mergeCell ref="AK14:AK16"/>
    <mergeCell ref="A13:A16"/>
    <mergeCell ref="B13:B16"/>
    <mergeCell ref="C13:C16"/>
    <mergeCell ref="D13:D16"/>
    <mergeCell ref="E13:E16"/>
    <mergeCell ref="A10:N10"/>
    <mergeCell ref="A11:N11"/>
    <mergeCell ref="P9:U9"/>
    <mergeCell ref="P10:U10"/>
    <mergeCell ref="W7:AI7"/>
    <mergeCell ref="W8:AI8"/>
    <mergeCell ref="W9:AI9"/>
    <mergeCell ref="A4:AK4"/>
    <mergeCell ref="A5:AK5"/>
    <mergeCell ref="A7:N7"/>
    <mergeCell ref="A8:N8"/>
    <mergeCell ref="A9:N9"/>
  </mergeCells>
  <conditionalFormatting sqref="F17:AK21 F24:AK41 G22:I23 O22:P23 V22:W23 AC22:AD23 AJ22:AK23">
    <cfRule type="notContainsErrors" dxfId="17" priority="6">
      <formula>NOT(ISERROR(F17))</formula>
    </cfRule>
  </conditionalFormatting>
  <conditionalFormatting sqref="F22:F23">
    <cfRule type="notContainsErrors" dxfId="16" priority="5">
      <formula>NOT(ISERROR(F22))</formula>
    </cfRule>
  </conditionalFormatting>
  <conditionalFormatting sqref="J22:N23">
    <cfRule type="notContainsErrors" dxfId="15" priority="4">
      <formula>NOT(ISERROR(J22))</formula>
    </cfRule>
  </conditionalFormatting>
  <conditionalFormatting sqref="Q22:U23">
    <cfRule type="notContainsErrors" dxfId="14" priority="3">
      <formula>NOT(ISERROR(Q22))</formula>
    </cfRule>
  </conditionalFormatting>
  <conditionalFormatting sqref="X22:AB23">
    <cfRule type="notContainsErrors" dxfId="13" priority="2">
      <formula>NOT(ISERROR(X22))</formula>
    </cfRule>
  </conditionalFormatting>
  <conditionalFormatting sqref="AE22:AI23">
    <cfRule type="notContainsErrors" dxfId="12" priority="1">
      <formula>NOT(ISERROR(AE22))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J41"/>
  <sheetViews>
    <sheetView workbookViewId="0">
      <selection activeCell="G22" sqref="G22:G23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5" width="5.6640625" customWidth="1"/>
    <col min="36" max="36" width="12.6640625" customWidth="1"/>
  </cols>
  <sheetData>
    <row r="4" spans="1:36" x14ac:dyDescent="0.3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 x14ac:dyDescent="0.3">
      <c r="A5" s="12" t="s">
        <v>136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7" spans="1:36" x14ac:dyDescent="0.3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W7" s="13" t="s">
        <v>101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6" x14ac:dyDescent="0.3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W8" s="13" t="s">
        <v>117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6" x14ac:dyDescent="0.3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 t="s">
        <v>3</v>
      </c>
      <c r="Q9" s="13"/>
      <c r="R9" s="13"/>
      <c r="S9" s="13"/>
      <c r="T9" s="13"/>
      <c r="U9" s="13"/>
      <c r="W9" s="13" t="s">
        <v>118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6" x14ac:dyDescent="0.3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 t="s">
        <v>116</v>
      </c>
      <c r="Q10" s="13"/>
      <c r="R10" s="13"/>
      <c r="S10" s="13"/>
      <c r="T10" s="13"/>
      <c r="U10" s="13"/>
    </row>
    <row r="11" spans="1:36" x14ac:dyDescent="0.3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3" spans="1:36" x14ac:dyDescent="0.3">
      <c r="A13" s="14" t="s">
        <v>119</v>
      </c>
      <c r="B13" s="14" t="s">
        <v>7</v>
      </c>
      <c r="C13" s="14" t="s">
        <v>8</v>
      </c>
      <c r="D13" s="14" t="s">
        <v>120</v>
      </c>
      <c r="E13" s="14" t="s">
        <v>9</v>
      </c>
      <c r="F13" s="14" t="s">
        <v>137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x14ac:dyDescent="0.3">
      <c r="A14" s="14"/>
      <c r="B14" s="14"/>
      <c r="C14" s="14"/>
      <c r="D14" s="14"/>
      <c r="E14" s="14"/>
      <c r="F14" s="14" t="s">
        <v>122</v>
      </c>
      <c r="G14" s="14"/>
      <c r="H14" s="14"/>
      <c r="I14" s="14"/>
      <c r="J14" s="14"/>
      <c r="K14" s="14"/>
      <c r="L14" s="14"/>
      <c r="M14" s="14"/>
      <c r="N14" s="14" t="s">
        <v>123</v>
      </c>
      <c r="O14" s="14"/>
      <c r="P14" s="14"/>
      <c r="Q14" s="14"/>
      <c r="R14" s="14"/>
      <c r="S14" s="14"/>
      <c r="T14" s="14"/>
      <c r="U14" s="14"/>
      <c r="V14" s="14" t="s">
        <v>124</v>
      </c>
      <c r="W14" s="14"/>
      <c r="X14" s="14"/>
      <c r="Y14" s="14"/>
      <c r="Z14" s="14"/>
      <c r="AA14" s="14"/>
      <c r="AB14" s="14"/>
      <c r="AC14" s="14" t="s">
        <v>125</v>
      </c>
      <c r="AD14" s="14"/>
      <c r="AE14" s="14"/>
      <c r="AF14" s="14"/>
      <c r="AG14" s="14"/>
      <c r="AH14" s="14"/>
      <c r="AI14" s="14"/>
      <c r="AJ14" s="14" t="s">
        <v>126</v>
      </c>
    </row>
    <row r="15" spans="1:36" x14ac:dyDescent="0.3">
      <c r="A15" s="14"/>
      <c r="B15" s="14"/>
      <c r="C15" s="14"/>
      <c r="D15" s="14"/>
      <c r="E15" s="14"/>
      <c r="F15" s="1" t="s">
        <v>132</v>
      </c>
      <c r="G15" s="1" t="s">
        <v>133</v>
      </c>
      <c r="H15" s="1" t="s">
        <v>127</v>
      </c>
      <c r="I15" s="1" t="s">
        <v>128</v>
      </c>
      <c r="J15" s="1" t="s">
        <v>129</v>
      </c>
      <c r="K15" s="1" t="s">
        <v>130</v>
      </c>
      <c r="L15" s="1" t="s">
        <v>131</v>
      </c>
      <c r="M15" s="1" t="s">
        <v>132</v>
      </c>
      <c r="N15" s="1" t="s">
        <v>133</v>
      </c>
      <c r="O15" s="1" t="s">
        <v>127</v>
      </c>
      <c r="P15" s="1" t="s">
        <v>128</v>
      </c>
      <c r="Q15" s="1" t="s">
        <v>129</v>
      </c>
      <c r="R15" s="1" t="s">
        <v>130</v>
      </c>
      <c r="S15" s="1" t="s">
        <v>131</v>
      </c>
      <c r="T15" s="1" t="s">
        <v>132</v>
      </c>
      <c r="U15" s="1" t="s">
        <v>133</v>
      </c>
      <c r="V15" s="1" t="s">
        <v>127</v>
      </c>
      <c r="W15" s="1" t="s">
        <v>128</v>
      </c>
      <c r="X15" s="1" t="s">
        <v>129</v>
      </c>
      <c r="Y15" s="1" t="s">
        <v>130</v>
      </c>
      <c r="Z15" s="1" t="s">
        <v>131</v>
      </c>
      <c r="AA15" s="1" t="s">
        <v>132</v>
      </c>
      <c r="AB15" s="1" t="s">
        <v>133</v>
      </c>
      <c r="AC15" s="1" t="s">
        <v>127</v>
      </c>
      <c r="AD15" s="1" t="s">
        <v>128</v>
      </c>
      <c r="AE15" s="1" t="s">
        <v>129</v>
      </c>
      <c r="AF15" s="1" t="s">
        <v>130</v>
      </c>
      <c r="AG15" s="1" t="s">
        <v>131</v>
      </c>
      <c r="AH15" s="1" t="s">
        <v>132</v>
      </c>
      <c r="AI15" s="1" t="s">
        <v>133</v>
      </c>
      <c r="AJ15" s="14"/>
    </row>
    <row r="16" spans="1:36" x14ac:dyDescent="0.3">
      <c r="A16" s="14"/>
      <c r="B16" s="14"/>
      <c r="C16" s="14"/>
      <c r="D16" s="14"/>
      <c r="E16" s="14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14"/>
    </row>
    <row r="17" spans="1:36" x14ac:dyDescent="0.3">
      <c r="A17" s="2">
        <v>1</v>
      </c>
      <c r="B17" s="2" t="s">
        <v>41</v>
      </c>
      <c r="C17" s="2" t="s">
        <v>42</v>
      </c>
      <c r="D17" s="2"/>
      <c r="E17" s="2"/>
    </row>
    <row r="18" spans="1:36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Y18" s="7">
        <v>0.85666666666666658</v>
      </c>
      <c r="AJ18" s="4">
        <f t="shared" ref="AJ18:AJ23" si="0">SUM(F18:AI18)</f>
        <v>0.85666666666666658</v>
      </c>
    </row>
    <row r="19" spans="1:36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AJ19" s="4">
        <f t="shared" si="0"/>
        <v>0</v>
      </c>
    </row>
    <row r="20" spans="1:36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W20" s="7">
        <v>13.3325</v>
      </c>
      <c r="AJ20" s="4">
        <f t="shared" si="0"/>
        <v>13.3325</v>
      </c>
    </row>
    <row r="21" spans="1:36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X21" s="7">
        <v>14.221666666666669</v>
      </c>
      <c r="AJ21" s="4">
        <f t="shared" si="0"/>
        <v>14.221666666666669</v>
      </c>
    </row>
    <row r="22" spans="1:36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G22" s="18">
        <v>24.396000000000001</v>
      </c>
      <c r="H22" s="18">
        <v>24.396000000000001</v>
      </c>
      <c r="I22" s="18">
        <v>24.396000000000001</v>
      </c>
      <c r="J22" s="18">
        <v>24.396000000000001</v>
      </c>
      <c r="K22" s="18">
        <v>24.396000000000001</v>
      </c>
      <c r="N22" s="18">
        <v>24.396000000000001</v>
      </c>
      <c r="O22" s="18">
        <v>24.396000000000001</v>
      </c>
      <c r="P22" s="18">
        <v>24.396000000000001</v>
      </c>
      <c r="Q22" s="18">
        <v>24.396000000000001</v>
      </c>
      <c r="R22" s="18">
        <v>24.396000000000001</v>
      </c>
      <c r="U22" s="18">
        <v>24.396000000000001</v>
      </c>
      <c r="V22" s="18">
        <v>24.396000000000001</v>
      </c>
      <c r="W22" s="18">
        <v>24.396000000000001</v>
      </c>
      <c r="X22" s="18">
        <v>24.396000000000001</v>
      </c>
      <c r="Y22" s="18">
        <v>24.396000000000001</v>
      </c>
      <c r="AB22" s="18">
        <v>24.396000000000001</v>
      </c>
      <c r="AC22" s="18">
        <v>24.396000000000001</v>
      </c>
      <c r="AD22" s="18">
        <v>24.396000000000001</v>
      </c>
      <c r="AE22" s="18">
        <v>24.396000000000001</v>
      </c>
      <c r="AF22" s="18">
        <v>24.396000000000001</v>
      </c>
      <c r="AI22" s="18">
        <v>24.396000000000001</v>
      </c>
      <c r="AJ22" s="4">
        <f t="shared" si="0"/>
        <v>512.31600000000014</v>
      </c>
    </row>
    <row r="23" spans="1:36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G23" s="7">
        <v>11.29</v>
      </c>
      <c r="H23" s="7">
        <v>11.29</v>
      </c>
      <c r="I23" s="7">
        <v>11.29</v>
      </c>
      <c r="J23" s="7">
        <v>11.29</v>
      </c>
      <c r="K23" s="7">
        <v>11.29</v>
      </c>
      <c r="N23" s="7">
        <v>11.29</v>
      </c>
      <c r="O23" s="7">
        <v>11.29</v>
      </c>
      <c r="P23" s="7">
        <v>11.29</v>
      </c>
      <c r="Q23" s="7">
        <v>11.29</v>
      </c>
      <c r="R23" s="7">
        <v>11.29</v>
      </c>
      <c r="U23" s="7">
        <v>11.29</v>
      </c>
      <c r="V23" s="7">
        <v>11.29</v>
      </c>
      <c r="W23" s="7">
        <v>11.29</v>
      </c>
      <c r="X23" s="7">
        <v>11.29</v>
      </c>
      <c r="Y23" s="7">
        <v>11.29</v>
      </c>
      <c r="AB23" s="7">
        <v>11.29</v>
      </c>
      <c r="AC23" s="7">
        <v>11.29</v>
      </c>
      <c r="AD23" s="7">
        <v>11.29</v>
      </c>
      <c r="AE23" s="7">
        <v>11.29</v>
      </c>
      <c r="AF23" s="7">
        <v>11.29</v>
      </c>
      <c r="AI23" s="7">
        <v>11.29</v>
      </c>
      <c r="AJ23" s="4">
        <f t="shared" si="0"/>
        <v>237.08999999999989</v>
      </c>
    </row>
    <row r="24" spans="1:36" x14ac:dyDescent="0.3">
      <c r="A24" s="2">
        <v>8</v>
      </c>
      <c r="B24" s="2" t="s">
        <v>58</v>
      </c>
      <c r="C24" s="2" t="s">
        <v>59</v>
      </c>
      <c r="D24" s="2"/>
      <c r="E24" s="2"/>
    </row>
    <row r="25" spans="1:36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AC25" s="7">
        <v>735.22727272727275</v>
      </c>
      <c r="AD25" s="7">
        <v>735.22727272727275</v>
      </c>
      <c r="AE25" s="7">
        <v>735.22727272727275</v>
      </c>
      <c r="AF25" s="7">
        <v>735.22727272727275</v>
      </c>
      <c r="AI25" s="7">
        <v>735.22727272727275</v>
      </c>
      <c r="AJ25" s="4">
        <f t="shared" ref="AJ25:AJ30" si="1">SUM(F25:AI25)</f>
        <v>3676.136363636364</v>
      </c>
    </row>
    <row r="26" spans="1:36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U26" s="7">
        <v>1.019705882352941</v>
      </c>
      <c r="V26" s="7">
        <v>1.019705882352941</v>
      </c>
      <c r="W26" s="7">
        <v>1.019705882352941</v>
      </c>
      <c r="X26" s="7">
        <v>1.019705882352941</v>
      </c>
      <c r="AJ26" s="4">
        <f t="shared" si="1"/>
        <v>4.0788235294117641</v>
      </c>
    </row>
    <row r="27" spans="1:36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AJ27" s="4">
        <f t="shared" si="1"/>
        <v>0</v>
      </c>
    </row>
    <row r="28" spans="1:36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AJ28" s="4">
        <f t="shared" si="1"/>
        <v>0</v>
      </c>
    </row>
    <row r="29" spans="1:36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AJ29" s="4">
        <f t="shared" si="1"/>
        <v>0</v>
      </c>
    </row>
    <row r="30" spans="1:36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AJ30" s="4">
        <f t="shared" si="1"/>
        <v>0</v>
      </c>
    </row>
    <row r="31" spans="1:36" x14ac:dyDescent="0.3">
      <c r="A31" s="2">
        <v>15</v>
      </c>
      <c r="B31" s="2" t="s">
        <v>74</v>
      </c>
      <c r="C31" s="2" t="s">
        <v>75</v>
      </c>
      <c r="D31" s="2"/>
      <c r="E31" s="2"/>
    </row>
    <row r="32" spans="1:36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AB32" s="7">
        <v>1999.875</v>
      </c>
      <c r="AJ32" s="4">
        <f>SUM(F32:AI32)</f>
        <v>1999.875</v>
      </c>
    </row>
    <row r="33" spans="1:36" x14ac:dyDescent="0.3">
      <c r="A33" s="2">
        <v>17</v>
      </c>
      <c r="B33" s="2" t="s">
        <v>78</v>
      </c>
      <c r="C33" s="2" t="s">
        <v>79</v>
      </c>
      <c r="D33" s="2"/>
      <c r="E33" s="2"/>
    </row>
    <row r="34" spans="1:36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U34" s="7">
        <v>16.1675</v>
      </c>
      <c r="AJ34" s="4">
        <f>SUM(F34:AI34)</f>
        <v>16.1675</v>
      </c>
    </row>
    <row r="35" spans="1:36" x14ac:dyDescent="0.3">
      <c r="A35" s="2">
        <v>19</v>
      </c>
      <c r="B35" s="2" t="s">
        <v>82</v>
      </c>
      <c r="C35" s="2" t="s">
        <v>83</v>
      </c>
      <c r="D35" s="2"/>
      <c r="E35" s="2"/>
    </row>
    <row r="36" spans="1:36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AJ36" s="4">
        <f>SUM(F36:AI36)</f>
        <v>0</v>
      </c>
    </row>
    <row r="37" spans="1:36" x14ac:dyDescent="0.3">
      <c r="A37" s="2">
        <v>21</v>
      </c>
      <c r="B37" s="2" t="s">
        <v>86</v>
      </c>
      <c r="C37" s="2" t="s">
        <v>87</v>
      </c>
      <c r="D37" s="2"/>
      <c r="E37" s="2"/>
    </row>
    <row r="38" spans="1:36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AF38" s="7">
        <v>43.00333333333333</v>
      </c>
      <c r="AJ38" s="4">
        <f>SUM(F38:AI38)</f>
        <v>43.00333333333333</v>
      </c>
    </row>
    <row r="39" spans="1:36" x14ac:dyDescent="0.3">
      <c r="A39" s="2">
        <v>23</v>
      </c>
      <c r="B39" s="2" t="s">
        <v>90</v>
      </c>
      <c r="C39" s="2" t="s">
        <v>91</v>
      </c>
      <c r="D39" s="2"/>
      <c r="E39" s="2"/>
    </row>
    <row r="40" spans="1:36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AJ40" s="4">
        <f>SUM(F40:AI40)</f>
        <v>0</v>
      </c>
    </row>
    <row r="41" spans="1:36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AJ41" s="4">
        <f>SUM(F41:AI41)</f>
        <v>0</v>
      </c>
    </row>
  </sheetData>
  <mergeCells count="23">
    <mergeCell ref="F13:AJ13"/>
    <mergeCell ref="F14:M14"/>
    <mergeCell ref="N14:U14"/>
    <mergeCell ref="V14:AB14"/>
    <mergeCell ref="AC14:AI14"/>
    <mergeCell ref="AJ14:AJ16"/>
    <mergeCell ref="A13:A16"/>
    <mergeCell ref="B13:B16"/>
    <mergeCell ref="C13:C16"/>
    <mergeCell ref="D13:D16"/>
    <mergeCell ref="E13:E16"/>
    <mergeCell ref="A10:N10"/>
    <mergeCell ref="A11:N11"/>
    <mergeCell ref="P9:U9"/>
    <mergeCell ref="P10:U10"/>
    <mergeCell ref="W7:AI7"/>
    <mergeCell ref="W8:AI8"/>
    <mergeCell ref="W9:AI9"/>
    <mergeCell ref="A4:AJ4"/>
    <mergeCell ref="A5:AJ5"/>
    <mergeCell ref="A7:N7"/>
    <mergeCell ref="A8:N8"/>
    <mergeCell ref="A9:N9"/>
  </mergeCells>
  <conditionalFormatting sqref="F17:AJ21 F24:AJ41 F22:F23 L22:M23 S22:T23 Z22:AA23 AG22:AH23 AJ22:AJ23">
    <cfRule type="notContainsErrors" dxfId="11" priority="6">
      <formula>NOT(ISERROR(F17))</formula>
    </cfRule>
  </conditionalFormatting>
  <conditionalFormatting sqref="G22:K23">
    <cfRule type="notContainsErrors" dxfId="10" priority="5">
      <formula>NOT(ISERROR(G22))</formula>
    </cfRule>
  </conditionalFormatting>
  <conditionalFormatting sqref="N22:R23">
    <cfRule type="notContainsErrors" dxfId="9" priority="4">
      <formula>NOT(ISERROR(N22))</formula>
    </cfRule>
  </conditionalFormatting>
  <conditionalFormatting sqref="U22:Y23">
    <cfRule type="notContainsErrors" dxfId="8" priority="3">
      <formula>NOT(ISERROR(U22))</formula>
    </cfRule>
  </conditionalFormatting>
  <conditionalFormatting sqref="AB22:AF23">
    <cfRule type="notContainsErrors" dxfId="7" priority="2">
      <formula>NOT(ISERROR(AB22))</formula>
    </cfRule>
  </conditionalFormatting>
  <conditionalFormatting sqref="AI22:AI23">
    <cfRule type="notContainsErrors" dxfId="6" priority="1">
      <formula>NOT(ISERROR(AI22))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AK41"/>
  <sheetViews>
    <sheetView workbookViewId="0">
      <selection activeCell="AJ24" sqref="AJ24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6" width="5.6640625" customWidth="1"/>
    <col min="37" max="37" width="12.6640625" customWidth="1"/>
  </cols>
  <sheetData>
    <row r="4" spans="1:37" x14ac:dyDescent="0.3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 x14ac:dyDescent="0.3">
      <c r="A5" s="12" t="s">
        <v>138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7" spans="1:37" x14ac:dyDescent="0.3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W7" s="13" t="s">
        <v>101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7" x14ac:dyDescent="0.3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W8" s="13" t="s">
        <v>117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7" x14ac:dyDescent="0.3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 t="s">
        <v>3</v>
      </c>
      <c r="Q9" s="13"/>
      <c r="R9" s="13"/>
      <c r="S9" s="13"/>
      <c r="T9" s="13"/>
      <c r="U9" s="13"/>
      <c r="W9" s="13" t="s">
        <v>118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7" x14ac:dyDescent="0.3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 t="s">
        <v>116</v>
      </c>
      <c r="Q10" s="13"/>
      <c r="R10" s="13"/>
      <c r="S10" s="13"/>
      <c r="T10" s="13"/>
      <c r="U10" s="13"/>
    </row>
    <row r="11" spans="1:37" x14ac:dyDescent="0.3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3" spans="1:37" x14ac:dyDescent="0.3">
      <c r="A13" s="14" t="s">
        <v>119</v>
      </c>
      <c r="B13" s="14" t="s">
        <v>7</v>
      </c>
      <c r="C13" s="14" t="s">
        <v>8</v>
      </c>
      <c r="D13" s="14" t="s">
        <v>120</v>
      </c>
      <c r="E13" s="14" t="s">
        <v>9</v>
      </c>
      <c r="F13" s="14" t="s">
        <v>139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x14ac:dyDescent="0.3">
      <c r="A14" s="14"/>
      <c r="B14" s="14"/>
      <c r="C14" s="14"/>
      <c r="D14" s="14"/>
      <c r="E14" s="14"/>
      <c r="F14" s="14" t="s">
        <v>122</v>
      </c>
      <c r="G14" s="14"/>
      <c r="H14" s="14"/>
      <c r="I14" s="14"/>
      <c r="J14" s="14"/>
      <c r="K14" s="14"/>
      <c r="L14" s="14"/>
      <c r="M14" s="14"/>
      <c r="N14" s="14" t="s">
        <v>123</v>
      </c>
      <c r="O14" s="14"/>
      <c r="P14" s="14"/>
      <c r="Q14" s="14"/>
      <c r="R14" s="14"/>
      <c r="S14" s="14"/>
      <c r="T14" s="14"/>
      <c r="U14" s="14"/>
      <c r="V14" s="14" t="s">
        <v>124</v>
      </c>
      <c r="W14" s="14"/>
      <c r="X14" s="14"/>
      <c r="Y14" s="14"/>
      <c r="Z14" s="14"/>
      <c r="AA14" s="14"/>
      <c r="AB14" s="14"/>
      <c r="AC14" s="14"/>
      <c r="AD14" s="14" t="s">
        <v>125</v>
      </c>
      <c r="AE14" s="14"/>
      <c r="AF14" s="14"/>
      <c r="AG14" s="14"/>
      <c r="AH14" s="14"/>
      <c r="AI14" s="14"/>
      <c r="AJ14" s="14"/>
      <c r="AK14" s="14" t="s">
        <v>126</v>
      </c>
    </row>
    <row r="15" spans="1:37" x14ac:dyDescent="0.3">
      <c r="A15" s="14"/>
      <c r="B15" s="14"/>
      <c r="C15" s="14"/>
      <c r="D15" s="14"/>
      <c r="E15" s="14"/>
      <c r="F15" s="1" t="s">
        <v>127</v>
      </c>
      <c r="G15" s="1" t="s">
        <v>128</v>
      </c>
      <c r="H15" s="1" t="s">
        <v>129</v>
      </c>
      <c r="I15" s="1" t="s">
        <v>130</v>
      </c>
      <c r="J15" s="1" t="s">
        <v>131</v>
      </c>
      <c r="K15" s="1" t="s">
        <v>132</v>
      </c>
      <c r="L15" s="1" t="s">
        <v>133</v>
      </c>
      <c r="M15" s="1" t="s">
        <v>127</v>
      </c>
      <c r="N15" s="1" t="s">
        <v>128</v>
      </c>
      <c r="O15" s="1" t="s">
        <v>129</v>
      </c>
      <c r="P15" s="1" t="s">
        <v>130</v>
      </c>
      <c r="Q15" s="1" t="s">
        <v>131</v>
      </c>
      <c r="R15" s="1" t="s">
        <v>132</v>
      </c>
      <c r="S15" s="1" t="s">
        <v>133</v>
      </c>
      <c r="T15" s="1" t="s">
        <v>127</v>
      </c>
      <c r="U15" s="1" t="s">
        <v>128</v>
      </c>
      <c r="V15" s="1" t="s">
        <v>129</v>
      </c>
      <c r="W15" s="1" t="s">
        <v>130</v>
      </c>
      <c r="X15" s="1" t="s">
        <v>131</v>
      </c>
      <c r="Y15" s="1" t="s">
        <v>132</v>
      </c>
      <c r="Z15" s="1" t="s">
        <v>133</v>
      </c>
      <c r="AA15" s="1" t="s">
        <v>127</v>
      </c>
      <c r="AB15" s="1" t="s">
        <v>128</v>
      </c>
      <c r="AC15" s="1" t="s">
        <v>129</v>
      </c>
      <c r="AD15" s="1" t="s">
        <v>130</v>
      </c>
      <c r="AE15" s="1" t="s">
        <v>131</v>
      </c>
      <c r="AF15" s="1" t="s">
        <v>132</v>
      </c>
      <c r="AG15" s="1" t="s">
        <v>133</v>
      </c>
      <c r="AH15" s="1" t="s">
        <v>127</v>
      </c>
      <c r="AI15" s="1" t="s">
        <v>128</v>
      </c>
      <c r="AJ15" s="1" t="s">
        <v>129</v>
      </c>
      <c r="AK15" s="14"/>
    </row>
    <row r="16" spans="1:37" x14ac:dyDescent="0.3">
      <c r="A16" s="14"/>
      <c r="B16" s="14"/>
      <c r="C16" s="14"/>
      <c r="D16" s="14"/>
      <c r="E16" s="14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14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S18" s="7">
        <v>0.85666666666666658</v>
      </c>
      <c r="T18" s="7">
        <v>0.85666666666666658</v>
      </c>
      <c r="AK18" s="4">
        <f t="shared" ref="AK18:AK23" si="0">SUM(F18:AJ18)</f>
        <v>1.7133333333333332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AK20" s="4">
        <f t="shared" si="0"/>
        <v>0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U21" s="7">
        <v>14.221666666666669</v>
      </c>
      <c r="AK21" s="4">
        <f t="shared" si="0"/>
        <v>14.221666666666669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>
        <v>24.396000000000001</v>
      </c>
      <c r="G22">
        <v>24.396000000000001</v>
      </c>
      <c r="H22">
        <v>24.396000000000001</v>
      </c>
      <c r="I22">
        <v>24.396000000000001</v>
      </c>
      <c r="L22">
        <v>24.396000000000001</v>
      </c>
      <c r="M22">
        <v>24.396000000000001</v>
      </c>
      <c r="N22">
        <v>24.396000000000001</v>
      </c>
      <c r="O22">
        <v>24.396000000000001</v>
      </c>
      <c r="P22">
        <v>24.396000000000001</v>
      </c>
      <c r="S22">
        <v>24.396000000000001</v>
      </c>
      <c r="T22">
        <v>24.396000000000001</v>
      </c>
      <c r="U22">
        <v>24.396000000000001</v>
      </c>
      <c r="V22">
        <v>24.396000000000001</v>
      </c>
      <c r="W22">
        <v>24.396000000000001</v>
      </c>
      <c r="Z22">
        <v>24.396000000000001</v>
      </c>
      <c r="AA22">
        <v>24.396000000000001</v>
      </c>
      <c r="AC22">
        <v>24.396000000000001</v>
      </c>
      <c r="AD22">
        <v>24.396000000000001</v>
      </c>
      <c r="AI22">
        <v>24.396000000000001</v>
      </c>
      <c r="AJ22">
        <v>24.396000000000001</v>
      </c>
      <c r="AK22" s="4">
        <f t="shared" si="0"/>
        <v>487.92000000000019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>
        <v>11.29</v>
      </c>
      <c r="G23" s="7">
        <v>11.29</v>
      </c>
      <c r="H23" s="7">
        <v>11.29</v>
      </c>
      <c r="I23" s="7">
        <v>11.29</v>
      </c>
      <c r="L23" s="7">
        <v>11.29</v>
      </c>
      <c r="M23" s="7">
        <v>11.29</v>
      </c>
      <c r="N23" s="7">
        <v>11.29</v>
      </c>
      <c r="O23" s="7">
        <v>11.29</v>
      </c>
      <c r="P23" s="7">
        <v>11.29</v>
      </c>
      <c r="S23" s="7">
        <v>11.29</v>
      </c>
      <c r="T23" s="7">
        <v>11.29</v>
      </c>
      <c r="U23" s="7">
        <v>11.29</v>
      </c>
      <c r="V23" s="7">
        <v>11.29</v>
      </c>
      <c r="W23" s="7">
        <v>11.29</v>
      </c>
      <c r="Z23" s="7">
        <v>11.29</v>
      </c>
      <c r="AA23" s="7">
        <v>11.29</v>
      </c>
      <c r="AB23" s="7"/>
      <c r="AC23" s="7">
        <v>11.29</v>
      </c>
      <c r="AD23" s="7">
        <v>11.29</v>
      </c>
      <c r="AI23" s="7">
        <v>11.29</v>
      </c>
      <c r="AJ23" s="7">
        <v>11.31</v>
      </c>
      <c r="AK23" s="4">
        <f t="shared" si="0"/>
        <v>225.81999999999991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F25" s="7">
        <v>735.22727272727263</v>
      </c>
      <c r="G25" s="7">
        <v>735.22727272727263</v>
      </c>
      <c r="H25" s="7">
        <v>735.22727272727263</v>
      </c>
      <c r="I25" s="7">
        <v>735.22727272727263</v>
      </c>
      <c r="L25" s="7">
        <v>735.22727272727263</v>
      </c>
      <c r="M25" s="7">
        <v>735.22727272727263</v>
      </c>
      <c r="AK25" s="4">
        <f t="shared" ref="AK25:AK30" si="1">SUM(F25:AJ25)</f>
        <v>4411.363636363636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AC26" s="7">
        <v>1.019705882352941</v>
      </c>
      <c r="AD26" s="7">
        <v>1.019705882352941</v>
      </c>
      <c r="AI26" s="7">
        <v>1.019705882352941</v>
      </c>
      <c r="AJ26" s="7">
        <v>1.019705882352941</v>
      </c>
      <c r="AK26" s="4">
        <f t="shared" si="1"/>
        <v>4.0788235294117641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V32" s="7">
        <v>1999.875</v>
      </c>
      <c r="AK32" s="4">
        <f>SUM(F32:AJ32)</f>
        <v>1999.875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AK34" s="4">
        <f>SUM(F34:AJ34)</f>
        <v>0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AD38" s="7">
        <v>43.00333333333333</v>
      </c>
      <c r="AK38" s="4">
        <f>SUM(F38:AJ38)</f>
        <v>43.00333333333333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AK41" s="4">
        <f>SUM(F41:AJ41)</f>
        <v>0</v>
      </c>
    </row>
  </sheetData>
  <mergeCells count="23">
    <mergeCell ref="F13:AK13"/>
    <mergeCell ref="F14:M14"/>
    <mergeCell ref="N14:U14"/>
    <mergeCell ref="V14:AC14"/>
    <mergeCell ref="AD14:AJ14"/>
    <mergeCell ref="AK14:AK16"/>
    <mergeCell ref="A13:A16"/>
    <mergeCell ref="B13:B16"/>
    <mergeCell ref="C13:C16"/>
    <mergeCell ref="D13:D16"/>
    <mergeCell ref="E13:E16"/>
    <mergeCell ref="A10:N10"/>
    <mergeCell ref="A11:N11"/>
    <mergeCell ref="P9:U9"/>
    <mergeCell ref="P10:U10"/>
    <mergeCell ref="W7:AI7"/>
    <mergeCell ref="W8:AI8"/>
    <mergeCell ref="W9:AI9"/>
    <mergeCell ref="A4:AK4"/>
    <mergeCell ref="A5:AK5"/>
    <mergeCell ref="A7:N7"/>
    <mergeCell ref="A8:N8"/>
    <mergeCell ref="A9:N9"/>
  </mergeCells>
  <conditionalFormatting sqref="F17:AK41">
    <cfRule type="notContainsErrors" dxfId="5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K41"/>
  <sheetViews>
    <sheetView workbookViewId="0">
      <selection activeCell="F22" sqref="F22:AJ23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6" width="5.6640625" customWidth="1"/>
    <col min="37" max="37" width="12.6640625" customWidth="1"/>
  </cols>
  <sheetData>
    <row r="4" spans="1:37" x14ac:dyDescent="0.3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 x14ac:dyDescent="0.3">
      <c r="A5" s="12" t="s">
        <v>140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7" spans="1:37" x14ac:dyDescent="0.3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W7" s="13" t="s">
        <v>101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7" x14ac:dyDescent="0.3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W8" s="13" t="s">
        <v>117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7" x14ac:dyDescent="0.3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 t="s">
        <v>3</v>
      </c>
      <c r="Q9" s="13"/>
      <c r="R9" s="13"/>
      <c r="S9" s="13"/>
      <c r="T9" s="13"/>
      <c r="U9" s="13"/>
      <c r="W9" s="13" t="s">
        <v>118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7" x14ac:dyDescent="0.3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 t="s">
        <v>116</v>
      </c>
      <c r="Q10" s="13"/>
      <c r="R10" s="13"/>
      <c r="S10" s="13"/>
      <c r="T10" s="13"/>
      <c r="U10" s="13"/>
    </row>
    <row r="11" spans="1:37" x14ac:dyDescent="0.3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3" spans="1:37" x14ac:dyDescent="0.3">
      <c r="A13" s="14" t="s">
        <v>119</v>
      </c>
      <c r="B13" s="14" t="s">
        <v>7</v>
      </c>
      <c r="C13" s="14" t="s">
        <v>8</v>
      </c>
      <c r="D13" s="14" t="s">
        <v>120</v>
      </c>
      <c r="E13" s="14" t="s">
        <v>9</v>
      </c>
      <c r="F13" s="14" t="s">
        <v>141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x14ac:dyDescent="0.3">
      <c r="A14" s="14"/>
      <c r="B14" s="14"/>
      <c r="C14" s="14"/>
      <c r="D14" s="14"/>
      <c r="E14" s="14"/>
      <c r="F14" s="14" t="s">
        <v>122</v>
      </c>
      <c r="G14" s="14"/>
      <c r="H14" s="14"/>
      <c r="I14" s="14"/>
      <c r="J14" s="14"/>
      <c r="K14" s="14"/>
      <c r="L14" s="14"/>
      <c r="M14" s="14"/>
      <c r="N14" s="14" t="s">
        <v>123</v>
      </c>
      <c r="O14" s="14"/>
      <c r="P14" s="14"/>
      <c r="Q14" s="14"/>
      <c r="R14" s="14"/>
      <c r="S14" s="14"/>
      <c r="T14" s="14"/>
      <c r="U14" s="14"/>
      <c r="V14" s="14" t="s">
        <v>124</v>
      </c>
      <c r="W14" s="14"/>
      <c r="X14" s="14"/>
      <c r="Y14" s="14"/>
      <c r="Z14" s="14"/>
      <c r="AA14" s="14"/>
      <c r="AB14" s="14"/>
      <c r="AC14" s="14"/>
      <c r="AD14" s="14" t="s">
        <v>125</v>
      </c>
      <c r="AE14" s="14"/>
      <c r="AF14" s="14"/>
      <c r="AG14" s="14"/>
      <c r="AH14" s="14"/>
      <c r="AI14" s="14"/>
      <c r="AJ14" s="14"/>
      <c r="AK14" s="14" t="s">
        <v>126</v>
      </c>
    </row>
    <row r="15" spans="1:37" x14ac:dyDescent="0.3">
      <c r="A15" s="14"/>
      <c r="B15" s="14"/>
      <c r="C15" s="14"/>
      <c r="D15" s="14"/>
      <c r="E15" s="14"/>
      <c r="F15" s="1" t="s">
        <v>130</v>
      </c>
      <c r="G15" s="1" t="s">
        <v>131</v>
      </c>
      <c r="H15" s="1" t="s">
        <v>132</v>
      </c>
      <c r="I15" s="1" t="s">
        <v>133</v>
      </c>
      <c r="J15" s="1" t="s">
        <v>127</v>
      </c>
      <c r="K15" s="1" t="s">
        <v>128</v>
      </c>
      <c r="L15" s="1" t="s">
        <v>129</v>
      </c>
      <c r="M15" s="1" t="s">
        <v>130</v>
      </c>
      <c r="N15" s="1" t="s">
        <v>131</v>
      </c>
      <c r="O15" s="1" t="s">
        <v>132</v>
      </c>
      <c r="P15" s="1" t="s">
        <v>133</v>
      </c>
      <c r="Q15" s="1" t="s">
        <v>127</v>
      </c>
      <c r="R15" s="1" t="s">
        <v>128</v>
      </c>
      <c r="S15" s="1" t="s">
        <v>129</v>
      </c>
      <c r="T15" s="1" t="s">
        <v>130</v>
      </c>
      <c r="U15" s="1" t="s">
        <v>131</v>
      </c>
      <c r="V15" s="1" t="s">
        <v>132</v>
      </c>
      <c r="W15" s="1" t="s">
        <v>133</v>
      </c>
      <c r="X15" s="1" t="s">
        <v>127</v>
      </c>
      <c r="Y15" s="1" t="s">
        <v>128</v>
      </c>
      <c r="Z15" s="1" t="s">
        <v>129</v>
      </c>
      <c r="AA15" s="1" t="s">
        <v>130</v>
      </c>
      <c r="AB15" s="1" t="s">
        <v>131</v>
      </c>
      <c r="AC15" s="1" t="s">
        <v>132</v>
      </c>
      <c r="AD15" s="1" t="s">
        <v>133</v>
      </c>
      <c r="AE15" s="1" t="s">
        <v>127</v>
      </c>
      <c r="AF15" s="1" t="s">
        <v>128</v>
      </c>
      <c r="AG15" s="1" t="s">
        <v>129</v>
      </c>
      <c r="AH15" s="1" t="s">
        <v>130</v>
      </c>
      <c r="AI15" s="1" t="s">
        <v>131</v>
      </c>
      <c r="AJ15" s="1" t="s">
        <v>132</v>
      </c>
      <c r="AK15" s="14"/>
    </row>
    <row r="16" spans="1:37" x14ac:dyDescent="0.3">
      <c r="A16" s="14"/>
      <c r="B16" s="14"/>
      <c r="C16" s="14"/>
      <c r="D16" s="14"/>
      <c r="E16" s="14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14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T18" s="7">
        <v>0.85666666666666658</v>
      </c>
      <c r="W18" s="7">
        <v>0.85666666666666658</v>
      </c>
      <c r="AK18" s="4">
        <f t="shared" ref="AK18:AK23" si="0">SUM(F18:AJ18)</f>
        <v>1.7133333333333332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AK20" s="4">
        <f t="shared" si="0"/>
        <v>0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X21" s="7">
        <v>14.221666666666669</v>
      </c>
      <c r="AK21" s="4">
        <f t="shared" si="0"/>
        <v>14.221666666666669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P22" s="7"/>
      <c r="Q22" s="7"/>
      <c r="R22" s="7"/>
      <c r="S22" s="7"/>
      <c r="T22" s="7"/>
      <c r="W22" s="7"/>
      <c r="X22" s="7"/>
      <c r="Y22" s="7"/>
      <c r="Z22" s="7"/>
      <c r="AA22" s="7"/>
      <c r="AD22" s="7"/>
      <c r="AK22" s="4">
        <f t="shared" si="0"/>
        <v>0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/>
      <c r="I23" s="7"/>
      <c r="J23" s="7"/>
      <c r="L23" s="7"/>
      <c r="M23" s="7"/>
      <c r="AK23" s="4">
        <f t="shared" si="0"/>
        <v>0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F25" s="7">
        <v>735.22727272727263</v>
      </c>
      <c r="I25" s="7">
        <v>735.22727272727263</v>
      </c>
      <c r="J25" s="7">
        <v>735.22727272727263</v>
      </c>
      <c r="L25" s="7">
        <v>735.22727272727263</v>
      </c>
      <c r="M25" s="7">
        <v>735.22727272727263</v>
      </c>
      <c r="P25" s="7">
        <v>735.22727272727263</v>
      </c>
      <c r="AK25" s="4">
        <f t="shared" ref="AK25:AK30" si="1">SUM(F25:AJ25)</f>
        <v>4411.363636363636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AE26" s="7">
        <v>1.019705882352941</v>
      </c>
      <c r="AF26" s="7">
        <v>1.019705882352941</v>
      </c>
      <c r="AG26" s="7">
        <v>1.019705882352941</v>
      </c>
      <c r="AH26" s="7">
        <v>1.019705882352941</v>
      </c>
      <c r="AK26" s="4">
        <f t="shared" si="1"/>
        <v>4.0788235294117641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Y32" s="7">
        <v>1999.875</v>
      </c>
      <c r="AK32" s="4">
        <f>SUM(F32:AJ32)</f>
        <v>1999.875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AK34" s="4">
        <f>SUM(F34:AJ34)</f>
        <v>0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AH38" s="7">
        <v>43.00333333333333</v>
      </c>
      <c r="AK38" s="4">
        <f>SUM(F38:AJ38)</f>
        <v>43.00333333333333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AK41" s="4">
        <f>SUM(F41:AJ41)</f>
        <v>0</v>
      </c>
    </row>
  </sheetData>
  <mergeCells count="23">
    <mergeCell ref="F13:AK13"/>
    <mergeCell ref="F14:M14"/>
    <mergeCell ref="N14:U14"/>
    <mergeCell ref="V14:AC14"/>
    <mergeCell ref="AD14:AJ14"/>
    <mergeCell ref="AK14:AK16"/>
    <mergeCell ref="A13:A16"/>
    <mergeCell ref="B13:B16"/>
    <mergeCell ref="C13:C16"/>
    <mergeCell ref="D13:D16"/>
    <mergeCell ref="E13:E16"/>
    <mergeCell ref="A10:N10"/>
    <mergeCell ref="A11:N11"/>
    <mergeCell ref="P9:U9"/>
    <mergeCell ref="P10:U10"/>
    <mergeCell ref="W7:AI7"/>
    <mergeCell ref="W8:AI8"/>
    <mergeCell ref="W9:AI9"/>
    <mergeCell ref="A4:AK4"/>
    <mergeCell ref="A5:AK5"/>
    <mergeCell ref="A7:N7"/>
    <mergeCell ref="A8:N8"/>
    <mergeCell ref="A9:N9"/>
  </mergeCells>
  <conditionalFormatting sqref="F17:AK41">
    <cfRule type="notContainsErrors" dxfId="4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AJ41"/>
  <sheetViews>
    <sheetView workbookViewId="0">
      <selection activeCell="J25" sqref="J25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5" width="5.6640625" customWidth="1"/>
    <col min="36" max="36" width="12.6640625" customWidth="1"/>
  </cols>
  <sheetData>
    <row r="4" spans="1:36" x14ac:dyDescent="0.3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 x14ac:dyDescent="0.3">
      <c r="A5" s="12" t="s">
        <v>142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7" spans="1:36" x14ac:dyDescent="0.3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W7" s="13" t="s">
        <v>101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6" x14ac:dyDescent="0.3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W8" s="13" t="s">
        <v>117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6" x14ac:dyDescent="0.3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 t="s">
        <v>3</v>
      </c>
      <c r="Q9" s="13"/>
      <c r="R9" s="13"/>
      <c r="S9" s="13"/>
      <c r="T9" s="13"/>
      <c r="U9" s="13"/>
      <c r="W9" s="13" t="s">
        <v>118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6" x14ac:dyDescent="0.3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 t="s">
        <v>116</v>
      </c>
      <c r="Q10" s="13"/>
      <c r="R10" s="13"/>
      <c r="S10" s="13"/>
      <c r="T10" s="13"/>
      <c r="U10" s="13"/>
    </row>
    <row r="11" spans="1:36" x14ac:dyDescent="0.3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3" spans="1:36" x14ac:dyDescent="0.3">
      <c r="A13" s="14" t="s">
        <v>119</v>
      </c>
      <c r="B13" s="14" t="s">
        <v>7</v>
      </c>
      <c r="C13" s="14" t="s">
        <v>8</v>
      </c>
      <c r="D13" s="14" t="s">
        <v>120</v>
      </c>
      <c r="E13" s="14" t="s">
        <v>9</v>
      </c>
      <c r="F13" s="14" t="s">
        <v>143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x14ac:dyDescent="0.3">
      <c r="A14" s="14"/>
      <c r="B14" s="14"/>
      <c r="C14" s="14"/>
      <c r="D14" s="14"/>
      <c r="E14" s="14"/>
      <c r="F14" s="14" t="s">
        <v>122</v>
      </c>
      <c r="G14" s="14"/>
      <c r="H14" s="14"/>
      <c r="I14" s="14"/>
      <c r="J14" s="14"/>
      <c r="K14" s="14"/>
      <c r="L14" s="14"/>
      <c r="M14" s="14"/>
      <c r="N14" s="14" t="s">
        <v>123</v>
      </c>
      <c r="O14" s="14"/>
      <c r="P14" s="14"/>
      <c r="Q14" s="14"/>
      <c r="R14" s="14"/>
      <c r="S14" s="14"/>
      <c r="T14" s="14"/>
      <c r="U14" s="14"/>
      <c r="V14" s="14" t="s">
        <v>124</v>
      </c>
      <c r="W14" s="14"/>
      <c r="X14" s="14"/>
      <c r="Y14" s="14"/>
      <c r="Z14" s="14"/>
      <c r="AA14" s="14"/>
      <c r="AB14" s="14"/>
      <c r="AC14" s="14" t="s">
        <v>125</v>
      </c>
      <c r="AD14" s="14"/>
      <c r="AE14" s="14"/>
      <c r="AF14" s="14"/>
      <c r="AG14" s="14"/>
      <c r="AH14" s="14"/>
      <c r="AI14" s="14"/>
      <c r="AJ14" s="14" t="s">
        <v>126</v>
      </c>
    </row>
    <row r="15" spans="1:36" x14ac:dyDescent="0.3">
      <c r="A15" s="14"/>
      <c r="B15" s="14"/>
      <c r="C15" s="14"/>
      <c r="D15" s="14"/>
      <c r="E15" s="14"/>
      <c r="F15" s="1" t="s">
        <v>133</v>
      </c>
      <c r="G15" s="1" t="s">
        <v>127</v>
      </c>
      <c r="H15" s="1" t="s">
        <v>128</v>
      </c>
      <c r="I15" s="1" t="s">
        <v>129</v>
      </c>
      <c r="J15" s="1" t="s">
        <v>130</v>
      </c>
      <c r="K15" s="1" t="s">
        <v>131</v>
      </c>
      <c r="L15" s="1" t="s">
        <v>132</v>
      </c>
      <c r="M15" s="1" t="s">
        <v>133</v>
      </c>
      <c r="N15" s="1" t="s">
        <v>127</v>
      </c>
      <c r="O15" s="1" t="s">
        <v>128</v>
      </c>
      <c r="P15" s="1" t="s">
        <v>129</v>
      </c>
      <c r="Q15" s="1" t="s">
        <v>130</v>
      </c>
      <c r="R15" s="1" t="s">
        <v>131</v>
      </c>
      <c r="S15" s="1" t="s">
        <v>132</v>
      </c>
      <c r="T15" s="1" t="s">
        <v>133</v>
      </c>
      <c r="U15" s="1" t="s">
        <v>127</v>
      </c>
      <c r="V15" s="1" t="s">
        <v>128</v>
      </c>
      <c r="W15" s="1" t="s">
        <v>129</v>
      </c>
      <c r="X15" s="1" t="s">
        <v>130</v>
      </c>
      <c r="Y15" s="1" t="s">
        <v>131</v>
      </c>
      <c r="Z15" s="1" t="s">
        <v>132</v>
      </c>
      <c r="AA15" s="1" t="s">
        <v>133</v>
      </c>
      <c r="AB15" s="1" t="s">
        <v>127</v>
      </c>
      <c r="AC15" s="1" t="s">
        <v>128</v>
      </c>
      <c r="AD15" s="1" t="s">
        <v>129</v>
      </c>
      <c r="AE15" s="1" t="s">
        <v>130</v>
      </c>
      <c r="AF15" s="1" t="s">
        <v>131</v>
      </c>
      <c r="AG15" s="1" t="s">
        <v>132</v>
      </c>
      <c r="AH15" s="1" t="s">
        <v>133</v>
      </c>
      <c r="AI15" s="1" t="s">
        <v>127</v>
      </c>
      <c r="AJ15" s="14"/>
    </row>
    <row r="16" spans="1:36" x14ac:dyDescent="0.3">
      <c r="A16" s="14"/>
      <c r="B16" s="14"/>
      <c r="C16" s="14"/>
      <c r="D16" s="14"/>
      <c r="E16" s="14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14"/>
    </row>
    <row r="17" spans="1:36" x14ac:dyDescent="0.3">
      <c r="A17" s="2">
        <v>1</v>
      </c>
      <c r="B17" s="2" t="s">
        <v>41</v>
      </c>
      <c r="C17" s="2" t="s">
        <v>42</v>
      </c>
      <c r="D17" s="2"/>
      <c r="E17" s="2"/>
    </row>
    <row r="18" spans="1:36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X18" s="7">
        <v>0.85666666666666658</v>
      </c>
      <c r="AJ18" s="4">
        <f t="shared" ref="AJ18:AJ23" si="0">SUM(F18:AI18)</f>
        <v>0.85666666666666658</v>
      </c>
    </row>
    <row r="19" spans="1:36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AJ19" s="4">
        <f t="shared" si="0"/>
        <v>0</v>
      </c>
    </row>
    <row r="20" spans="1:36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U20" s="7">
        <v>13.3325</v>
      </c>
      <c r="AJ20" s="4">
        <f t="shared" si="0"/>
        <v>13.3325</v>
      </c>
    </row>
    <row r="21" spans="1:36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AB21" s="7">
        <v>14.221666666666669</v>
      </c>
      <c r="AJ21" s="4">
        <f t="shared" si="0"/>
        <v>14.221666666666669</v>
      </c>
    </row>
    <row r="22" spans="1:36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7"/>
      <c r="G22" s="7"/>
      <c r="H22" s="7"/>
      <c r="I22" s="7"/>
      <c r="J22" s="7"/>
      <c r="M22" s="7"/>
      <c r="N22" s="7"/>
      <c r="O22" s="7"/>
      <c r="P22" s="7"/>
      <c r="Q22" s="7"/>
      <c r="AJ22" s="4">
        <f t="shared" si="0"/>
        <v>0</v>
      </c>
    </row>
    <row r="23" spans="1:36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/>
      <c r="G23" s="7"/>
      <c r="H23" s="7"/>
      <c r="I23" s="7"/>
      <c r="J23" s="7"/>
      <c r="AJ23" s="4">
        <f t="shared" si="0"/>
        <v>0</v>
      </c>
    </row>
    <row r="24" spans="1:36" x14ac:dyDescent="0.3">
      <c r="A24" s="2">
        <v>8</v>
      </c>
      <c r="B24" s="2" t="s">
        <v>58</v>
      </c>
      <c r="C24" s="2" t="s">
        <v>59</v>
      </c>
      <c r="D24" s="2"/>
      <c r="E24" s="2"/>
    </row>
    <row r="25" spans="1:36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AC25" s="7">
        <v>735.22727272727275</v>
      </c>
      <c r="AD25" s="7">
        <v>735.22727272727275</v>
      </c>
      <c r="AE25" s="7">
        <v>735.22727272727275</v>
      </c>
      <c r="AH25" s="7">
        <v>735.22727272727275</v>
      </c>
      <c r="AI25" s="7">
        <v>735.22727272727275</v>
      </c>
      <c r="AJ25" s="4">
        <f t="shared" ref="AJ25:AJ30" si="1">SUM(F25:AI25)</f>
        <v>3676.136363636364</v>
      </c>
    </row>
    <row r="26" spans="1:36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T26" s="7">
        <v>1.019705882352941</v>
      </c>
      <c r="U26" s="7">
        <v>1.019705882352941</v>
      </c>
      <c r="V26" s="7">
        <v>1.019705882352941</v>
      </c>
      <c r="W26" s="7">
        <v>1.019705882352941</v>
      </c>
      <c r="AJ26" s="4">
        <f t="shared" si="1"/>
        <v>4.0788235294117641</v>
      </c>
    </row>
    <row r="27" spans="1:36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AJ27" s="4">
        <f t="shared" si="1"/>
        <v>0</v>
      </c>
    </row>
    <row r="28" spans="1:36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AJ28" s="4">
        <f t="shared" si="1"/>
        <v>0</v>
      </c>
    </row>
    <row r="29" spans="1:36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AJ29" s="4">
        <f t="shared" si="1"/>
        <v>0</v>
      </c>
    </row>
    <row r="30" spans="1:36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AJ30" s="4">
        <f t="shared" si="1"/>
        <v>0</v>
      </c>
    </row>
    <row r="31" spans="1:36" x14ac:dyDescent="0.3">
      <c r="A31" s="2">
        <v>15</v>
      </c>
      <c r="B31" s="2" t="s">
        <v>74</v>
      </c>
      <c r="C31" s="2" t="s">
        <v>75</v>
      </c>
      <c r="D31" s="2"/>
      <c r="E31" s="2"/>
    </row>
    <row r="32" spans="1:36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AA32" s="7">
        <v>1999.875</v>
      </c>
      <c r="AJ32" s="4">
        <f>SUM(F32:AI32)</f>
        <v>1999.875</v>
      </c>
    </row>
    <row r="33" spans="1:36" x14ac:dyDescent="0.3">
      <c r="A33" s="2">
        <v>17</v>
      </c>
      <c r="B33" s="2" t="s">
        <v>78</v>
      </c>
      <c r="C33" s="2" t="s">
        <v>79</v>
      </c>
      <c r="D33" s="2"/>
      <c r="E33" s="2"/>
    </row>
    <row r="34" spans="1:36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T34" s="7">
        <v>16.1675</v>
      </c>
      <c r="AJ34" s="4">
        <f>SUM(F34:AI34)</f>
        <v>16.1675</v>
      </c>
    </row>
    <row r="35" spans="1:36" x14ac:dyDescent="0.3">
      <c r="A35" s="2">
        <v>19</v>
      </c>
      <c r="B35" s="2" t="s">
        <v>82</v>
      </c>
      <c r="C35" s="2" t="s">
        <v>83</v>
      </c>
      <c r="D35" s="2"/>
      <c r="E35" s="2"/>
    </row>
    <row r="36" spans="1:36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AJ36" s="4">
        <f>SUM(F36:AI36)</f>
        <v>0</v>
      </c>
    </row>
    <row r="37" spans="1:36" x14ac:dyDescent="0.3">
      <c r="A37" s="2">
        <v>21</v>
      </c>
      <c r="B37" s="2" t="s">
        <v>86</v>
      </c>
      <c r="C37" s="2" t="s">
        <v>87</v>
      </c>
      <c r="D37" s="2"/>
      <c r="E37" s="2"/>
    </row>
    <row r="38" spans="1:36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AE38" s="7">
        <v>43.00333333333333</v>
      </c>
      <c r="AJ38" s="4">
        <f>SUM(F38:AI38)</f>
        <v>43.00333333333333</v>
      </c>
    </row>
    <row r="39" spans="1:36" x14ac:dyDescent="0.3">
      <c r="A39" s="2">
        <v>23</v>
      </c>
      <c r="B39" s="2" t="s">
        <v>90</v>
      </c>
      <c r="C39" s="2" t="s">
        <v>91</v>
      </c>
      <c r="D39" s="2"/>
      <c r="E39" s="2"/>
    </row>
    <row r="40" spans="1:36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AJ40" s="4">
        <f>SUM(F40:AI40)</f>
        <v>0</v>
      </c>
    </row>
    <row r="41" spans="1:36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AJ41" s="4">
        <f>SUM(F41:AI41)</f>
        <v>0</v>
      </c>
    </row>
  </sheetData>
  <mergeCells count="23">
    <mergeCell ref="F13:AJ13"/>
    <mergeCell ref="F14:M14"/>
    <mergeCell ref="N14:U14"/>
    <mergeCell ref="V14:AB14"/>
    <mergeCell ref="AC14:AI14"/>
    <mergeCell ref="AJ14:AJ16"/>
    <mergeCell ref="A13:A16"/>
    <mergeCell ref="B13:B16"/>
    <mergeCell ref="C13:C16"/>
    <mergeCell ref="D13:D16"/>
    <mergeCell ref="E13:E16"/>
    <mergeCell ref="A10:N10"/>
    <mergeCell ref="A11:N11"/>
    <mergeCell ref="P9:U9"/>
    <mergeCell ref="P10:U10"/>
    <mergeCell ref="W7:AI7"/>
    <mergeCell ref="W8:AI8"/>
    <mergeCell ref="W9:AI9"/>
    <mergeCell ref="A4:AJ4"/>
    <mergeCell ref="A5:AJ5"/>
    <mergeCell ref="A7:N7"/>
    <mergeCell ref="A8:N8"/>
    <mergeCell ref="A9:N9"/>
  </mergeCells>
  <conditionalFormatting sqref="F17:AJ41">
    <cfRule type="notContainsErrors" dxfId="3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AK41"/>
  <sheetViews>
    <sheetView topLeftCell="B7" workbookViewId="0">
      <selection activeCell="F22" sqref="F22:AJ23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6" width="5.6640625" customWidth="1"/>
    <col min="37" max="37" width="12.6640625" customWidth="1"/>
  </cols>
  <sheetData>
    <row r="4" spans="1:37" x14ac:dyDescent="0.3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 x14ac:dyDescent="0.3">
      <c r="A5" s="12" t="s">
        <v>144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7" spans="1:37" x14ac:dyDescent="0.3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W7" s="13" t="s">
        <v>101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7" x14ac:dyDescent="0.3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W8" s="13" t="s">
        <v>117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7" x14ac:dyDescent="0.3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 t="s">
        <v>3</v>
      </c>
      <c r="Q9" s="13"/>
      <c r="R9" s="13"/>
      <c r="S9" s="13"/>
      <c r="T9" s="13"/>
      <c r="U9" s="13"/>
      <c r="W9" s="13" t="s">
        <v>118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7" x14ac:dyDescent="0.3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 t="s">
        <v>116</v>
      </c>
      <c r="Q10" s="13"/>
      <c r="R10" s="13"/>
      <c r="S10" s="13"/>
      <c r="T10" s="13"/>
      <c r="U10" s="13"/>
    </row>
    <row r="11" spans="1:37" x14ac:dyDescent="0.3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3" spans="1:37" x14ac:dyDescent="0.3">
      <c r="A13" s="14" t="s">
        <v>119</v>
      </c>
      <c r="B13" s="14" t="s">
        <v>7</v>
      </c>
      <c r="C13" s="14" t="s">
        <v>8</v>
      </c>
      <c r="D13" s="14" t="s">
        <v>120</v>
      </c>
      <c r="E13" s="14" t="s">
        <v>9</v>
      </c>
      <c r="F13" s="14" t="s">
        <v>145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x14ac:dyDescent="0.3">
      <c r="A14" s="14"/>
      <c r="B14" s="14"/>
      <c r="C14" s="14"/>
      <c r="D14" s="14"/>
      <c r="E14" s="14"/>
      <c r="F14" s="14" t="s">
        <v>122</v>
      </c>
      <c r="G14" s="14"/>
      <c r="H14" s="14"/>
      <c r="I14" s="14"/>
      <c r="J14" s="14"/>
      <c r="K14" s="14"/>
      <c r="L14" s="14"/>
      <c r="M14" s="14"/>
      <c r="N14" s="14" t="s">
        <v>123</v>
      </c>
      <c r="O14" s="14"/>
      <c r="P14" s="14"/>
      <c r="Q14" s="14"/>
      <c r="R14" s="14"/>
      <c r="S14" s="14"/>
      <c r="T14" s="14"/>
      <c r="U14" s="14"/>
      <c r="V14" s="14" t="s">
        <v>124</v>
      </c>
      <c r="W14" s="14"/>
      <c r="X14" s="14"/>
      <c r="Y14" s="14"/>
      <c r="Z14" s="14"/>
      <c r="AA14" s="14"/>
      <c r="AB14" s="14"/>
      <c r="AC14" s="14"/>
      <c r="AD14" s="14" t="s">
        <v>125</v>
      </c>
      <c r="AE14" s="14"/>
      <c r="AF14" s="14"/>
      <c r="AG14" s="14"/>
      <c r="AH14" s="14"/>
      <c r="AI14" s="14"/>
      <c r="AJ14" s="14"/>
      <c r="AK14" s="14" t="s">
        <v>126</v>
      </c>
    </row>
    <row r="15" spans="1:37" x14ac:dyDescent="0.3">
      <c r="A15" s="14"/>
      <c r="B15" s="14"/>
      <c r="C15" s="14"/>
      <c r="D15" s="14"/>
      <c r="E15" s="14"/>
      <c r="F15" s="1" t="s">
        <v>128</v>
      </c>
      <c r="G15" s="1" t="s">
        <v>129</v>
      </c>
      <c r="H15" s="1" t="s">
        <v>130</v>
      </c>
      <c r="I15" s="1" t="s">
        <v>131</v>
      </c>
      <c r="J15" s="1" t="s">
        <v>132</v>
      </c>
      <c r="K15" s="1" t="s">
        <v>133</v>
      </c>
      <c r="L15" s="1" t="s">
        <v>127</v>
      </c>
      <c r="M15" s="1" t="s">
        <v>128</v>
      </c>
      <c r="N15" s="1" t="s">
        <v>129</v>
      </c>
      <c r="O15" s="1" t="s">
        <v>130</v>
      </c>
      <c r="P15" s="1" t="s">
        <v>131</v>
      </c>
      <c r="Q15" s="1" t="s">
        <v>132</v>
      </c>
      <c r="R15" s="1" t="s">
        <v>133</v>
      </c>
      <c r="S15" s="1" t="s">
        <v>127</v>
      </c>
      <c r="T15" s="1" t="s">
        <v>128</v>
      </c>
      <c r="U15" s="1" t="s">
        <v>129</v>
      </c>
      <c r="V15" s="1" t="s">
        <v>130</v>
      </c>
      <c r="W15" s="1" t="s">
        <v>131</v>
      </c>
      <c r="X15" s="1" t="s">
        <v>132</v>
      </c>
      <c r="Y15" s="1" t="s">
        <v>133</v>
      </c>
      <c r="Z15" s="1" t="s">
        <v>127</v>
      </c>
      <c r="AA15" s="1" t="s">
        <v>128</v>
      </c>
      <c r="AB15" s="1" t="s">
        <v>129</v>
      </c>
      <c r="AC15" s="1" t="s">
        <v>130</v>
      </c>
      <c r="AD15" s="1" t="s">
        <v>131</v>
      </c>
      <c r="AE15" s="1" t="s">
        <v>132</v>
      </c>
      <c r="AF15" s="1" t="s">
        <v>133</v>
      </c>
      <c r="AG15" s="1" t="s">
        <v>127</v>
      </c>
      <c r="AH15" s="1" t="s">
        <v>128</v>
      </c>
      <c r="AI15" s="1" t="s">
        <v>129</v>
      </c>
      <c r="AJ15" s="1" t="s">
        <v>130</v>
      </c>
      <c r="AK15" s="14"/>
    </row>
    <row r="16" spans="1:37" x14ac:dyDescent="0.3">
      <c r="A16" s="14"/>
      <c r="B16" s="14"/>
      <c r="C16" s="14"/>
      <c r="D16" s="14"/>
      <c r="E16" s="14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14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F18" s="7">
        <v>0.85666666666666658</v>
      </c>
      <c r="AK18" s="4">
        <f t="shared" ref="AK18:AK23" si="0">SUM(F18:AJ18)</f>
        <v>0.85666666666666658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AK20" s="4">
        <f t="shared" si="0"/>
        <v>0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AA21" s="7">
        <v>14.221666666666669</v>
      </c>
      <c r="AK21" s="4">
        <f t="shared" si="0"/>
        <v>14.221666666666669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N22" s="7"/>
      <c r="O22" s="7"/>
      <c r="R22" s="7"/>
      <c r="S22" s="7"/>
      <c r="T22" s="7"/>
      <c r="U22" s="7"/>
      <c r="V22" s="7"/>
      <c r="Y22" s="7"/>
      <c r="Z22" s="7"/>
      <c r="AA22" s="7"/>
      <c r="AB22" s="7"/>
      <c r="AK22" s="4">
        <f t="shared" si="0"/>
        <v>0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/>
      <c r="G23" s="7"/>
      <c r="H23" s="7"/>
      <c r="K23" s="7"/>
      <c r="L23" s="7"/>
      <c r="AK23" s="4">
        <f t="shared" si="0"/>
        <v>0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AC25" s="7">
        <v>735.22727272727263</v>
      </c>
      <c r="AF25" s="7">
        <v>735.22727272727263</v>
      </c>
      <c r="AG25" s="7">
        <v>735.22727272727263</v>
      </c>
      <c r="AH25" s="7">
        <v>735.22727272727263</v>
      </c>
      <c r="AI25" s="7">
        <v>735.22727272727263</v>
      </c>
      <c r="AJ25" s="7">
        <v>735.22727272727263</v>
      </c>
      <c r="AK25" s="4">
        <f t="shared" ref="AK25:AK30" si="1">SUM(F25:AJ25)</f>
        <v>4411.363636363636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AG26" s="7">
        <v>1.019705882352941</v>
      </c>
      <c r="AH26" s="7">
        <v>1.019705882352941</v>
      </c>
      <c r="AI26" s="7">
        <v>1.019705882352941</v>
      </c>
      <c r="AJ26" s="7">
        <v>1.019705882352941</v>
      </c>
      <c r="AK26" s="4">
        <f t="shared" si="1"/>
        <v>4.0788235294117641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V32" s="7">
        <v>1999.875</v>
      </c>
      <c r="AK32" s="4">
        <f>SUM(F32:AJ32)</f>
        <v>1999.875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Y34" s="7">
        <v>16.1675</v>
      </c>
      <c r="AK34" s="4">
        <f>SUM(F34:AJ34)</f>
        <v>16.1675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AJ38" s="7">
        <v>43.00333333333333</v>
      </c>
      <c r="AK38" s="4">
        <f>SUM(F38:AJ38)</f>
        <v>43.00333333333333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AK41" s="4">
        <f>SUM(F41:AJ41)</f>
        <v>0</v>
      </c>
    </row>
  </sheetData>
  <mergeCells count="23">
    <mergeCell ref="F13:AK13"/>
    <mergeCell ref="F14:M14"/>
    <mergeCell ref="N14:U14"/>
    <mergeCell ref="V14:AC14"/>
    <mergeCell ref="AD14:AJ14"/>
    <mergeCell ref="AK14:AK16"/>
    <mergeCell ref="A13:A16"/>
    <mergeCell ref="B13:B16"/>
    <mergeCell ref="C13:C16"/>
    <mergeCell ref="D13:D16"/>
    <mergeCell ref="E13:E16"/>
    <mergeCell ref="A10:N10"/>
    <mergeCell ref="A11:N11"/>
    <mergeCell ref="P9:U9"/>
    <mergeCell ref="P10:U10"/>
    <mergeCell ref="W7:AI7"/>
    <mergeCell ref="W8:AI8"/>
    <mergeCell ref="W9:AI9"/>
    <mergeCell ref="A4:AK4"/>
    <mergeCell ref="A5:AK5"/>
    <mergeCell ref="A7:N7"/>
    <mergeCell ref="A8:N8"/>
    <mergeCell ref="A9:N9"/>
  </mergeCells>
  <conditionalFormatting sqref="F17:AK41">
    <cfRule type="notContainsErrors" dxfId="2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eder_3232</dc:creator>
  <cp:lastModifiedBy>EDDY EDER SUCAPUCA CRUZ</cp:lastModifiedBy>
  <dcterms:created xsi:type="dcterms:W3CDTF">2025-04-29T00:00:59Z</dcterms:created>
  <dcterms:modified xsi:type="dcterms:W3CDTF">2025-04-29T00:40:21Z</dcterms:modified>
</cp:coreProperties>
</file>