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\diversos\atividadesExcel\"/>
    </mc:Choice>
  </mc:AlternateContent>
  <xr:revisionPtr revIDLastSave="0" documentId="8_{E68A31DF-B117-4C2B-873D-E7911BE9721E}" xr6:coauthVersionLast="45" xr6:coauthVersionMax="45" xr10:uidLastSave="{00000000-0000-0000-0000-000000000000}"/>
  <bookViews>
    <workbookView xWindow="-120" yWindow="-120" windowWidth="19440" windowHeight="11160" activeTab="2" xr2:uid="{D4B6EE83-E26C-417A-9A29-A0BFC0D33D87}"/>
  </bookViews>
  <sheets>
    <sheet name="FILTRO" sheetId="1" r:id="rId1"/>
    <sheet name="CONSULTA" sheetId="5" r:id="rId2"/>
    <sheet name="CONSULTA 2" sheetId="6" r:id="rId3"/>
    <sheet name="produtos" sheetId="4" state="hidden" r:id="rId4"/>
    <sheet name="Planilha2" sheetId="2" state="hidden" r:id="rId5"/>
  </sheets>
  <definedNames>
    <definedName name="_xlnm._FilterDatabase" localSheetId="0" hidden="1">FILTRO!$B$4:$J$76</definedName>
    <definedName name="PATATÁ">Planilha2!$B$6</definedName>
    <definedName name="PATATI">Planilha2!$B$5</definedName>
    <definedName name="PRODUTOS_NOMES">produtos!$B$4:$B$6</definedName>
    <definedName name="PRODUTOS_VALORES">produtos!$C$4:$C$6</definedName>
    <definedName name="TAXA">Planilha2!$C$3</definedName>
    <definedName name="VENDAS_MÊS">FILTRO!$C$5:$C$76</definedName>
    <definedName name="VENDAS_PRODUTO">FILTRO!$F$5:$F$76</definedName>
    <definedName name="VENDAS_QUANTIDADE">FILTRO!$H$5:$H$76</definedName>
    <definedName name="VENDAS_TABELA">FILTRO!$B$4:$J$76</definedName>
    <definedName name="VENDAS_TOTAL">FILTRO!$I$5:$I$76</definedName>
    <definedName name="VENDAS_VENDEDOR">FILTRO!$E$5:$E$76</definedName>
    <definedName name="VENDEDORES_TABELA">Planilha2!$D$6:$D$8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6" i="6"/>
  <c r="D12" i="6"/>
  <c r="E13" i="6"/>
  <c r="E12" i="6"/>
  <c r="D13" i="6"/>
  <c r="D14" i="6"/>
  <c r="E14" i="5"/>
  <c r="D13" i="5"/>
  <c r="D14" i="5"/>
  <c r="D12" i="5"/>
  <c r="D8" i="5"/>
  <c r="D6" i="5"/>
  <c r="B8" i="2"/>
  <c r="H78" i="1"/>
  <c r="I7" i="1"/>
  <c r="I76" i="1"/>
  <c r="I75" i="1"/>
  <c r="I74" i="1"/>
  <c r="I73" i="1"/>
  <c r="I72" i="1"/>
  <c r="I71" i="1"/>
  <c r="I69" i="1"/>
  <c r="I68" i="1"/>
  <c r="I70" i="1"/>
  <c r="I67" i="1"/>
  <c r="I66" i="1"/>
  <c r="I65" i="1"/>
  <c r="I63" i="1"/>
  <c r="I62" i="1"/>
  <c r="I64" i="1"/>
  <c r="I61" i="1"/>
  <c r="I60" i="1"/>
  <c r="I59" i="1"/>
  <c r="I58" i="1"/>
  <c r="I57" i="1"/>
  <c r="I56" i="1"/>
  <c r="I55" i="1"/>
  <c r="I50" i="1"/>
  <c r="I54" i="1"/>
  <c r="I52" i="1"/>
  <c r="I49" i="1"/>
  <c r="I53" i="1"/>
  <c r="I51" i="1"/>
  <c r="I46" i="1"/>
  <c r="I48" i="1"/>
  <c r="I47" i="1"/>
  <c r="I45" i="1"/>
  <c r="I44" i="1"/>
  <c r="I43" i="1"/>
  <c r="I39" i="1"/>
  <c r="I42" i="1"/>
  <c r="I40" i="1"/>
  <c r="I38" i="1"/>
  <c r="I41" i="1"/>
  <c r="I36" i="1"/>
  <c r="I34" i="1"/>
  <c r="I37" i="1"/>
  <c r="I35" i="1"/>
  <c r="I33" i="1"/>
  <c r="I32" i="1"/>
  <c r="I31" i="1"/>
  <c r="I30" i="1"/>
  <c r="I29" i="1"/>
  <c r="I27" i="1"/>
  <c r="I26" i="1"/>
  <c r="I28" i="1"/>
  <c r="I24" i="1"/>
  <c r="I22" i="1"/>
  <c r="I25" i="1"/>
  <c r="I23" i="1"/>
  <c r="E13" i="5" s="1"/>
  <c r="I20" i="1"/>
  <c r="E14" i="6" s="1"/>
  <c r="I21" i="1"/>
  <c r="I18" i="1"/>
  <c r="I17" i="1"/>
  <c r="I19" i="1"/>
  <c r="I16" i="1"/>
  <c r="I15" i="1"/>
  <c r="I14" i="1"/>
  <c r="I13" i="1"/>
  <c r="I12" i="1"/>
  <c r="I11" i="1"/>
  <c r="I9" i="1"/>
  <c r="I8" i="1"/>
  <c r="I10" i="1"/>
  <c r="I6" i="1"/>
  <c r="I5" i="1"/>
  <c r="C7" i="1"/>
  <c r="D5" i="1"/>
  <c r="D6" i="1"/>
  <c r="D10" i="1"/>
  <c r="D8" i="1"/>
  <c r="D9" i="1"/>
  <c r="D11" i="1"/>
  <c r="D12" i="1"/>
  <c r="D13" i="1"/>
  <c r="D14" i="1"/>
  <c r="D15" i="1"/>
  <c r="D16" i="1"/>
  <c r="D19" i="1"/>
  <c r="D17" i="1"/>
  <c r="D18" i="1"/>
  <c r="D21" i="1"/>
  <c r="D20" i="1"/>
  <c r="D23" i="1"/>
  <c r="D25" i="1"/>
  <c r="D22" i="1"/>
  <c r="D24" i="1"/>
  <c r="D28" i="1"/>
  <c r="D26" i="1"/>
  <c r="D27" i="1"/>
  <c r="D29" i="1"/>
  <c r="D30" i="1"/>
  <c r="D31" i="1"/>
  <c r="D32" i="1"/>
  <c r="D33" i="1"/>
  <c r="D35" i="1"/>
  <c r="D37" i="1"/>
  <c r="D34" i="1"/>
  <c r="D36" i="1"/>
  <c r="D41" i="1"/>
  <c r="D38" i="1"/>
  <c r="D40" i="1"/>
  <c r="D42" i="1"/>
  <c r="D39" i="1"/>
  <c r="D43" i="1"/>
  <c r="D44" i="1"/>
  <c r="D45" i="1"/>
  <c r="D47" i="1"/>
  <c r="D48" i="1"/>
  <c r="D46" i="1"/>
  <c r="D51" i="1"/>
  <c r="D53" i="1"/>
  <c r="D49" i="1"/>
  <c r="D52" i="1"/>
  <c r="D54" i="1"/>
  <c r="D50" i="1"/>
  <c r="D55" i="1"/>
  <c r="D56" i="1"/>
  <c r="D57" i="1"/>
  <c r="D58" i="1"/>
  <c r="D59" i="1"/>
  <c r="D60" i="1"/>
  <c r="D61" i="1"/>
  <c r="D64" i="1"/>
  <c r="D62" i="1"/>
  <c r="D63" i="1"/>
  <c r="D65" i="1"/>
  <c r="D66" i="1"/>
  <c r="D67" i="1"/>
  <c r="D70" i="1"/>
  <c r="D68" i="1"/>
  <c r="D69" i="1"/>
  <c r="D71" i="1"/>
  <c r="D72" i="1"/>
  <c r="D73" i="1"/>
  <c r="D74" i="1"/>
  <c r="D75" i="1"/>
  <c r="D76" i="1"/>
  <c r="D7" i="1"/>
  <c r="C5" i="1"/>
  <c r="C6" i="1"/>
  <c r="C10" i="1"/>
  <c r="C8" i="1"/>
  <c r="C9" i="1"/>
  <c r="C11" i="1"/>
  <c r="C12" i="1"/>
  <c r="C13" i="1"/>
  <c r="C14" i="1"/>
  <c r="C15" i="1"/>
  <c r="C16" i="1"/>
  <c r="C19" i="1"/>
  <c r="C17" i="1"/>
  <c r="C18" i="1"/>
  <c r="C21" i="1"/>
  <c r="C20" i="1"/>
  <c r="C23" i="1"/>
  <c r="C25" i="1"/>
  <c r="C22" i="1"/>
  <c r="C24" i="1"/>
  <c r="C28" i="1"/>
  <c r="C26" i="1"/>
  <c r="C27" i="1"/>
  <c r="C29" i="1"/>
  <c r="C30" i="1"/>
  <c r="C31" i="1"/>
  <c r="C32" i="1"/>
  <c r="C33" i="1"/>
  <c r="C35" i="1"/>
  <c r="C37" i="1"/>
  <c r="C34" i="1"/>
  <c r="C36" i="1"/>
  <c r="C41" i="1"/>
  <c r="C38" i="1"/>
  <c r="C40" i="1"/>
  <c r="C42" i="1"/>
  <c r="C39" i="1"/>
  <c r="C43" i="1"/>
  <c r="C44" i="1"/>
  <c r="C45" i="1"/>
  <c r="C47" i="1"/>
  <c r="C48" i="1"/>
  <c r="C46" i="1"/>
  <c r="C51" i="1"/>
  <c r="C53" i="1"/>
  <c r="C49" i="1"/>
  <c r="C52" i="1"/>
  <c r="C54" i="1"/>
  <c r="C50" i="1"/>
  <c r="C55" i="1"/>
  <c r="C56" i="1"/>
  <c r="C57" i="1"/>
  <c r="C58" i="1"/>
  <c r="C59" i="1"/>
  <c r="C60" i="1"/>
  <c r="C61" i="1"/>
  <c r="C64" i="1"/>
  <c r="C62" i="1"/>
  <c r="C63" i="1"/>
  <c r="C65" i="1"/>
  <c r="C66" i="1"/>
  <c r="C67" i="1"/>
  <c r="C70" i="1"/>
  <c r="C68" i="1"/>
  <c r="C69" i="1"/>
  <c r="C71" i="1"/>
  <c r="C72" i="1"/>
  <c r="C73" i="1"/>
  <c r="C74" i="1"/>
  <c r="C75" i="1"/>
  <c r="C76" i="1"/>
  <c r="E12" i="5" l="1"/>
  <c r="I78" i="1"/>
  <c r="I80" i="1" s="1"/>
</calcChain>
</file>

<file path=xl/sharedStrings.xml><?xml version="1.0" encoding="utf-8"?>
<sst xmlns="http://schemas.openxmlformats.org/spreadsheetml/2006/main" count="187" uniqueCount="28">
  <si>
    <t>PLANILHA DE VENDAS</t>
  </si>
  <si>
    <t>DATA</t>
  </si>
  <si>
    <t>MÊS</t>
  </si>
  <si>
    <t>ANO</t>
  </si>
  <si>
    <t>VENDEDOR</t>
  </si>
  <si>
    <t>PRODUTO</t>
  </si>
  <si>
    <t>VALOR UNIT</t>
  </si>
  <si>
    <t>QUANT.</t>
  </si>
  <si>
    <t>TOTAL</t>
  </si>
  <si>
    <t>PAULA LINS</t>
  </si>
  <si>
    <t>EUGÊNIO MÁRCIO</t>
  </si>
  <si>
    <t>JOÃO PAULO</t>
  </si>
  <si>
    <t>PC I3 3.0 HD 1T</t>
  </si>
  <si>
    <t>PC i5 3.2 HD 1T</t>
  </si>
  <si>
    <t>PC i7 3.0 HD 1T</t>
  </si>
  <si>
    <t>=G5*H5</t>
  </si>
  <si>
    <t>TAXA</t>
  </si>
  <si>
    <t>VENDEDORES</t>
  </si>
  <si>
    <t>produtos</t>
  </si>
  <si>
    <t>valor</t>
  </si>
  <si>
    <t>nome</t>
  </si>
  <si>
    <t>DADOS→VALIDAÇÃO DE DADOS→ LISTA → F3</t>
  </si>
  <si>
    <t>NOME DO VENDEDOR</t>
  </si>
  <si>
    <t>QUANTIDADE</t>
  </si>
  <si>
    <t>VENDAS TOTAL</t>
  </si>
  <si>
    <t>NOME DO PRODUTO</t>
  </si>
  <si>
    <t>PRODUTOS</t>
  </si>
  <si>
    <t>VENDAS DE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</si>
</sst>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5" fillId="7" borderId="0" xfId="7" applyAlignment="1">
      <alignment horizontal="center" vertical="center"/>
    </xf>
    <xf numFmtId="14" fontId="4" fillId="0" borderId="0" xfId="0" applyNumberFormat="1" applyFont="1"/>
    <xf numFmtId="14" fontId="5" fillId="7" borderId="0" xfId="7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1" fillId="8" borderId="1" xfId="1" applyFill="1" applyBorder="1"/>
    <xf numFmtId="0" fontId="3" fillId="0" borderId="0" xfId="0" quotePrefix="1" applyFont="1"/>
    <xf numFmtId="44" fontId="0" fillId="0" borderId="0" xfId="0" applyNumberFormat="1"/>
    <xf numFmtId="44" fontId="0" fillId="0" borderId="0" xfId="1" applyFont="1" applyAlignment="1">
      <alignment horizontal="center"/>
    </xf>
    <xf numFmtId="9" fontId="0" fillId="0" borderId="1" xfId="0" applyNumberFormat="1" applyBorder="1"/>
    <xf numFmtId="44" fontId="0" fillId="0" borderId="1" xfId="1" applyFont="1" applyBorder="1"/>
    <xf numFmtId="0" fontId="5" fillId="2" borderId="1" xfId="2" applyBorder="1"/>
    <xf numFmtId="0" fontId="5" fillId="2" borderId="0" xfId="2"/>
    <xf numFmtId="0" fontId="2" fillId="2" borderId="1" xfId="2" applyFont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44" fontId="0" fillId="10" borderId="1" xfId="0" applyNumberFormat="1" applyFill="1" applyBorder="1"/>
    <xf numFmtId="14" fontId="1" fillId="0" borderId="1" xfId="5" applyNumberFormat="1" applyFill="1" applyBorder="1"/>
    <xf numFmtId="14" fontId="1" fillId="0" borderId="1" xfId="8" applyNumberFormat="1" applyFill="1" applyBorder="1"/>
    <xf numFmtId="14" fontId="1" fillId="0" borderId="1" xfId="4" applyNumberFormat="1" applyFill="1" applyBorder="1"/>
    <xf numFmtId="14" fontId="1" fillId="0" borderId="1" xfId="9" applyNumberFormat="1" applyFill="1" applyBorder="1"/>
    <xf numFmtId="14" fontId="1" fillId="0" borderId="1" xfId="6" applyNumberFormat="1" applyFill="1" applyBorder="1"/>
    <xf numFmtId="14" fontId="1" fillId="0" borderId="1" xfId="3" applyNumberFormat="1" applyFill="1" applyBorder="1"/>
    <xf numFmtId="44" fontId="1" fillId="0" borderId="1" xfId="1" applyFill="1" applyBorder="1"/>
    <xf numFmtId="0" fontId="0" fillId="11" borderId="0" xfId="0" applyFill="1"/>
    <xf numFmtId="0" fontId="0" fillId="0" borderId="0" xfId="0" applyFill="1"/>
    <xf numFmtId="0" fontId="4" fillId="11" borderId="0" xfId="0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5" fillId="2" borderId="0" xfId="2" applyAlignment="1">
      <alignment horizontal="center"/>
    </xf>
    <xf numFmtId="0" fontId="4" fillId="12" borderId="0" xfId="0" applyFont="1" applyFill="1"/>
    <xf numFmtId="0" fontId="0" fillId="12" borderId="0" xfId="0" applyFill="1"/>
    <xf numFmtId="0" fontId="0" fillId="12" borderId="0" xfId="0" quotePrefix="1" applyFill="1"/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0" fontId="2" fillId="2" borderId="0" xfId="2" applyFont="1" applyAlignment="1">
      <alignment horizontal="center"/>
    </xf>
    <xf numFmtId="0" fontId="4" fillId="10" borderId="2" xfId="0" applyFont="1" applyFill="1" applyBorder="1" applyAlignment="1">
      <alignment horizontal="center"/>
    </xf>
  </cellXfs>
  <cellStyles count="10">
    <cellStyle name="20% - Ênfase1" xfId="3" builtinId="30"/>
    <cellStyle name="20% - Ênfase2" xfId="4" builtinId="34"/>
    <cellStyle name="20% - Ênfase3" xfId="5" builtinId="38"/>
    <cellStyle name="20% - Ênfase4" xfId="6" builtinId="42"/>
    <cellStyle name="20% - Ênfase5" xfId="8" builtinId="46"/>
    <cellStyle name="20% - Ênfase6" xfId="9" builtinId="50"/>
    <cellStyle name="Ênfase1" xfId="2" builtinId="29"/>
    <cellStyle name="Ênfase5" xfId="7" builtinId="45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'CONSULTA 2'!$E$11</c:f>
              <c:strCache>
                <c:ptCount val="1"/>
                <c:pt idx="0">
                  <c:v>VENDAS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'CONSULTA 2'!$C$12:$C$14</c:f>
              <c:strCache>
                <c:ptCount val="3"/>
                <c:pt idx="0">
                  <c:v>PC i5 3.2 HD 1T</c:v>
                </c:pt>
                <c:pt idx="1">
                  <c:v>PC i7 3.0 HD 1T</c:v>
                </c:pt>
                <c:pt idx="2">
                  <c:v>PC I3 3.0 HD 1T</c:v>
                </c:pt>
              </c:strCache>
            </c:strRef>
          </c:cat>
          <c:val>
            <c:numRef>
              <c:f>'CONSULTA 2'!$E$12:$E$14</c:f>
              <c:numCache>
                <c:formatCode>"R$"\ #,##0.00</c:formatCode>
                <c:ptCount val="3"/>
                <c:pt idx="0">
                  <c:v>137500</c:v>
                </c:pt>
                <c:pt idx="1">
                  <c:v>238500</c:v>
                </c:pt>
                <c:pt idx="2">
                  <c:v>101500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2-4693-AA36-87083069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483960"/>
        <c:axId val="303237288"/>
      </c:barChart>
      <c:catAx>
        <c:axId val="30548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237288"/>
        <c:crosses val="autoZero"/>
        <c:auto val="1"/>
        <c:lblAlgn val="ctr"/>
        <c:lblOffset val="100"/>
        <c:noMultiLvlLbl val="0"/>
      </c:catAx>
      <c:valAx>
        <c:axId val="3032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48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430696</xdr:colOff>
      <xdr:row>3</xdr:row>
      <xdr:rowOff>123410</xdr:rowOff>
    </xdr:from>
    <xdr:to>
      <xdr:col>13</xdr:col>
      <xdr:colOff>99392</xdr:colOff>
      <xdr:row>19</xdr:row>
      <xdr:rowOff>827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B63BBD-87CE-427E-A858-D50285A3E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34E1-F70F-4F50-B871-5143BF7FAEA3}">
  <dimension ref="B2:J80"/>
  <sheetViews>
    <sheetView showGridLines="0" zoomScale="70" zoomScaleNormal="70" workbookViewId="0">
      <selection activeCell="C76" sqref="C5:C76"/>
    </sheetView>
  </sheetViews>
  <sheetFormatPr defaultRowHeight="15" x14ac:dyDescent="0.25"/>
  <cols>
    <col min="2" max="2" width="25.85546875" style="5" customWidth="1"/>
    <col min="3" max="3" width="13.85546875" style="6" customWidth="1"/>
    <col min="4" max="4" width="16.42578125" style="6" customWidth="1"/>
    <col min="5" max="5" width="27.7109375" customWidth="1"/>
    <col min="6" max="6" width="21.42578125" customWidth="1"/>
    <col min="7" max="7" width="23.7109375" customWidth="1"/>
    <col min="8" max="8" width="11.5703125" style="6" customWidth="1"/>
    <col min="9" max="9" width="22" customWidth="1"/>
    <col min="10" max="10" width="3.85546875" customWidth="1"/>
  </cols>
  <sheetData>
    <row r="2" spans="2:10" x14ac:dyDescent="0.25">
      <c r="B2" s="3" t="s">
        <v>0</v>
      </c>
      <c r="F2" t="s">
        <v>21</v>
      </c>
    </row>
    <row r="4" spans="2:10" ht="23.25" customHeight="1" x14ac:dyDescent="0.25">
      <c r="B4" s="4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2:10" x14ac:dyDescent="0.25">
      <c r="B5" s="20">
        <v>43647</v>
      </c>
      <c r="C5" s="17">
        <f t="shared" ref="C5:C36" si="0">MONTH(B5)</f>
        <v>7</v>
      </c>
      <c r="D5" s="7">
        <f t="shared" ref="D5:D36" si="1">YEAR(B5)</f>
        <v>2019</v>
      </c>
      <c r="E5" s="18" t="s">
        <v>10</v>
      </c>
      <c r="F5" s="18" t="s">
        <v>13</v>
      </c>
      <c r="G5" s="26">
        <v>2250</v>
      </c>
      <c r="H5" s="17">
        <v>2</v>
      </c>
      <c r="I5" s="19">
        <f t="shared" ref="I5:I36" si="2">G5*H5</f>
        <v>4500</v>
      </c>
    </row>
    <row r="6" spans="2:10" x14ac:dyDescent="0.25">
      <c r="B6" s="20">
        <v>43647</v>
      </c>
      <c r="C6" s="17">
        <f t="shared" si="0"/>
        <v>7</v>
      </c>
      <c r="D6" s="7">
        <f t="shared" si="1"/>
        <v>2019</v>
      </c>
      <c r="E6" s="18" t="s">
        <v>11</v>
      </c>
      <c r="F6" s="18" t="s">
        <v>14</v>
      </c>
      <c r="G6" s="26">
        <v>3500</v>
      </c>
      <c r="H6" s="17">
        <v>2</v>
      </c>
      <c r="I6" s="19">
        <f t="shared" si="2"/>
        <v>7000</v>
      </c>
    </row>
    <row r="7" spans="2:10" x14ac:dyDescent="0.25">
      <c r="B7" s="20">
        <v>43647</v>
      </c>
      <c r="C7" s="17">
        <f t="shared" si="0"/>
        <v>7</v>
      </c>
      <c r="D7" s="7">
        <f t="shared" si="1"/>
        <v>2019</v>
      </c>
      <c r="E7" s="18" t="s">
        <v>11</v>
      </c>
      <c r="F7" s="18" t="s">
        <v>12</v>
      </c>
      <c r="G7" s="26">
        <v>1750</v>
      </c>
      <c r="H7" s="17">
        <v>4</v>
      </c>
      <c r="I7" s="19">
        <f t="shared" si="2"/>
        <v>7000</v>
      </c>
      <c r="J7" s="9" t="s">
        <v>15</v>
      </c>
    </row>
    <row r="8" spans="2:10" x14ac:dyDescent="0.25">
      <c r="B8" s="21">
        <v>43648</v>
      </c>
      <c r="C8" s="17">
        <f t="shared" si="0"/>
        <v>7</v>
      </c>
      <c r="D8" s="7">
        <f t="shared" si="1"/>
        <v>2019</v>
      </c>
      <c r="E8" s="18" t="s">
        <v>9</v>
      </c>
      <c r="F8" s="18" t="s">
        <v>14</v>
      </c>
      <c r="G8" s="26">
        <v>3500</v>
      </c>
      <c r="H8" s="17">
        <v>2</v>
      </c>
      <c r="I8" s="19">
        <f t="shared" si="2"/>
        <v>7000</v>
      </c>
    </row>
    <row r="9" spans="2:10" x14ac:dyDescent="0.25">
      <c r="B9" s="21">
        <v>43648</v>
      </c>
      <c r="C9" s="17">
        <f t="shared" si="0"/>
        <v>7</v>
      </c>
      <c r="D9" s="7">
        <f t="shared" si="1"/>
        <v>2019</v>
      </c>
      <c r="E9" s="18" t="s">
        <v>11</v>
      </c>
      <c r="F9" s="18" t="s">
        <v>14</v>
      </c>
      <c r="G9" s="26">
        <v>3500</v>
      </c>
      <c r="H9" s="17">
        <v>2</v>
      </c>
      <c r="I9" s="19">
        <f t="shared" si="2"/>
        <v>7000</v>
      </c>
    </row>
    <row r="10" spans="2:10" x14ac:dyDescent="0.25">
      <c r="B10" s="21">
        <v>43648</v>
      </c>
      <c r="C10" s="17">
        <f t="shared" si="0"/>
        <v>7</v>
      </c>
      <c r="D10" s="7">
        <f t="shared" si="1"/>
        <v>2019</v>
      </c>
      <c r="E10" s="18" t="s">
        <v>9</v>
      </c>
      <c r="F10" s="18" t="s">
        <v>12</v>
      </c>
      <c r="G10" s="26">
        <v>1750</v>
      </c>
      <c r="H10" s="17">
        <v>4</v>
      </c>
      <c r="I10" s="19">
        <f t="shared" si="2"/>
        <v>7000</v>
      </c>
    </row>
    <row r="11" spans="2:10" x14ac:dyDescent="0.25">
      <c r="B11" s="21">
        <v>43648</v>
      </c>
      <c r="C11" s="17">
        <f t="shared" si="0"/>
        <v>7</v>
      </c>
      <c r="D11" s="7">
        <f t="shared" si="1"/>
        <v>2019</v>
      </c>
      <c r="E11" s="18" t="s">
        <v>10</v>
      </c>
      <c r="F11" s="18" t="s">
        <v>14</v>
      </c>
      <c r="G11" s="26">
        <v>2250</v>
      </c>
      <c r="H11" s="17">
        <v>4</v>
      </c>
      <c r="I11" s="19">
        <f t="shared" si="2"/>
        <v>9000</v>
      </c>
    </row>
    <row r="12" spans="2:10" x14ac:dyDescent="0.25">
      <c r="B12" s="22">
        <v>43651</v>
      </c>
      <c r="C12" s="17">
        <f t="shared" si="0"/>
        <v>7</v>
      </c>
      <c r="D12" s="7">
        <f t="shared" si="1"/>
        <v>2019</v>
      </c>
      <c r="E12" s="18" t="s">
        <v>9</v>
      </c>
      <c r="F12" s="18" t="s">
        <v>14</v>
      </c>
      <c r="G12" s="26">
        <v>3500</v>
      </c>
      <c r="H12" s="17">
        <v>2</v>
      </c>
      <c r="I12" s="19">
        <f t="shared" si="2"/>
        <v>7000</v>
      </c>
    </row>
    <row r="13" spans="2:10" x14ac:dyDescent="0.25">
      <c r="B13" s="22">
        <v>43651</v>
      </c>
      <c r="C13" s="17">
        <f t="shared" si="0"/>
        <v>7</v>
      </c>
      <c r="D13" s="7">
        <f t="shared" si="1"/>
        <v>2019</v>
      </c>
      <c r="E13" s="18" t="s">
        <v>10</v>
      </c>
      <c r="F13" s="18" t="s">
        <v>12</v>
      </c>
      <c r="G13" s="26">
        <v>1750</v>
      </c>
      <c r="H13" s="17">
        <v>2</v>
      </c>
      <c r="I13" s="19">
        <f t="shared" si="2"/>
        <v>3500</v>
      </c>
    </row>
    <row r="14" spans="2:10" x14ac:dyDescent="0.25">
      <c r="B14" s="22">
        <v>43651</v>
      </c>
      <c r="C14" s="17">
        <f t="shared" si="0"/>
        <v>7</v>
      </c>
      <c r="D14" s="7">
        <f t="shared" si="1"/>
        <v>2019</v>
      </c>
      <c r="E14" s="18" t="s">
        <v>9</v>
      </c>
      <c r="F14" s="18" t="s">
        <v>13</v>
      </c>
      <c r="G14" s="26">
        <v>2250</v>
      </c>
      <c r="H14" s="17">
        <v>4</v>
      </c>
      <c r="I14" s="19">
        <f t="shared" si="2"/>
        <v>9000</v>
      </c>
    </row>
    <row r="15" spans="2:10" x14ac:dyDescent="0.25">
      <c r="B15" s="23">
        <v>43654</v>
      </c>
      <c r="C15" s="17">
        <f t="shared" si="0"/>
        <v>7</v>
      </c>
      <c r="D15" s="7">
        <f t="shared" si="1"/>
        <v>2019</v>
      </c>
      <c r="E15" s="18" t="s">
        <v>10</v>
      </c>
      <c r="F15" s="18" t="s">
        <v>12</v>
      </c>
      <c r="G15" s="26">
        <v>3500</v>
      </c>
      <c r="H15" s="17">
        <v>2</v>
      </c>
      <c r="I15" s="19">
        <f t="shared" si="2"/>
        <v>7000</v>
      </c>
    </row>
    <row r="16" spans="2:10" x14ac:dyDescent="0.25">
      <c r="B16" s="23">
        <v>43654</v>
      </c>
      <c r="C16" s="17">
        <f t="shared" si="0"/>
        <v>7</v>
      </c>
      <c r="D16" s="7">
        <f t="shared" si="1"/>
        <v>2019</v>
      </c>
      <c r="E16" s="18" t="s">
        <v>10</v>
      </c>
      <c r="F16" s="18" t="s">
        <v>13</v>
      </c>
      <c r="G16" s="26">
        <v>2250</v>
      </c>
      <c r="H16" s="17">
        <v>2</v>
      </c>
      <c r="I16" s="19">
        <f t="shared" si="2"/>
        <v>4500</v>
      </c>
    </row>
    <row r="17" spans="2:9" x14ac:dyDescent="0.25">
      <c r="B17" s="24">
        <v>43655</v>
      </c>
      <c r="C17" s="17">
        <f t="shared" si="0"/>
        <v>7</v>
      </c>
      <c r="D17" s="7">
        <f t="shared" si="1"/>
        <v>2019</v>
      </c>
      <c r="E17" s="18" t="s">
        <v>11</v>
      </c>
      <c r="F17" s="18" t="s">
        <v>14</v>
      </c>
      <c r="G17" s="26">
        <v>3500</v>
      </c>
      <c r="H17" s="17">
        <v>2</v>
      </c>
      <c r="I17" s="19">
        <f t="shared" si="2"/>
        <v>7000</v>
      </c>
    </row>
    <row r="18" spans="2:9" x14ac:dyDescent="0.25">
      <c r="B18" s="24">
        <v>43655</v>
      </c>
      <c r="C18" s="17">
        <f t="shared" si="0"/>
        <v>7</v>
      </c>
      <c r="D18" s="7">
        <f t="shared" si="1"/>
        <v>2019</v>
      </c>
      <c r="E18" s="18" t="s">
        <v>10</v>
      </c>
      <c r="F18" s="18" t="s">
        <v>14</v>
      </c>
      <c r="G18" s="26">
        <v>3500</v>
      </c>
      <c r="H18" s="17">
        <v>2</v>
      </c>
      <c r="I18" s="19">
        <f t="shared" si="2"/>
        <v>7000</v>
      </c>
    </row>
    <row r="19" spans="2:9" x14ac:dyDescent="0.25">
      <c r="B19" s="24">
        <v>43655</v>
      </c>
      <c r="C19" s="17">
        <f t="shared" si="0"/>
        <v>7</v>
      </c>
      <c r="D19" s="7">
        <f t="shared" si="1"/>
        <v>2019</v>
      </c>
      <c r="E19" s="18" t="s">
        <v>11</v>
      </c>
      <c r="F19" s="18" t="s">
        <v>12</v>
      </c>
      <c r="G19" s="26">
        <v>1750</v>
      </c>
      <c r="H19" s="17">
        <v>4</v>
      </c>
      <c r="I19" s="19">
        <f t="shared" si="2"/>
        <v>7000</v>
      </c>
    </row>
    <row r="20" spans="2:9" x14ac:dyDescent="0.25">
      <c r="B20" s="22">
        <v>43657</v>
      </c>
      <c r="C20" s="17">
        <f t="shared" si="0"/>
        <v>7</v>
      </c>
      <c r="D20" s="7">
        <f t="shared" si="1"/>
        <v>2019</v>
      </c>
      <c r="E20" s="18" t="s">
        <v>10</v>
      </c>
      <c r="F20" s="18" t="s">
        <v>14</v>
      </c>
      <c r="G20" s="26">
        <v>3500</v>
      </c>
      <c r="H20" s="17">
        <v>2</v>
      </c>
      <c r="I20" s="19">
        <f t="shared" si="2"/>
        <v>7000</v>
      </c>
    </row>
    <row r="21" spans="2:9" x14ac:dyDescent="0.25">
      <c r="B21" s="22">
        <v>43657</v>
      </c>
      <c r="C21" s="17">
        <f t="shared" si="0"/>
        <v>7</v>
      </c>
      <c r="D21" s="7">
        <f t="shared" si="1"/>
        <v>2019</v>
      </c>
      <c r="E21" s="18" t="s">
        <v>11</v>
      </c>
      <c r="F21" s="18" t="s">
        <v>14</v>
      </c>
      <c r="G21" s="26">
        <v>3500</v>
      </c>
      <c r="H21" s="17">
        <v>4</v>
      </c>
      <c r="I21" s="19">
        <f t="shared" si="2"/>
        <v>14000</v>
      </c>
    </row>
    <row r="22" spans="2:9" x14ac:dyDescent="0.25">
      <c r="B22" s="25">
        <v>43661</v>
      </c>
      <c r="C22" s="17">
        <f t="shared" si="0"/>
        <v>7</v>
      </c>
      <c r="D22" s="7">
        <f t="shared" si="1"/>
        <v>2019</v>
      </c>
      <c r="E22" s="18" t="s">
        <v>11</v>
      </c>
      <c r="F22" s="18" t="s">
        <v>12</v>
      </c>
      <c r="G22" s="26">
        <v>1750</v>
      </c>
      <c r="H22" s="17">
        <v>2</v>
      </c>
      <c r="I22" s="19">
        <f t="shared" si="2"/>
        <v>3500</v>
      </c>
    </row>
    <row r="23" spans="2:9" x14ac:dyDescent="0.25">
      <c r="B23" s="25">
        <v>43661</v>
      </c>
      <c r="C23" s="17">
        <f t="shared" si="0"/>
        <v>7</v>
      </c>
      <c r="D23" s="7">
        <f t="shared" si="1"/>
        <v>2019</v>
      </c>
      <c r="E23" s="18" t="s">
        <v>9</v>
      </c>
      <c r="F23" s="18" t="s">
        <v>14</v>
      </c>
      <c r="G23" s="26">
        <v>3500</v>
      </c>
      <c r="H23" s="17">
        <v>2</v>
      </c>
      <c r="I23" s="19">
        <f t="shared" si="2"/>
        <v>7000</v>
      </c>
    </row>
    <row r="24" spans="2:9" x14ac:dyDescent="0.25">
      <c r="B24" s="25">
        <v>43661</v>
      </c>
      <c r="C24" s="17">
        <f t="shared" si="0"/>
        <v>7</v>
      </c>
      <c r="D24" s="7">
        <f t="shared" si="1"/>
        <v>2019</v>
      </c>
      <c r="E24" s="18" t="s">
        <v>9</v>
      </c>
      <c r="F24" s="18" t="s">
        <v>14</v>
      </c>
      <c r="G24" s="26">
        <v>3500</v>
      </c>
      <c r="H24" s="17">
        <v>2</v>
      </c>
      <c r="I24" s="19">
        <f t="shared" si="2"/>
        <v>7000</v>
      </c>
    </row>
    <row r="25" spans="2:9" x14ac:dyDescent="0.25">
      <c r="B25" s="25">
        <v>43661</v>
      </c>
      <c r="C25" s="17">
        <f t="shared" si="0"/>
        <v>7</v>
      </c>
      <c r="D25" s="7">
        <f t="shared" si="1"/>
        <v>2019</v>
      </c>
      <c r="E25" s="18" t="s">
        <v>9</v>
      </c>
      <c r="F25" s="18" t="s">
        <v>13</v>
      </c>
      <c r="G25" s="26">
        <v>1750</v>
      </c>
      <c r="H25" s="17">
        <v>4</v>
      </c>
      <c r="I25" s="19">
        <f t="shared" si="2"/>
        <v>7000</v>
      </c>
    </row>
    <row r="26" spans="2:9" x14ac:dyDescent="0.25">
      <c r="B26" s="23">
        <v>43666</v>
      </c>
      <c r="C26" s="17">
        <f t="shared" si="0"/>
        <v>7</v>
      </c>
      <c r="D26" s="7">
        <f t="shared" si="1"/>
        <v>2019</v>
      </c>
      <c r="E26" s="18" t="s">
        <v>11</v>
      </c>
      <c r="F26" s="18" t="s">
        <v>14</v>
      </c>
      <c r="G26" s="26">
        <v>2250</v>
      </c>
      <c r="H26" s="17">
        <v>2</v>
      </c>
      <c r="I26" s="19">
        <f t="shared" si="2"/>
        <v>4500</v>
      </c>
    </row>
    <row r="27" spans="2:9" x14ac:dyDescent="0.25">
      <c r="B27" s="23">
        <v>43666</v>
      </c>
      <c r="C27" s="17">
        <f t="shared" si="0"/>
        <v>7</v>
      </c>
      <c r="D27" s="7">
        <f t="shared" si="1"/>
        <v>2019</v>
      </c>
      <c r="E27" s="18" t="s">
        <v>11</v>
      </c>
      <c r="F27" s="18" t="s">
        <v>14</v>
      </c>
      <c r="G27" s="26">
        <v>3500</v>
      </c>
      <c r="H27" s="17">
        <v>2</v>
      </c>
      <c r="I27" s="19">
        <f t="shared" si="2"/>
        <v>7000</v>
      </c>
    </row>
    <row r="28" spans="2:9" x14ac:dyDescent="0.25">
      <c r="B28" s="23">
        <v>43666</v>
      </c>
      <c r="C28" s="17">
        <f t="shared" si="0"/>
        <v>7</v>
      </c>
      <c r="D28" s="7">
        <f t="shared" si="1"/>
        <v>2019</v>
      </c>
      <c r="E28" s="18" t="s">
        <v>9</v>
      </c>
      <c r="F28" s="18" t="s">
        <v>12</v>
      </c>
      <c r="G28" s="26">
        <v>1750</v>
      </c>
      <c r="H28" s="17">
        <v>4</v>
      </c>
      <c r="I28" s="19">
        <f t="shared" si="2"/>
        <v>7000</v>
      </c>
    </row>
    <row r="29" spans="2:9" x14ac:dyDescent="0.25">
      <c r="B29" s="23">
        <v>43666</v>
      </c>
      <c r="C29" s="17">
        <f t="shared" si="0"/>
        <v>7</v>
      </c>
      <c r="D29" s="7">
        <f t="shared" si="1"/>
        <v>2019</v>
      </c>
      <c r="E29" s="18" t="s">
        <v>9</v>
      </c>
      <c r="F29" s="18" t="s">
        <v>13</v>
      </c>
      <c r="G29" s="26">
        <v>2250</v>
      </c>
      <c r="H29" s="17">
        <v>4</v>
      </c>
      <c r="I29" s="19">
        <f t="shared" si="2"/>
        <v>9000</v>
      </c>
    </row>
    <row r="30" spans="2:9" x14ac:dyDescent="0.25">
      <c r="B30" s="24">
        <v>43671</v>
      </c>
      <c r="C30" s="17">
        <f t="shared" si="0"/>
        <v>7</v>
      </c>
      <c r="D30" s="7">
        <f t="shared" si="1"/>
        <v>2019</v>
      </c>
      <c r="E30" s="18" t="s">
        <v>11</v>
      </c>
      <c r="F30" s="18" t="s">
        <v>14</v>
      </c>
      <c r="G30" s="26">
        <v>3500</v>
      </c>
      <c r="H30" s="17">
        <v>2</v>
      </c>
      <c r="I30" s="19">
        <f t="shared" si="2"/>
        <v>7000</v>
      </c>
    </row>
    <row r="31" spans="2:9" x14ac:dyDescent="0.25">
      <c r="B31" s="24">
        <v>43671</v>
      </c>
      <c r="C31" s="17">
        <f t="shared" si="0"/>
        <v>7</v>
      </c>
      <c r="D31" s="7">
        <f t="shared" si="1"/>
        <v>2019</v>
      </c>
      <c r="E31" s="18" t="s">
        <v>10</v>
      </c>
      <c r="F31" s="18" t="s">
        <v>12</v>
      </c>
      <c r="G31" s="26">
        <v>1750</v>
      </c>
      <c r="H31" s="17">
        <v>2</v>
      </c>
      <c r="I31" s="19">
        <f t="shared" si="2"/>
        <v>3500</v>
      </c>
    </row>
    <row r="32" spans="2:9" x14ac:dyDescent="0.25">
      <c r="B32" s="24">
        <v>43671</v>
      </c>
      <c r="C32" s="17">
        <f t="shared" si="0"/>
        <v>7</v>
      </c>
      <c r="D32" s="7">
        <f t="shared" si="1"/>
        <v>2019</v>
      </c>
      <c r="E32" s="18" t="s">
        <v>11</v>
      </c>
      <c r="F32" s="18" t="s">
        <v>13</v>
      </c>
      <c r="G32" s="26">
        <v>2250</v>
      </c>
      <c r="H32" s="17">
        <v>4</v>
      </c>
      <c r="I32" s="19">
        <f t="shared" si="2"/>
        <v>9000</v>
      </c>
    </row>
    <row r="33" spans="2:9" x14ac:dyDescent="0.25">
      <c r="B33" s="21">
        <v>43676</v>
      </c>
      <c r="C33" s="17">
        <f t="shared" si="0"/>
        <v>7</v>
      </c>
      <c r="D33" s="7">
        <f t="shared" si="1"/>
        <v>2019</v>
      </c>
      <c r="E33" s="18" t="s">
        <v>11</v>
      </c>
      <c r="F33" s="18" t="s">
        <v>14</v>
      </c>
      <c r="G33" s="26">
        <v>3500</v>
      </c>
      <c r="H33" s="17">
        <v>2</v>
      </c>
      <c r="I33" s="19">
        <f t="shared" si="2"/>
        <v>7000</v>
      </c>
    </row>
    <row r="34" spans="2:9" x14ac:dyDescent="0.25">
      <c r="B34" s="21">
        <v>43676</v>
      </c>
      <c r="C34" s="17">
        <f t="shared" si="0"/>
        <v>7</v>
      </c>
      <c r="D34" s="7">
        <f t="shared" si="1"/>
        <v>2019</v>
      </c>
      <c r="E34" s="18" t="s">
        <v>10</v>
      </c>
      <c r="F34" s="18" t="s">
        <v>12</v>
      </c>
      <c r="G34" s="26">
        <v>1750</v>
      </c>
      <c r="H34" s="17">
        <v>2</v>
      </c>
      <c r="I34" s="19">
        <f t="shared" si="2"/>
        <v>3500</v>
      </c>
    </row>
    <row r="35" spans="2:9" x14ac:dyDescent="0.25">
      <c r="B35" s="21">
        <v>43676</v>
      </c>
      <c r="C35" s="17">
        <f t="shared" si="0"/>
        <v>7</v>
      </c>
      <c r="D35" s="7">
        <f t="shared" si="1"/>
        <v>2019</v>
      </c>
      <c r="E35" s="18" t="s">
        <v>10</v>
      </c>
      <c r="F35" s="18" t="s">
        <v>13</v>
      </c>
      <c r="G35" s="26">
        <v>2250</v>
      </c>
      <c r="H35" s="17">
        <v>2</v>
      </c>
      <c r="I35" s="19">
        <f t="shared" si="2"/>
        <v>4500</v>
      </c>
    </row>
    <row r="36" spans="2:9" x14ac:dyDescent="0.25">
      <c r="B36" s="21">
        <v>43676</v>
      </c>
      <c r="C36" s="17">
        <f t="shared" si="0"/>
        <v>7</v>
      </c>
      <c r="D36" s="7">
        <f t="shared" si="1"/>
        <v>2019</v>
      </c>
      <c r="E36" s="18" t="s">
        <v>10</v>
      </c>
      <c r="F36" s="18" t="s">
        <v>14</v>
      </c>
      <c r="G36" s="26">
        <v>3500</v>
      </c>
      <c r="H36" s="17">
        <v>2</v>
      </c>
      <c r="I36" s="19">
        <f t="shared" si="2"/>
        <v>7000</v>
      </c>
    </row>
    <row r="37" spans="2:9" x14ac:dyDescent="0.25">
      <c r="B37" s="21">
        <v>43676</v>
      </c>
      <c r="C37" s="17">
        <f t="shared" ref="C37:C68" si="3">MONTH(B37)</f>
        <v>7</v>
      </c>
      <c r="D37" s="7">
        <f t="shared" ref="D37:D68" si="4">YEAR(B37)</f>
        <v>2019</v>
      </c>
      <c r="E37" s="18" t="s">
        <v>11</v>
      </c>
      <c r="F37" s="18" t="s">
        <v>14</v>
      </c>
      <c r="G37" s="26">
        <v>3500</v>
      </c>
      <c r="H37" s="17">
        <v>4</v>
      </c>
      <c r="I37" s="19">
        <f t="shared" ref="I37:I68" si="5">G37*H37</f>
        <v>14000</v>
      </c>
    </row>
    <row r="38" spans="2:9" x14ac:dyDescent="0.25">
      <c r="B38" s="22">
        <v>43678</v>
      </c>
      <c r="C38" s="17">
        <f t="shared" si="3"/>
        <v>8</v>
      </c>
      <c r="D38" s="7">
        <f t="shared" si="4"/>
        <v>2019</v>
      </c>
      <c r="E38" s="18" t="s">
        <v>10</v>
      </c>
      <c r="F38" s="18" t="s">
        <v>13</v>
      </c>
      <c r="G38" s="26">
        <v>2250</v>
      </c>
      <c r="H38" s="17">
        <v>2</v>
      </c>
      <c r="I38" s="19">
        <f t="shared" si="5"/>
        <v>4500</v>
      </c>
    </row>
    <row r="39" spans="2:9" x14ac:dyDescent="0.25">
      <c r="B39" s="22">
        <v>43678</v>
      </c>
      <c r="C39" s="17">
        <f t="shared" si="3"/>
        <v>8</v>
      </c>
      <c r="D39" s="7">
        <f t="shared" si="4"/>
        <v>2019</v>
      </c>
      <c r="E39" s="18" t="s">
        <v>9</v>
      </c>
      <c r="F39" s="18" t="s">
        <v>14</v>
      </c>
      <c r="G39" s="26">
        <v>3500</v>
      </c>
      <c r="H39" s="17">
        <v>2</v>
      </c>
      <c r="I39" s="19">
        <f t="shared" si="5"/>
        <v>7000</v>
      </c>
    </row>
    <row r="40" spans="2:9" x14ac:dyDescent="0.25">
      <c r="B40" s="22">
        <v>43678</v>
      </c>
      <c r="C40" s="17">
        <f t="shared" si="3"/>
        <v>8</v>
      </c>
      <c r="D40" s="7">
        <f t="shared" si="4"/>
        <v>2019</v>
      </c>
      <c r="E40" s="18" t="s">
        <v>9</v>
      </c>
      <c r="F40" s="18" t="s">
        <v>12</v>
      </c>
      <c r="G40" s="26">
        <v>1750</v>
      </c>
      <c r="H40" s="17">
        <v>2</v>
      </c>
      <c r="I40" s="19">
        <f t="shared" si="5"/>
        <v>3500</v>
      </c>
    </row>
    <row r="41" spans="2:9" x14ac:dyDescent="0.25">
      <c r="B41" s="22">
        <v>43678</v>
      </c>
      <c r="C41" s="17">
        <f t="shared" si="3"/>
        <v>8</v>
      </c>
      <c r="D41" s="7">
        <f t="shared" si="4"/>
        <v>2019</v>
      </c>
      <c r="E41" s="18" t="s">
        <v>10</v>
      </c>
      <c r="F41" s="18" t="s">
        <v>13</v>
      </c>
      <c r="G41" s="26">
        <v>2250</v>
      </c>
      <c r="H41" s="17">
        <v>4</v>
      </c>
      <c r="I41" s="19">
        <f t="shared" si="5"/>
        <v>9000</v>
      </c>
    </row>
    <row r="42" spans="2:9" x14ac:dyDescent="0.25">
      <c r="B42" s="22">
        <v>43678</v>
      </c>
      <c r="C42" s="17">
        <f t="shared" si="3"/>
        <v>8</v>
      </c>
      <c r="D42" s="7">
        <f t="shared" si="4"/>
        <v>2019</v>
      </c>
      <c r="E42" s="18" t="s">
        <v>10</v>
      </c>
      <c r="F42" s="18" t="s">
        <v>14</v>
      </c>
      <c r="G42" s="26">
        <v>3500</v>
      </c>
      <c r="H42" s="17">
        <v>4</v>
      </c>
      <c r="I42" s="19">
        <f t="shared" si="5"/>
        <v>14000</v>
      </c>
    </row>
    <row r="43" spans="2:9" x14ac:dyDescent="0.25">
      <c r="B43" s="21">
        <v>43680</v>
      </c>
      <c r="C43" s="17">
        <f t="shared" si="3"/>
        <v>8</v>
      </c>
      <c r="D43" s="7">
        <f t="shared" si="4"/>
        <v>2019</v>
      </c>
      <c r="E43" s="18" t="s">
        <v>9</v>
      </c>
      <c r="F43" s="18" t="s">
        <v>12</v>
      </c>
      <c r="G43" s="26">
        <v>1750</v>
      </c>
      <c r="H43" s="17">
        <v>2</v>
      </c>
      <c r="I43" s="19">
        <f t="shared" si="5"/>
        <v>3500</v>
      </c>
    </row>
    <row r="44" spans="2:9" x14ac:dyDescent="0.25">
      <c r="B44" s="21">
        <v>43680</v>
      </c>
      <c r="C44" s="17">
        <f t="shared" si="3"/>
        <v>8</v>
      </c>
      <c r="D44" s="7">
        <f t="shared" si="4"/>
        <v>2019</v>
      </c>
      <c r="E44" s="18" t="s">
        <v>9</v>
      </c>
      <c r="F44" s="18" t="s">
        <v>13</v>
      </c>
      <c r="G44" s="26">
        <v>2250</v>
      </c>
      <c r="H44" s="17">
        <v>4</v>
      </c>
      <c r="I44" s="19">
        <f t="shared" si="5"/>
        <v>9000</v>
      </c>
    </row>
    <row r="45" spans="2:9" x14ac:dyDescent="0.25">
      <c r="B45" s="23">
        <v>43684</v>
      </c>
      <c r="C45" s="17">
        <f t="shared" si="3"/>
        <v>8</v>
      </c>
      <c r="D45" s="7">
        <f t="shared" si="4"/>
        <v>2019</v>
      </c>
      <c r="E45" s="18" t="s">
        <v>10</v>
      </c>
      <c r="F45" s="18" t="s">
        <v>12</v>
      </c>
      <c r="G45" s="26">
        <v>1750</v>
      </c>
      <c r="H45" s="17">
        <v>2</v>
      </c>
      <c r="I45" s="19">
        <f t="shared" si="5"/>
        <v>3500</v>
      </c>
    </row>
    <row r="46" spans="2:9" x14ac:dyDescent="0.25">
      <c r="B46" s="23">
        <v>43684</v>
      </c>
      <c r="C46" s="17">
        <f t="shared" si="3"/>
        <v>8</v>
      </c>
      <c r="D46" s="7">
        <f t="shared" si="4"/>
        <v>2019</v>
      </c>
      <c r="E46" s="18" t="s">
        <v>9</v>
      </c>
      <c r="F46" s="18" t="s">
        <v>12</v>
      </c>
      <c r="G46" s="26">
        <v>1750</v>
      </c>
      <c r="H46" s="17">
        <v>2</v>
      </c>
      <c r="I46" s="19">
        <f t="shared" si="5"/>
        <v>3500</v>
      </c>
    </row>
    <row r="47" spans="2:9" x14ac:dyDescent="0.25">
      <c r="B47" s="23">
        <v>43684</v>
      </c>
      <c r="C47" s="17">
        <f t="shared" si="3"/>
        <v>8</v>
      </c>
      <c r="D47" s="7">
        <f t="shared" si="4"/>
        <v>2019</v>
      </c>
      <c r="E47" s="18" t="s">
        <v>11</v>
      </c>
      <c r="F47" s="18" t="s">
        <v>13</v>
      </c>
      <c r="G47" s="26">
        <v>2250</v>
      </c>
      <c r="H47" s="17">
        <v>2</v>
      </c>
      <c r="I47" s="19">
        <f t="shared" si="5"/>
        <v>4500</v>
      </c>
    </row>
    <row r="48" spans="2:9" x14ac:dyDescent="0.25">
      <c r="B48" s="23">
        <v>43684</v>
      </c>
      <c r="C48" s="17">
        <f t="shared" si="3"/>
        <v>8</v>
      </c>
      <c r="D48" s="7">
        <f t="shared" si="4"/>
        <v>2019</v>
      </c>
      <c r="E48" s="18" t="s">
        <v>9</v>
      </c>
      <c r="F48" s="18" t="s">
        <v>12</v>
      </c>
      <c r="G48" s="26">
        <v>1750</v>
      </c>
      <c r="H48" s="17">
        <v>4</v>
      </c>
      <c r="I48" s="19">
        <f t="shared" si="5"/>
        <v>7000</v>
      </c>
    </row>
    <row r="49" spans="2:9" x14ac:dyDescent="0.25">
      <c r="B49" s="21">
        <v>43687</v>
      </c>
      <c r="C49" s="17">
        <f t="shared" si="3"/>
        <v>8</v>
      </c>
      <c r="D49" s="7">
        <f t="shared" si="4"/>
        <v>2019</v>
      </c>
      <c r="E49" s="18" t="s">
        <v>9</v>
      </c>
      <c r="F49" s="18" t="s">
        <v>12</v>
      </c>
      <c r="G49" s="26">
        <v>1750</v>
      </c>
      <c r="H49" s="17">
        <v>2</v>
      </c>
      <c r="I49" s="19">
        <f t="shared" si="5"/>
        <v>3500</v>
      </c>
    </row>
    <row r="50" spans="2:9" x14ac:dyDescent="0.25">
      <c r="B50" s="21">
        <v>43687</v>
      </c>
      <c r="C50" s="17">
        <f t="shared" si="3"/>
        <v>8</v>
      </c>
      <c r="D50" s="7">
        <f t="shared" si="4"/>
        <v>2019</v>
      </c>
      <c r="E50" s="18" t="s">
        <v>11</v>
      </c>
      <c r="F50" s="18" t="s">
        <v>13</v>
      </c>
      <c r="G50" s="26">
        <v>2250</v>
      </c>
      <c r="H50" s="17">
        <v>2</v>
      </c>
      <c r="I50" s="19">
        <f t="shared" si="5"/>
        <v>4500</v>
      </c>
    </row>
    <row r="51" spans="2:9" x14ac:dyDescent="0.25">
      <c r="B51" s="21">
        <v>43687</v>
      </c>
      <c r="C51" s="17">
        <f t="shared" si="3"/>
        <v>8</v>
      </c>
      <c r="D51" s="7">
        <f t="shared" si="4"/>
        <v>2019</v>
      </c>
      <c r="E51" s="18" t="s">
        <v>10</v>
      </c>
      <c r="F51" s="18" t="s">
        <v>14</v>
      </c>
      <c r="G51" s="26">
        <v>3500</v>
      </c>
      <c r="H51" s="17">
        <v>2</v>
      </c>
      <c r="I51" s="19">
        <f t="shared" si="5"/>
        <v>7000</v>
      </c>
    </row>
    <row r="52" spans="2:9" x14ac:dyDescent="0.25">
      <c r="B52" s="21">
        <v>43687</v>
      </c>
      <c r="C52" s="17">
        <f t="shared" si="3"/>
        <v>8</v>
      </c>
      <c r="D52" s="7">
        <f t="shared" si="4"/>
        <v>2019</v>
      </c>
      <c r="E52" s="18" t="s">
        <v>11</v>
      </c>
      <c r="F52" s="18" t="s">
        <v>12</v>
      </c>
      <c r="G52" s="26">
        <v>1750</v>
      </c>
      <c r="H52" s="17">
        <v>2</v>
      </c>
      <c r="I52" s="19">
        <f t="shared" si="5"/>
        <v>3500</v>
      </c>
    </row>
    <row r="53" spans="2:9" x14ac:dyDescent="0.25">
      <c r="B53" s="21">
        <v>43687</v>
      </c>
      <c r="C53" s="17">
        <f t="shared" si="3"/>
        <v>8</v>
      </c>
      <c r="D53" s="7">
        <f t="shared" si="4"/>
        <v>2019</v>
      </c>
      <c r="E53" s="18" t="s">
        <v>9</v>
      </c>
      <c r="F53" s="18" t="s">
        <v>13</v>
      </c>
      <c r="G53" s="26">
        <v>2250</v>
      </c>
      <c r="H53" s="17">
        <v>4</v>
      </c>
      <c r="I53" s="19">
        <f t="shared" si="5"/>
        <v>9000</v>
      </c>
    </row>
    <row r="54" spans="2:9" x14ac:dyDescent="0.25">
      <c r="B54" s="21">
        <v>43687</v>
      </c>
      <c r="C54" s="17">
        <f t="shared" si="3"/>
        <v>8</v>
      </c>
      <c r="D54" s="7">
        <f t="shared" si="4"/>
        <v>2019</v>
      </c>
      <c r="E54" s="18" t="s">
        <v>9</v>
      </c>
      <c r="F54" s="18" t="s">
        <v>14</v>
      </c>
      <c r="G54" s="26">
        <v>3500</v>
      </c>
      <c r="H54" s="17">
        <v>4</v>
      </c>
      <c r="I54" s="19">
        <f t="shared" si="5"/>
        <v>14000</v>
      </c>
    </row>
    <row r="55" spans="2:9" x14ac:dyDescent="0.25">
      <c r="B55" s="24">
        <v>43689</v>
      </c>
      <c r="C55" s="17">
        <f t="shared" si="3"/>
        <v>8</v>
      </c>
      <c r="D55" s="7">
        <f t="shared" si="4"/>
        <v>2019</v>
      </c>
      <c r="E55" s="18" t="s">
        <v>9</v>
      </c>
      <c r="F55" s="18" t="s">
        <v>12</v>
      </c>
      <c r="G55" s="26">
        <v>1750</v>
      </c>
      <c r="H55" s="17">
        <v>2</v>
      </c>
      <c r="I55" s="19">
        <f t="shared" si="5"/>
        <v>3500</v>
      </c>
    </row>
    <row r="56" spans="2:9" x14ac:dyDescent="0.25">
      <c r="B56" s="24">
        <v>43689</v>
      </c>
      <c r="C56" s="17">
        <f t="shared" si="3"/>
        <v>8</v>
      </c>
      <c r="D56" s="7">
        <f t="shared" si="4"/>
        <v>2019</v>
      </c>
      <c r="E56" s="18" t="s">
        <v>11</v>
      </c>
      <c r="F56" s="18" t="s">
        <v>13</v>
      </c>
      <c r="G56" s="26">
        <v>2250</v>
      </c>
      <c r="H56" s="17">
        <v>4</v>
      </c>
      <c r="I56" s="19">
        <f t="shared" si="5"/>
        <v>9000</v>
      </c>
    </row>
    <row r="57" spans="2:9" x14ac:dyDescent="0.25">
      <c r="B57" s="23">
        <v>43692</v>
      </c>
      <c r="C57" s="17">
        <f t="shared" si="3"/>
        <v>8</v>
      </c>
      <c r="D57" s="7">
        <f t="shared" si="4"/>
        <v>2019</v>
      </c>
      <c r="E57" s="18" t="s">
        <v>9</v>
      </c>
      <c r="F57" s="18" t="s">
        <v>14</v>
      </c>
      <c r="G57" s="26">
        <v>3500</v>
      </c>
      <c r="H57" s="17">
        <v>2</v>
      </c>
      <c r="I57" s="19">
        <f t="shared" si="5"/>
        <v>7000</v>
      </c>
    </row>
    <row r="58" spans="2:9" x14ac:dyDescent="0.25">
      <c r="B58" s="23">
        <v>43692</v>
      </c>
      <c r="C58" s="17">
        <f t="shared" si="3"/>
        <v>8</v>
      </c>
      <c r="D58" s="7">
        <f t="shared" si="4"/>
        <v>2019</v>
      </c>
      <c r="E58" s="18" t="s">
        <v>11</v>
      </c>
      <c r="F58" s="18" t="s">
        <v>12</v>
      </c>
      <c r="G58" s="26">
        <v>1750</v>
      </c>
      <c r="H58" s="17">
        <v>2</v>
      </c>
      <c r="I58" s="19">
        <f t="shared" si="5"/>
        <v>3500</v>
      </c>
    </row>
    <row r="59" spans="2:9" x14ac:dyDescent="0.25">
      <c r="B59" s="23">
        <v>43692</v>
      </c>
      <c r="C59" s="17">
        <f t="shared" si="3"/>
        <v>8</v>
      </c>
      <c r="D59" s="7">
        <f t="shared" si="4"/>
        <v>2019</v>
      </c>
      <c r="E59" s="18" t="s">
        <v>9</v>
      </c>
      <c r="F59" s="18" t="s">
        <v>13</v>
      </c>
      <c r="G59" s="26">
        <v>2250</v>
      </c>
      <c r="H59" s="17">
        <v>4</v>
      </c>
      <c r="I59" s="19">
        <f t="shared" si="5"/>
        <v>9000</v>
      </c>
    </row>
    <row r="60" spans="2:9" x14ac:dyDescent="0.25">
      <c r="B60" s="21">
        <v>43693</v>
      </c>
      <c r="C60" s="17">
        <f t="shared" si="3"/>
        <v>8</v>
      </c>
      <c r="D60" s="7">
        <f t="shared" si="4"/>
        <v>2019</v>
      </c>
      <c r="E60" s="18" t="s">
        <v>10</v>
      </c>
      <c r="F60" s="18" t="s">
        <v>14</v>
      </c>
      <c r="G60" s="26">
        <v>3500</v>
      </c>
      <c r="H60" s="17">
        <v>2</v>
      </c>
      <c r="I60" s="19">
        <f t="shared" si="5"/>
        <v>7000</v>
      </c>
    </row>
    <row r="61" spans="2:9" x14ac:dyDescent="0.25">
      <c r="B61" s="21">
        <v>43693</v>
      </c>
      <c r="C61" s="17">
        <f t="shared" si="3"/>
        <v>8</v>
      </c>
      <c r="D61" s="7">
        <f t="shared" si="4"/>
        <v>2019</v>
      </c>
      <c r="E61" s="18" t="s">
        <v>11</v>
      </c>
      <c r="F61" s="18" t="s">
        <v>14</v>
      </c>
      <c r="G61" s="26">
        <v>1750</v>
      </c>
      <c r="H61" s="17">
        <v>2</v>
      </c>
      <c r="I61" s="19">
        <f t="shared" si="5"/>
        <v>3500</v>
      </c>
    </row>
    <row r="62" spans="2:9" x14ac:dyDescent="0.25">
      <c r="B62" s="22">
        <v>43696</v>
      </c>
      <c r="C62" s="17">
        <f t="shared" si="3"/>
        <v>8</v>
      </c>
      <c r="D62" s="7">
        <f t="shared" si="4"/>
        <v>2019</v>
      </c>
      <c r="E62" s="18" t="s">
        <v>11</v>
      </c>
      <c r="F62" s="18" t="s">
        <v>14</v>
      </c>
      <c r="G62" s="26">
        <v>2250</v>
      </c>
      <c r="H62" s="17">
        <v>2</v>
      </c>
      <c r="I62" s="19">
        <f t="shared" si="5"/>
        <v>4500</v>
      </c>
    </row>
    <row r="63" spans="2:9" x14ac:dyDescent="0.25">
      <c r="B63" s="22">
        <v>43696</v>
      </c>
      <c r="C63" s="17">
        <f t="shared" si="3"/>
        <v>8</v>
      </c>
      <c r="D63" s="7">
        <f t="shared" si="4"/>
        <v>2019</v>
      </c>
      <c r="E63" s="18" t="s">
        <v>9</v>
      </c>
      <c r="F63" s="18" t="s">
        <v>14</v>
      </c>
      <c r="G63" s="26">
        <v>3500</v>
      </c>
      <c r="H63" s="17">
        <v>2</v>
      </c>
      <c r="I63" s="19">
        <f t="shared" si="5"/>
        <v>7000</v>
      </c>
    </row>
    <row r="64" spans="2:9" x14ac:dyDescent="0.25">
      <c r="B64" s="22">
        <v>43696</v>
      </c>
      <c r="C64" s="17">
        <f t="shared" si="3"/>
        <v>8</v>
      </c>
      <c r="D64" s="7">
        <f t="shared" si="4"/>
        <v>2019</v>
      </c>
      <c r="E64" s="18" t="s">
        <v>11</v>
      </c>
      <c r="F64" s="18" t="s">
        <v>14</v>
      </c>
      <c r="G64" s="26">
        <v>1750</v>
      </c>
      <c r="H64" s="17">
        <v>4</v>
      </c>
      <c r="I64" s="19">
        <f t="shared" si="5"/>
        <v>7000</v>
      </c>
    </row>
    <row r="65" spans="2:9" x14ac:dyDescent="0.25">
      <c r="B65" s="22">
        <v>43696</v>
      </c>
      <c r="C65" s="17">
        <f t="shared" si="3"/>
        <v>8</v>
      </c>
      <c r="D65" s="7">
        <f t="shared" si="4"/>
        <v>2019</v>
      </c>
      <c r="E65" s="18" t="s">
        <v>10</v>
      </c>
      <c r="F65" s="18" t="s">
        <v>13</v>
      </c>
      <c r="G65" s="26">
        <v>2250</v>
      </c>
      <c r="H65" s="17">
        <v>4</v>
      </c>
      <c r="I65" s="19">
        <f t="shared" si="5"/>
        <v>9000</v>
      </c>
    </row>
    <row r="66" spans="2:9" x14ac:dyDescent="0.25">
      <c r="B66" s="23">
        <v>43699</v>
      </c>
      <c r="C66" s="17">
        <f t="shared" si="3"/>
        <v>8</v>
      </c>
      <c r="D66" s="7">
        <f t="shared" si="4"/>
        <v>2019</v>
      </c>
      <c r="E66" s="18" t="s">
        <v>10</v>
      </c>
      <c r="F66" s="18" t="s">
        <v>14</v>
      </c>
      <c r="G66" s="26">
        <v>3500</v>
      </c>
      <c r="H66" s="17">
        <v>2</v>
      </c>
      <c r="I66" s="19">
        <f t="shared" si="5"/>
        <v>7000</v>
      </c>
    </row>
    <row r="67" spans="2:9" x14ac:dyDescent="0.25">
      <c r="B67" s="23">
        <v>43699</v>
      </c>
      <c r="C67" s="17">
        <f t="shared" si="3"/>
        <v>8</v>
      </c>
      <c r="D67" s="7">
        <f t="shared" si="4"/>
        <v>2019</v>
      </c>
      <c r="E67" s="18" t="s">
        <v>9</v>
      </c>
      <c r="F67" s="18" t="s">
        <v>12</v>
      </c>
      <c r="G67" s="26">
        <v>1750</v>
      </c>
      <c r="H67" s="17">
        <v>2</v>
      </c>
      <c r="I67" s="19">
        <f t="shared" si="5"/>
        <v>3500</v>
      </c>
    </row>
    <row r="68" spans="2:9" x14ac:dyDescent="0.25">
      <c r="B68" s="24">
        <v>43702</v>
      </c>
      <c r="C68" s="17">
        <f t="shared" si="3"/>
        <v>8</v>
      </c>
      <c r="D68" s="7">
        <f t="shared" si="4"/>
        <v>2019</v>
      </c>
      <c r="E68" s="18" t="s">
        <v>10</v>
      </c>
      <c r="F68" s="18" t="s">
        <v>13</v>
      </c>
      <c r="G68" s="26">
        <v>2250</v>
      </c>
      <c r="H68" s="17">
        <v>2</v>
      </c>
      <c r="I68" s="19">
        <f t="shared" si="5"/>
        <v>4500</v>
      </c>
    </row>
    <row r="69" spans="2:9" x14ac:dyDescent="0.25">
      <c r="B69" s="24">
        <v>43702</v>
      </c>
      <c r="C69" s="17">
        <f t="shared" ref="C69:C100" si="6">MONTH(B69)</f>
        <v>8</v>
      </c>
      <c r="D69" s="7">
        <f t="shared" ref="D69:D76" si="7">YEAR(B69)</f>
        <v>2019</v>
      </c>
      <c r="E69" s="18" t="s">
        <v>10</v>
      </c>
      <c r="F69" s="18" t="s">
        <v>14</v>
      </c>
      <c r="G69" s="26">
        <v>3500</v>
      </c>
      <c r="H69" s="17">
        <v>2</v>
      </c>
      <c r="I69" s="19">
        <f t="shared" ref="I69:I100" si="8">G69*H69</f>
        <v>7000</v>
      </c>
    </row>
    <row r="70" spans="2:9" x14ac:dyDescent="0.25">
      <c r="B70" s="24">
        <v>43702</v>
      </c>
      <c r="C70" s="17">
        <f t="shared" si="6"/>
        <v>8</v>
      </c>
      <c r="D70" s="7">
        <f t="shared" si="7"/>
        <v>2019</v>
      </c>
      <c r="E70" s="18" t="s">
        <v>10</v>
      </c>
      <c r="F70" s="18" t="s">
        <v>12</v>
      </c>
      <c r="G70" s="26">
        <v>1750</v>
      </c>
      <c r="H70" s="17">
        <v>4</v>
      </c>
      <c r="I70" s="19">
        <f t="shared" si="8"/>
        <v>7000</v>
      </c>
    </row>
    <row r="71" spans="2:9" x14ac:dyDescent="0.25">
      <c r="B71" s="24">
        <v>43702</v>
      </c>
      <c r="C71" s="17">
        <f t="shared" si="6"/>
        <v>8</v>
      </c>
      <c r="D71" s="7">
        <f t="shared" si="7"/>
        <v>2019</v>
      </c>
      <c r="E71" s="18" t="s">
        <v>9</v>
      </c>
      <c r="F71" s="18" t="s">
        <v>13</v>
      </c>
      <c r="G71" s="26">
        <v>2250</v>
      </c>
      <c r="H71" s="17">
        <v>4</v>
      </c>
      <c r="I71" s="19">
        <f t="shared" si="8"/>
        <v>9000</v>
      </c>
    </row>
    <row r="72" spans="2:9" x14ac:dyDescent="0.25">
      <c r="B72" s="21">
        <v>43704</v>
      </c>
      <c r="C72" s="17">
        <f t="shared" si="6"/>
        <v>8</v>
      </c>
      <c r="D72" s="7">
        <f t="shared" si="7"/>
        <v>2019</v>
      </c>
      <c r="E72" s="18" t="s">
        <v>10</v>
      </c>
      <c r="F72" s="18" t="s">
        <v>14</v>
      </c>
      <c r="G72" s="26">
        <v>3500</v>
      </c>
      <c r="H72" s="17">
        <v>2</v>
      </c>
      <c r="I72" s="19">
        <f t="shared" si="8"/>
        <v>7000</v>
      </c>
    </row>
    <row r="73" spans="2:9" x14ac:dyDescent="0.25">
      <c r="B73" s="21">
        <v>43704</v>
      </c>
      <c r="C73" s="17">
        <f t="shared" si="6"/>
        <v>8</v>
      </c>
      <c r="D73" s="7">
        <f t="shared" si="7"/>
        <v>2019</v>
      </c>
      <c r="E73" s="18" t="s">
        <v>9</v>
      </c>
      <c r="F73" s="18" t="s">
        <v>12</v>
      </c>
      <c r="G73" s="26">
        <v>1750</v>
      </c>
      <c r="H73" s="17">
        <v>2</v>
      </c>
      <c r="I73" s="19">
        <f t="shared" si="8"/>
        <v>3500</v>
      </c>
    </row>
    <row r="74" spans="2:9" x14ac:dyDescent="0.25">
      <c r="B74" s="21">
        <v>43704</v>
      </c>
      <c r="C74" s="17">
        <f t="shared" si="6"/>
        <v>8</v>
      </c>
      <c r="D74" s="7">
        <f t="shared" si="7"/>
        <v>2019</v>
      </c>
      <c r="E74" s="18" t="s">
        <v>11</v>
      </c>
      <c r="F74" s="18" t="s">
        <v>13</v>
      </c>
      <c r="G74" s="26">
        <v>2250</v>
      </c>
      <c r="H74" s="17">
        <v>4</v>
      </c>
      <c r="I74" s="19">
        <f t="shared" si="8"/>
        <v>9000</v>
      </c>
    </row>
    <row r="75" spans="2:9" x14ac:dyDescent="0.25">
      <c r="B75" s="22">
        <v>43707</v>
      </c>
      <c r="C75" s="17">
        <f t="shared" si="6"/>
        <v>8</v>
      </c>
      <c r="D75" s="7">
        <f t="shared" si="7"/>
        <v>2019</v>
      </c>
      <c r="E75" s="18" t="s">
        <v>10</v>
      </c>
      <c r="F75" s="18" t="s">
        <v>14</v>
      </c>
      <c r="G75" s="26">
        <v>3500</v>
      </c>
      <c r="H75" s="17">
        <v>2</v>
      </c>
      <c r="I75" s="19">
        <f t="shared" si="8"/>
        <v>7000</v>
      </c>
    </row>
    <row r="76" spans="2:9" x14ac:dyDescent="0.25">
      <c r="B76" s="22">
        <v>43707</v>
      </c>
      <c r="C76" s="17">
        <f t="shared" si="6"/>
        <v>8</v>
      </c>
      <c r="D76" s="7">
        <f t="shared" si="7"/>
        <v>2019</v>
      </c>
      <c r="E76" s="18" t="s">
        <v>9</v>
      </c>
      <c r="F76" s="18" t="s">
        <v>12</v>
      </c>
      <c r="G76" s="26">
        <v>1750</v>
      </c>
      <c r="H76" s="17">
        <v>2</v>
      </c>
      <c r="I76" s="19">
        <f t="shared" si="8"/>
        <v>3500</v>
      </c>
    </row>
    <row r="78" spans="2:9" x14ac:dyDescent="0.25">
      <c r="H78" s="6">
        <f>SUBTOTAL(9,H5:H76)</f>
        <v>192</v>
      </c>
      <c r="I78" s="11">
        <f>SUBTOTAL(9,I5:I76)</f>
        <v>477500</v>
      </c>
    </row>
    <row r="80" spans="2:9" x14ac:dyDescent="0.25">
      <c r="I80" s="10">
        <f>I78*TAXA</f>
        <v>23875</v>
      </c>
    </row>
  </sheetData>
  <autoFilter ref="B4:J76" xr:uid="{36B713F7-397E-453B-BB0E-870A223B8205}"/>
  <dataValidations count="3">
    <dataValidation type="list" allowBlank="1" showInputMessage="1" showErrorMessage="1" sqref="E5:E76" xr:uid="{12CE66B6-9EAB-42DD-AB8D-BF124B72493A}">
      <formula1>VENDEDORES_TABELA</formula1>
    </dataValidation>
    <dataValidation type="list" allowBlank="1" showInputMessage="1" showErrorMessage="1" sqref="F5:F76" xr:uid="{40FE6E35-9A4D-422E-9FE7-0F89275C73F2}">
      <formula1>PRODUTOS_NOMES</formula1>
    </dataValidation>
    <dataValidation type="list" allowBlank="1" showInputMessage="1" showErrorMessage="1" sqref="G5:G76" xr:uid="{5A76DA71-A7CE-4E74-B2A7-D79B13DC60A4}">
      <formula1>PRODUTOS_VALORES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16FE-3B04-419A-A1B8-B989C6C57FB3}">
  <dimension ref="C4:E14"/>
  <sheetViews>
    <sheetView zoomScale="115" zoomScaleNormal="115" workbookViewId="0">
      <selection activeCell="D19" sqref="D19"/>
    </sheetView>
  </sheetViews>
  <sheetFormatPr defaultRowHeight="15" x14ac:dyDescent="0.25"/>
  <cols>
    <col min="1" max="2" width="9.140625" style="27"/>
    <col min="3" max="3" width="24.42578125" style="27" customWidth="1"/>
    <col min="4" max="4" width="17.140625" style="27" customWidth="1"/>
    <col min="5" max="5" width="17.85546875" style="27" customWidth="1"/>
    <col min="6" max="16384" width="9.140625" style="27"/>
  </cols>
  <sheetData>
    <row r="4" spans="3:5" x14ac:dyDescent="0.25">
      <c r="C4" s="29" t="s">
        <v>22</v>
      </c>
      <c r="D4" s="30" t="s">
        <v>11</v>
      </c>
    </row>
    <row r="5" spans="3:5" ht="6.75" customHeight="1" x14ac:dyDescent="0.25"/>
    <row r="6" spans="3:5" x14ac:dyDescent="0.25">
      <c r="C6" s="29" t="s">
        <v>23</v>
      </c>
      <c r="D6" s="30">
        <f>SUMIF(VENDAS_VENDEDOR,D4,VENDAS_QUANTIDADE)</f>
        <v>60</v>
      </c>
    </row>
    <row r="7" spans="3:5" ht="5.25" customHeight="1" x14ac:dyDescent="0.25">
      <c r="C7" s="29"/>
    </row>
    <row r="8" spans="3:5" x14ac:dyDescent="0.25">
      <c r="C8" s="29" t="s">
        <v>24</v>
      </c>
      <c r="D8" s="31">
        <f>SUMIF(VENDAS_VENDEDOR,D4,VENDAS_TOTAL)</f>
        <v>150000</v>
      </c>
    </row>
    <row r="11" spans="3:5" x14ac:dyDescent="0.25">
      <c r="C11" s="15" t="s">
        <v>17</v>
      </c>
      <c r="D11" s="32" t="s">
        <v>23</v>
      </c>
      <c r="E11" s="32" t="s">
        <v>24</v>
      </c>
    </row>
    <row r="12" spans="3:5" x14ac:dyDescent="0.25">
      <c r="C12" s="28" t="s">
        <v>10</v>
      </c>
      <c r="D12" s="30">
        <f>SUMIF(VENDAS_VENDEDOR,C12,VENDAS_QUANTIDADE)</f>
        <v>58</v>
      </c>
      <c r="E12" s="31">
        <f>SUMIF(VENDAS_VENDEDOR,C12,VENDAS_TOTAL)</f>
        <v>154500</v>
      </c>
    </row>
    <row r="13" spans="3:5" x14ac:dyDescent="0.25">
      <c r="C13" s="28" t="s">
        <v>9</v>
      </c>
      <c r="D13" s="30">
        <f>SUMIF(VENDAS_VENDEDOR,C13,VENDAS_QUANTIDADE)</f>
        <v>74</v>
      </c>
      <c r="E13" s="31">
        <f>SUMIF(VENDAS_VENDEDOR,C13,VENDAS_TOTAL)</f>
        <v>173000</v>
      </c>
    </row>
    <row r="14" spans="3:5" x14ac:dyDescent="0.25">
      <c r="C14" s="28" t="s">
        <v>11</v>
      </c>
      <c r="D14" s="30">
        <f>SUMIF(VENDAS_VENDEDOR,C14,VENDAS_QUANTIDADE)</f>
        <v>60</v>
      </c>
      <c r="E14" s="31">
        <f>SUMIF(VENDAS_VENDEDOR,C14,VENDAS_TOTAL)</f>
        <v>150000</v>
      </c>
    </row>
  </sheetData>
  <dataValidations count="1">
    <dataValidation type="list" allowBlank="1" showInputMessage="1" showErrorMessage="1" sqref="D4 C12:C14" xr:uid="{E50577A7-0BCD-45EE-83A6-BA9C4BA87A69}">
      <formula1>VENDEDORES_TABELA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24AF-0D5F-43F6-83B4-D00A85407677}">
  <dimension ref="C4:E14"/>
  <sheetViews>
    <sheetView tabSelected="1" topLeftCell="B1" zoomScale="115" zoomScaleNormal="115" workbookViewId="0">
      <selection activeCell="E6" sqref="E6"/>
    </sheetView>
  </sheetViews>
  <sheetFormatPr defaultRowHeight="15" x14ac:dyDescent="0.25"/>
  <cols>
    <col min="1" max="2" width="9.140625" style="34"/>
    <col min="3" max="3" width="24.42578125" style="34" customWidth="1"/>
    <col min="4" max="4" width="18.42578125" style="34" customWidth="1"/>
    <col min="5" max="5" width="17.85546875" style="34" customWidth="1"/>
    <col min="6" max="16384" width="9.140625" style="34"/>
  </cols>
  <sheetData>
    <row r="4" spans="3:5" x14ac:dyDescent="0.25">
      <c r="C4" s="33" t="s">
        <v>25</v>
      </c>
      <c r="D4" s="36" t="s">
        <v>13</v>
      </c>
    </row>
    <row r="5" spans="3:5" ht="6.75" customHeight="1" x14ac:dyDescent="0.25"/>
    <row r="6" spans="3:5" x14ac:dyDescent="0.25">
      <c r="C6" s="33" t="s">
        <v>23</v>
      </c>
      <c r="D6" s="37">
        <f>SUMIF(VENDAS_PRODUTO,D4,VENDAS_QUANTIDADE)</f>
        <v>62</v>
      </c>
      <c r="E6" s="35"/>
    </row>
    <row r="7" spans="3:5" ht="5.25" customHeight="1" x14ac:dyDescent="0.25">
      <c r="C7" s="33"/>
    </row>
    <row r="8" spans="3:5" ht="18.75" customHeight="1" x14ac:dyDescent="0.25">
      <c r="C8" s="33" t="s">
        <v>24</v>
      </c>
      <c r="D8" s="38">
        <f>SUMIF(VENDAS_PRODUTO,D4,VENDAS_TOTAL)</f>
        <v>137500</v>
      </c>
    </row>
    <row r="10" spans="3:5" x14ac:dyDescent="0.25">
      <c r="C10" s="33" t="s">
        <v>27</v>
      </c>
    </row>
    <row r="11" spans="3:5" x14ac:dyDescent="0.25">
      <c r="C11" s="39" t="s">
        <v>26</v>
      </c>
      <c r="D11" s="39" t="s">
        <v>23</v>
      </c>
      <c r="E11" s="39" t="s">
        <v>24</v>
      </c>
    </row>
    <row r="12" spans="3:5" x14ac:dyDescent="0.25">
      <c r="C12" s="30" t="s">
        <v>13</v>
      </c>
      <c r="D12" s="30">
        <f>SUMIF(VENDAS_PRODUTO,C12,VENDAS_QUANTIDADE)</f>
        <v>62</v>
      </c>
      <c r="E12" s="31">
        <f>SUMIF(VENDAS_PRODUTO,C12,VENDAS_TOTAL)</f>
        <v>137500</v>
      </c>
    </row>
    <row r="13" spans="3:5" x14ac:dyDescent="0.25">
      <c r="C13" s="30" t="s">
        <v>14</v>
      </c>
      <c r="D13" s="30">
        <f>SUMIF(VENDAS_PRODUTO,C13,VENDAS_QUANTIDADE)</f>
        <v>74</v>
      </c>
      <c r="E13" s="31">
        <f>SUMIF(VENDAS_PRODUTO,C13,VENDAS_TOTAL)</f>
        <v>238500</v>
      </c>
    </row>
    <row r="14" spans="3:5" x14ac:dyDescent="0.25">
      <c r="C14" s="30" t="s">
        <v>12</v>
      </c>
      <c r="D14" s="30">
        <f>SUMIF(VENDAS_PRODUTO,C14,VENDAS_QUANTIDADE)</f>
        <v>56</v>
      </c>
      <c r="E14" s="31">
        <f>SUMIF(VENDAS_PRODUTO,C14,VENDAS_TOTAL)</f>
        <v>101500</v>
      </c>
    </row>
  </sheetData>
  <dataValidations count="1">
    <dataValidation type="list" allowBlank="1" showInputMessage="1" showErrorMessage="1" sqref="D4 C12:C14" xr:uid="{9D501F28-B4BB-4A62-B258-596CC8C35BE3}">
      <formula1>PRODUTOS_NOMES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936A-110A-4C7B-A59B-419F95E29243}">
  <dimension ref="B2:C6"/>
  <sheetViews>
    <sheetView zoomScale="175" zoomScaleNormal="175" workbookViewId="0">
      <selection activeCell="B6" sqref="B6"/>
    </sheetView>
  </sheetViews>
  <sheetFormatPr defaultRowHeight="15" x14ac:dyDescent="0.25"/>
  <cols>
    <col min="2" max="2" width="18.42578125" customWidth="1"/>
    <col min="3" max="3" width="16.7109375" customWidth="1"/>
  </cols>
  <sheetData>
    <row r="2" spans="2:3" ht="17.25" customHeight="1" x14ac:dyDescent="0.25">
      <c r="B2" s="40" t="s">
        <v>18</v>
      </c>
      <c r="C2" s="40"/>
    </row>
    <row r="3" spans="2:3" x14ac:dyDescent="0.25">
      <c r="B3" s="16" t="s">
        <v>20</v>
      </c>
      <c r="C3" s="16" t="s">
        <v>19</v>
      </c>
    </row>
    <row r="4" spans="2:3" x14ac:dyDescent="0.25">
      <c r="B4" s="1" t="s">
        <v>13</v>
      </c>
      <c r="C4" s="8">
        <v>2250</v>
      </c>
    </row>
    <row r="5" spans="2:3" x14ac:dyDescent="0.25">
      <c r="B5" s="1" t="s">
        <v>14</v>
      </c>
      <c r="C5" s="8">
        <v>3500</v>
      </c>
    </row>
    <row r="6" spans="2:3" x14ac:dyDescent="0.25">
      <c r="B6" s="1" t="s">
        <v>12</v>
      </c>
      <c r="C6" s="8">
        <v>1750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A665-E36E-4AF8-AA99-655BE614CFC5}">
  <dimension ref="B3:D8"/>
  <sheetViews>
    <sheetView topLeftCell="C4" zoomScale="175" zoomScaleNormal="175" workbookViewId="0">
      <selection activeCell="D8" sqref="D8"/>
    </sheetView>
  </sheetViews>
  <sheetFormatPr defaultRowHeight="15" x14ac:dyDescent="0.25"/>
  <cols>
    <col min="2" max="2" width="18" customWidth="1"/>
    <col min="4" max="4" width="20.28515625" customWidth="1"/>
  </cols>
  <sheetData>
    <row r="3" spans="2:4" x14ac:dyDescent="0.25">
      <c r="B3" s="1" t="s">
        <v>16</v>
      </c>
      <c r="C3" s="12">
        <v>0.05</v>
      </c>
    </row>
    <row r="5" spans="2:4" x14ac:dyDescent="0.25">
      <c r="B5" s="13">
        <v>2000</v>
      </c>
      <c r="D5" s="14" t="s">
        <v>17</v>
      </c>
    </row>
    <row r="6" spans="2:4" x14ac:dyDescent="0.25">
      <c r="B6" s="13">
        <v>3000</v>
      </c>
      <c r="D6" s="1" t="s">
        <v>10</v>
      </c>
    </row>
    <row r="7" spans="2:4" x14ac:dyDescent="0.25">
      <c r="D7" s="1" t="s">
        <v>9</v>
      </c>
    </row>
    <row r="8" spans="2:4" x14ac:dyDescent="0.25">
      <c r="B8" s="13">
        <f>PATATI+PATATÁ</f>
        <v>5000</v>
      </c>
      <c r="D8" s="1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12</vt:i4>
      </vt:variant>
    </vt:vector>
  </HeadingPairs>
  <TitlesOfParts>
    <vt:vector size="17" baseType="lpstr">
      <vt:lpstr>FILTRO</vt:lpstr>
      <vt:lpstr>CONSULTA</vt:lpstr>
      <vt:lpstr>CONSULTA 2</vt:lpstr>
      <vt:lpstr>produtos</vt:lpstr>
      <vt:lpstr>Planilha2</vt:lpstr>
      <vt:lpstr>PATATÁ</vt:lpstr>
      <vt:lpstr>PATATI</vt:lpstr>
      <vt:lpstr>PRODUTOS_NOMES</vt:lpstr>
      <vt:lpstr>PRODUTOS_VALORES</vt:lpstr>
      <vt:lpstr>TAXA</vt:lpstr>
      <vt:lpstr>VENDAS_MÊS</vt:lpstr>
      <vt:lpstr>VENDAS_PRODUTO</vt:lpstr>
      <vt:lpstr>VENDAS_QUANTIDADE</vt:lpstr>
      <vt:lpstr>VENDAS_TABELA</vt:lpstr>
      <vt:lpstr>VENDAS_TOTAL</vt:lpstr>
      <vt:lpstr>VENDAS_VENDEDOR</vt:lpstr>
      <vt:lpstr>VENDEDORES_TABELA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2019-09-21T17:17:24Z</dcterms:created>
  <dcterms:modified xsi:type="dcterms:W3CDTF">2020-09-12T16:09:58Z</dcterms:modified>
</cp:coreProperties>
</file>