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hidePivotFieldList="1"/>
  <mc:AlternateContent xmlns:mc="http://schemas.openxmlformats.org/markup-compatibility/2006">
    <mc:Choice Requires="x15">
      <x15ac:absPath xmlns:x15ac="http://schemas.microsoft.com/office/spreadsheetml/2010/11/ac" url="\\CONTROL-CALIDAD\Users\Public\Documents\LISBETH\ESTABILIDAD\18. SOFTWARE DE ESTABILIDAD\"/>
    </mc:Choice>
  </mc:AlternateContent>
  <xr:revisionPtr revIDLastSave="0" documentId="13_ncr:1_{1686B249-416D-4210-90FB-4FA5153D2185}" xr6:coauthVersionLast="40" xr6:coauthVersionMax="47" xr10:uidLastSave="{00000000-0000-0000-0000-000000000000}"/>
  <bookViews>
    <workbookView xWindow="-120" yWindow="-120" windowWidth="20730" windowHeight="11160" tabRatio="833" xr2:uid="{00000000-000D-0000-FFFF-FFFF00000000}"/>
  </bookViews>
  <sheets>
    <sheet name="ESPECIFICACIONES" sheetId="1" r:id="rId1"/>
    <sheet name="Cantidad de muestra" sheetId="6" r:id="rId2"/>
  </sheets>
  <definedNames>
    <definedName name="_xlnm._FilterDatabase" localSheetId="1" hidden="1">'Cantidad de muestra'!$R$3:$AA$9</definedName>
    <definedName name="_xlnm._FilterDatabase" localSheetId="0" hidden="1">ESPECIFICACIONES!$B$2:$C$29</definedName>
    <definedName name="_xlnm.Criteria" localSheetId="1">'Cantidad de muestra'!#REF!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4" i="6" l="1"/>
  <c r="J17" i="6" l="1"/>
  <c r="S12" i="6"/>
  <c r="S15" i="6" l="1"/>
  <c r="S13" i="6"/>
  <c r="R9" i="6"/>
  <c r="Q9" i="6"/>
  <c r="P9" i="6"/>
  <c r="O9" i="6"/>
  <c r="N9" i="6"/>
  <c r="M9" i="6"/>
  <c r="L9" i="6"/>
  <c r="K9" i="6"/>
  <c r="J9" i="6"/>
  <c r="I9" i="6"/>
  <c r="H9" i="6"/>
  <c r="S17" i="6" l="1"/>
</calcChain>
</file>

<file path=xl/sharedStrings.xml><?xml version="1.0" encoding="utf-8"?>
<sst xmlns="http://schemas.openxmlformats.org/spreadsheetml/2006/main" count="293" uniqueCount="183">
  <si>
    <t>Solución de Glucosa Isotónica al 5%</t>
  </si>
  <si>
    <t>Solución de Glucosa al 50%</t>
  </si>
  <si>
    <t xml:space="preserve">Solución de Manitol al 20% </t>
  </si>
  <si>
    <t>Cloruro de Potasio 20%</t>
  </si>
  <si>
    <t>Sulfato de Magnesio al 10%</t>
  </si>
  <si>
    <t>Solución R.A Básica</t>
  </si>
  <si>
    <t>Ciprofloxacina</t>
  </si>
  <si>
    <t xml:space="preserve"> </t>
  </si>
  <si>
    <t>MCBG</t>
  </si>
  <si>
    <t>PRESENTACIÓN (ml)</t>
  </si>
  <si>
    <t>TIPO DE ESTABILIDAD:</t>
  </si>
  <si>
    <t>ESTABILIDAD NATURAL (ESTABLE)</t>
  </si>
  <si>
    <t>ESTABILIDAD ACELERADA (ESTABLE)</t>
  </si>
  <si>
    <t>ESTABILIDAD ON GOING (ESTABLE)</t>
  </si>
  <si>
    <t>ESTUDIO DE EXCURSIÓN (ESTABLE)</t>
  </si>
  <si>
    <t>ESTABILIDAD NATURAL (MENOS ESTABLE)</t>
  </si>
  <si>
    <t>ESTABILIDAD ACELERADA (MENOS ESTABLE)</t>
  </si>
  <si>
    <t>ESTABILIDAD ON GOING (MENOS ESTABLE)</t>
  </si>
  <si>
    <t>Columna1</t>
  </si>
  <si>
    <t>Columna2</t>
  </si>
  <si>
    <t>Columna3</t>
  </si>
  <si>
    <t>Columna4</t>
  </si>
  <si>
    <t>Columna5</t>
  </si>
  <si>
    <t>Columna6</t>
  </si>
  <si>
    <t>Columna7</t>
  </si>
  <si>
    <t>Columna8</t>
  </si>
  <si>
    <t>Columna9</t>
  </si>
  <si>
    <t>Columna10</t>
  </si>
  <si>
    <t>Columna11</t>
  </si>
  <si>
    <t>PRUEBA</t>
  </si>
  <si>
    <t>Columna12</t>
  </si>
  <si>
    <t>PRODUCTO:</t>
  </si>
  <si>
    <t>ENVASE</t>
  </si>
  <si>
    <t>Semipermeable</t>
  </si>
  <si>
    <t>Impermeable</t>
  </si>
  <si>
    <t>Bidón</t>
  </si>
  <si>
    <t>PPV-21</t>
  </si>
  <si>
    <t>H20</t>
  </si>
  <si>
    <t>PPV-30</t>
  </si>
  <si>
    <t>PGV-10</t>
  </si>
  <si>
    <t>TOTAL</t>
  </si>
  <si>
    <t>Unid.</t>
  </si>
  <si>
    <t>CÁLCULO DE CANTIDAD DE MUESTRAS PARA EL ESTUDIO DE ESTABILIDAD</t>
  </si>
  <si>
    <t>Total por lote:</t>
  </si>
  <si>
    <t>Muestras por tiempo:</t>
  </si>
  <si>
    <t>PGV-11</t>
  </si>
  <si>
    <t>BIDÓN-3</t>
  </si>
  <si>
    <t>R PPV-11</t>
  </si>
  <si>
    <t>R PGV-6</t>
  </si>
  <si>
    <t>ESTUDIO DE EXCURSIÓN (MENOS ESTABLE)</t>
  </si>
  <si>
    <t>Menos estable</t>
  </si>
  <si>
    <t>Solución R.A Ácida</t>
  </si>
  <si>
    <t>Solución Ácida ABD</t>
  </si>
  <si>
    <t>Solución de Ringer Lactato "Hartmann"</t>
  </si>
  <si>
    <t>Solución de Ringer Normal</t>
  </si>
  <si>
    <t>Solución Hipertónica al 10%</t>
  </si>
  <si>
    <t xml:space="preserve">Solución de Glucosa al 50% </t>
  </si>
  <si>
    <t xml:space="preserve">Solución Fisiológica 0.9% </t>
  </si>
  <si>
    <t>Solución Glucosa Clorurada Isotónica-Glucosalina</t>
  </si>
  <si>
    <t>Solución para Diálisis Peritoneal con glucosa al 1.5% Diálisis I</t>
  </si>
  <si>
    <t>Solución para Diálisis Peritoneal con Glucosa al 7% Dialisis II</t>
  </si>
  <si>
    <t xml:space="preserve">Solucion estéril ABD </t>
  </si>
  <si>
    <t xml:space="preserve">Fluconazol </t>
  </si>
  <si>
    <t xml:space="preserve">Metronidazol </t>
  </si>
  <si>
    <t xml:space="preserve">Atracurio ABD </t>
  </si>
  <si>
    <t>Quelante ABD</t>
  </si>
  <si>
    <t xml:space="preserve">Lidocaín 1% ABD </t>
  </si>
  <si>
    <t>Bicarbonato de Sodio 8%</t>
  </si>
  <si>
    <t xml:space="preserve">Cianocobalamina (Vitamina B12) </t>
  </si>
  <si>
    <t>Potasse ABD x 10 ml</t>
  </si>
  <si>
    <t>Midazolam ABD</t>
  </si>
  <si>
    <t>Fentanilo ABD sin conservante</t>
  </si>
  <si>
    <t>Vitamina C ABD (2020)</t>
  </si>
  <si>
    <t>Vitamina C ABD</t>
  </si>
  <si>
    <t>Ácido Peracético 3,5%</t>
  </si>
  <si>
    <t>Citric 50 ABD</t>
  </si>
  <si>
    <t>Hidrata ABD 90</t>
  </si>
  <si>
    <t>Hidrata ABD 75</t>
  </si>
  <si>
    <t xml:space="preserve">Aminofilina </t>
  </si>
  <si>
    <t>Dipirona Sódica al 25%</t>
  </si>
  <si>
    <t xml:space="preserve">Levofloxacina ABD </t>
  </si>
  <si>
    <t>Cloruro de Sodio 20% x-20 ml</t>
  </si>
  <si>
    <t>Cloruro de Sodio 20% x-10 ml</t>
  </si>
  <si>
    <t>Agua para Inyección ABD x-10 ml</t>
  </si>
  <si>
    <t>Agua para Inyección ABD x-5 ml</t>
  </si>
  <si>
    <t>Lidocaín ABD al 2% x-10 ml</t>
  </si>
  <si>
    <t>Lidocaín ABD al 2% x-5 ml</t>
  </si>
  <si>
    <t xml:space="preserve">Etamsilato </t>
  </si>
  <si>
    <t>Nombre de producto</t>
  </si>
  <si>
    <t>Clasificación del P.A</t>
  </si>
  <si>
    <t>pH</t>
  </si>
  <si>
    <t xml:space="preserve">Valoración </t>
  </si>
  <si>
    <t>Pruebas microbiológicas</t>
  </si>
  <si>
    <t>Rectificación</t>
  </si>
  <si>
    <t>Total</t>
  </si>
  <si>
    <t>Estable</t>
  </si>
  <si>
    <t>Extra</t>
  </si>
  <si>
    <t>Aspecto</t>
  </si>
  <si>
    <t>Hermeticidad</t>
  </si>
  <si>
    <t>Valoración</t>
  </si>
  <si>
    <t>Cantidad de muestra (Env.)</t>
  </si>
  <si>
    <t>T2                             (6 meses)</t>
  </si>
  <si>
    <t>T0                              (0 meses)</t>
  </si>
  <si>
    <t>T1                                  (6 meses)</t>
  </si>
  <si>
    <t>T2                                    (12 meses)</t>
  </si>
  <si>
    <t>T3                                   (24 meses)</t>
  </si>
  <si>
    <t>T4                                          (36 meses)</t>
  </si>
  <si>
    <t>T5                                           (48 meses)</t>
  </si>
  <si>
    <t>T6                                      (60 meses)</t>
  </si>
  <si>
    <t>T0                                    (0 meses)</t>
  </si>
  <si>
    <t>T1                                     (3 meses)</t>
  </si>
  <si>
    <t>T2                                            (6 meses)</t>
  </si>
  <si>
    <t>T0                                         (0 meses)</t>
  </si>
  <si>
    <t>T1                                     (12 meses)</t>
  </si>
  <si>
    <t>T2                                       (24 meses)</t>
  </si>
  <si>
    <t>T3                                 (36 meses)</t>
  </si>
  <si>
    <t>T4                                        (48 meses)</t>
  </si>
  <si>
    <t>T5                                     (60 meses)</t>
  </si>
  <si>
    <t>T0                                  (0 meses)</t>
  </si>
  <si>
    <t>T1                                   (3 meses)</t>
  </si>
  <si>
    <t>T3                                           (9 meses)</t>
  </si>
  <si>
    <t>T4                                  (12 meses)</t>
  </si>
  <si>
    <t>T6                                           (24 meses)</t>
  </si>
  <si>
    <t>T7                                         (36 meses)</t>
  </si>
  <si>
    <t>T8                                       (48 meses)</t>
  </si>
  <si>
    <t>T9                                     (60 meses)</t>
  </si>
  <si>
    <t>T1                                             (1 mes)</t>
  </si>
  <si>
    <t>T2                                  (2 meses)</t>
  </si>
  <si>
    <t>T3                                 (3 meses)</t>
  </si>
  <si>
    <t>T4                                    (6 meses)</t>
  </si>
  <si>
    <t>T0                                   (0 meses)</t>
  </si>
  <si>
    <t>T1                                    (6 meses)</t>
  </si>
  <si>
    <t>T2                                   (12 meses)</t>
  </si>
  <si>
    <t>T3                                  (18 meses)</t>
  </si>
  <si>
    <t>T4                                         (24 meses)</t>
  </si>
  <si>
    <t>T5                                    (36 meses)</t>
  </si>
  <si>
    <t>T6                                     (48 meses)</t>
  </si>
  <si>
    <t>T7                                    (60 meses)</t>
  </si>
  <si>
    <t>T5                                          (18 meses</t>
  </si>
  <si>
    <t>Fitamin K</t>
  </si>
  <si>
    <t>PERGENOX ABD X 4 ML</t>
  </si>
  <si>
    <t>bupidrato ABD x 10 ml</t>
  </si>
  <si>
    <t>Cisatracurio x 5 ml</t>
  </si>
  <si>
    <t>bupidex ABD x 4 ml</t>
  </si>
  <si>
    <t>Clorfenamina ABD X 1ML</t>
  </si>
  <si>
    <t>Menos Estable</t>
  </si>
  <si>
    <t>FENTADOSE ABD x 10 ml</t>
  </si>
  <si>
    <t>Mucoteina ABD x 3 ml</t>
  </si>
  <si>
    <t>Solución Básica ABD X 5L</t>
  </si>
  <si>
    <t>Clindamicin ABD x 50 ml</t>
  </si>
  <si>
    <t>Clindamicin ABD x 4 ml</t>
  </si>
  <si>
    <t>Hioscina ABD x 1 ml</t>
  </si>
  <si>
    <t>Particulas visibles</t>
  </si>
  <si>
    <t>Partículas visibles</t>
  </si>
  <si>
    <t>Propinoxato ABD X 2 ml</t>
  </si>
  <si>
    <t>Tramadol ABD x 2 ml</t>
  </si>
  <si>
    <t>Epifrina ABD x 1 ml</t>
  </si>
  <si>
    <t>Norefrina x 4 ml</t>
  </si>
  <si>
    <t>Gluconato de Calcio al 10% 10 ml</t>
  </si>
  <si>
    <t>Doloquerol ABD x 2 ml</t>
  </si>
  <si>
    <t>Dexa ABD x 1 ml</t>
  </si>
  <si>
    <t xml:space="preserve"> Menos estable</t>
  </si>
  <si>
    <t>Hidramin ABD x 1 ml</t>
  </si>
  <si>
    <t xml:space="preserve">  </t>
  </si>
  <si>
    <t>Ondansetrón ABD x 4ml</t>
  </si>
  <si>
    <t>Beta ABD x 1 ml</t>
  </si>
  <si>
    <t>Morfium ABD x 1 ml</t>
  </si>
  <si>
    <t>Oxitoc ABD x 1 ml</t>
  </si>
  <si>
    <t>Neurociatic x 1 ml</t>
  </si>
  <si>
    <t>Brocur ABD x 5 ml</t>
  </si>
  <si>
    <t>Dipirona Sódica 50% x 2 ml</t>
  </si>
  <si>
    <t>Furosemida X 2 ML</t>
  </si>
  <si>
    <t>Relaxepam x 2 ml</t>
  </si>
  <si>
    <t>Optiplus ABD (Hipromelosa) x 15 ml</t>
  </si>
  <si>
    <t>Optivis ABD x 15 ml</t>
  </si>
  <si>
    <t>Esteroid ABD x 2 ml</t>
  </si>
  <si>
    <t>Metoclopramida ABD x 2 ml</t>
  </si>
  <si>
    <t>Optidex ABD x 15 ml</t>
  </si>
  <si>
    <t>Polibiotic x 5 ml</t>
  </si>
  <si>
    <t>Optifis ABD x 15 ml</t>
  </si>
  <si>
    <t>Amikacina x 2 ml</t>
  </si>
  <si>
    <t>Betametasona ABD x 2 ml</t>
  </si>
  <si>
    <t>Neurociatic 10000 compuesto x 3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</si>
</sst>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8"/>
      <color theme="1"/>
      <name val="Arial"/>
      <family val="2"/>
    </font>
    <font>
      <sz val="8"/>
      <name val="Calibri"/>
      <family val="2"/>
      <scheme val="minor"/>
    </font>
    <font>
      <b/>
      <sz val="8"/>
      <color theme="1"/>
      <name val="Arial"/>
      <family val="2"/>
    </font>
    <font>
      <sz val="18"/>
      <color theme="1"/>
      <name val="Algerian"/>
      <family val="5"/>
    </font>
    <font>
      <b/>
      <u/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/>
  </cellStyleXfs>
  <cellXfs count="95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7" xfId="0" applyFont="1" applyBorder="1"/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4" fillId="2" borderId="0" xfId="0" applyFont="1" applyFill="1"/>
    <xf numFmtId="0" fontId="4" fillId="0" borderId="1" xfId="0" applyFont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left" vertical="center"/>
    </xf>
    <xf numFmtId="0" fontId="4" fillId="2" borderId="7" xfId="0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0" fillId="0" borderId="3" xfId="0" applyBorder="1"/>
    <xf numFmtId="0" fontId="6" fillId="0" borderId="0" xfId="0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0" fontId="8" fillId="0" borderId="0" xfId="0" applyFont="1" applyAlignment="1">
      <alignment horizontal="center" wrapText="1"/>
    </xf>
    <xf numFmtId="0" fontId="4" fillId="0" borderId="2" xfId="0" applyFont="1" applyBorder="1"/>
    <xf numFmtId="0" fontId="4" fillId="0" borderId="5" xfId="0" applyFont="1" applyBorder="1"/>
    <xf numFmtId="0" fontId="4" fillId="0" borderId="6" xfId="0" applyFont="1" applyBorder="1" applyAlignment="1">
      <alignment vertical="center"/>
    </xf>
    <xf numFmtId="0" fontId="4" fillId="0" borderId="2" xfId="0" applyFont="1" applyBorder="1" applyAlignment="1">
      <alignment horizontal="center"/>
    </xf>
    <xf numFmtId="0" fontId="4" fillId="0" borderId="12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horizontal="center"/>
    </xf>
    <xf numFmtId="0" fontId="0" fillId="5" borderId="0" xfId="0" applyFill="1"/>
    <xf numFmtId="0" fontId="6" fillId="0" borderId="2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1" fontId="4" fillId="0" borderId="0" xfId="0" applyNumberFormat="1" applyFont="1" applyAlignment="1">
      <alignment horizontal="left"/>
    </xf>
    <xf numFmtId="1" fontId="6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 vertical="center" wrapText="1"/>
    </xf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/>
    </xf>
    <xf numFmtId="1" fontId="4" fillId="2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/>
    <xf numFmtId="0" fontId="12" fillId="3" borderId="0" xfId="0" applyFont="1" applyFill="1" applyAlignment="1">
      <alignment horizontal="center"/>
    </xf>
    <xf numFmtId="0" fontId="4" fillId="0" borderId="0" xfId="0" applyFont="1"/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2" fillId="0" borderId="0" xfId="0" applyFont="1"/>
    <xf numFmtId="0" fontId="12" fillId="3" borderId="0" xfId="0" applyFont="1" applyFill="1"/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2" fillId="0" borderId="14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/>
    </xf>
    <xf numFmtId="0" fontId="13" fillId="3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wrapText="1"/>
    </xf>
  </cellXfs>
  <cellStyles count="2">
    <cellStyle name="Normal" xfId="0" builtinId="0"/>
    <cellStyle name="Normal 2" xfId="1" xr:uid="{00000000-0005-0000-0000-000001000000}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8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8"/>
        <color theme="1"/>
        <name val="Arial"/>
        <scheme val="none"/>
      </font>
    </dxf>
    <dxf>
      <border outline="0"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8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FF00"/>
      <color rgb="FF00FF00"/>
      <color rgb="FFFF6699"/>
      <color rgb="FF00FFFF"/>
      <color rgb="FF00CC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29</xdr:row>
      <xdr:rowOff>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900041" y="3310473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57</xdr:row>
      <xdr:rowOff>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874000" y="15430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30</xdr:row>
      <xdr:rowOff>0</xdr:rowOff>
    </xdr:from>
    <xdr:ext cx="65" cy="172227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5715000" y="9620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0</xdr:colOff>
      <xdr:row>29</xdr:row>
      <xdr:rowOff>0</xdr:rowOff>
    </xdr:from>
    <xdr:ext cx="65" cy="172227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5715000" y="9620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0</xdr:colOff>
      <xdr:row>30</xdr:row>
      <xdr:rowOff>0</xdr:rowOff>
    </xdr:from>
    <xdr:ext cx="65" cy="172227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5715000" y="9937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57</xdr:row>
      <xdr:rowOff>0</xdr:rowOff>
    </xdr:from>
    <xdr:ext cx="65" cy="172227"/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68074554-607A-4F32-B4EC-8A4216F58FBC}"/>
            </a:ext>
          </a:extLst>
        </xdr:cNvPr>
        <xdr:cNvSpPr txBox="1"/>
      </xdr:nvSpPr>
      <xdr:spPr>
        <a:xfrm>
          <a:off x="4010025" y="18335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58</xdr:row>
      <xdr:rowOff>0</xdr:rowOff>
    </xdr:from>
    <xdr:ext cx="65" cy="172227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FD39BA97-340B-43C8-86AE-A18632DECFFB}"/>
            </a:ext>
          </a:extLst>
        </xdr:cNvPr>
        <xdr:cNvSpPr txBox="1"/>
      </xdr:nvSpPr>
      <xdr:spPr>
        <a:xfrm>
          <a:off x="4010025" y="18335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58</xdr:row>
      <xdr:rowOff>0</xdr:rowOff>
    </xdr:from>
    <xdr:ext cx="65" cy="172227"/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3522C02E-30AB-4D5B-BE56-0638AC44B392}"/>
            </a:ext>
          </a:extLst>
        </xdr:cNvPr>
        <xdr:cNvSpPr txBox="1"/>
      </xdr:nvSpPr>
      <xdr:spPr>
        <a:xfrm>
          <a:off x="4010025" y="18335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59</xdr:row>
      <xdr:rowOff>0</xdr:rowOff>
    </xdr:from>
    <xdr:ext cx="65" cy="172227"/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5B0BADCC-ED4F-47F6-A0B3-551A0487CDCA}"/>
            </a:ext>
          </a:extLst>
        </xdr:cNvPr>
        <xdr:cNvSpPr txBox="1"/>
      </xdr:nvSpPr>
      <xdr:spPr>
        <a:xfrm>
          <a:off x="4010025" y="18335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59</xdr:row>
      <xdr:rowOff>0</xdr:rowOff>
    </xdr:from>
    <xdr:ext cx="65" cy="172227"/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89B00203-A4AA-4722-99BE-4A68793BC750}"/>
            </a:ext>
          </a:extLst>
        </xdr:cNvPr>
        <xdr:cNvSpPr txBox="1"/>
      </xdr:nvSpPr>
      <xdr:spPr>
        <a:xfrm>
          <a:off x="4010025" y="18335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59</xdr:row>
      <xdr:rowOff>0</xdr:rowOff>
    </xdr:from>
    <xdr:ext cx="65" cy="172227"/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6288566E-0174-4929-8A88-56B5A7287770}"/>
            </a:ext>
          </a:extLst>
        </xdr:cNvPr>
        <xdr:cNvSpPr txBox="1"/>
      </xdr:nvSpPr>
      <xdr:spPr>
        <a:xfrm>
          <a:off x="4105275" y="18335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59</xdr:row>
      <xdr:rowOff>0</xdr:rowOff>
    </xdr:from>
    <xdr:ext cx="65" cy="172227"/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7E16868A-60D8-4FEA-B99A-6613A64E9402}"/>
            </a:ext>
          </a:extLst>
        </xdr:cNvPr>
        <xdr:cNvSpPr txBox="1"/>
      </xdr:nvSpPr>
      <xdr:spPr>
        <a:xfrm>
          <a:off x="4105275" y="18335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RECUENCIA" displayName="FRECUENCIA" ref="J3:U11" totalsRowShown="0" headerRowDxfId="24" dataDxfId="22" headerRowBorderDxfId="23" tableBorderDxfId="21" totalsRowBorderDxfId="20">
  <autoFilter ref="J3:U11" xr:uid="{00000000-0009-0000-0100-000001000000}"/>
  <tableColumns count="12">
    <tableColumn id="1" xr3:uid="{00000000-0010-0000-0000-000001000000}" name="Columna1" dataDxfId="19"/>
    <tableColumn id="2" xr3:uid="{00000000-0010-0000-0000-000002000000}" name="Columna2" dataDxfId="18"/>
    <tableColumn id="3" xr3:uid="{00000000-0010-0000-0000-000003000000}" name="Columna3" dataDxfId="17"/>
    <tableColumn id="4" xr3:uid="{00000000-0010-0000-0000-000004000000}" name="Columna4" dataDxfId="16"/>
    <tableColumn id="5" xr3:uid="{00000000-0010-0000-0000-000005000000}" name="Columna5" dataDxfId="15"/>
    <tableColumn id="6" xr3:uid="{00000000-0010-0000-0000-000006000000}" name="Columna6" dataDxfId="14"/>
    <tableColumn id="7" xr3:uid="{00000000-0010-0000-0000-000007000000}" name="Columna7" dataDxfId="13"/>
    <tableColumn id="8" xr3:uid="{00000000-0010-0000-0000-000008000000}" name="Columna8" dataDxfId="12"/>
    <tableColumn id="9" xr3:uid="{00000000-0010-0000-0000-000009000000}" name="Columna9" dataDxfId="11"/>
    <tableColumn id="10" xr3:uid="{00000000-0010-0000-0000-00000A000000}" name="Columna10" dataDxfId="10"/>
    <tableColumn id="11" xr3:uid="{00000000-0010-0000-0000-00000B000000}" name="Columna11" dataDxfId="9"/>
    <tableColumn id="12" xr3:uid="{00000000-0010-0000-0000-00000C000000}" name="Columna12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MUESTRA" displayName="MUESTRA" ref="B2:G59" totalsRowShown="0" headerRowDxfId="7" dataDxfId="6">
  <autoFilter ref="B2:G59" xr:uid="{00000000-0009-0000-0100-000002000000}"/>
  <tableColumns count="6">
    <tableColumn id="1" xr3:uid="{00000000-0010-0000-0100-000001000000}" name="Nombre de producto" dataDxfId="5"/>
    <tableColumn id="2" xr3:uid="{00000000-0010-0000-0100-000002000000}" name="pH" dataDxfId="4"/>
    <tableColumn id="3" xr3:uid="{00000000-0010-0000-0100-000003000000}" name="Valoración " dataDxfId="3"/>
    <tableColumn id="6" xr3:uid="{EE87BACA-0480-4402-B2CD-C6B41E957095}" name="Partículas visibles" dataDxfId="2"/>
    <tableColumn id="4" xr3:uid="{00000000-0010-0000-0100-000004000000}" name="Pruebas microbiológicas" dataDxfId="1"/>
    <tableColumn id="5" xr3:uid="{00000000-0010-0000-0100-000005000000}" name="Rectificació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85"/>
  <sheetViews>
    <sheetView tabSelected="1" topLeftCell="A67" zoomScaleNormal="100" workbookViewId="0">
      <selection activeCell="L60" sqref="L60"/>
    </sheetView>
  </sheetViews>
  <sheetFormatPr baseColWidth="10" defaultColWidth="11.42578125" defaultRowHeight="15" x14ac:dyDescent="0.25"/>
  <cols>
    <col min="1" max="1" width="12.85546875" customWidth="1"/>
    <col min="2" max="2" width="29" customWidth="1"/>
    <col min="3" max="5" width="9.85546875" customWidth="1"/>
    <col min="6" max="6" width="10.42578125" customWidth="1"/>
    <col min="7" max="7" width="10" customWidth="1"/>
    <col min="8" max="8" width="9.5703125" customWidth="1"/>
    <col min="9" max="9" width="11.28515625" customWidth="1"/>
    <col min="10" max="10" width="33.5703125" customWidth="1"/>
    <col min="11" max="11" width="8.85546875" customWidth="1"/>
    <col min="12" max="12" width="9" customWidth="1"/>
    <col min="13" max="13" width="8.7109375" customWidth="1"/>
    <col min="14" max="14" width="9.140625" customWidth="1"/>
    <col min="15" max="15" width="9.28515625" customWidth="1"/>
    <col min="16" max="16" width="9.140625" customWidth="1"/>
    <col min="17" max="17" width="9.42578125" customWidth="1"/>
    <col min="18" max="18" width="9.140625" customWidth="1"/>
    <col min="19" max="20" width="9.42578125" customWidth="1"/>
    <col min="21" max="21" width="8.7109375" customWidth="1"/>
  </cols>
  <sheetData>
    <row r="1" spans="1:51" s="1" customFormat="1" ht="32.25" customHeight="1" x14ac:dyDescent="0.25">
      <c r="J1" s="5"/>
      <c r="K1" s="81"/>
      <c r="L1" s="81"/>
      <c r="M1" s="81"/>
      <c r="N1" s="81"/>
    </row>
    <row r="2" spans="1:51" ht="30" customHeight="1" x14ac:dyDescent="0.25">
      <c r="A2" s="29" t="s">
        <v>89</v>
      </c>
      <c r="B2" s="26" t="s">
        <v>88</v>
      </c>
      <c r="C2" s="26" t="s">
        <v>90</v>
      </c>
      <c r="D2" s="26" t="s">
        <v>91</v>
      </c>
      <c r="E2" s="26" t="s">
        <v>153</v>
      </c>
      <c r="F2" s="26" t="s">
        <v>92</v>
      </c>
      <c r="G2" s="30" t="s">
        <v>93</v>
      </c>
      <c r="H2" s="34" t="s">
        <v>94</v>
      </c>
      <c r="I2" s="8" t="s">
        <v>7</v>
      </c>
      <c r="J2" s="9"/>
      <c r="K2" s="7" t="s">
        <v>7</v>
      </c>
      <c r="L2" s="7"/>
      <c r="M2" s="7"/>
      <c r="N2" s="7"/>
      <c r="O2" s="7"/>
      <c r="P2" s="7"/>
      <c r="Q2" s="7"/>
      <c r="R2" s="7" t="s">
        <v>7</v>
      </c>
      <c r="S2" s="7"/>
      <c r="T2" s="7"/>
      <c r="U2" s="7"/>
      <c r="V2" s="7"/>
      <c r="W2" s="7"/>
      <c r="X2" s="7"/>
      <c r="Y2" s="7"/>
      <c r="Z2" s="7"/>
      <c r="AA2" s="7"/>
    </row>
    <row r="3" spans="1:51" ht="24.95" customHeight="1" x14ac:dyDescent="0.25">
      <c r="A3" s="27" t="s">
        <v>50</v>
      </c>
      <c r="B3" s="31" t="s">
        <v>51</v>
      </c>
      <c r="C3" s="28">
        <v>0</v>
      </c>
      <c r="D3" s="28">
        <v>1</v>
      </c>
      <c r="E3" s="28">
        <v>0</v>
      </c>
      <c r="F3" s="28">
        <v>3</v>
      </c>
      <c r="G3" s="32">
        <v>0</v>
      </c>
      <c r="H3" s="32"/>
      <c r="I3" s="6" t="s">
        <v>7</v>
      </c>
      <c r="J3" s="37" t="s">
        <v>18</v>
      </c>
      <c r="K3" s="38" t="s">
        <v>19</v>
      </c>
      <c r="L3" s="38" t="s">
        <v>20</v>
      </c>
      <c r="M3" s="38" t="s">
        <v>21</v>
      </c>
      <c r="N3" s="38" t="s">
        <v>22</v>
      </c>
      <c r="O3" s="38" t="s">
        <v>23</v>
      </c>
      <c r="P3" s="38" t="s">
        <v>24</v>
      </c>
      <c r="Q3" s="38" t="s">
        <v>25</v>
      </c>
      <c r="R3" s="35" t="s">
        <v>26</v>
      </c>
      <c r="S3" s="35" t="s">
        <v>27</v>
      </c>
      <c r="T3" s="36" t="s">
        <v>28</v>
      </c>
      <c r="U3" s="35" t="s">
        <v>30</v>
      </c>
    </row>
    <row r="4" spans="1:51" ht="24.95" customHeight="1" x14ac:dyDescent="0.25">
      <c r="A4" s="27" t="s">
        <v>50</v>
      </c>
      <c r="B4" s="31" t="s">
        <v>52</v>
      </c>
      <c r="C4" s="28">
        <v>0</v>
      </c>
      <c r="D4" s="28">
        <v>1</v>
      </c>
      <c r="E4" s="28">
        <v>0</v>
      </c>
      <c r="F4" s="28">
        <v>3</v>
      </c>
      <c r="G4" s="32">
        <v>0</v>
      </c>
      <c r="H4" s="32"/>
      <c r="I4" s="6"/>
      <c r="J4" s="37" t="s">
        <v>11</v>
      </c>
      <c r="K4" s="46" t="s">
        <v>102</v>
      </c>
      <c r="L4" s="46" t="s">
        <v>103</v>
      </c>
      <c r="M4" s="46" t="s">
        <v>104</v>
      </c>
      <c r="N4" s="46" t="s">
        <v>105</v>
      </c>
      <c r="O4" s="46" t="s">
        <v>106</v>
      </c>
      <c r="P4" s="46" t="s">
        <v>107</v>
      </c>
      <c r="Q4" s="46" t="s">
        <v>108</v>
      </c>
      <c r="R4" s="46" t="s">
        <v>96</v>
      </c>
      <c r="S4" s="46"/>
      <c r="T4" s="47"/>
      <c r="U4" s="46"/>
    </row>
    <row r="5" spans="1:51" ht="24.95" customHeight="1" x14ac:dyDescent="0.25">
      <c r="A5" s="27" t="s">
        <v>95</v>
      </c>
      <c r="B5" s="31" t="s">
        <v>5</v>
      </c>
      <c r="C5" s="28">
        <v>0</v>
      </c>
      <c r="D5" s="28">
        <v>1</v>
      </c>
      <c r="E5" s="28">
        <v>0</v>
      </c>
      <c r="F5" s="28">
        <v>3</v>
      </c>
      <c r="G5" s="32">
        <v>0</v>
      </c>
      <c r="H5" s="32"/>
      <c r="I5" s="6" t="s">
        <v>7</v>
      </c>
      <c r="J5" s="37" t="s">
        <v>12</v>
      </c>
      <c r="K5" s="46" t="s">
        <v>109</v>
      </c>
      <c r="L5" s="46" t="s">
        <v>110</v>
      </c>
      <c r="M5" s="46" t="s">
        <v>111</v>
      </c>
      <c r="N5" s="46" t="s">
        <v>96</v>
      </c>
      <c r="O5" s="46"/>
      <c r="P5" s="46"/>
      <c r="Q5" s="46"/>
      <c r="R5" s="46"/>
      <c r="S5" s="46"/>
      <c r="T5" s="47"/>
      <c r="U5" s="46"/>
      <c r="AY5" t="s">
        <v>50</v>
      </c>
    </row>
    <row r="6" spans="1:51" ht="24.95" customHeight="1" x14ac:dyDescent="0.25">
      <c r="A6" s="27" t="s">
        <v>50</v>
      </c>
      <c r="B6" s="31" t="s">
        <v>53</v>
      </c>
      <c r="C6" s="28">
        <v>0</v>
      </c>
      <c r="D6" s="28">
        <v>3</v>
      </c>
      <c r="E6" s="28">
        <v>1</v>
      </c>
      <c r="F6" s="28">
        <v>11</v>
      </c>
      <c r="G6" s="32">
        <v>0</v>
      </c>
      <c r="H6" s="32"/>
      <c r="I6" s="6"/>
      <c r="J6" s="37" t="s">
        <v>13</v>
      </c>
      <c r="K6" s="46" t="s">
        <v>112</v>
      </c>
      <c r="L6" s="46" t="s">
        <v>113</v>
      </c>
      <c r="M6" s="46" t="s">
        <v>114</v>
      </c>
      <c r="N6" s="46" t="s">
        <v>115</v>
      </c>
      <c r="O6" s="46" t="s">
        <v>116</v>
      </c>
      <c r="P6" s="46" t="s">
        <v>117</v>
      </c>
      <c r="Q6" s="46" t="s">
        <v>96</v>
      </c>
      <c r="R6" s="46"/>
      <c r="S6" s="46"/>
      <c r="T6" s="47"/>
      <c r="U6" s="46"/>
    </row>
    <row r="7" spans="1:51" ht="24.95" customHeight="1" x14ac:dyDescent="0.25">
      <c r="A7" s="27" t="s">
        <v>50</v>
      </c>
      <c r="B7" s="31" t="s">
        <v>54</v>
      </c>
      <c r="C7" s="28">
        <v>0</v>
      </c>
      <c r="D7" s="28">
        <v>3</v>
      </c>
      <c r="E7" s="28">
        <v>1</v>
      </c>
      <c r="F7" s="28">
        <v>11</v>
      </c>
      <c r="G7" s="32">
        <v>0</v>
      </c>
      <c r="H7" s="32"/>
      <c r="I7" s="6"/>
      <c r="J7" s="37" t="s">
        <v>14</v>
      </c>
      <c r="K7" s="46"/>
      <c r="L7" s="46"/>
      <c r="M7" s="46"/>
      <c r="N7" s="46"/>
      <c r="O7" s="46"/>
      <c r="P7" s="46"/>
      <c r="Q7" s="46"/>
      <c r="R7" s="46"/>
      <c r="S7" s="46"/>
      <c r="T7" s="47"/>
      <c r="U7" s="46"/>
    </row>
    <row r="8" spans="1:51" ht="24.95" customHeight="1" x14ac:dyDescent="0.25">
      <c r="A8" s="27" t="s">
        <v>95</v>
      </c>
      <c r="B8" s="31" t="s">
        <v>0</v>
      </c>
      <c r="C8" s="28">
        <v>0</v>
      </c>
      <c r="D8" s="28">
        <v>3</v>
      </c>
      <c r="E8" s="28">
        <v>1</v>
      </c>
      <c r="F8" s="28">
        <v>11</v>
      </c>
      <c r="G8" s="32">
        <v>0</v>
      </c>
      <c r="H8" s="32"/>
      <c r="I8" s="6"/>
      <c r="J8" s="37" t="s">
        <v>15</v>
      </c>
      <c r="K8" s="46" t="s">
        <v>118</v>
      </c>
      <c r="L8" s="46" t="s">
        <v>119</v>
      </c>
      <c r="M8" s="46" t="s">
        <v>101</v>
      </c>
      <c r="N8" s="46" t="s">
        <v>120</v>
      </c>
      <c r="O8" s="46" t="s">
        <v>121</v>
      </c>
      <c r="P8" s="46" t="s">
        <v>138</v>
      </c>
      <c r="Q8" s="46" t="s">
        <v>122</v>
      </c>
      <c r="R8" s="46" t="s">
        <v>123</v>
      </c>
      <c r="S8" s="46" t="s">
        <v>124</v>
      </c>
      <c r="T8" s="47" t="s">
        <v>125</v>
      </c>
      <c r="U8" s="46" t="s">
        <v>96</v>
      </c>
    </row>
    <row r="9" spans="1:51" ht="24.95" customHeight="1" x14ac:dyDescent="0.25">
      <c r="A9" s="27" t="s">
        <v>95</v>
      </c>
      <c r="B9" s="31" t="s">
        <v>55</v>
      </c>
      <c r="C9" s="28">
        <v>0</v>
      </c>
      <c r="D9" s="28">
        <v>3</v>
      </c>
      <c r="E9" s="28">
        <v>1</v>
      </c>
      <c r="F9" s="28">
        <v>11</v>
      </c>
      <c r="G9" s="32">
        <v>0</v>
      </c>
      <c r="H9" s="32"/>
      <c r="I9" s="6"/>
      <c r="J9" s="37" t="s">
        <v>16</v>
      </c>
      <c r="K9" s="46" t="s">
        <v>109</v>
      </c>
      <c r="L9" s="46" t="s">
        <v>126</v>
      </c>
      <c r="M9" s="46" t="s">
        <v>127</v>
      </c>
      <c r="N9" s="46" t="s">
        <v>128</v>
      </c>
      <c r="O9" s="46" t="s">
        <v>129</v>
      </c>
      <c r="P9" s="46" t="s">
        <v>96</v>
      </c>
      <c r="Q9" s="46"/>
      <c r="R9" s="46"/>
      <c r="S9" s="46"/>
      <c r="T9" s="47"/>
      <c r="U9" s="46"/>
    </row>
    <row r="10" spans="1:51" ht="24.95" customHeight="1" x14ac:dyDescent="0.25">
      <c r="A10" s="27" t="s">
        <v>95</v>
      </c>
      <c r="B10" s="31" t="s">
        <v>56</v>
      </c>
      <c r="C10" s="28">
        <v>0</v>
      </c>
      <c r="D10" s="28">
        <v>3</v>
      </c>
      <c r="E10" s="28">
        <v>1</v>
      </c>
      <c r="F10" s="28">
        <v>11</v>
      </c>
      <c r="G10" s="32">
        <v>0</v>
      </c>
      <c r="H10" s="32"/>
      <c r="I10" s="6"/>
      <c r="J10" s="37" t="s">
        <v>17</v>
      </c>
      <c r="K10" s="46" t="s">
        <v>130</v>
      </c>
      <c r="L10" s="46" t="s">
        <v>131</v>
      </c>
      <c r="M10" s="46" t="s">
        <v>132</v>
      </c>
      <c r="N10" s="46" t="s">
        <v>133</v>
      </c>
      <c r="O10" s="46" t="s">
        <v>134</v>
      </c>
      <c r="P10" s="46" t="s">
        <v>135</v>
      </c>
      <c r="Q10" s="46" t="s">
        <v>136</v>
      </c>
      <c r="R10" s="46" t="s">
        <v>137</v>
      </c>
      <c r="S10" s="46" t="s">
        <v>96</v>
      </c>
      <c r="T10" s="47"/>
      <c r="U10" s="46"/>
    </row>
    <row r="11" spans="1:51" ht="24.95" customHeight="1" x14ac:dyDescent="0.25">
      <c r="A11" s="27" t="s">
        <v>95</v>
      </c>
      <c r="B11" s="31" t="s">
        <v>57</v>
      </c>
      <c r="C11" s="28">
        <v>0</v>
      </c>
      <c r="D11" s="28">
        <v>3</v>
      </c>
      <c r="E11" s="28">
        <v>1</v>
      </c>
      <c r="F11" s="28">
        <v>11</v>
      </c>
      <c r="G11" s="32">
        <v>0</v>
      </c>
      <c r="H11" s="32"/>
      <c r="I11" s="6"/>
      <c r="J11" s="39" t="s">
        <v>49</v>
      </c>
      <c r="K11" s="48"/>
      <c r="L11" s="48"/>
      <c r="M11" s="48"/>
      <c r="N11" s="48"/>
      <c r="O11" s="48"/>
      <c r="P11" s="48"/>
      <c r="Q11" s="48"/>
      <c r="R11" s="48"/>
      <c r="S11" s="48"/>
      <c r="T11" s="49"/>
      <c r="U11" s="48"/>
    </row>
    <row r="12" spans="1:51" ht="32.25" customHeight="1" x14ac:dyDescent="0.25">
      <c r="A12" s="27" t="s">
        <v>95</v>
      </c>
      <c r="B12" s="33" t="s">
        <v>58</v>
      </c>
      <c r="C12" s="28">
        <v>0</v>
      </c>
      <c r="D12" s="28">
        <v>3</v>
      </c>
      <c r="E12" s="28">
        <v>1</v>
      </c>
      <c r="F12" s="28">
        <v>11</v>
      </c>
      <c r="G12" s="32">
        <v>0</v>
      </c>
      <c r="H12" s="32"/>
      <c r="I12" s="6"/>
      <c r="J12" s="41"/>
      <c r="K12" s="42"/>
      <c r="L12" s="42"/>
      <c r="M12" s="42"/>
      <c r="N12" s="42"/>
      <c r="O12" s="42"/>
      <c r="P12" s="42"/>
      <c r="Q12" s="42"/>
      <c r="R12" s="25"/>
      <c r="S12" s="25"/>
      <c r="T12" s="25"/>
      <c r="U12" s="25"/>
    </row>
    <row r="13" spans="1:51" ht="24.95" customHeight="1" x14ac:dyDescent="0.25">
      <c r="A13" s="27" t="s">
        <v>95</v>
      </c>
      <c r="B13" s="31" t="s">
        <v>2</v>
      </c>
      <c r="C13" s="28">
        <v>0</v>
      </c>
      <c r="D13" s="28">
        <v>3</v>
      </c>
      <c r="E13" s="28">
        <v>1</v>
      </c>
      <c r="F13" s="28">
        <v>11</v>
      </c>
      <c r="G13" s="32">
        <v>0</v>
      </c>
      <c r="H13" s="32"/>
      <c r="I13" s="6"/>
      <c r="J13" s="40" t="s">
        <v>9</v>
      </c>
      <c r="K13" s="6"/>
      <c r="L13" s="6" t="s">
        <v>32</v>
      </c>
      <c r="M13" s="6"/>
      <c r="N13" s="6" t="s">
        <v>8</v>
      </c>
      <c r="O13" s="6"/>
      <c r="P13" s="6"/>
      <c r="Q13" s="6"/>
    </row>
    <row r="14" spans="1:51" ht="30.75" customHeight="1" x14ac:dyDescent="0.25">
      <c r="A14" s="27" t="s">
        <v>50</v>
      </c>
      <c r="B14" s="33" t="s">
        <v>59</v>
      </c>
      <c r="C14" s="28">
        <v>0</v>
      </c>
      <c r="D14" s="28">
        <v>3</v>
      </c>
      <c r="E14" s="28">
        <v>1</v>
      </c>
      <c r="F14" s="28">
        <v>11</v>
      </c>
      <c r="G14" s="32">
        <v>0</v>
      </c>
      <c r="H14" s="32"/>
      <c r="I14" s="6"/>
      <c r="J14" s="40">
        <v>1</v>
      </c>
      <c r="K14" s="6"/>
      <c r="L14" s="6" t="s">
        <v>33</v>
      </c>
      <c r="M14" s="6"/>
      <c r="N14" s="6" t="s">
        <v>36</v>
      </c>
      <c r="O14" s="6"/>
      <c r="P14" s="6"/>
      <c r="Q14" s="6"/>
    </row>
    <row r="15" spans="1:51" ht="31.5" customHeight="1" x14ac:dyDescent="0.25">
      <c r="A15" s="27" t="s">
        <v>50</v>
      </c>
      <c r="B15" s="33" t="s">
        <v>60</v>
      </c>
      <c r="C15" s="28">
        <v>0</v>
      </c>
      <c r="D15" s="28">
        <v>3</v>
      </c>
      <c r="E15" s="28">
        <v>1</v>
      </c>
      <c r="F15" s="28">
        <v>11</v>
      </c>
      <c r="G15" s="32">
        <v>0</v>
      </c>
      <c r="H15" s="32"/>
      <c r="I15" s="6"/>
      <c r="J15" s="40">
        <v>2</v>
      </c>
      <c r="K15" s="6"/>
      <c r="L15" s="6" t="s">
        <v>34</v>
      </c>
      <c r="M15" s="6"/>
      <c r="N15" s="6" t="s">
        <v>45</v>
      </c>
      <c r="O15" s="6"/>
      <c r="P15" s="6"/>
      <c r="Q15" s="6"/>
    </row>
    <row r="16" spans="1:51" ht="24.95" customHeight="1" x14ac:dyDescent="0.25">
      <c r="A16" s="27" t="s">
        <v>95</v>
      </c>
      <c r="B16" s="31" t="s">
        <v>61</v>
      </c>
      <c r="C16" s="28">
        <v>0</v>
      </c>
      <c r="D16" s="28">
        <v>3</v>
      </c>
      <c r="E16" s="28">
        <v>1</v>
      </c>
      <c r="F16" s="28">
        <v>11</v>
      </c>
      <c r="G16" s="32">
        <v>0</v>
      </c>
      <c r="H16" s="32"/>
      <c r="I16" s="6"/>
      <c r="J16" s="40">
        <v>3</v>
      </c>
      <c r="K16" s="6"/>
      <c r="L16" s="6" t="s">
        <v>35</v>
      </c>
      <c r="M16" s="6"/>
      <c r="N16" s="6" t="s">
        <v>46</v>
      </c>
      <c r="O16" s="6"/>
      <c r="P16" s="6"/>
      <c r="Q16" s="6"/>
    </row>
    <row r="17" spans="1:17" ht="24.95" customHeight="1" x14ac:dyDescent="0.25">
      <c r="A17" s="27" t="s">
        <v>50</v>
      </c>
      <c r="B17" s="31" t="s">
        <v>62</v>
      </c>
      <c r="C17" s="28">
        <v>0</v>
      </c>
      <c r="D17" s="28">
        <v>3</v>
      </c>
      <c r="E17" s="28">
        <v>1</v>
      </c>
      <c r="F17" s="28">
        <v>11</v>
      </c>
      <c r="G17" s="32">
        <v>0</v>
      </c>
      <c r="H17" s="32"/>
      <c r="I17" s="6"/>
      <c r="J17" s="40">
        <v>4</v>
      </c>
      <c r="K17" s="6"/>
      <c r="L17" s="6"/>
      <c r="M17" s="6"/>
      <c r="N17" s="6" t="s">
        <v>47</v>
      </c>
      <c r="O17" s="6"/>
      <c r="P17" s="6"/>
      <c r="Q17" s="6"/>
    </row>
    <row r="18" spans="1:17" ht="24.95" customHeight="1" x14ac:dyDescent="0.25">
      <c r="A18" s="27" t="s">
        <v>95</v>
      </c>
      <c r="B18" s="31" t="s">
        <v>63</v>
      </c>
      <c r="C18" s="28">
        <v>0</v>
      </c>
      <c r="D18" s="28">
        <v>3</v>
      </c>
      <c r="E18" s="28">
        <v>1</v>
      </c>
      <c r="F18" s="28">
        <v>11</v>
      </c>
      <c r="G18" s="32">
        <v>0</v>
      </c>
      <c r="H18" s="32"/>
      <c r="I18" s="6"/>
      <c r="J18" s="40">
        <v>5</v>
      </c>
      <c r="K18" s="6"/>
      <c r="L18" s="6" t="s">
        <v>37</v>
      </c>
      <c r="M18" s="6"/>
      <c r="N18" s="6" t="s">
        <v>48</v>
      </c>
      <c r="O18" s="6"/>
      <c r="P18" s="6"/>
      <c r="Q18" s="6"/>
    </row>
    <row r="19" spans="1:17" ht="24.95" customHeight="1" x14ac:dyDescent="0.25">
      <c r="A19" s="27" t="s">
        <v>50</v>
      </c>
      <c r="B19" s="31" t="s">
        <v>6</v>
      </c>
      <c r="C19" s="28">
        <v>0</v>
      </c>
      <c r="D19" s="28">
        <v>3</v>
      </c>
      <c r="E19" s="28">
        <v>1</v>
      </c>
      <c r="F19" s="28">
        <v>11</v>
      </c>
      <c r="G19" s="32">
        <v>0</v>
      </c>
      <c r="H19" s="32"/>
      <c r="I19" s="6"/>
      <c r="J19" s="40">
        <v>10</v>
      </c>
      <c r="K19" s="6"/>
      <c r="L19" s="6" t="s">
        <v>38</v>
      </c>
      <c r="M19" s="6"/>
      <c r="N19" s="6"/>
      <c r="O19" s="6"/>
      <c r="P19" s="6"/>
      <c r="Q19" s="6"/>
    </row>
    <row r="20" spans="1:17" ht="24.95" customHeight="1" x14ac:dyDescent="0.25">
      <c r="A20" s="27" t="s">
        <v>50</v>
      </c>
      <c r="B20" s="31" t="s">
        <v>64</v>
      </c>
      <c r="C20" s="28">
        <v>12</v>
      </c>
      <c r="D20" s="28">
        <v>3</v>
      </c>
      <c r="E20" s="28">
        <v>6</v>
      </c>
      <c r="F20" s="28">
        <v>21</v>
      </c>
      <c r="G20" s="32">
        <v>0</v>
      </c>
      <c r="H20" s="32"/>
      <c r="I20" s="6"/>
      <c r="J20" s="40">
        <v>20</v>
      </c>
      <c r="K20" s="6"/>
      <c r="L20" s="6" t="s">
        <v>39</v>
      </c>
      <c r="M20" s="6"/>
      <c r="N20" s="6"/>
      <c r="O20" s="6"/>
      <c r="P20" s="6"/>
      <c r="Q20" s="6"/>
    </row>
    <row r="21" spans="1:17" ht="24.95" customHeight="1" x14ac:dyDescent="0.25">
      <c r="A21" s="27" t="s">
        <v>95</v>
      </c>
      <c r="B21" s="31" t="s">
        <v>81</v>
      </c>
      <c r="C21" s="28">
        <v>3</v>
      </c>
      <c r="D21" s="28">
        <v>3</v>
      </c>
      <c r="E21" s="28">
        <v>2</v>
      </c>
      <c r="F21" s="28">
        <v>21</v>
      </c>
      <c r="G21" s="32">
        <v>11</v>
      </c>
      <c r="H21" s="32"/>
      <c r="I21" s="6"/>
      <c r="J21" s="40">
        <v>100</v>
      </c>
      <c r="K21" s="6"/>
      <c r="L21" s="6"/>
      <c r="M21" s="6"/>
      <c r="N21" s="6"/>
      <c r="O21" s="6"/>
      <c r="P21" s="6"/>
      <c r="Q21" s="6"/>
    </row>
    <row r="22" spans="1:17" ht="24.95" customHeight="1" x14ac:dyDescent="0.25">
      <c r="A22" s="27" t="s">
        <v>95</v>
      </c>
      <c r="B22" s="31" t="s">
        <v>82</v>
      </c>
      <c r="C22" s="28">
        <v>6</v>
      </c>
      <c r="D22" s="28">
        <v>3</v>
      </c>
      <c r="E22" s="28">
        <v>3</v>
      </c>
      <c r="F22" s="28">
        <v>21</v>
      </c>
      <c r="G22" s="32">
        <v>11</v>
      </c>
      <c r="H22" s="32"/>
      <c r="I22" s="6"/>
      <c r="J22" s="40"/>
      <c r="K22" s="6"/>
      <c r="L22" s="6"/>
      <c r="M22" s="6"/>
      <c r="N22" s="6"/>
      <c r="O22" s="6"/>
      <c r="P22" s="6"/>
      <c r="Q22" s="6"/>
    </row>
    <row r="23" spans="1:17" ht="24.95" customHeight="1" x14ac:dyDescent="0.25">
      <c r="A23" s="27" t="s">
        <v>50</v>
      </c>
      <c r="B23" s="31" t="s">
        <v>65</v>
      </c>
      <c r="C23" s="28">
        <v>12</v>
      </c>
      <c r="D23" s="28">
        <v>6</v>
      </c>
      <c r="E23" s="28"/>
      <c r="F23" s="28">
        <v>21</v>
      </c>
      <c r="G23" s="32">
        <v>11</v>
      </c>
      <c r="H23" s="32"/>
      <c r="I23" s="6"/>
      <c r="J23" s="40">
        <v>150</v>
      </c>
      <c r="K23" s="6"/>
      <c r="L23" s="6"/>
      <c r="M23" s="6"/>
      <c r="N23" s="6"/>
      <c r="O23" s="6"/>
      <c r="P23" s="6"/>
      <c r="Q23" s="6"/>
    </row>
    <row r="24" spans="1:17" ht="24.95" customHeight="1" x14ac:dyDescent="0.25">
      <c r="A24" s="27" t="s">
        <v>50</v>
      </c>
      <c r="B24" s="31" t="s">
        <v>66</v>
      </c>
      <c r="C24" s="28">
        <v>12</v>
      </c>
      <c r="D24" s="28">
        <v>18</v>
      </c>
      <c r="E24" s="28">
        <v>6</v>
      </c>
      <c r="F24" s="28">
        <v>21</v>
      </c>
      <c r="G24" s="32">
        <v>11</v>
      </c>
      <c r="H24" s="32"/>
      <c r="I24" s="6"/>
      <c r="J24" s="40">
        <v>250</v>
      </c>
      <c r="K24" s="6"/>
      <c r="L24" s="6"/>
      <c r="M24" s="6"/>
      <c r="N24" s="6"/>
      <c r="O24" s="6"/>
      <c r="P24" s="6"/>
      <c r="Q24" s="6"/>
    </row>
    <row r="25" spans="1:17" ht="24.95" customHeight="1" x14ac:dyDescent="0.25">
      <c r="A25" s="27" t="s">
        <v>95</v>
      </c>
      <c r="B25" s="31" t="s">
        <v>67</v>
      </c>
      <c r="C25" s="28">
        <v>3</v>
      </c>
      <c r="D25" s="28">
        <v>12</v>
      </c>
      <c r="E25" s="28">
        <v>2</v>
      </c>
      <c r="F25" s="28">
        <v>21</v>
      </c>
      <c r="G25" s="32">
        <v>9</v>
      </c>
      <c r="H25" s="32"/>
      <c r="I25" s="6"/>
      <c r="J25" s="40">
        <v>500</v>
      </c>
      <c r="K25" s="6"/>
      <c r="L25" s="6"/>
      <c r="M25" s="6"/>
      <c r="N25" s="6"/>
      <c r="O25" s="6"/>
      <c r="P25" s="6"/>
      <c r="Q25" s="6"/>
    </row>
    <row r="26" spans="1:17" ht="24.95" customHeight="1" x14ac:dyDescent="0.25">
      <c r="A26" s="27" t="s">
        <v>50</v>
      </c>
      <c r="B26" s="31" t="s">
        <v>170</v>
      </c>
      <c r="C26" s="28">
        <v>24</v>
      </c>
      <c r="D26" s="28">
        <v>6</v>
      </c>
      <c r="E26" s="28">
        <v>13</v>
      </c>
      <c r="F26" s="28">
        <v>21</v>
      </c>
      <c r="G26" s="32">
        <v>0</v>
      </c>
      <c r="H26" s="32"/>
      <c r="I26" s="6"/>
      <c r="J26" s="40">
        <v>1000</v>
      </c>
      <c r="K26" s="6"/>
      <c r="L26" s="6"/>
      <c r="M26" s="6"/>
      <c r="N26" s="6"/>
      <c r="O26" s="6"/>
      <c r="P26" s="6"/>
      <c r="Q26" s="6"/>
    </row>
    <row r="27" spans="1:17" ht="24.95" customHeight="1" x14ac:dyDescent="0.25">
      <c r="A27" s="27" t="s">
        <v>95</v>
      </c>
      <c r="B27" s="31" t="s">
        <v>1</v>
      </c>
      <c r="C27" s="28">
        <v>3</v>
      </c>
      <c r="D27" s="28">
        <v>6</v>
      </c>
      <c r="E27" s="28">
        <v>2</v>
      </c>
      <c r="F27" s="28">
        <v>21</v>
      </c>
      <c r="G27" s="32">
        <v>0</v>
      </c>
      <c r="H27" s="32"/>
      <c r="I27" s="6"/>
      <c r="J27" s="40">
        <v>5000</v>
      </c>
      <c r="K27" s="6"/>
      <c r="L27" s="6"/>
      <c r="M27" s="6"/>
      <c r="N27" s="6"/>
      <c r="O27" s="6"/>
      <c r="P27" s="6"/>
      <c r="Q27" s="6"/>
    </row>
    <row r="28" spans="1:17" ht="24.95" customHeight="1" x14ac:dyDescent="0.25">
      <c r="A28" s="27" t="s">
        <v>50</v>
      </c>
      <c r="B28" s="31" t="s">
        <v>144</v>
      </c>
      <c r="C28" s="28">
        <v>30</v>
      </c>
      <c r="D28" s="28">
        <v>9</v>
      </c>
      <c r="E28" s="28">
        <v>30</v>
      </c>
      <c r="F28" s="28">
        <v>21</v>
      </c>
      <c r="G28" s="32">
        <v>11</v>
      </c>
      <c r="H28" s="32"/>
      <c r="I28" s="6"/>
      <c r="J28" s="40">
        <v>10000</v>
      </c>
      <c r="K28" s="6"/>
      <c r="L28" s="6"/>
      <c r="M28" s="6"/>
      <c r="N28" s="6"/>
      <c r="O28" s="6"/>
      <c r="P28" s="6"/>
      <c r="Q28" s="6"/>
    </row>
    <row r="29" spans="1:17" ht="24.95" customHeight="1" x14ac:dyDescent="0.25">
      <c r="A29" s="27" t="s">
        <v>95</v>
      </c>
      <c r="B29" s="31" t="s">
        <v>68</v>
      </c>
      <c r="C29" s="28">
        <v>45</v>
      </c>
      <c r="D29" s="28">
        <v>18</v>
      </c>
      <c r="E29" s="28"/>
      <c r="F29" s="28">
        <v>21</v>
      </c>
      <c r="G29" s="32">
        <v>11</v>
      </c>
      <c r="H29" s="32"/>
      <c r="I29" s="6"/>
      <c r="J29" s="40"/>
      <c r="K29" s="6"/>
      <c r="L29" s="6"/>
      <c r="M29" s="6"/>
      <c r="N29" s="6"/>
      <c r="O29" s="6"/>
      <c r="P29" s="6"/>
      <c r="Q29" s="6"/>
    </row>
    <row r="30" spans="1:17" ht="24.95" customHeight="1" x14ac:dyDescent="0.25">
      <c r="A30" s="27" t="s">
        <v>95</v>
      </c>
      <c r="B30" s="31" t="s">
        <v>83</v>
      </c>
      <c r="C30" s="28">
        <v>6</v>
      </c>
      <c r="D30" s="28">
        <v>6</v>
      </c>
      <c r="E30" s="28">
        <v>3</v>
      </c>
      <c r="F30" s="28">
        <v>21</v>
      </c>
      <c r="G30" s="32">
        <v>11</v>
      </c>
      <c r="H30" s="32"/>
      <c r="I30" s="6"/>
      <c r="J30" s="40"/>
      <c r="K30" s="6"/>
      <c r="L30" s="6"/>
      <c r="M30" s="6"/>
      <c r="N30" s="6"/>
      <c r="O30" s="6"/>
      <c r="P30" s="6"/>
      <c r="Q30" s="6"/>
    </row>
    <row r="31" spans="1:17" ht="24.95" customHeight="1" x14ac:dyDescent="0.25">
      <c r="A31" s="27" t="s">
        <v>95</v>
      </c>
      <c r="B31" s="31" t="s">
        <v>84</v>
      </c>
      <c r="C31" s="28">
        <v>12</v>
      </c>
      <c r="D31" s="28">
        <v>12</v>
      </c>
      <c r="E31" s="28">
        <v>6</v>
      </c>
      <c r="F31" s="28">
        <v>21</v>
      </c>
      <c r="G31" s="32">
        <v>11</v>
      </c>
      <c r="H31" s="32"/>
      <c r="I31" s="6"/>
      <c r="J31" s="40"/>
      <c r="K31" s="6"/>
      <c r="L31" s="6"/>
      <c r="M31" s="6"/>
      <c r="N31" s="6"/>
      <c r="O31" s="6"/>
      <c r="P31" s="6"/>
      <c r="Q31" s="6"/>
    </row>
    <row r="32" spans="1:17" ht="24.95" customHeight="1" x14ac:dyDescent="0.25">
      <c r="A32" s="27" t="s">
        <v>95</v>
      </c>
      <c r="B32" s="31" t="s">
        <v>3</v>
      </c>
      <c r="C32" s="28">
        <v>6</v>
      </c>
      <c r="D32" s="28">
        <v>6</v>
      </c>
      <c r="E32" s="28">
        <v>3</v>
      </c>
      <c r="F32" s="28">
        <v>21</v>
      </c>
      <c r="G32" s="32">
        <v>11</v>
      </c>
      <c r="H32" s="32"/>
      <c r="I32" s="6"/>
      <c r="J32" s="40"/>
      <c r="K32" s="6"/>
      <c r="L32" s="6"/>
      <c r="M32" s="6"/>
      <c r="N32" s="6"/>
      <c r="O32" s="6"/>
      <c r="P32" s="6"/>
      <c r="Q32" s="6"/>
    </row>
    <row r="33" spans="1:17" ht="24.95" customHeight="1" x14ac:dyDescent="0.25">
      <c r="A33" s="27" t="s">
        <v>95</v>
      </c>
      <c r="B33" s="31" t="s">
        <v>69</v>
      </c>
      <c r="C33" s="28">
        <v>6</v>
      </c>
      <c r="D33" s="28">
        <v>6</v>
      </c>
      <c r="E33" s="28">
        <v>3</v>
      </c>
      <c r="F33" s="28">
        <v>21</v>
      </c>
      <c r="G33" s="32">
        <v>11</v>
      </c>
      <c r="H33" s="32"/>
      <c r="I33" s="6"/>
      <c r="J33" s="40"/>
      <c r="K33" s="6"/>
      <c r="L33" s="6"/>
      <c r="M33" s="6"/>
      <c r="N33" s="6"/>
      <c r="O33" s="6"/>
      <c r="P33" s="6"/>
      <c r="Q33" s="6"/>
    </row>
    <row r="34" spans="1:17" ht="24.95" customHeight="1" x14ac:dyDescent="0.25">
      <c r="A34" s="27" t="s">
        <v>50</v>
      </c>
      <c r="B34" s="31" t="s">
        <v>4</v>
      </c>
      <c r="C34" s="28">
        <v>6</v>
      </c>
      <c r="D34" s="28">
        <v>3</v>
      </c>
      <c r="E34" s="28">
        <v>3</v>
      </c>
      <c r="F34" s="28">
        <v>21</v>
      </c>
      <c r="G34" s="32">
        <v>11</v>
      </c>
      <c r="H34" s="32"/>
      <c r="I34" s="6"/>
      <c r="J34" s="40"/>
      <c r="K34" s="6"/>
      <c r="L34" s="6"/>
      <c r="M34" s="6"/>
      <c r="N34" s="6"/>
      <c r="O34" s="6"/>
      <c r="P34" s="6"/>
      <c r="Q34" s="6"/>
    </row>
    <row r="35" spans="1:17" ht="24.95" customHeight="1" x14ac:dyDescent="0.25">
      <c r="A35" s="27" t="s">
        <v>50</v>
      </c>
      <c r="B35" s="31" t="s">
        <v>158</v>
      </c>
      <c r="C35" s="28">
        <v>6</v>
      </c>
      <c r="D35" s="28">
        <v>6</v>
      </c>
      <c r="E35" s="28">
        <v>3</v>
      </c>
      <c r="F35" s="28">
        <v>21</v>
      </c>
      <c r="G35" s="32">
        <v>11</v>
      </c>
      <c r="H35" s="32"/>
      <c r="I35" s="6"/>
      <c r="J35" s="40"/>
      <c r="K35" s="6"/>
      <c r="L35" s="6"/>
      <c r="M35" s="6"/>
      <c r="N35" s="6"/>
      <c r="O35" s="6"/>
      <c r="P35" s="6"/>
      <c r="Q35" s="6"/>
    </row>
    <row r="36" spans="1:17" ht="24.95" customHeight="1" x14ac:dyDescent="0.25">
      <c r="A36" s="27" t="s">
        <v>50</v>
      </c>
      <c r="B36" s="31" t="s">
        <v>70</v>
      </c>
      <c r="C36" s="28">
        <v>15</v>
      </c>
      <c r="D36" s="28">
        <v>3</v>
      </c>
      <c r="E36" s="28"/>
      <c r="F36" s="28">
        <v>21</v>
      </c>
      <c r="G36" s="32">
        <v>11</v>
      </c>
      <c r="H36" s="32"/>
      <c r="I36" s="6"/>
      <c r="J36" s="40"/>
      <c r="K36" s="6"/>
      <c r="L36" s="6"/>
      <c r="M36" s="6"/>
      <c r="N36" s="6"/>
      <c r="O36" s="6"/>
      <c r="P36" s="6"/>
      <c r="Q36" s="6"/>
    </row>
    <row r="37" spans="1:17" ht="24.95" customHeight="1" x14ac:dyDescent="0.25">
      <c r="A37" s="27" t="s">
        <v>50</v>
      </c>
      <c r="B37" s="31" t="s">
        <v>71</v>
      </c>
      <c r="C37" s="28">
        <v>24</v>
      </c>
      <c r="D37" s="28">
        <v>3</v>
      </c>
      <c r="E37" s="28">
        <v>9</v>
      </c>
      <c r="F37" s="28">
        <v>21</v>
      </c>
      <c r="G37" s="32">
        <v>11</v>
      </c>
      <c r="H37" s="32"/>
      <c r="I37" s="6"/>
      <c r="J37" s="40"/>
      <c r="K37" s="6"/>
      <c r="L37" s="6"/>
      <c r="M37" s="6"/>
      <c r="N37" s="6"/>
      <c r="O37" s="6"/>
      <c r="P37" s="6"/>
      <c r="Q37" s="6"/>
    </row>
    <row r="38" spans="1:17" ht="24.95" customHeight="1" x14ac:dyDescent="0.25">
      <c r="A38" s="27" t="s">
        <v>50</v>
      </c>
      <c r="B38" s="31" t="s">
        <v>72</v>
      </c>
      <c r="C38" s="28">
        <v>24</v>
      </c>
      <c r="D38" s="28">
        <v>9</v>
      </c>
      <c r="E38" s="28"/>
      <c r="F38" s="28">
        <v>21</v>
      </c>
      <c r="G38" s="32">
        <v>11</v>
      </c>
      <c r="H38" s="32"/>
      <c r="I38" s="6"/>
      <c r="J38" s="40"/>
      <c r="K38" s="6"/>
      <c r="L38" s="6"/>
      <c r="M38" s="6"/>
      <c r="N38" s="6"/>
      <c r="O38" s="6"/>
      <c r="P38" s="6"/>
      <c r="Q38" s="6"/>
    </row>
    <row r="39" spans="1:17" ht="24.95" customHeight="1" x14ac:dyDescent="0.25">
      <c r="A39" s="27" t="s">
        <v>50</v>
      </c>
      <c r="B39" s="31" t="s">
        <v>73</v>
      </c>
      <c r="C39" s="28">
        <v>24</v>
      </c>
      <c r="D39" s="28">
        <v>9</v>
      </c>
      <c r="E39" s="28"/>
      <c r="F39" s="28">
        <v>21</v>
      </c>
      <c r="G39" s="32">
        <v>11</v>
      </c>
      <c r="H39" s="32"/>
      <c r="I39" s="6"/>
      <c r="J39" s="40"/>
      <c r="K39" s="6"/>
      <c r="L39" s="6"/>
      <c r="M39" s="6"/>
      <c r="N39" s="6"/>
      <c r="O39" s="6"/>
      <c r="P39" s="6"/>
      <c r="Q39" s="6"/>
    </row>
    <row r="40" spans="1:17" ht="24.95" customHeight="1" x14ac:dyDescent="0.25">
      <c r="A40" s="27" t="s">
        <v>50</v>
      </c>
      <c r="B40" s="31" t="s">
        <v>74</v>
      </c>
      <c r="C40" s="28">
        <v>0</v>
      </c>
      <c r="D40" s="28">
        <v>1</v>
      </c>
      <c r="E40" s="28">
        <v>0</v>
      </c>
      <c r="F40" s="28">
        <v>3</v>
      </c>
      <c r="G40" s="32">
        <v>0</v>
      </c>
      <c r="H40" s="32"/>
      <c r="I40" s="6"/>
      <c r="J40" s="40"/>
      <c r="K40" s="6"/>
      <c r="L40" s="6"/>
      <c r="M40" s="6"/>
      <c r="N40" s="6"/>
      <c r="O40" s="6"/>
      <c r="P40" s="6"/>
      <c r="Q40" s="6"/>
    </row>
    <row r="41" spans="1:17" ht="24.95" customHeight="1" x14ac:dyDescent="0.25">
      <c r="A41" s="27" t="s">
        <v>50</v>
      </c>
      <c r="B41" s="31" t="s">
        <v>75</v>
      </c>
      <c r="C41" s="28">
        <v>0</v>
      </c>
      <c r="D41" s="28">
        <v>1</v>
      </c>
      <c r="E41" s="28">
        <v>0</v>
      </c>
      <c r="F41" s="28">
        <v>3</v>
      </c>
      <c r="G41" s="32">
        <v>0</v>
      </c>
      <c r="H41" s="32"/>
      <c r="I41" s="6"/>
      <c r="J41" s="40"/>
      <c r="K41" s="6"/>
      <c r="L41" s="6"/>
      <c r="M41" s="6"/>
      <c r="N41" s="6"/>
      <c r="O41" s="6"/>
      <c r="P41" s="6"/>
      <c r="Q41" s="6"/>
    </row>
    <row r="42" spans="1:17" ht="24.95" customHeight="1" x14ac:dyDescent="0.25">
      <c r="A42" s="27" t="s">
        <v>50</v>
      </c>
      <c r="B42" s="31" t="s">
        <v>76</v>
      </c>
      <c r="C42" s="28">
        <v>0</v>
      </c>
      <c r="D42" s="28">
        <v>3</v>
      </c>
      <c r="E42" s="28">
        <v>0</v>
      </c>
      <c r="F42" s="28">
        <v>11</v>
      </c>
      <c r="G42" s="32">
        <v>6</v>
      </c>
      <c r="H42" s="32"/>
      <c r="I42" s="6"/>
      <c r="J42" s="40"/>
      <c r="K42" s="6"/>
      <c r="L42" s="6"/>
      <c r="M42" s="6"/>
      <c r="N42" s="6"/>
      <c r="O42" s="6"/>
      <c r="P42" s="6"/>
      <c r="Q42" s="6"/>
    </row>
    <row r="43" spans="1:17" ht="24.95" customHeight="1" x14ac:dyDescent="0.25">
      <c r="A43" s="27" t="s">
        <v>50</v>
      </c>
      <c r="B43" s="31" t="s">
        <v>77</v>
      </c>
      <c r="C43" s="28">
        <v>0</v>
      </c>
      <c r="D43" s="28">
        <v>3</v>
      </c>
      <c r="E43" s="28">
        <v>0</v>
      </c>
      <c r="F43" s="28">
        <v>11</v>
      </c>
      <c r="G43" s="32">
        <v>6</v>
      </c>
      <c r="H43" s="32"/>
      <c r="I43" s="6"/>
      <c r="J43" s="40"/>
      <c r="K43" s="6"/>
      <c r="L43" s="6"/>
      <c r="M43" s="6"/>
      <c r="N43" s="6"/>
      <c r="O43" s="6"/>
      <c r="P43" s="6"/>
      <c r="Q43" s="6"/>
    </row>
    <row r="44" spans="1:17" ht="24.95" customHeight="1" x14ac:dyDescent="0.25">
      <c r="A44" s="27" t="s">
        <v>50</v>
      </c>
      <c r="B44" s="31" t="s">
        <v>78</v>
      </c>
      <c r="C44" s="28">
        <v>6</v>
      </c>
      <c r="D44" s="28">
        <v>15</v>
      </c>
      <c r="E44" s="28">
        <v>3</v>
      </c>
      <c r="F44" s="28">
        <v>21</v>
      </c>
      <c r="G44" s="32">
        <v>11</v>
      </c>
      <c r="H44" s="32"/>
      <c r="I44" s="6"/>
      <c r="J44" s="40"/>
      <c r="K44" s="6"/>
      <c r="L44" s="6"/>
      <c r="M44" s="6"/>
      <c r="N44" s="6"/>
      <c r="O44" s="6"/>
      <c r="P44" s="6"/>
      <c r="Q44" s="6"/>
    </row>
    <row r="45" spans="1:17" ht="24.95" customHeight="1" x14ac:dyDescent="0.25">
      <c r="A45" s="27" t="s">
        <v>50</v>
      </c>
      <c r="B45" s="31" t="s">
        <v>79</v>
      </c>
      <c r="C45" s="28">
        <v>15</v>
      </c>
      <c r="D45" s="28">
        <v>3</v>
      </c>
      <c r="E45" s="28">
        <v>7</v>
      </c>
      <c r="F45" s="28">
        <v>21</v>
      </c>
      <c r="G45" s="32">
        <v>11</v>
      </c>
      <c r="H45" s="32"/>
      <c r="I45" s="6"/>
      <c r="J45" s="40"/>
      <c r="K45" s="6"/>
      <c r="L45" s="6"/>
      <c r="M45" s="6"/>
      <c r="N45" s="6"/>
      <c r="O45" s="6"/>
      <c r="P45" s="6"/>
      <c r="Q45" s="6"/>
    </row>
    <row r="46" spans="1:17" ht="24.95" customHeight="1" x14ac:dyDescent="0.25">
      <c r="A46" s="27" t="s">
        <v>50</v>
      </c>
      <c r="B46" s="31" t="s">
        <v>80</v>
      </c>
      <c r="C46" s="28">
        <v>0</v>
      </c>
      <c r="D46" s="28">
        <v>3</v>
      </c>
      <c r="E46" s="28">
        <v>1</v>
      </c>
      <c r="F46" s="28">
        <v>11</v>
      </c>
      <c r="G46" s="32">
        <v>6</v>
      </c>
      <c r="H46" s="32"/>
      <c r="I46" s="6"/>
      <c r="J46" s="40"/>
      <c r="K46" s="6"/>
      <c r="L46" s="6"/>
      <c r="M46" s="6"/>
      <c r="N46" s="6"/>
      <c r="O46" s="6"/>
      <c r="P46" s="6"/>
      <c r="Q46" s="6"/>
    </row>
    <row r="47" spans="1:17" ht="24.95" customHeight="1" x14ac:dyDescent="0.25">
      <c r="A47" s="27" t="s">
        <v>50</v>
      </c>
      <c r="B47" s="31" t="s">
        <v>85</v>
      </c>
      <c r="C47" s="28">
        <v>6</v>
      </c>
      <c r="D47" s="28">
        <v>6</v>
      </c>
      <c r="E47" s="28">
        <v>3</v>
      </c>
      <c r="F47" s="28">
        <v>21</v>
      </c>
      <c r="G47" s="32">
        <v>11</v>
      </c>
      <c r="H47" s="32"/>
      <c r="I47" s="6"/>
      <c r="J47" s="40"/>
      <c r="K47" s="6"/>
      <c r="L47" s="6"/>
      <c r="M47" s="6"/>
      <c r="N47" s="6"/>
      <c r="O47" s="6"/>
      <c r="P47" s="6"/>
      <c r="Q47" s="6"/>
    </row>
    <row r="48" spans="1:17" ht="24.95" customHeight="1" x14ac:dyDescent="0.25">
      <c r="A48" s="27" t="s">
        <v>50</v>
      </c>
      <c r="B48" s="31" t="s">
        <v>86</v>
      </c>
      <c r="C48" s="28">
        <v>12</v>
      </c>
      <c r="D48" s="28">
        <v>12</v>
      </c>
      <c r="E48" s="28">
        <v>6</v>
      </c>
      <c r="F48" s="28">
        <v>21</v>
      </c>
      <c r="G48" s="32">
        <v>11</v>
      </c>
      <c r="H48" s="32"/>
      <c r="I48" s="6"/>
      <c r="J48" s="40"/>
      <c r="K48" s="6"/>
      <c r="L48" s="6"/>
      <c r="M48" s="6"/>
      <c r="N48" s="6"/>
      <c r="O48" s="6"/>
      <c r="P48" s="6"/>
      <c r="Q48" s="6"/>
    </row>
    <row r="49" spans="1:17" ht="24.95" customHeight="1" x14ac:dyDescent="0.25">
      <c r="A49" s="27" t="s">
        <v>95</v>
      </c>
      <c r="B49" s="31" t="s">
        <v>171</v>
      </c>
      <c r="C49" s="28">
        <v>24</v>
      </c>
      <c r="D49" s="28">
        <v>9</v>
      </c>
      <c r="E49" s="28">
        <v>15</v>
      </c>
      <c r="F49" s="28">
        <v>21</v>
      </c>
      <c r="G49" s="32">
        <v>11</v>
      </c>
      <c r="H49" s="32"/>
      <c r="I49" s="6"/>
      <c r="J49" s="40"/>
      <c r="K49" s="6"/>
      <c r="L49" s="6"/>
      <c r="M49" s="6"/>
      <c r="N49" s="6"/>
      <c r="O49" s="6"/>
      <c r="P49" s="6"/>
      <c r="Q49" s="6"/>
    </row>
    <row r="50" spans="1:17" ht="24.95" customHeight="1" x14ac:dyDescent="0.25">
      <c r="A50" s="27" t="s">
        <v>50</v>
      </c>
      <c r="B50" s="31" t="s">
        <v>87</v>
      </c>
      <c r="C50" s="28">
        <v>24</v>
      </c>
      <c r="D50" s="28">
        <v>3</v>
      </c>
      <c r="E50" s="28"/>
      <c r="F50" s="28">
        <v>21</v>
      </c>
      <c r="G50" s="32">
        <v>11</v>
      </c>
      <c r="H50" s="32"/>
      <c r="I50" s="6"/>
      <c r="J50" s="40"/>
      <c r="K50" s="6"/>
      <c r="L50" s="6"/>
      <c r="M50" s="6"/>
      <c r="N50" s="6"/>
      <c r="O50" s="6"/>
      <c r="P50" s="6"/>
      <c r="Q50" s="6"/>
    </row>
    <row r="51" spans="1:17" ht="24.95" customHeight="1" x14ac:dyDescent="0.25">
      <c r="A51" s="27" t="s">
        <v>50</v>
      </c>
      <c r="B51" s="31" t="s">
        <v>164</v>
      </c>
      <c r="C51" s="28">
        <v>15</v>
      </c>
      <c r="D51" s="28">
        <v>3</v>
      </c>
      <c r="E51" s="28">
        <v>7</v>
      </c>
      <c r="F51" s="28">
        <v>21</v>
      </c>
      <c r="G51" s="32">
        <v>11</v>
      </c>
      <c r="H51" s="32"/>
      <c r="I51" s="6"/>
      <c r="J51" s="40"/>
      <c r="K51" s="6"/>
      <c r="L51" s="6"/>
      <c r="M51" s="6"/>
      <c r="N51" s="6"/>
      <c r="O51" s="6"/>
      <c r="P51" s="6"/>
      <c r="Q51" s="6"/>
    </row>
    <row r="52" spans="1:17" ht="24.95" customHeight="1" x14ac:dyDescent="0.25">
      <c r="A52" s="27" t="s">
        <v>50</v>
      </c>
      <c r="B52" s="31" t="s">
        <v>142</v>
      </c>
      <c r="C52" s="28">
        <v>12</v>
      </c>
      <c r="D52" s="28">
        <v>3</v>
      </c>
      <c r="E52" s="28">
        <v>5</v>
      </c>
      <c r="F52" s="28">
        <v>21</v>
      </c>
      <c r="G52" s="32">
        <v>11</v>
      </c>
      <c r="H52" s="32"/>
      <c r="I52" s="6"/>
      <c r="J52" s="40"/>
      <c r="K52" s="6"/>
      <c r="L52" s="6"/>
      <c r="M52" s="6"/>
      <c r="N52" s="6"/>
      <c r="O52" s="6"/>
      <c r="P52" s="6"/>
      <c r="Q52" s="6"/>
    </row>
    <row r="53" spans="1:17" ht="24.95" customHeight="1" x14ac:dyDescent="0.25">
      <c r="A53" s="27" t="s">
        <v>50</v>
      </c>
      <c r="B53" s="31" t="s">
        <v>157</v>
      </c>
      <c r="C53" s="28">
        <v>15</v>
      </c>
      <c r="D53" s="28" t="s">
        <v>7</v>
      </c>
      <c r="E53" s="28">
        <v>7</v>
      </c>
      <c r="F53" s="28">
        <v>21</v>
      </c>
      <c r="G53" s="32">
        <v>11</v>
      </c>
      <c r="H53" s="32"/>
      <c r="I53" s="6"/>
      <c r="J53" s="40"/>
      <c r="K53" s="6"/>
      <c r="L53" s="6"/>
      <c r="M53" s="6"/>
      <c r="N53" s="6"/>
      <c r="O53" s="6"/>
      <c r="P53" s="6"/>
      <c r="Q53" s="6"/>
    </row>
    <row r="54" spans="1:17" ht="24.95" customHeight="1" x14ac:dyDescent="0.25">
      <c r="A54" s="27" t="s">
        <v>50</v>
      </c>
      <c r="B54" s="31" t="s">
        <v>155</v>
      </c>
      <c r="C54" s="28">
        <v>24</v>
      </c>
      <c r="D54" s="28">
        <v>3</v>
      </c>
      <c r="E54" s="28">
        <v>13</v>
      </c>
      <c r="F54" s="28">
        <v>21</v>
      </c>
      <c r="G54" s="32">
        <v>11</v>
      </c>
      <c r="H54" s="32"/>
      <c r="I54" s="6"/>
      <c r="J54" s="40"/>
      <c r="K54" s="6"/>
      <c r="L54" s="6"/>
      <c r="M54" s="6"/>
      <c r="N54" s="6"/>
      <c r="O54" s="6"/>
      <c r="P54" s="6"/>
      <c r="Q54" s="6"/>
    </row>
    <row r="55" spans="1:17" ht="24.95" customHeight="1" x14ac:dyDescent="0.25">
      <c r="A55" s="27" t="s">
        <v>50</v>
      </c>
      <c r="B55" s="31" t="s">
        <v>156</v>
      </c>
      <c r="C55" s="28">
        <v>35</v>
      </c>
      <c r="D55" s="28">
        <v>6</v>
      </c>
      <c r="E55" s="28">
        <v>25</v>
      </c>
      <c r="F55" s="28">
        <v>21</v>
      </c>
      <c r="G55" s="32">
        <v>11</v>
      </c>
      <c r="H55" s="32"/>
      <c r="I55" s="6"/>
      <c r="J55" s="40"/>
      <c r="K55" s="6"/>
      <c r="L55" s="6"/>
      <c r="M55" s="6"/>
      <c r="N55" s="6"/>
      <c r="O55" s="6"/>
      <c r="P55" s="6"/>
      <c r="Q55" s="6"/>
    </row>
    <row r="56" spans="1:17" ht="24.95" customHeight="1" x14ac:dyDescent="0.25">
      <c r="A56" s="27" t="s">
        <v>50</v>
      </c>
      <c r="B56" s="56" t="s">
        <v>139</v>
      </c>
      <c r="C56" s="54">
        <v>45</v>
      </c>
      <c r="D56" s="54">
        <v>3</v>
      </c>
      <c r="E56" s="54">
        <v>25</v>
      </c>
      <c r="F56" s="54">
        <v>21</v>
      </c>
      <c r="G56" s="55">
        <v>11</v>
      </c>
      <c r="H56" s="6"/>
      <c r="I56" s="6"/>
      <c r="J56" s="40"/>
      <c r="K56" s="6"/>
      <c r="L56" s="6"/>
      <c r="M56" s="6"/>
      <c r="N56" s="6"/>
      <c r="O56" s="6"/>
      <c r="P56" s="6"/>
      <c r="Q56" s="6"/>
    </row>
    <row r="57" spans="1:17" ht="24.95" customHeight="1" x14ac:dyDescent="0.25">
      <c r="A57" s="27" t="s">
        <v>50</v>
      </c>
      <c r="B57" s="57" t="s">
        <v>140</v>
      </c>
      <c r="C57" s="28">
        <v>15</v>
      </c>
      <c r="D57" s="28">
        <v>3</v>
      </c>
      <c r="E57" s="28">
        <v>7</v>
      </c>
      <c r="F57" s="28">
        <v>21</v>
      </c>
      <c r="G57" s="32">
        <v>11</v>
      </c>
      <c r="H57" s="6"/>
      <c r="I57" s="6"/>
      <c r="J57" s="40"/>
      <c r="K57" s="6"/>
      <c r="L57" s="6"/>
      <c r="M57" s="6"/>
      <c r="N57" s="6"/>
      <c r="O57" s="6"/>
      <c r="P57" s="6"/>
      <c r="Q57" s="6"/>
    </row>
    <row r="58" spans="1:17" ht="24" customHeight="1" x14ac:dyDescent="0.25">
      <c r="A58" s="27" t="s">
        <v>95</v>
      </c>
      <c r="B58" s="58" t="s">
        <v>141</v>
      </c>
      <c r="C58" s="59">
        <v>6</v>
      </c>
      <c r="D58" s="59">
        <v>6</v>
      </c>
      <c r="E58" s="59">
        <v>3</v>
      </c>
      <c r="F58" s="59">
        <v>21</v>
      </c>
      <c r="G58" s="60">
        <v>11</v>
      </c>
    </row>
    <row r="59" spans="1:17" ht="24" customHeight="1" x14ac:dyDescent="0.25">
      <c r="A59" s="27" t="s">
        <v>95</v>
      </c>
      <c r="B59" s="61" t="s">
        <v>143</v>
      </c>
      <c r="C59" s="62">
        <v>12</v>
      </c>
      <c r="D59" s="62">
        <v>28</v>
      </c>
      <c r="E59" s="62">
        <v>7</v>
      </c>
      <c r="F59" s="62">
        <v>21</v>
      </c>
      <c r="G59" s="71">
        <v>11</v>
      </c>
    </row>
    <row r="60" spans="1:17" ht="24.75" customHeight="1" x14ac:dyDescent="0.25">
      <c r="A60" s="27" t="s">
        <v>145</v>
      </c>
      <c r="B60" s="31" t="s">
        <v>146</v>
      </c>
      <c r="C60" s="59">
        <v>6</v>
      </c>
      <c r="D60" s="59">
        <v>3</v>
      </c>
      <c r="E60" s="59">
        <v>3</v>
      </c>
      <c r="F60" s="59">
        <v>21</v>
      </c>
      <c r="G60" s="60">
        <v>11</v>
      </c>
    </row>
    <row r="61" spans="1:17" ht="24.95" customHeight="1" x14ac:dyDescent="0.25">
      <c r="A61" s="66" t="s">
        <v>50</v>
      </c>
      <c r="B61" s="63" t="s">
        <v>147</v>
      </c>
      <c r="C61" s="64">
        <v>15</v>
      </c>
      <c r="D61" s="64">
        <v>3</v>
      </c>
      <c r="E61" s="64">
        <v>9</v>
      </c>
      <c r="F61" s="64">
        <v>21</v>
      </c>
      <c r="G61" s="65">
        <v>11</v>
      </c>
      <c r="H61" s="32"/>
      <c r="I61" s="6"/>
      <c r="J61" s="40"/>
      <c r="K61" s="6"/>
      <c r="L61" s="6"/>
      <c r="M61" s="6"/>
      <c r="N61" s="6"/>
      <c r="O61" s="6"/>
      <c r="P61" s="6"/>
      <c r="Q61" s="6"/>
    </row>
    <row r="62" spans="1:17" ht="24.75" customHeight="1" x14ac:dyDescent="0.25">
      <c r="A62" s="27" t="s">
        <v>95</v>
      </c>
      <c r="B62" s="31" t="s">
        <v>148</v>
      </c>
      <c r="C62" s="28">
        <v>0</v>
      </c>
      <c r="D62" s="28">
        <v>1</v>
      </c>
      <c r="E62" s="28">
        <v>0</v>
      </c>
      <c r="F62" s="28">
        <v>3</v>
      </c>
      <c r="G62" s="67">
        <v>0</v>
      </c>
    </row>
    <row r="63" spans="1:17" ht="19.5" customHeight="1" x14ac:dyDescent="0.25">
      <c r="A63" s="27" t="s">
        <v>50</v>
      </c>
      <c r="B63" s="68" t="s">
        <v>149</v>
      </c>
      <c r="C63" s="69">
        <v>0</v>
      </c>
      <c r="D63" s="69">
        <v>3</v>
      </c>
      <c r="E63" s="69">
        <v>1</v>
      </c>
      <c r="F63" s="69">
        <v>11</v>
      </c>
      <c r="G63" s="69">
        <v>6</v>
      </c>
    </row>
    <row r="64" spans="1:17" ht="20.25" customHeight="1" x14ac:dyDescent="0.25">
      <c r="A64" s="27" t="s">
        <v>50</v>
      </c>
      <c r="B64" s="70" t="s">
        <v>150</v>
      </c>
      <c r="C64" s="32">
        <v>12</v>
      </c>
      <c r="D64" s="32">
        <v>28</v>
      </c>
      <c r="E64" s="32">
        <v>6</v>
      </c>
      <c r="F64" s="32">
        <v>21</v>
      </c>
      <c r="G64" s="32">
        <v>11</v>
      </c>
    </row>
    <row r="65" spans="1:10" ht="18.75" customHeight="1" x14ac:dyDescent="0.25">
      <c r="A65" s="27" t="s">
        <v>50</v>
      </c>
      <c r="B65" s="68" t="s">
        <v>151</v>
      </c>
      <c r="C65" s="65">
        <v>30</v>
      </c>
      <c r="D65" s="65">
        <v>18</v>
      </c>
      <c r="E65" s="65">
        <v>25</v>
      </c>
      <c r="F65" s="65">
        <v>21</v>
      </c>
      <c r="G65" s="65">
        <v>11</v>
      </c>
    </row>
    <row r="66" spans="1:10" ht="18" customHeight="1" x14ac:dyDescent="0.25">
      <c r="A66" s="27" t="s">
        <v>50</v>
      </c>
      <c r="B66" s="73" t="s">
        <v>159</v>
      </c>
      <c r="C66" s="72">
        <v>30</v>
      </c>
      <c r="D66" s="72">
        <v>12</v>
      </c>
      <c r="E66" s="72">
        <v>25</v>
      </c>
      <c r="F66" s="72">
        <v>21</v>
      </c>
      <c r="G66" s="72">
        <v>11</v>
      </c>
    </row>
    <row r="67" spans="1:10" ht="23.25" customHeight="1" x14ac:dyDescent="0.25">
      <c r="A67" s="27" t="s">
        <v>50</v>
      </c>
      <c r="B67" s="74" t="s">
        <v>154</v>
      </c>
      <c r="C67" s="69">
        <v>15</v>
      </c>
      <c r="D67" s="69">
        <v>9</v>
      </c>
      <c r="E67" s="69">
        <v>13</v>
      </c>
      <c r="F67" s="69">
        <v>21</v>
      </c>
      <c r="G67" s="69">
        <v>11</v>
      </c>
    </row>
    <row r="68" spans="1:10" ht="18" customHeight="1" x14ac:dyDescent="0.25">
      <c r="A68" s="27" t="s">
        <v>161</v>
      </c>
      <c r="B68" s="73" t="s">
        <v>160</v>
      </c>
      <c r="C68" s="75">
        <v>21</v>
      </c>
      <c r="D68" s="75">
        <v>6</v>
      </c>
      <c r="E68" s="75">
        <v>25</v>
      </c>
      <c r="F68" s="75">
        <v>21</v>
      </c>
      <c r="G68" s="75">
        <v>11</v>
      </c>
    </row>
    <row r="69" spans="1:10" ht="27.75" customHeight="1" x14ac:dyDescent="0.25">
      <c r="A69" s="27" t="s">
        <v>50</v>
      </c>
      <c r="B69" s="74" t="s">
        <v>162</v>
      </c>
      <c r="C69" s="69">
        <v>30</v>
      </c>
      <c r="D69" s="69">
        <v>6</v>
      </c>
      <c r="E69" s="69">
        <v>25</v>
      </c>
      <c r="F69" s="69">
        <v>21</v>
      </c>
      <c r="G69" s="69">
        <v>11</v>
      </c>
    </row>
    <row r="70" spans="1:10" ht="20.25" customHeight="1" x14ac:dyDescent="0.25">
      <c r="A70" s="27" t="s">
        <v>50</v>
      </c>
      <c r="B70" s="73" t="s">
        <v>165</v>
      </c>
      <c r="C70" s="75">
        <v>30</v>
      </c>
      <c r="D70" s="75">
        <v>9</v>
      </c>
      <c r="E70" s="75">
        <v>25</v>
      </c>
      <c r="F70" s="75">
        <v>21</v>
      </c>
      <c r="G70" s="75">
        <v>11</v>
      </c>
      <c r="J70" t="s">
        <v>7</v>
      </c>
    </row>
    <row r="71" spans="1:10" ht="24" customHeight="1" x14ac:dyDescent="0.25">
      <c r="A71" s="27" t="s">
        <v>50</v>
      </c>
      <c r="B71" s="74" t="s">
        <v>166</v>
      </c>
      <c r="C71" s="77">
        <v>30</v>
      </c>
      <c r="D71" s="77">
        <v>5</v>
      </c>
      <c r="E71" s="77">
        <v>25</v>
      </c>
      <c r="F71" s="77">
        <v>21</v>
      </c>
      <c r="G71" s="77">
        <v>11</v>
      </c>
    </row>
    <row r="72" spans="1:10" ht="21" customHeight="1" x14ac:dyDescent="0.25">
      <c r="A72" s="27" t="s">
        <v>50</v>
      </c>
      <c r="B72" s="73" t="s">
        <v>167</v>
      </c>
      <c r="C72" s="76">
        <v>30</v>
      </c>
      <c r="D72" s="76">
        <v>5</v>
      </c>
      <c r="E72" s="76">
        <v>25</v>
      </c>
      <c r="F72" s="76">
        <v>21</v>
      </c>
      <c r="G72" s="76">
        <v>11</v>
      </c>
    </row>
    <row r="73" spans="1:10" ht="19.5" customHeight="1" x14ac:dyDescent="0.25">
      <c r="A73" s="27" t="s">
        <v>50</v>
      </c>
      <c r="B73" s="74" t="s">
        <v>168</v>
      </c>
      <c r="C73" s="77">
        <v>30</v>
      </c>
      <c r="D73" s="77">
        <v>5</v>
      </c>
      <c r="E73" s="77">
        <v>25</v>
      </c>
      <c r="F73" s="77">
        <v>21</v>
      </c>
      <c r="G73" s="77">
        <v>11</v>
      </c>
    </row>
    <row r="74" spans="1:10" ht="21" customHeight="1" x14ac:dyDescent="0.25">
      <c r="A74" s="27" t="s">
        <v>50</v>
      </c>
      <c r="B74" s="73" t="s">
        <v>169</v>
      </c>
      <c r="C74" s="78">
        <v>12</v>
      </c>
      <c r="D74" s="78">
        <v>3</v>
      </c>
      <c r="E74" s="78">
        <v>6</v>
      </c>
      <c r="F74" s="78">
        <v>21</v>
      </c>
      <c r="G74" s="79">
        <v>11</v>
      </c>
    </row>
    <row r="75" spans="1:10" ht="16.5" customHeight="1" x14ac:dyDescent="0.25">
      <c r="A75" s="27" t="s">
        <v>50</v>
      </c>
      <c r="B75" s="74" t="s">
        <v>173</v>
      </c>
      <c r="C75" s="77">
        <v>3</v>
      </c>
      <c r="D75" s="77">
        <v>6</v>
      </c>
      <c r="E75" s="77">
        <v>0</v>
      </c>
      <c r="F75" s="77">
        <v>10</v>
      </c>
      <c r="G75" s="77">
        <v>11</v>
      </c>
    </row>
    <row r="76" spans="1:10" ht="19.5" customHeight="1" x14ac:dyDescent="0.25">
      <c r="A76" s="27" t="s">
        <v>50</v>
      </c>
      <c r="B76" s="73" t="s">
        <v>172</v>
      </c>
      <c r="C76" s="72">
        <v>30</v>
      </c>
      <c r="D76" s="72">
        <v>12</v>
      </c>
      <c r="E76" s="72">
        <v>15</v>
      </c>
      <c r="F76" s="72">
        <v>21</v>
      </c>
      <c r="G76" s="72">
        <v>11</v>
      </c>
    </row>
    <row r="77" spans="1:10" ht="18" customHeight="1" x14ac:dyDescent="0.25">
      <c r="A77" s="27" t="s">
        <v>50</v>
      </c>
      <c r="B77" s="74" t="s">
        <v>174</v>
      </c>
      <c r="C77" s="77">
        <v>3</v>
      </c>
      <c r="D77" s="77">
        <v>6</v>
      </c>
      <c r="E77" s="77">
        <v>0</v>
      </c>
      <c r="F77" s="77">
        <v>10</v>
      </c>
      <c r="G77" s="77">
        <v>11</v>
      </c>
    </row>
    <row r="78" spans="1:10" ht="18.75" customHeight="1" x14ac:dyDescent="0.25">
      <c r="A78" s="27" t="s">
        <v>50</v>
      </c>
      <c r="B78" s="73" t="s">
        <v>175</v>
      </c>
      <c r="C78" s="76">
        <v>20</v>
      </c>
      <c r="D78" s="76">
        <v>6</v>
      </c>
      <c r="E78" s="76">
        <v>13</v>
      </c>
      <c r="F78" s="76">
        <v>21</v>
      </c>
      <c r="G78" s="76">
        <v>11</v>
      </c>
    </row>
    <row r="79" spans="1:10" ht="15.75" customHeight="1" x14ac:dyDescent="0.25">
      <c r="A79" s="27" t="s">
        <v>50</v>
      </c>
      <c r="B79" s="74" t="s">
        <v>176</v>
      </c>
      <c r="C79" s="80">
        <v>30</v>
      </c>
      <c r="D79" s="80">
        <v>12</v>
      </c>
      <c r="E79" s="80">
        <v>15</v>
      </c>
      <c r="F79" s="80">
        <v>21</v>
      </c>
      <c r="G79" s="80">
        <v>11</v>
      </c>
    </row>
    <row r="80" spans="1:10" x14ac:dyDescent="0.25">
      <c r="A80" s="27" t="s">
        <v>50</v>
      </c>
      <c r="B80" s="73" t="s">
        <v>179</v>
      </c>
      <c r="C80" s="76">
        <v>10</v>
      </c>
      <c r="D80" s="76">
        <v>3</v>
      </c>
      <c r="E80" s="76">
        <v>0</v>
      </c>
      <c r="F80" s="76">
        <v>10</v>
      </c>
      <c r="G80" s="76">
        <v>11</v>
      </c>
    </row>
    <row r="81" spans="1:7" x14ac:dyDescent="0.25">
      <c r="A81" s="27" t="s">
        <v>50</v>
      </c>
      <c r="B81" s="74" t="s">
        <v>178</v>
      </c>
      <c r="C81" s="76">
        <v>10</v>
      </c>
      <c r="D81" s="76">
        <v>3</v>
      </c>
      <c r="E81" s="76">
        <v>0</v>
      </c>
      <c r="F81" s="76">
        <v>10</v>
      </c>
      <c r="G81" s="76">
        <v>0</v>
      </c>
    </row>
    <row r="82" spans="1:7" x14ac:dyDescent="0.25">
      <c r="A82" s="27" t="s">
        <v>50</v>
      </c>
      <c r="B82" s="73" t="s">
        <v>177</v>
      </c>
      <c r="C82" s="76">
        <v>10</v>
      </c>
      <c r="D82" s="76">
        <v>3</v>
      </c>
      <c r="E82" s="76">
        <v>0</v>
      </c>
      <c r="F82" s="76">
        <v>10</v>
      </c>
      <c r="G82" s="76">
        <v>0</v>
      </c>
    </row>
    <row r="83" spans="1:7" x14ac:dyDescent="0.25">
      <c r="A83" s="27" t="s">
        <v>95</v>
      </c>
      <c r="B83" s="74" t="s">
        <v>180</v>
      </c>
      <c r="C83" s="76">
        <v>20</v>
      </c>
      <c r="D83" s="76">
        <v>3</v>
      </c>
      <c r="E83" s="76">
        <v>15</v>
      </c>
      <c r="F83" s="76">
        <v>21</v>
      </c>
      <c r="G83" s="76">
        <v>11</v>
      </c>
    </row>
    <row r="84" spans="1:7" x14ac:dyDescent="0.25">
      <c r="A84" s="27" t="s">
        <v>50</v>
      </c>
      <c r="B84" s="73" t="s">
        <v>181</v>
      </c>
      <c r="C84" s="76">
        <v>30</v>
      </c>
      <c r="D84" s="76">
        <v>6</v>
      </c>
      <c r="E84" s="76">
        <v>15</v>
      </c>
      <c r="F84" s="76">
        <v>21</v>
      </c>
      <c r="G84" s="76">
        <v>11</v>
      </c>
    </row>
    <row r="85" spans="1:7" x14ac:dyDescent="0.25">
      <c r="A85" s="27" t="s">
        <v>50</v>
      </c>
      <c r="B85" s="74" t="s">
        <v>182</v>
      </c>
      <c r="C85" s="76">
        <v>30</v>
      </c>
      <c r="D85" s="76">
        <v>6</v>
      </c>
      <c r="E85" s="76">
        <v>10</v>
      </c>
      <c r="F85" s="76">
        <v>21</v>
      </c>
      <c r="G85" s="76">
        <v>11</v>
      </c>
    </row>
  </sheetData>
  <mergeCells count="2">
    <mergeCell ref="K1:L1"/>
    <mergeCell ref="M1:N1"/>
  </mergeCells>
  <pageMargins left="0.23622047244094491" right="0.23622047244094491" top="0.19685039370078741" bottom="0.19685039370078741" header="0.31496062992125984" footer="0.31496062992125984"/>
  <pageSetup scale="85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2:Y264"/>
  <sheetViews>
    <sheetView topLeftCell="A3" zoomScaleNormal="100" workbookViewId="0">
      <pane ySplit="1" topLeftCell="A4" activePane="bottomLeft" state="frozen"/>
      <selection activeCell="A3" sqref="A3"/>
      <selection pane="bottomLeft" activeCell="S17" sqref="S17"/>
    </sheetView>
  </sheetViews>
  <sheetFormatPr baseColWidth="10" defaultRowHeight="15" outlineLevelRow="1" x14ac:dyDescent="0.25"/>
  <cols>
    <col min="1" max="1" width="6.85546875" customWidth="1"/>
    <col min="2" max="2" width="11.42578125" style="2" customWidth="1"/>
    <col min="3" max="3" width="8.140625" style="2" customWidth="1"/>
    <col min="4" max="4" width="11" style="2" customWidth="1"/>
    <col min="5" max="5" width="13.7109375" style="2" customWidth="1"/>
    <col min="6" max="6" width="15" style="2" customWidth="1"/>
    <col min="7" max="7" width="10.7109375" style="2" customWidth="1"/>
    <col min="8" max="8" width="7.140625" customWidth="1"/>
    <col min="9" max="9" width="6.85546875" customWidth="1"/>
    <col min="10" max="10" width="7.140625" customWidth="1"/>
    <col min="11" max="12" width="7" customWidth="1"/>
    <col min="13" max="13" width="7.140625" customWidth="1"/>
    <col min="14" max="14" width="7" customWidth="1"/>
    <col min="15" max="16" width="6.85546875" customWidth="1"/>
    <col min="17" max="17" width="7" customWidth="1"/>
    <col min="18" max="19" width="6.7109375" customWidth="1"/>
    <col min="20" max="20" width="5" customWidth="1"/>
    <col min="21" max="21" width="5.7109375" customWidth="1"/>
  </cols>
  <sheetData>
    <row r="2" spans="1:25" x14ac:dyDescent="0.25">
      <c r="F2" s="3"/>
      <c r="G2" s="3"/>
    </row>
    <row r="3" spans="1:25" s="43" customFormat="1" ht="32.25" customHeight="1" x14ac:dyDescent="0.25">
      <c r="A3" s="91" t="s">
        <v>42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</row>
    <row r="4" spans="1:25" ht="18.75" customHeight="1" x14ac:dyDescent="0.25">
      <c r="A4" s="4"/>
      <c r="B4" s="20"/>
      <c r="C4" s="20"/>
      <c r="D4" s="20"/>
      <c r="E4" s="20"/>
      <c r="F4" s="20"/>
      <c r="G4" s="20"/>
      <c r="H4" s="4"/>
      <c r="I4" s="4"/>
      <c r="J4" s="4"/>
      <c r="K4" s="4"/>
      <c r="L4" s="4"/>
      <c r="M4" s="4"/>
      <c r="N4" s="4"/>
      <c r="O4" s="18"/>
      <c r="P4" s="18"/>
      <c r="Q4" s="18"/>
      <c r="R4" s="18"/>
      <c r="S4" s="18"/>
      <c r="T4" s="18"/>
      <c r="U4" s="4"/>
    </row>
    <row r="5" spans="1:25" ht="18.75" customHeight="1" x14ac:dyDescent="0.25">
      <c r="A5" s="88" t="s">
        <v>31</v>
      </c>
      <c r="B5" s="88"/>
      <c r="C5" s="83" t="s">
        <v>155</v>
      </c>
      <c r="D5" s="84"/>
      <c r="E5" s="85"/>
      <c r="F5" s="15"/>
      <c r="G5" s="15"/>
      <c r="H5" s="89"/>
      <c r="I5" s="89"/>
      <c r="J5" s="82"/>
      <c r="K5" s="82"/>
      <c r="L5" s="12"/>
      <c r="M5" s="89"/>
      <c r="N5" s="89"/>
      <c r="O5" s="15"/>
      <c r="P5" s="17"/>
      <c r="Q5" s="17"/>
      <c r="R5" s="17"/>
      <c r="S5" s="18"/>
      <c r="T5" s="18"/>
      <c r="U5" s="4"/>
    </row>
    <row r="6" spans="1:25" s="4" customFormat="1" ht="18" hidden="1" customHeight="1" outlineLevel="1" x14ac:dyDescent="0.25">
      <c r="A6" s="12"/>
      <c r="B6" s="15"/>
      <c r="C6" s="82" t="s">
        <v>7</v>
      </c>
      <c r="D6" s="82"/>
      <c r="E6" s="82"/>
      <c r="F6" s="17" t="s">
        <v>7</v>
      </c>
      <c r="G6" s="17"/>
      <c r="H6" s="17"/>
      <c r="I6" s="17"/>
      <c r="J6" s="17"/>
      <c r="K6" s="17"/>
      <c r="L6" s="17" t="s">
        <v>7</v>
      </c>
      <c r="M6" s="17"/>
      <c r="N6" s="12"/>
      <c r="O6" s="17"/>
      <c r="P6" s="17"/>
      <c r="Q6" s="21"/>
      <c r="R6" s="17"/>
      <c r="S6" s="18"/>
      <c r="T6" s="18"/>
      <c r="U6" s="18"/>
      <c r="V6" s="18"/>
    </row>
    <row r="7" spans="1:25" ht="18.75" customHeight="1" collapsed="1" x14ac:dyDescent="0.25">
      <c r="A7" s="88" t="s">
        <v>10</v>
      </c>
      <c r="B7" s="88"/>
      <c r="C7" s="83" t="s">
        <v>15</v>
      </c>
      <c r="D7" s="84"/>
      <c r="E7" s="85"/>
      <c r="F7" s="15" t="s">
        <v>7</v>
      </c>
      <c r="G7" s="15"/>
      <c r="H7" s="90"/>
      <c r="I7" s="90"/>
      <c r="J7" s="82"/>
      <c r="K7" s="82"/>
      <c r="L7" s="12"/>
      <c r="M7" s="89"/>
      <c r="N7" s="89"/>
      <c r="O7" s="15"/>
      <c r="P7" s="17"/>
      <c r="Q7" s="17"/>
      <c r="R7" s="17"/>
      <c r="S7" s="18"/>
      <c r="T7" s="18"/>
      <c r="U7" s="18"/>
      <c r="V7" s="6"/>
      <c r="W7" s="6"/>
    </row>
    <row r="8" spans="1:25" s="4" customFormat="1" ht="21.75" customHeight="1" x14ac:dyDescent="0.25">
      <c r="A8" s="14"/>
      <c r="B8" s="14"/>
      <c r="C8" s="15"/>
      <c r="D8" s="15"/>
      <c r="E8" s="15"/>
      <c r="F8" s="15"/>
      <c r="G8" s="15"/>
      <c r="H8" s="16"/>
      <c r="I8" s="16"/>
      <c r="J8" s="23"/>
      <c r="K8" s="23"/>
      <c r="L8" s="12"/>
      <c r="M8" s="12"/>
      <c r="N8" s="12"/>
      <c r="O8" s="17"/>
      <c r="P8" s="17"/>
      <c r="Q8" s="17"/>
      <c r="R8" s="17"/>
      <c r="S8" s="18"/>
      <c r="T8" s="18"/>
      <c r="U8" s="18"/>
      <c r="V8" s="18"/>
      <c r="W8" s="18"/>
    </row>
    <row r="9" spans="1:25" ht="34.5" customHeight="1" x14ac:dyDescent="0.25">
      <c r="A9" s="82" t="s">
        <v>7</v>
      </c>
      <c r="B9" s="82"/>
      <c r="C9" s="82" t="s">
        <v>7</v>
      </c>
      <c r="D9" s="82"/>
      <c r="E9" s="82"/>
      <c r="F9" s="10" t="s">
        <v>29</v>
      </c>
      <c r="G9" s="11" t="s">
        <v>100</v>
      </c>
      <c r="H9" s="11" t="str">
        <f>VLOOKUP(C7,FRECUENCIA[],2,FALSE)</f>
        <v>T0                                  (0 meses)</v>
      </c>
      <c r="I9" s="11" t="str">
        <f>VLOOKUP(C7,FRECUENCIA[],3,FALSE)</f>
        <v>T1                                   (3 meses)</v>
      </c>
      <c r="J9" s="44" t="str">
        <f>VLOOKUP(C7,FRECUENCIA[],4,FALSE)</f>
        <v>T2                             (6 meses)</v>
      </c>
      <c r="K9" s="44" t="str">
        <f>VLOOKUP(C7,FRECUENCIA[],5,FALSE)</f>
        <v>T3                                           (9 meses)</v>
      </c>
      <c r="L9" s="11" t="str">
        <f>VLOOKUP(C7,FRECUENCIA[],6,FALSE)</f>
        <v>T4                                  (12 meses)</v>
      </c>
      <c r="M9" s="11" t="str">
        <f>VLOOKUP(C7,FRECUENCIA[],7,FALSE)</f>
        <v>T5                                          (18 meses</v>
      </c>
      <c r="N9" s="11" t="str">
        <f>VLOOKUP(C7,FRECUENCIA[],8,FALSE)</f>
        <v>T6                                           (24 meses)</v>
      </c>
      <c r="O9" s="11" t="str">
        <f>VLOOKUP(C7,FRECUENCIA[],9,FALSE)</f>
        <v>T7                                         (36 meses)</v>
      </c>
      <c r="P9" s="11" t="str">
        <f>VLOOKUP(C7,FRECUENCIA[],10,FALSE)</f>
        <v>T8                                       (48 meses)</v>
      </c>
      <c r="Q9" s="11" t="str">
        <f>VLOOKUP(C7,FRECUENCIA[],11,FALSE)</f>
        <v>T9                                     (60 meses)</v>
      </c>
      <c r="R9" s="45" t="str">
        <f>VLOOKUP(C7,FRECUENCIA[],12,FALSE)</f>
        <v>Extra</v>
      </c>
      <c r="S9" s="52" t="s">
        <v>40</v>
      </c>
      <c r="T9" s="18"/>
      <c r="U9" s="18"/>
      <c r="V9" s="6"/>
      <c r="W9" s="6"/>
      <c r="X9" s="6"/>
      <c r="Y9" s="6"/>
    </row>
    <row r="10" spans="1:25" ht="24.75" customHeight="1" x14ac:dyDescent="0.25">
      <c r="A10" s="12"/>
      <c r="B10" s="15"/>
      <c r="C10" s="82"/>
      <c r="D10" s="82"/>
      <c r="E10" s="82"/>
      <c r="F10" s="11" t="s">
        <v>97</v>
      </c>
      <c r="G10" s="11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9">
        <v>0</v>
      </c>
      <c r="S10" s="52">
        <v>0</v>
      </c>
      <c r="T10" s="4"/>
      <c r="U10" s="4"/>
    </row>
    <row r="11" spans="1:25" ht="24.75" customHeight="1" x14ac:dyDescent="0.25">
      <c r="A11" s="12"/>
      <c r="B11" s="15"/>
      <c r="C11" s="82"/>
      <c r="D11" s="82"/>
      <c r="E11" s="82"/>
      <c r="F11" s="11" t="s">
        <v>98</v>
      </c>
      <c r="G11" s="11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52">
        <v>0</v>
      </c>
      <c r="T11" s="4"/>
      <c r="U11" s="4"/>
    </row>
    <row r="12" spans="1:25" ht="21.75" customHeight="1" x14ac:dyDescent="0.25">
      <c r="A12" s="12"/>
      <c r="B12" s="15"/>
      <c r="C12" s="82"/>
      <c r="D12" s="82"/>
      <c r="E12" s="82"/>
      <c r="F12" s="53" t="s">
        <v>90</v>
      </c>
      <c r="G12" s="53">
        <v>24</v>
      </c>
      <c r="H12" s="50">
        <v>0</v>
      </c>
      <c r="I12" s="50">
        <v>24</v>
      </c>
      <c r="J12" s="50">
        <v>24</v>
      </c>
      <c r="K12" s="50">
        <v>24</v>
      </c>
      <c r="L12" s="50">
        <v>24</v>
      </c>
      <c r="M12" s="50">
        <v>24</v>
      </c>
      <c r="N12" s="50">
        <v>24</v>
      </c>
      <c r="O12" s="50">
        <v>24</v>
      </c>
      <c r="P12" s="50">
        <v>24</v>
      </c>
      <c r="Q12" s="50">
        <v>0</v>
      </c>
      <c r="R12" s="50">
        <v>0</v>
      </c>
      <c r="S12" s="52">
        <f>SUM(I12+J12+K12+L12+M12+N12+O12+P12+Q12+R12)</f>
        <v>192</v>
      </c>
      <c r="T12" s="4"/>
      <c r="U12" s="4"/>
    </row>
    <row r="13" spans="1:25" ht="22.5" customHeight="1" x14ac:dyDescent="0.25">
      <c r="A13" s="4"/>
      <c r="B13" s="20"/>
      <c r="C13" s="87"/>
      <c r="D13" s="87"/>
      <c r="E13" s="87"/>
      <c r="F13" s="52" t="s">
        <v>99</v>
      </c>
      <c r="G13" s="52">
        <v>3</v>
      </c>
      <c r="H13" s="50">
        <v>0</v>
      </c>
      <c r="I13" s="50">
        <v>3</v>
      </c>
      <c r="J13" s="50">
        <v>3</v>
      </c>
      <c r="K13" s="50">
        <v>3</v>
      </c>
      <c r="L13" s="50">
        <v>3</v>
      </c>
      <c r="M13" s="50">
        <v>3</v>
      </c>
      <c r="N13" s="50">
        <v>3</v>
      </c>
      <c r="O13" s="50">
        <v>3</v>
      </c>
      <c r="P13" s="50">
        <v>3</v>
      </c>
      <c r="Q13" s="50">
        <v>0</v>
      </c>
      <c r="R13" s="50">
        <v>0</v>
      </c>
      <c r="S13" s="52">
        <f>SUM(H13:R13)</f>
        <v>24</v>
      </c>
      <c r="T13" s="4"/>
      <c r="U13" s="4" t="s">
        <v>7</v>
      </c>
      <c r="V13" t="s">
        <v>7</v>
      </c>
    </row>
    <row r="14" spans="1:25" ht="22.5" customHeight="1" x14ac:dyDescent="0.25">
      <c r="A14" s="4"/>
      <c r="B14" s="20"/>
      <c r="C14" s="20"/>
      <c r="D14" s="20"/>
      <c r="E14" s="20"/>
      <c r="F14" s="52" t="s">
        <v>152</v>
      </c>
      <c r="G14" s="52">
        <v>13</v>
      </c>
      <c r="H14" s="50">
        <v>0</v>
      </c>
      <c r="I14" s="50">
        <v>13</v>
      </c>
      <c r="J14" s="50">
        <v>13</v>
      </c>
      <c r="K14" s="50">
        <v>13</v>
      </c>
      <c r="L14" s="50">
        <v>13</v>
      </c>
      <c r="M14" s="50">
        <v>13</v>
      </c>
      <c r="N14" s="50">
        <v>13</v>
      </c>
      <c r="O14" s="50">
        <v>13</v>
      </c>
      <c r="P14" s="50">
        <v>13</v>
      </c>
      <c r="Q14" s="50">
        <v>0</v>
      </c>
      <c r="R14" s="51">
        <v>0</v>
      </c>
      <c r="S14" s="52">
        <f>SUM(I14:Q14)</f>
        <v>104</v>
      </c>
      <c r="T14" s="4"/>
      <c r="U14" s="4"/>
    </row>
    <row r="15" spans="1:25" ht="22.5" customHeight="1" x14ac:dyDescent="0.25">
      <c r="A15" s="4"/>
      <c r="B15" s="20"/>
      <c r="C15" s="87"/>
      <c r="D15" s="87"/>
      <c r="E15" s="87"/>
      <c r="F15" s="53" t="s">
        <v>92</v>
      </c>
      <c r="G15" s="52">
        <v>21</v>
      </c>
      <c r="H15" s="50">
        <v>0</v>
      </c>
      <c r="I15" s="50">
        <v>0</v>
      </c>
      <c r="J15" s="50">
        <v>0</v>
      </c>
      <c r="K15" s="50">
        <v>21</v>
      </c>
      <c r="L15" s="50">
        <v>0</v>
      </c>
      <c r="M15" s="50">
        <v>0</v>
      </c>
      <c r="N15" s="50">
        <v>0</v>
      </c>
      <c r="O15" s="50">
        <v>0</v>
      </c>
      <c r="P15" s="50">
        <v>0</v>
      </c>
      <c r="Q15" s="50">
        <v>0</v>
      </c>
      <c r="R15" s="51">
        <v>0</v>
      </c>
      <c r="S15" s="52">
        <f>SUM(H15:R15)</f>
        <v>21</v>
      </c>
      <c r="T15" s="4"/>
      <c r="U15" s="4"/>
    </row>
    <row r="16" spans="1:25" ht="22.5" customHeight="1" x14ac:dyDescent="0.25">
      <c r="A16" s="4"/>
      <c r="B16" s="20"/>
      <c r="C16" s="87"/>
      <c r="D16" s="87"/>
      <c r="E16" s="87"/>
      <c r="F16" s="53" t="s">
        <v>93</v>
      </c>
      <c r="G16" s="52">
        <v>11</v>
      </c>
      <c r="H16" s="50">
        <v>0</v>
      </c>
      <c r="I16" s="50">
        <v>0</v>
      </c>
      <c r="J16" s="50">
        <v>0</v>
      </c>
      <c r="K16" s="50">
        <v>0</v>
      </c>
      <c r="L16" s="50">
        <v>11</v>
      </c>
      <c r="M16" s="50">
        <v>0</v>
      </c>
      <c r="N16" s="50">
        <v>0</v>
      </c>
      <c r="O16" s="50">
        <v>0</v>
      </c>
      <c r="P16" s="50">
        <v>0</v>
      </c>
      <c r="Q16" s="50">
        <v>0</v>
      </c>
      <c r="R16" s="51">
        <v>0</v>
      </c>
      <c r="S16" s="52">
        <v>0</v>
      </c>
      <c r="T16" s="4" t="s">
        <v>7</v>
      </c>
      <c r="U16" s="4"/>
    </row>
    <row r="17" spans="1:21" ht="22.5" customHeight="1" x14ac:dyDescent="0.25">
      <c r="A17" s="4"/>
      <c r="B17" s="20"/>
      <c r="C17" s="86"/>
      <c r="D17" s="86"/>
      <c r="E17" s="86"/>
      <c r="F17" s="20"/>
      <c r="G17" s="20"/>
      <c r="H17" s="94" t="s">
        <v>44</v>
      </c>
      <c r="I17" s="94"/>
      <c r="J17" s="52">
        <f>SUM(J10:J14)</f>
        <v>40</v>
      </c>
      <c r="K17" s="24" t="s">
        <v>41</v>
      </c>
      <c r="L17" s="4"/>
      <c r="M17" s="4"/>
      <c r="N17" s="4" t="s">
        <v>7</v>
      </c>
      <c r="O17" s="4"/>
      <c r="P17" s="4" t="s">
        <v>7</v>
      </c>
      <c r="Q17" s="92" t="s">
        <v>43</v>
      </c>
      <c r="R17" s="93"/>
      <c r="S17" s="52">
        <f>SUM(S12:S16)</f>
        <v>341</v>
      </c>
      <c r="T17" s="22" t="s">
        <v>41</v>
      </c>
      <c r="U17" s="4"/>
    </row>
    <row r="18" spans="1:21" ht="32.25" customHeight="1" x14ac:dyDescent="0.25">
      <c r="A18" s="4"/>
      <c r="B18" s="20"/>
      <c r="C18" s="87"/>
      <c r="D18" s="87"/>
      <c r="E18" s="87"/>
      <c r="F18" s="20"/>
      <c r="G18" s="20"/>
      <c r="H18" s="4"/>
      <c r="I18" s="4"/>
      <c r="J18" s="4"/>
      <c r="K18" s="4"/>
      <c r="L18" s="4"/>
      <c r="M18" s="4"/>
      <c r="N18" s="4"/>
      <c r="O18" s="4" t="s">
        <v>7</v>
      </c>
      <c r="P18" s="4"/>
      <c r="Q18" s="4" t="s">
        <v>163</v>
      </c>
      <c r="R18" s="4"/>
      <c r="S18" s="4"/>
      <c r="T18" s="4"/>
      <c r="U18" s="4"/>
    </row>
    <row r="19" spans="1:21" ht="32.25" customHeight="1" x14ac:dyDescent="0.25">
      <c r="C19" s="86"/>
      <c r="D19" s="86"/>
      <c r="E19" s="86"/>
    </row>
    <row r="20" spans="1:21" ht="32.25" customHeight="1" x14ac:dyDescent="0.25">
      <c r="C20" s="86"/>
      <c r="D20" s="86"/>
      <c r="E20" s="86"/>
    </row>
    <row r="21" spans="1:21" ht="32.25" customHeight="1" x14ac:dyDescent="0.25">
      <c r="C21" s="86"/>
      <c r="D21" s="86"/>
      <c r="E21" s="86"/>
    </row>
    <row r="22" spans="1:21" ht="32.25" customHeight="1" x14ac:dyDescent="0.25">
      <c r="C22" s="86"/>
      <c r="D22" s="86"/>
      <c r="E22" s="86"/>
    </row>
    <row r="23" spans="1:21" ht="32.25" customHeight="1" x14ac:dyDescent="0.25">
      <c r="C23" s="86"/>
      <c r="D23" s="86"/>
      <c r="E23" s="86"/>
    </row>
    <row r="24" spans="1:21" ht="32.25" customHeight="1" x14ac:dyDescent="0.25">
      <c r="C24" s="86"/>
      <c r="D24" s="86"/>
      <c r="E24" s="86"/>
    </row>
    <row r="25" spans="1:21" ht="32.25" customHeight="1" x14ac:dyDescent="0.25">
      <c r="C25" s="86"/>
      <c r="D25" s="86"/>
      <c r="E25" s="86"/>
    </row>
    <row r="26" spans="1:21" ht="32.25" customHeight="1" x14ac:dyDescent="0.25">
      <c r="C26" s="86"/>
      <c r="D26" s="86"/>
      <c r="E26" s="86"/>
    </row>
    <row r="27" spans="1:21" ht="32.25" customHeight="1" x14ac:dyDescent="0.25">
      <c r="C27" s="86"/>
      <c r="D27" s="86"/>
      <c r="E27" s="86"/>
    </row>
    <row r="28" spans="1:21" ht="32.25" customHeight="1" x14ac:dyDescent="0.25">
      <c r="C28" s="86"/>
      <c r="D28" s="86"/>
      <c r="E28" s="86"/>
    </row>
    <row r="29" spans="1:21" ht="32.25" customHeight="1" x14ac:dyDescent="0.25">
      <c r="C29" s="86"/>
      <c r="D29" s="86"/>
      <c r="E29" s="86"/>
    </row>
    <row r="30" spans="1:21" ht="32.25" customHeight="1" x14ac:dyDescent="0.25">
      <c r="C30" s="86"/>
      <c r="D30" s="86"/>
      <c r="E30" s="86"/>
    </row>
    <row r="31" spans="1:21" ht="32.25" customHeight="1" x14ac:dyDescent="0.25">
      <c r="C31" s="86"/>
      <c r="D31" s="86"/>
      <c r="E31" s="86"/>
    </row>
    <row r="32" spans="1:21" ht="32.25" customHeight="1" x14ac:dyDescent="0.25">
      <c r="C32" s="86"/>
      <c r="D32" s="86"/>
      <c r="E32" s="86"/>
    </row>
    <row r="33" spans="3:5" ht="32.25" customHeight="1" x14ac:dyDescent="0.25">
      <c r="C33" s="86"/>
      <c r="D33" s="86"/>
      <c r="E33" s="86"/>
    </row>
    <row r="34" spans="3:5" ht="32.25" customHeight="1" x14ac:dyDescent="0.25">
      <c r="C34" s="86"/>
      <c r="D34" s="86"/>
      <c r="E34" s="86"/>
    </row>
    <row r="35" spans="3:5" ht="32.25" customHeight="1" x14ac:dyDescent="0.25">
      <c r="C35" s="86"/>
      <c r="D35" s="86"/>
      <c r="E35" s="86"/>
    </row>
    <row r="36" spans="3:5" ht="32.25" customHeight="1" x14ac:dyDescent="0.25">
      <c r="C36" s="86"/>
      <c r="D36" s="86"/>
      <c r="E36" s="86"/>
    </row>
    <row r="37" spans="3:5" ht="32.25" customHeight="1" x14ac:dyDescent="0.25">
      <c r="C37" s="86"/>
      <c r="D37" s="86"/>
      <c r="E37" s="86"/>
    </row>
    <row r="38" spans="3:5" ht="32.25" customHeight="1" x14ac:dyDescent="0.25">
      <c r="C38" s="86"/>
      <c r="D38" s="86"/>
      <c r="E38" s="86"/>
    </row>
    <row r="39" spans="3:5" ht="32.25" customHeight="1" x14ac:dyDescent="0.25">
      <c r="C39" s="86"/>
      <c r="D39" s="86"/>
      <c r="E39" s="86"/>
    </row>
    <row r="40" spans="3:5" ht="32.25" customHeight="1" x14ac:dyDescent="0.25">
      <c r="C40" s="86"/>
      <c r="D40" s="86"/>
      <c r="E40" s="86"/>
    </row>
    <row r="41" spans="3:5" ht="32.25" customHeight="1" x14ac:dyDescent="0.25">
      <c r="C41" s="86"/>
      <c r="D41" s="86"/>
      <c r="E41" s="86"/>
    </row>
    <row r="42" spans="3:5" ht="32.25" customHeight="1" x14ac:dyDescent="0.25">
      <c r="C42" s="86"/>
      <c r="D42" s="86"/>
      <c r="E42" s="86"/>
    </row>
    <row r="43" spans="3:5" ht="32.25" customHeight="1" x14ac:dyDescent="0.25">
      <c r="C43" s="86"/>
      <c r="D43" s="86"/>
      <c r="E43" s="86"/>
    </row>
    <row r="44" spans="3:5" ht="32.25" customHeight="1" x14ac:dyDescent="0.25">
      <c r="C44" s="86"/>
      <c r="D44" s="86"/>
      <c r="E44" s="86"/>
    </row>
    <row r="45" spans="3:5" ht="32.25" customHeight="1" x14ac:dyDescent="0.25">
      <c r="C45" s="86"/>
      <c r="D45" s="86"/>
      <c r="E45" s="86"/>
    </row>
    <row r="46" spans="3:5" ht="32.25" customHeight="1" x14ac:dyDescent="0.25">
      <c r="C46" s="86"/>
      <c r="D46" s="86"/>
      <c r="E46" s="86"/>
    </row>
    <row r="47" spans="3:5" ht="32.25" customHeight="1" x14ac:dyDescent="0.25">
      <c r="C47" s="86"/>
      <c r="D47" s="86"/>
      <c r="E47" s="86"/>
    </row>
    <row r="48" spans="3:5" ht="32.25" customHeight="1" x14ac:dyDescent="0.25">
      <c r="C48" s="86"/>
      <c r="D48" s="86"/>
      <c r="E48" s="86"/>
    </row>
    <row r="49" spans="3:5" ht="32.25" customHeight="1" x14ac:dyDescent="0.25">
      <c r="C49" s="86"/>
      <c r="D49" s="86"/>
      <c r="E49" s="86"/>
    </row>
    <row r="50" spans="3:5" ht="32.25" customHeight="1" x14ac:dyDescent="0.25">
      <c r="C50" s="86"/>
      <c r="D50" s="86"/>
      <c r="E50" s="86"/>
    </row>
    <row r="51" spans="3:5" ht="32.25" customHeight="1" x14ac:dyDescent="0.25">
      <c r="C51" s="86"/>
      <c r="D51" s="86"/>
      <c r="E51" s="86"/>
    </row>
    <row r="52" spans="3:5" ht="32.25" customHeight="1" x14ac:dyDescent="0.25">
      <c r="C52" s="86"/>
      <c r="D52" s="86"/>
      <c r="E52" s="86"/>
    </row>
    <row r="53" spans="3:5" ht="32.25" customHeight="1" x14ac:dyDescent="0.25">
      <c r="C53" s="86"/>
      <c r="D53" s="86"/>
      <c r="E53" s="86"/>
    </row>
    <row r="54" spans="3:5" ht="32.25" customHeight="1" x14ac:dyDescent="0.25">
      <c r="C54" s="86"/>
      <c r="D54" s="86"/>
      <c r="E54" s="86"/>
    </row>
    <row r="55" spans="3:5" ht="32.25" customHeight="1" x14ac:dyDescent="0.25">
      <c r="C55" s="86"/>
      <c r="D55" s="86"/>
      <c r="E55" s="86"/>
    </row>
    <row r="56" spans="3:5" ht="32.25" customHeight="1" x14ac:dyDescent="0.25">
      <c r="C56" s="86"/>
      <c r="D56" s="86"/>
      <c r="E56" s="86"/>
    </row>
    <row r="57" spans="3:5" ht="32.25" customHeight="1" x14ac:dyDescent="0.25">
      <c r="C57" s="86"/>
      <c r="D57" s="86"/>
      <c r="E57" s="86"/>
    </row>
    <row r="58" spans="3:5" ht="32.25" customHeight="1" x14ac:dyDescent="0.25">
      <c r="C58" s="86"/>
      <c r="D58" s="86"/>
      <c r="E58" s="86"/>
    </row>
    <row r="59" spans="3:5" ht="32.25" customHeight="1" x14ac:dyDescent="0.25">
      <c r="C59" s="86"/>
      <c r="D59" s="86"/>
      <c r="E59" s="86"/>
    </row>
    <row r="60" spans="3:5" ht="32.25" customHeight="1" x14ac:dyDescent="0.25">
      <c r="C60" s="86"/>
      <c r="D60" s="86"/>
      <c r="E60" s="86"/>
    </row>
    <row r="61" spans="3:5" ht="32.25" customHeight="1" x14ac:dyDescent="0.25">
      <c r="C61" s="86"/>
      <c r="D61" s="86"/>
      <c r="E61" s="86"/>
    </row>
    <row r="62" spans="3:5" ht="32.25" customHeight="1" x14ac:dyDescent="0.25">
      <c r="C62" s="86"/>
      <c r="D62" s="86"/>
      <c r="E62" s="86"/>
    </row>
    <row r="63" spans="3:5" ht="32.25" customHeight="1" x14ac:dyDescent="0.25">
      <c r="C63" s="86"/>
      <c r="D63" s="86"/>
      <c r="E63" s="86"/>
    </row>
    <row r="64" spans="3:5" ht="32.25" customHeight="1" x14ac:dyDescent="0.25">
      <c r="C64" s="86"/>
      <c r="D64" s="86"/>
      <c r="E64" s="86"/>
    </row>
    <row r="65" spans="3:5" ht="32.25" customHeight="1" x14ac:dyDescent="0.25">
      <c r="C65" s="86"/>
      <c r="D65" s="86"/>
      <c r="E65" s="86"/>
    </row>
    <row r="66" spans="3:5" ht="32.25" customHeight="1" x14ac:dyDescent="0.25">
      <c r="C66" s="86"/>
      <c r="D66" s="86"/>
      <c r="E66" s="86"/>
    </row>
    <row r="67" spans="3:5" ht="32.25" customHeight="1" x14ac:dyDescent="0.25">
      <c r="C67" s="86"/>
      <c r="D67" s="86"/>
      <c r="E67" s="86"/>
    </row>
    <row r="68" spans="3:5" ht="32.25" customHeight="1" x14ac:dyDescent="0.25">
      <c r="C68" s="86"/>
      <c r="D68" s="86"/>
      <c r="E68" s="86"/>
    </row>
    <row r="69" spans="3:5" ht="32.25" customHeight="1" x14ac:dyDescent="0.25">
      <c r="C69" s="86"/>
      <c r="D69" s="86"/>
      <c r="E69" s="86"/>
    </row>
    <row r="70" spans="3:5" ht="32.25" customHeight="1" x14ac:dyDescent="0.25">
      <c r="C70" s="86"/>
      <c r="D70" s="86"/>
      <c r="E70" s="86"/>
    </row>
    <row r="71" spans="3:5" ht="32.25" customHeight="1" x14ac:dyDescent="0.25">
      <c r="C71" s="86"/>
      <c r="D71" s="86"/>
      <c r="E71" s="86"/>
    </row>
    <row r="72" spans="3:5" ht="32.25" customHeight="1" x14ac:dyDescent="0.25">
      <c r="C72" s="86"/>
      <c r="D72" s="86"/>
      <c r="E72" s="86"/>
    </row>
    <row r="73" spans="3:5" ht="32.25" customHeight="1" x14ac:dyDescent="0.25">
      <c r="C73" s="86"/>
      <c r="D73" s="86"/>
      <c r="E73" s="86"/>
    </row>
    <row r="74" spans="3:5" ht="32.25" customHeight="1" x14ac:dyDescent="0.25">
      <c r="C74" s="86"/>
      <c r="D74" s="86"/>
      <c r="E74" s="86"/>
    </row>
    <row r="75" spans="3:5" ht="32.25" customHeight="1" x14ac:dyDescent="0.25">
      <c r="C75" s="86"/>
      <c r="D75" s="86"/>
      <c r="E75" s="86"/>
    </row>
    <row r="76" spans="3:5" ht="32.25" customHeight="1" x14ac:dyDescent="0.25">
      <c r="C76" s="86"/>
      <c r="D76" s="86"/>
      <c r="E76" s="86"/>
    </row>
    <row r="77" spans="3:5" ht="32.25" customHeight="1" x14ac:dyDescent="0.25">
      <c r="C77" s="86"/>
      <c r="D77" s="86"/>
      <c r="E77" s="86"/>
    </row>
    <row r="78" spans="3:5" ht="32.25" customHeight="1" x14ac:dyDescent="0.25">
      <c r="C78" s="86"/>
      <c r="D78" s="86"/>
      <c r="E78" s="86"/>
    </row>
    <row r="79" spans="3:5" ht="32.25" customHeight="1" x14ac:dyDescent="0.25">
      <c r="C79" s="86"/>
      <c r="D79" s="86"/>
      <c r="E79" s="86"/>
    </row>
    <row r="80" spans="3:5" ht="32.25" customHeight="1" x14ac:dyDescent="0.25">
      <c r="C80" s="86"/>
      <c r="D80" s="86"/>
      <c r="E80" s="86"/>
    </row>
    <row r="81" spans="3:5" ht="32.25" customHeight="1" x14ac:dyDescent="0.25">
      <c r="C81" s="86"/>
      <c r="D81" s="86"/>
      <c r="E81" s="86"/>
    </row>
    <row r="82" spans="3:5" ht="32.25" customHeight="1" x14ac:dyDescent="0.25">
      <c r="C82" s="86"/>
      <c r="D82" s="86"/>
      <c r="E82" s="86"/>
    </row>
    <row r="83" spans="3:5" ht="32.25" customHeight="1" x14ac:dyDescent="0.25">
      <c r="C83" s="86"/>
      <c r="D83" s="86"/>
      <c r="E83" s="86"/>
    </row>
    <row r="84" spans="3:5" ht="32.25" customHeight="1" x14ac:dyDescent="0.25">
      <c r="C84" s="86"/>
      <c r="D84" s="86"/>
      <c r="E84" s="86"/>
    </row>
    <row r="85" spans="3:5" ht="32.25" customHeight="1" x14ac:dyDescent="0.25">
      <c r="C85" s="86"/>
      <c r="D85" s="86"/>
      <c r="E85" s="86"/>
    </row>
    <row r="86" spans="3:5" ht="32.25" customHeight="1" x14ac:dyDescent="0.25">
      <c r="C86" s="86"/>
      <c r="D86" s="86"/>
      <c r="E86" s="86"/>
    </row>
    <row r="87" spans="3:5" ht="32.25" customHeight="1" x14ac:dyDescent="0.25">
      <c r="C87" s="86"/>
      <c r="D87" s="86"/>
      <c r="E87" s="86"/>
    </row>
    <row r="88" spans="3:5" ht="32.25" customHeight="1" x14ac:dyDescent="0.25">
      <c r="C88" s="86"/>
      <c r="D88" s="86"/>
      <c r="E88" s="86"/>
    </row>
    <row r="89" spans="3:5" ht="32.25" customHeight="1" x14ac:dyDescent="0.25">
      <c r="C89" s="86"/>
      <c r="D89" s="86"/>
      <c r="E89" s="86"/>
    </row>
    <row r="90" spans="3:5" ht="32.25" customHeight="1" x14ac:dyDescent="0.25">
      <c r="C90" s="86"/>
      <c r="D90" s="86"/>
      <c r="E90" s="86"/>
    </row>
    <row r="91" spans="3:5" ht="32.25" customHeight="1" x14ac:dyDescent="0.25">
      <c r="C91" s="86"/>
      <c r="D91" s="86"/>
      <c r="E91" s="86"/>
    </row>
    <row r="92" spans="3:5" ht="32.25" customHeight="1" x14ac:dyDescent="0.25">
      <c r="C92" s="86"/>
      <c r="D92" s="86"/>
      <c r="E92" s="86"/>
    </row>
    <row r="93" spans="3:5" ht="32.25" customHeight="1" x14ac:dyDescent="0.25">
      <c r="C93" s="86"/>
      <c r="D93" s="86"/>
      <c r="E93" s="86"/>
    </row>
    <row r="94" spans="3:5" ht="32.25" customHeight="1" x14ac:dyDescent="0.25">
      <c r="C94" s="86"/>
      <c r="D94" s="86"/>
      <c r="E94" s="86"/>
    </row>
    <row r="95" spans="3:5" ht="32.25" customHeight="1" x14ac:dyDescent="0.25">
      <c r="C95" s="86"/>
      <c r="D95" s="86"/>
      <c r="E95" s="86"/>
    </row>
    <row r="96" spans="3:5" ht="32.25" customHeight="1" x14ac:dyDescent="0.25">
      <c r="C96" s="86"/>
      <c r="D96" s="86"/>
      <c r="E96" s="86"/>
    </row>
    <row r="97" spans="3:5" ht="32.25" customHeight="1" x14ac:dyDescent="0.25">
      <c r="C97" s="86"/>
      <c r="D97" s="86"/>
      <c r="E97" s="86"/>
    </row>
    <row r="98" spans="3:5" ht="32.25" customHeight="1" x14ac:dyDescent="0.25">
      <c r="C98" s="86"/>
      <c r="D98" s="86"/>
      <c r="E98" s="86"/>
    </row>
    <row r="99" spans="3:5" ht="32.25" customHeight="1" x14ac:dyDescent="0.25">
      <c r="C99" s="86"/>
      <c r="D99" s="86"/>
      <c r="E99" s="86"/>
    </row>
    <row r="100" spans="3:5" ht="32.25" customHeight="1" x14ac:dyDescent="0.25">
      <c r="C100" s="86"/>
      <c r="D100" s="86"/>
      <c r="E100" s="86"/>
    </row>
    <row r="101" spans="3:5" ht="32.25" customHeight="1" x14ac:dyDescent="0.25">
      <c r="C101" s="86"/>
      <c r="D101" s="86"/>
      <c r="E101" s="86"/>
    </row>
    <row r="102" spans="3:5" ht="32.25" customHeight="1" x14ac:dyDescent="0.25">
      <c r="C102" s="86"/>
      <c r="D102" s="86"/>
      <c r="E102" s="86"/>
    </row>
    <row r="103" spans="3:5" ht="32.25" customHeight="1" x14ac:dyDescent="0.25">
      <c r="C103" s="86"/>
      <c r="D103" s="86"/>
      <c r="E103" s="86"/>
    </row>
    <row r="104" spans="3:5" ht="32.25" customHeight="1" x14ac:dyDescent="0.25">
      <c r="C104" s="86"/>
      <c r="D104" s="86"/>
      <c r="E104" s="86"/>
    </row>
    <row r="105" spans="3:5" ht="32.25" customHeight="1" x14ac:dyDescent="0.25">
      <c r="C105" s="86"/>
      <c r="D105" s="86"/>
      <c r="E105" s="86"/>
    </row>
    <row r="106" spans="3:5" ht="32.25" customHeight="1" x14ac:dyDescent="0.25">
      <c r="C106" s="86"/>
      <c r="D106" s="86"/>
      <c r="E106" s="86"/>
    </row>
    <row r="107" spans="3:5" ht="32.25" customHeight="1" x14ac:dyDescent="0.25">
      <c r="C107" s="86"/>
      <c r="D107" s="86"/>
      <c r="E107" s="86"/>
    </row>
    <row r="108" spans="3:5" ht="32.25" customHeight="1" x14ac:dyDescent="0.25">
      <c r="C108" s="86"/>
      <c r="D108" s="86"/>
      <c r="E108" s="86"/>
    </row>
    <row r="109" spans="3:5" ht="32.25" customHeight="1" x14ac:dyDescent="0.25">
      <c r="C109" s="86"/>
      <c r="D109" s="86"/>
      <c r="E109" s="86"/>
    </row>
    <row r="110" spans="3:5" ht="32.25" customHeight="1" x14ac:dyDescent="0.25">
      <c r="C110" s="86"/>
      <c r="D110" s="86"/>
      <c r="E110" s="86"/>
    </row>
    <row r="111" spans="3:5" ht="32.25" customHeight="1" x14ac:dyDescent="0.25">
      <c r="C111" s="86"/>
      <c r="D111" s="86"/>
      <c r="E111" s="86"/>
    </row>
    <row r="112" spans="3:5" ht="32.25" customHeight="1" x14ac:dyDescent="0.25">
      <c r="C112" s="86"/>
      <c r="D112" s="86"/>
      <c r="E112" s="86"/>
    </row>
    <row r="113" spans="3:5" ht="32.25" customHeight="1" x14ac:dyDescent="0.25">
      <c r="C113" s="86"/>
      <c r="D113" s="86"/>
      <c r="E113" s="86"/>
    </row>
    <row r="114" spans="3:5" ht="32.25" customHeight="1" x14ac:dyDescent="0.25">
      <c r="C114" s="86"/>
      <c r="D114" s="86"/>
      <c r="E114" s="86"/>
    </row>
    <row r="115" spans="3:5" ht="32.25" customHeight="1" x14ac:dyDescent="0.25">
      <c r="C115" s="86"/>
      <c r="D115" s="86"/>
      <c r="E115" s="86"/>
    </row>
    <row r="116" spans="3:5" ht="32.25" customHeight="1" x14ac:dyDescent="0.25">
      <c r="C116" s="86"/>
      <c r="D116" s="86"/>
      <c r="E116" s="86"/>
    </row>
    <row r="117" spans="3:5" ht="32.25" customHeight="1" x14ac:dyDescent="0.25">
      <c r="C117" s="86"/>
      <c r="D117" s="86"/>
      <c r="E117" s="86"/>
    </row>
    <row r="118" spans="3:5" ht="32.25" customHeight="1" x14ac:dyDescent="0.25">
      <c r="C118" s="86"/>
      <c r="D118" s="86"/>
      <c r="E118" s="86"/>
    </row>
    <row r="119" spans="3:5" ht="32.25" customHeight="1" x14ac:dyDescent="0.25">
      <c r="C119" s="86"/>
      <c r="D119" s="86"/>
      <c r="E119" s="86"/>
    </row>
    <row r="120" spans="3:5" ht="32.25" customHeight="1" x14ac:dyDescent="0.25">
      <c r="C120" s="86"/>
      <c r="D120" s="86"/>
      <c r="E120" s="86"/>
    </row>
    <row r="121" spans="3:5" ht="32.25" customHeight="1" x14ac:dyDescent="0.25">
      <c r="C121" s="86"/>
      <c r="D121" s="86"/>
      <c r="E121" s="86"/>
    </row>
    <row r="122" spans="3:5" ht="32.25" customHeight="1" x14ac:dyDescent="0.25">
      <c r="C122" s="86"/>
      <c r="D122" s="86"/>
      <c r="E122" s="86"/>
    </row>
    <row r="123" spans="3:5" ht="32.25" customHeight="1" x14ac:dyDescent="0.25">
      <c r="C123" s="86"/>
      <c r="D123" s="86"/>
      <c r="E123" s="86"/>
    </row>
    <row r="124" spans="3:5" ht="32.25" customHeight="1" x14ac:dyDescent="0.25">
      <c r="C124" s="86"/>
      <c r="D124" s="86"/>
      <c r="E124" s="86"/>
    </row>
    <row r="125" spans="3:5" ht="32.25" customHeight="1" x14ac:dyDescent="0.25">
      <c r="C125" s="86"/>
      <c r="D125" s="86"/>
      <c r="E125" s="86"/>
    </row>
    <row r="126" spans="3:5" ht="32.25" customHeight="1" x14ac:dyDescent="0.25">
      <c r="C126" s="86"/>
      <c r="D126" s="86"/>
      <c r="E126" s="86"/>
    </row>
    <row r="127" spans="3:5" ht="32.25" customHeight="1" x14ac:dyDescent="0.25">
      <c r="C127" s="86"/>
      <c r="D127" s="86"/>
      <c r="E127" s="86"/>
    </row>
    <row r="128" spans="3:5" ht="32.25" customHeight="1" x14ac:dyDescent="0.25">
      <c r="C128" s="86"/>
      <c r="D128" s="86"/>
      <c r="E128" s="86"/>
    </row>
    <row r="129" spans="3:5" ht="32.25" customHeight="1" x14ac:dyDescent="0.25">
      <c r="C129" s="86"/>
      <c r="D129" s="86"/>
      <c r="E129" s="86"/>
    </row>
    <row r="130" spans="3:5" ht="32.25" customHeight="1" x14ac:dyDescent="0.25">
      <c r="C130" s="86"/>
      <c r="D130" s="86"/>
      <c r="E130" s="86"/>
    </row>
    <row r="131" spans="3:5" ht="32.25" customHeight="1" x14ac:dyDescent="0.25">
      <c r="C131" s="86"/>
      <c r="D131" s="86"/>
      <c r="E131" s="86"/>
    </row>
    <row r="132" spans="3:5" ht="32.25" customHeight="1" x14ac:dyDescent="0.25">
      <c r="C132" s="86"/>
      <c r="D132" s="86"/>
      <c r="E132" s="86"/>
    </row>
    <row r="133" spans="3:5" ht="32.25" customHeight="1" x14ac:dyDescent="0.25">
      <c r="C133" s="86"/>
      <c r="D133" s="86"/>
      <c r="E133" s="86"/>
    </row>
    <row r="134" spans="3:5" ht="32.25" customHeight="1" x14ac:dyDescent="0.25">
      <c r="C134" s="86"/>
      <c r="D134" s="86"/>
      <c r="E134" s="86"/>
    </row>
    <row r="135" spans="3:5" ht="32.25" customHeight="1" x14ac:dyDescent="0.25">
      <c r="C135" s="86"/>
      <c r="D135" s="86"/>
      <c r="E135" s="86"/>
    </row>
    <row r="136" spans="3:5" ht="32.25" customHeight="1" x14ac:dyDescent="0.25">
      <c r="C136" s="86"/>
      <c r="D136" s="86"/>
      <c r="E136" s="86"/>
    </row>
    <row r="137" spans="3:5" ht="32.25" customHeight="1" x14ac:dyDescent="0.25">
      <c r="C137" s="86"/>
      <c r="D137" s="86"/>
      <c r="E137" s="86"/>
    </row>
    <row r="138" spans="3:5" ht="32.25" customHeight="1" x14ac:dyDescent="0.25">
      <c r="C138" s="86"/>
      <c r="D138" s="86"/>
      <c r="E138" s="86"/>
    </row>
    <row r="139" spans="3:5" ht="32.25" customHeight="1" x14ac:dyDescent="0.25">
      <c r="C139" s="86"/>
      <c r="D139" s="86"/>
      <c r="E139" s="86"/>
    </row>
    <row r="140" spans="3:5" ht="32.25" customHeight="1" x14ac:dyDescent="0.25">
      <c r="C140" s="86"/>
      <c r="D140" s="86"/>
      <c r="E140" s="86"/>
    </row>
    <row r="141" spans="3:5" ht="32.25" customHeight="1" x14ac:dyDescent="0.25">
      <c r="C141" s="86"/>
      <c r="D141" s="86"/>
      <c r="E141" s="86"/>
    </row>
    <row r="142" spans="3:5" ht="32.25" customHeight="1" x14ac:dyDescent="0.25">
      <c r="C142" s="86"/>
      <c r="D142" s="86"/>
      <c r="E142" s="86"/>
    </row>
    <row r="143" spans="3:5" ht="32.25" customHeight="1" x14ac:dyDescent="0.25">
      <c r="C143" s="86"/>
      <c r="D143" s="86"/>
      <c r="E143" s="86"/>
    </row>
    <row r="144" spans="3:5" ht="32.25" customHeight="1" x14ac:dyDescent="0.25">
      <c r="C144" s="86"/>
      <c r="D144" s="86"/>
      <c r="E144" s="86"/>
    </row>
    <row r="145" spans="3:5" ht="32.25" customHeight="1" x14ac:dyDescent="0.25">
      <c r="C145" s="86"/>
      <c r="D145" s="86"/>
      <c r="E145" s="86"/>
    </row>
    <row r="146" spans="3:5" ht="32.25" customHeight="1" x14ac:dyDescent="0.25">
      <c r="C146" s="86"/>
      <c r="D146" s="86"/>
      <c r="E146" s="86"/>
    </row>
    <row r="147" spans="3:5" ht="32.25" customHeight="1" x14ac:dyDescent="0.25">
      <c r="C147" s="86"/>
      <c r="D147" s="86"/>
      <c r="E147" s="86"/>
    </row>
    <row r="148" spans="3:5" ht="32.25" customHeight="1" x14ac:dyDescent="0.25">
      <c r="C148" s="86"/>
      <c r="D148" s="86"/>
      <c r="E148" s="86"/>
    </row>
    <row r="149" spans="3:5" ht="32.25" customHeight="1" x14ac:dyDescent="0.25">
      <c r="C149" s="86"/>
      <c r="D149" s="86"/>
      <c r="E149" s="86"/>
    </row>
    <row r="150" spans="3:5" ht="32.25" customHeight="1" x14ac:dyDescent="0.25">
      <c r="C150" s="86"/>
      <c r="D150" s="86"/>
      <c r="E150" s="86"/>
    </row>
    <row r="151" spans="3:5" ht="32.25" customHeight="1" x14ac:dyDescent="0.25">
      <c r="C151" s="86"/>
      <c r="D151" s="86"/>
      <c r="E151" s="86"/>
    </row>
    <row r="152" spans="3:5" ht="32.25" customHeight="1" x14ac:dyDescent="0.25">
      <c r="C152" s="86"/>
      <c r="D152" s="86"/>
      <c r="E152" s="86"/>
    </row>
    <row r="153" spans="3:5" ht="32.25" customHeight="1" x14ac:dyDescent="0.25">
      <c r="C153" s="86"/>
      <c r="D153" s="86"/>
      <c r="E153" s="86"/>
    </row>
    <row r="154" spans="3:5" ht="32.25" customHeight="1" x14ac:dyDescent="0.25">
      <c r="C154" s="86"/>
      <c r="D154" s="86"/>
      <c r="E154" s="86"/>
    </row>
    <row r="155" spans="3:5" ht="32.25" customHeight="1" x14ac:dyDescent="0.25">
      <c r="C155" s="86"/>
      <c r="D155" s="86"/>
      <c r="E155" s="86"/>
    </row>
    <row r="156" spans="3:5" ht="32.25" customHeight="1" x14ac:dyDescent="0.25">
      <c r="C156" s="86"/>
      <c r="D156" s="86"/>
      <c r="E156" s="86"/>
    </row>
    <row r="157" spans="3:5" ht="32.25" customHeight="1" x14ac:dyDescent="0.25">
      <c r="C157" s="86"/>
      <c r="D157" s="86"/>
      <c r="E157" s="86"/>
    </row>
    <row r="158" spans="3:5" ht="32.25" customHeight="1" x14ac:dyDescent="0.25">
      <c r="C158" s="86"/>
      <c r="D158" s="86"/>
      <c r="E158" s="86"/>
    </row>
    <row r="159" spans="3:5" ht="32.25" customHeight="1" x14ac:dyDescent="0.25">
      <c r="C159" s="86"/>
      <c r="D159" s="86"/>
      <c r="E159" s="86"/>
    </row>
    <row r="160" spans="3:5" ht="32.25" customHeight="1" x14ac:dyDescent="0.25">
      <c r="C160" s="86"/>
      <c r="D160" s="86"/>
      <c r="E160" s="86"/>
    </row>
    <row r="161" spans="3:5" ht="32.25" customHeight="1" x14ac:dyDescent="0.25">
      <c r="C161" s="86"/>
      <c r="D161" s="86"/>
      <c r="E161" s="86"/>
    </row>
    <row r="162" spans="3:5" ht="32.25" customHeight="1" x14ac:dyDescent="0.25">
      <c r="C162" s="86"/>
      <c r="D162" s="86"/>
      <c r="E162" s="86"/>
    </row>
    <row r="163" spans="3:5" ht="32.25" customHeight="1" x14ac:dyDescent="0.25">
      <c r="C163" s="86"/>
      <c r="D163" s="86"/>
      <c r="E163" s="86"/>
    </row>
    <row r="164" spans="3:5" ht="32.25" customHeight="1" x14ac:dyDescent="0.25">
      <c r="C164" s="86"/>
      <c r="D164" s="86"/>
      <c r="E164" s="86"/>
    </row>
    <row r="165" spans="3:5" ht="32.25" customHeight="1" x14ac:dyDescent="0.25">
      <c r="C165" s="86"/>
      <c r="D165" s="86"/>
      <c r="E165" s="86"/>
    </row>
    <row r="166" spans="3:5" ht="32.25" customHeight="1" x14ac:dyDescent="0.25">
      <c r="C166" s="86"/>
      <c r="D166" s="86"/>
      <c r="E166" s="86"/>
    </row>
    <row r="167" spans="3:5" ht="32.25" customHeight="1" x14ac:dyDescent="0.25">
      <c r="C167" s="86"/>
      <c r="D167" s="86"/>
      <c r="E167" s="86"/>
    </row>
    <row r="168" spans="3:5" ht="32.25" customHeight="1" x14ac:dyDescent="0.25">
      <c r="C168" s="86"/>
      <c r="D168" s="86"/>
      <c r="E168" s="86"/>
    </row>
    <row r="169" spans="3:5" ht="32.25" customHeight="1" x14ac:dyDescent="0.25">
      <c r="C169" s="86"/>
      <c r="D169" s="86"/>
      <c r="E169" s="86"/>
    </row>
    <row r="170" spans="3:5" ht="32.25" customHeight="1" x14ac:dyDescent="0.25">
      <c r="C170" s="86"/>
      <c r="D170" s="86"/>
      <c r="E170" s="86"/>
    </row>
    <row r="171" spans="3:5" ht="32.25" customHeight="1" x14ac:dyDescent="0.25">
      <c r="C171" s="86"/>
      <c r="D171" s="86"/>
      <c r="E171" s="86"/>
    </row>
    <row r="172" spans="3:5" ht="32.25" customHeight="1" x14ac:dyDescent="0.25">
      <c r="C172" s="86"/>
      <c r="D172" s="86"/>
      <c r="E172" s="86"/>
    </row>
    <row r="173" spans="3:5" ht="32.25" customHeight="1" x14ac:dyDescent="0.25">
      <c r="C173" s="86"/>
      <c r="D173" s="86"/>
      <c r="E173" s="86"/>
    </row>
    <row r="174" spans="3:5" ht="32.25" customHeight="1" x14ac:dyDescent="0.25">
      <c r="C174" s="86"/>
      <c r="D174" s="86"/>
      <c r="E174" s="86"/>
    </row>
    <row r="175" spans="3:5" ht="32.25" customHeight="1" x14ac:dyDescent="0.25">
      <c r="C175" s="86"/>
      <c r="D175" s="86"/>
      <c r="E175" s="86"/>
    </row>
    <row r="176" spans="3:5" ht="32.25" customHeight="1" x14ac:dyDescent="0.25">
      <c r="C176" s="86"/>
      <c r="D176" s="86"/>
      <c r="E176" s="86"/>
    </row>
    <row r="177" spans="3:5" ht="32.25" customHeight="1" x14ac:dyDescent="0.25">
      <c r="C177" s="86"/>
      <c r="D177" s="86"/>
      <c r="E177" s="86"/>
    </row>
    <row r="178" spans="3:5" ht="32.25" customHeight="1" x14ac:dyDescent="0.25">
      <c r="C178" s="86"/>
      <c r="D178" s="86"/>
      <c r="E178" s="86"/>
    </row>
    <row r="179" spans="3:5" ht="32.25" customHeight="1" x14ac:dyDescent="0.25">
      <c r="C179" s="86"/>
      <c r="D179" s="86"/>
      <c r="E179" s="86"/>
    </row>
    <row r="180" spans="3:5" ht="32.25" customHeight="1" x14ac:dyDescent="0.25">
      <c r="C180" s="86"/>
      <c r="D180" s="86"/>
      <c r="E180" s="86"/>
    </row>
    <row r="181" spans="3:5" ht="32.25" customHeight="1" x14ac:dyDescent="0.25">
      <c r="C181" s="86"/>
      <c r="D181" s="86"/>
      <c r="E181" s="86"/>
    </row>
    <row r="182" spans="3:5" ht="32.25" customHeight="1" x14ac:dyDescent="0.25">
      <c r="C182" s="86"/>
      <c r="D182" s="86"/>
      <c r="E182" s="86"/>
    </row>
    <row r="183" spans="3:5" ht="32.25" customHeight="1" x14ac:dyDescent="0.25">
      <c r="C183" s="86"/>
      <c r="D183" s="86"/>
      <c r="E183" s="86"/>
    </row>
    <row r="184" spans="3:5" ht="32.25" customHeight="1" x14ac:dyDescent="0.25">
      <c r="C184" s="86"/>
      <c r="D184" s="86"/>
      <c r="E184" s="86"/>
    </row>
    <row r="185" spans="3:5" ht="32.25" customHeight="1" x14ac:dyDescent="0.25">
      <c r="C185" s="86"/>
      <c r="D185" s="86"/>
      <c r="E185" s="86"/>
    </row>
    <row r="186" spans="3:5" ht="32.25" customHeight="1" x14ac:dyDescent="0.25">
      <c r="C186" s="86"/>
      <c r="D186" s="86"/>
      <c r="E186" s="86"/>
    </row>
    <row r="187" spans="3:5" ht="32.25" customHeight="1" x14ac:dyDescent="0.25">
      <c r="C187" s="86"/>
      <c r="D187" s="86"/>
      <c r="E187" s="86"/>
    </row>
    <row r="188" spans="3:5" ht="32.25" customHeight="1" x14ac:dyDescent="0.25">
      <c r="C188" s="86"/>
      <c r="D188" s="86"/>
      <c r="E188" s="86"/>
    </row>
    <row r="189" spans="3:5" ht="32.25" customHeight="1" x14ac:dyDescent="0.25">
      <c r="C189" s="86"/>
      <c r="D189" s="86"/>
      <c r="E189" s="86"/>
    </row>
    <row r="190" spans="3:5" ht="32.25" customHeight="1" x14ac:dyDescent="0.25">
      <c r="C190" s="86"/>
      <c r="D190" s="86"/>
      <c r="E190" s="86"/>
    </row>
    <row r="191" spans="3:5" ht="32.25" customHeight="1" x14ac:dyDescent="0.25">
      <c r="C191" s="86"/>
      <c r="D191" s="86"/>
      <c r="E191" s="86"/>
    </row>
    <row r="192" spans="3:5" ht="32.25" customHeight="1" x14ac:dyDescent="0.25">
      <c r="C192" s="86"/>
      <c r="D192" s="86"/>
      <c r="E192" s="86"/>
    </row>
    <row r="193" spans="3:5" ht="32.25" customHeight="1" x14ac:dyDescent="0.25">
      <c r="C193" s="86"/>
      <c r="D193" s="86"/>
      <c r="E193" s="86"/>
    </row>
    <row r="194" spans="3:5" ht="32.25" customHeight="1" x14ac:dyDescent="0.25">
      <c r="C194" s="86"/>
      <c r="D194" s="86"/>
      <c r="E194" s="86"/>
    </row>
    <row r="195" spans="3:5" ht="32.25" customHeight="1" x14ac:dyDescent="0.25">
      <c r="C195" s="86"/>
      <c r="D195" s="86"/>
      <c r="E195" s="86"/>
    </row>
    <row r="196" spans="3:5" ht="32.25" customHeight="1" x14ac:dyDescent="0.25">
      <c r="C196" s="86"/>
      <c r="D196" s="86"/>
      <c r="E196" s="86"/>
    </row>
    <row r="197" spans="3:5" ht="32.25" customHeight="1" x14ac:dyDescent="0.25">
      <c r="C197" s="86"/>
      <c r="D197" s="86"/>
      <c r="E197" s="86"/>
    </row>
    <row r="198" spans="3:5" ht="32.25" customHeight="1" x14ac:dyDescent="0.25">
      <c r="C198" s="86"/>
      <c r="D198" s="86"/>
      <c r="E198" s="86"/>
    </row>
    <row r="199" spans="3:5" ht="32.25" customHeight="1" x14ac:dyDescent="0.25">
      <c r="C199" s="86"/>
      <c r="D199" s="86"/>
      <c r="E199" s="86"/>
    </row>
    <row r="200" spans="3:5" ht="32.25" customHeight="1" x14ac:dyDescent="0.25">
      <c r="C200" s="86"/>
      <c r="D200" s="86"/>
      <c r="E200" s="86"/>
    </row>
    <row r="201" spans="3:5" ht="32.25" customHeight="1" x14ac:dyDescent="0.25">
      <c r="C201" s="86"/>
      <c r="D201" s="86"/>
      <c r="E201" s="86"/>
    </row>
    <row r="202" spans="3:5" ht="32.25" customHeight="1" x14ac:dyDescent="0.25">
      <c r="C202" s="86"/>
      <c r="D202" s="86"/>
      <c r="E202" s="86"/>
    </row>
    <row r="203" spans="3:5" ht="32.25" customHeight="1" x14ac:dyDescent="0.25">
      <c r="C203" s="86"/>
      <c r="D203" s="86"/>
      <c r="E203" s="86"/>
    </row>
    <row r="204" spans="3:5" ht="32.25" customHeight="1" x14ac:dyDescent="0.25">
      <c r="C204" s="86"/>
      <c r="D204" s="86"/>
      <c r="E204" s="86"/>
    </row>
    <row r="205" spans="3:5" ht="32.25" customHeight="1" x14ac:dyDescent="0.25">
      <c r="C205" s="86"/>
      <c r="D205" s="86"/>
      <c r="E205" s="86"/>
    </row>
    <row r="206" spans="3:5" ht="32.25" customHeight="1" x14ac:dyDescent="0.25">
      <c r="C206" s="86"/>
      <c r="D206" s="86"/>
      <c r="E206" s="86"/>
    </row>
    <row r="207" spans="3:5" ht="32.25" customHeight="1" x14ac:dyDescent="0.25">
      <c r="C207" s="86"/>
      <c r="D207" s="86"/>
      <c r="E207" s="86"/>
    </row>
    <row r="208" spans="3:5" ht="32.25" customHeight="1" x14ac:dyDescent="0.25">
      <c r="C208" s="86"/>
      <c r="D208" s="86"/>
      <c r="E208" s="86"/>
    </row>
    <row r="209" spans="3:5" ht="32.25" customHeight="1" x14ac:dyDescent="0.25">
      <c r="C209" s="86"/>
      <c r="D209" s="86"/>
      <c r="E209" s="86"/>
    </row>
    <row r="210" spans="3:5" ht="32.25" customHeight="1" x14ac:dyDescent="0.25">
      <c r="C210" s="86"/>
      <c r="D210" s="86"/>
      <c r="E210" s="86"/>
    </row>
    <row r="211" spans="3:5" ht="32.25" customHeight="1" x14ac:dyDescent="0.25">
      <c r="C211" s="86"/>
      <c r="D211" s="86"/>
      <c r="E211" s="86"/>
    </row>
    <row r="212" spans="3:5" ht="32.25" customHeight="1" x14ac:dyDescent="0.25">
      <c r="C212" s="86"/>
      <c r="D212" s="86"/>
      <c r="E212" s="86"/>
    </row>
    <row r="213" spans="3:5" ht="32.25" customHeight="1" x14ac:dyDescent="0.25">
      <c r="C213" s="86"/>
      <c r="D213" s="86"/>
      <c r="E213" s="86"/>
    </row>
    <row r="214" spans="3:5" ht="32.25" customHeight="1" x14ac:dyDescent="0.25">
      <c r="C214" s="86"/>
      <c r="D214" s="86"/>
      <c r="E214" s="86"/>
    </row>
    <row r="215" spans="3:5" ht="32.25" customHeight="1" x14ac:dyDescent="0.25">
      <c r="C215" s="86"/>
      <c r="D215" s="86"/>
      <c r="E215" s="86"/>
    </row>
    <row r="216" spans="3:5" ht="32.25" customHeight="1" x14ac:dyDescent="0.25">
      <c r="C216" s="86"/>
      <c r="D216" s="86"/>
      <c r="E216" s="86"/>
    </row>
    <row r="217" spans="3:5" ht="32.25" customHeight="1" x14ac:dyDescent="0.25">
      <c r="C217" s="86"/>
      <c r="D217" s="86"/>
      <c r="E217" s="86"/>
    </row>
    <row r="218" spans="3:5" ht="32.25" customHeight="1" x14ac:dyDescent="0.25">
      <c r="C218" s="86"/>
      <c r="D218" s="86"/>
      <c r="E218" s="86"/>
    </row>
    <row r="219" spans="3:5" ht="32.25" customHeight="1" x14ac:dyDescent="0.25">
      <c r="C219" s="86"/>
      <c r="D219" s="86"/>
      <c r="E219" s="86"/>
    </row>
    <row r="220" spans="3:5" ht="32.25" customHeight="1" x14ac:dyDescent="0.25">
      <c r="C220" s="86"/>
      <c r="D220" s="86"/>
      <c r="E220" s="86"/>
    </row>
    <row r="221" spans="3:5" ht="32.25" customHeight="1" x14ac:dyDescent="0.25">
      <c r="C221" s="86"/>
      <c r="D221" s="86"/>
      <c r="E221" s="86"/>
    </row>
    <row r="222" spans="3:5" ht="32.25" customHeight="1" x14ac:dyDescent="0.25">
      <c r="C222" s="86"/>
      <c r="D222" s="86"/>
      <c r="E222" s="86"/>
    </row>
    <row r="223" spans="3:5" ht="32.25" customHeight="1" x14ac:dyDescent="0.25">
      <c r="C223" s="86"/>
      <c r="D223" s="86"/>
      <c r="E223" s="86"/>
    </row>
    <row r="224" spans="3:5" ht="32.25" customHeight="1" x14ac:dyDescent="0.25">
      <c r="C224" s="86"/>
      <c r="D224" s="86"/>
      <c r="E224" s="86"/>
    </row>
    <row r="225" spans="3:5" ht="32.25" customHeight="1" x14ac:dyDescent="0.25">
      <c r="C225" s="86"/>
      <c r="D225" s="86"/>
      <c r="E225" s="86"/>
    </row>
    <row r="226" spans="3:5" ht="32.25" customHeight="1" x14ac:dyDescent="0.25">
      <c r="C226" s="86"/>
      <c r="D226" s="86"/>
      <c r="E226" s="86"/>
    </row>
    <row r="227" spans="3:5" ht="32.25" customHeight="1" x14ac:dyDescent="0.25">
      <c r="C227" s="86"/>
      <c r="D227" s="86"/>
      <c r="E227" s="86"/>
    </row>
    <row r="228" spans="3:5" ht="32.25" customHeight="1" x14ac:dyDescent="0.25">
      <c r="C228" s="86"/>
      <c r="D228" s="86"/>
      <c r="E228" s="86"/>
    </row>
    <row r="229" spans="3:5" ht="32.25" customHeight="1" x14ac:dyDescent="0.25">
      <c r="C229" s="86"/>
      <c r="D229" s="86"/>
      <c r="E229" s="86"/>
    </row>
    <row r="230" spans="3:5" ht="32.25" customHeight="1" x14ac:dyDescent="0.25">
      <c r="C230" s="86"/>
      <c r="D230" s="86"/>
      <c r="E230" s="86"/>
    </row>
    <row r="231" spans="3:5" ht="32.25" customHeight="1" x14ac:dyDescent="0.25">
      <c r="C231" s="86"/>
      <c r="D231" s="86"/>
      <c r="E231" s="86"/>
    </row>
    <row r="232" spans="3:5" ht="32.25" customHeight="1" x14ac:dyDescent="0.25">
      <c r="C232" s="86"/>
      <c r="D232" s="86"/>
      <c r="E232" s="86"/>
    </row>
    <row r="233" spans="3:5" ht="32.25" customHeight="1" x14ac:dyDescent="0.25">
      <c r="C233" s="86"/>
      <c r="D233" s="86"/>
      <c r="E233" s="86"/>
    </row>
    <row r="234" spans="3:5" ht="32.25" customHeight="1" x14ac:dyDescent="0.25">
      <c r="C234" s="86"/>
      <c r="D234" s="86"/>
      <c r="E234" s="86"/>
    </row>
    <row r="235" spans="3:5" ht="32.25" customHeight="1" x14ac:dyDescent="0.25">
      <c r="C235" s="86"/>
      <c r="D235" s="86"/>
      <c r="E235" s="86"/>
    </row>
    <row r="236" spans="3:5" ht="32.25" customHeight="1" x14ac:dyDescent="0.25">
      <c r="C236" s="86"/>
      <c r="D236" s="86"/>
      <c r="E236" s="86"/>
    </row>
    <row r="237" spans="3:5" ht="32.25" customHeight="1" x14ac:dyDescent="0.25">
      <c r="C237" s="86"/>
      <c r="D237" s="86"/>
      <c r="E237" s="86"/>
    </row>
    <row r="238" spans="3:5" ht="32.25" customHeight="1" x14ac:dyDescent="0.25">
      <c r="C238" s="86"/>
      <c r="D238" s="86"/>
      <c r="E238" s="86"/>
    </row>
    <row r="239" spans="3:5" ht="32.25" customHeight="1" x14ac:dyDescent="0.25">
      <c r="C239" s="86"/>
      <c r="D239" s="86"/>
      <c r="E239" s="86"/>
    </row>
    <row r="240" spans="3:5" ht="32.25" customHeight="1" x14ac:dyDescent="0.25">
      <c r="C240" s="86"/>
      <c r="D240" s="86"/>
      <c r="E240" s="86"/>
    </row>
    <row r="241" spans="3:5" ht="32.25" customHeight="1" x14ac:dyDescent="0.25">
      <c r="C241" s="86"/>
      <c r="D241" s="86"/>
      <c r="E241" s="86"/>
    </row>
    <row r="242" spans="3:5" ht="32.25" customHeight="1" x14ac:dyDescent="0.25">
      <c r="C242" s="86"/>
      <c r="D242" s="86"/>
      <c r="E242" s="86"/>
    </row>
    <row r="243" spans="3:5" ht="32.25" customHeight="1" x14ac:dyDescent="0.25">
      <c r="C243" s="86"/>
      <c r="D243" s="86"/>
      <c r="E243" s="86"/>
    </row>
    <row r="244" spans="3:5" ht="32.25" customHeight="1" x14ac:dyDescent="0.25">
      <c r="C244" s="86"/>
      <c r="D244" s="86"/>
      <c r="E244" s="86"/>
    </row>
    <row r="245" spans="3:5" ht="32.25" customHeight="1" x14ac:dyDescent="0.25">
      <c r="C245" s="86"/>
      <c r="D245" s="86"/>
      <c r="E245" s="86"/>
    </row>
    <row r="246" spans="3:5" ht="32.25" customHeight="1" x14ac:dyDescent="0.25">
      <c r="C246" s="86"/>
      <c r="D246" s="86"/>
      <c r="E246" s="86"/>
    </row>
    <row r="247" spans="3:5" ht="32.25" customHeight="1" x14ac:dyDescent="0.25">
      <c r="C247" s="86"/>
      <c r="D247" s="86"/>
      <c r="E247" s="86"/>
    </row>
    <row r="248" spans="3:5" ht="32.25" customHeight="1" x14ac:dyDescent="0.25">
      <c r="C248" s="86"/>
      <c r="D248" s="86"/>
      <c r="E248" s="86"/>
    </row>
    <row r="249" spans="3:5" ht="32.25" customHeight="1" x14ac:dyDescent="0.25">
      <c r="C249" s="86"/>
      <c r="D249" s="86"/>
      <c r="E249" s="86"/>
    </row>
    <row r="250" spans="3:5" ht="32.25" customHeight="1" x14ac:dyDescent="0.25">
      <c r="C250" s="86"/>
      <c r="D250" s="86"/>
      <c r="E250" s="86"/>
    </row>
    <row r="251" spans="3:5" ht="32.25" customHeight="1" x14ac:dyDescent="0.25">
      <c r="C251" s="86"/>
      <c r="D251" s="86"/>
      <c r="E251" s="86"/>
    </row>
    <row r="252" spans="3:5" ht="32.25" customHeight="1" x14ac:dyDescent="0.25">
      <c r="C252" s="86"/>
      <c r="D252" s="86"/>
      <c r="E252" s="86"/>
    </row>
    <row r="253" spans="3:5" ht="32.25" customHeight="1" x14ac:dyDescent="0.25">
      <c r="C253" s="86"/>
      <c r="D253" s="86"/>
      <c r="E253" s="86"/>
    </row>
    <row r="254" spans="3:5" ht="32.25" customHeight="1" x14ac:dyDescent="0.25">
      <c r="C254" s="86"/>
      <c r="D254" s="86"/>
      <c r="E254" s="86"/>
    </row>
    <row r="255" spans="3:5" ht="32.25" customHeight="1" x14ac:dyDescent="0.25">
      <c r="C255" s="86"/>
      <c r="D255" s="86"/>
      <c r="E255" s="86"/>
    </row>
    <row r="256" spans="3:5" ht="32.25" customHeight="1" x14ac:dyDescent="0.25">
      <c r="C256" s="86"/>
      <c r="D256" s="86"/>
      <c r="E256" s="86"/>
    </row>
    <row r="257" spans="3:5" ht="32.25" customHeight="1" x14ac:dyDescent="0.25">
      <c r="C257" s="86"/>
      <c r="D257" s="86"/>
      <c r="E257" s="86"/>
    </row>
    <row r="258" spans="3:5" ht="32.25" customHeight="1" x14ac:dyDescent="0.25">
      <c r="C258" s="86"/>
      <c r="D258" s="86"/>
      <c r="E258" s="86"/>
    </row>
    <row r="259" spans="3:5" ht="32.25" customHeight="1" x14ac:dyDescent="0.25">
      <c r="C259" s="86"/>
      <c r="D259" s="86"/>
      <c r="E259" s="86"/>
    </row>
    <row r="260" spans="3:5" ht="32.25" customHeight="1" x14ac:dyDescent="0.25">
      <c r="C260" s="86"/>
      <c r="D260" s="86"/>
      <c r="E260" s="86"/>
    </row>
    <row r="261" spans="3:5" ht="32.25" customHeight="1" x14ac:dyDescent="0.25">
      <c r="C261" s="86"/>
      <c r="D261" s="86"/>
      <c r="E261" s="86"/>
    </row>
    <row r="262" spans="3:5" ht="32.25" customHeight="1" x14ac:dyDescent="0.25">
      <c r="C262" s="86"/>
      <c r="D262" s="86"/>
      <c r="E262" s="86"/>
    </row>
    <row r="263" spans="3:5" ht="32.25" customHeight="1" x14ac:dyDescent="0.25"/>
    <row r="264" spans="3:5" ht="32.25" customHeight="1" x14ac:dyDescent="0.25"/>
  </sheetData>
  <mergeCells count="268">
    <mergeCell ref="J5:K5"/>
    <mergeCell ref="J7:K7"/>
    <mergeCell ref="M5:N5"/>
    <mergeCell ref="M7:N7"/>
    <mergeCell ref="A3:U3"/>
    <mergeCell ref="Q17:R17"/>
    <mergeCell ref="H17:I17"/>
    <mergeCell ref="C241:E241"/>
    <mergeCell ref="C242:E242"/>
    <mergeCell ref="C224:E224"/>
    <mergeCell ref="C225:E225"/>
    <mergeCell ref="C214:E214"/>
    <mergeCell ref="C215:E215"/>
    <mergeCell ref="C216:E216"/>
    <mergeCell ref="C217:E217"/>
    <mergeCell ref="C218:E218"/>
    <mergeCell ref="C219:E219"/>
    <mergeCell ref="C211:E211"/>
    <mergeCell ref="C212:E212"/>
    <mergeCell ref="C213:E213"/>
    <mergeCell ref="C205:E205"/>
    <mergeCell ref="C206:E206"/>
    <mergeCell ref="C207:E207"/>
    <mergeCell ref="C202:E202"/>
    <mergeCell ref="C243:E243"/>
    <mergeCell ref="C232:E232"/>
    <mergeCell ref="A7:B7"/>
    <mergeCell ref="A9:B9"/>
    <mergeCell ref="A5:B5"/>
    <mergeCell ref="C5:E5"/>
    <mergeCell ref="H5:I5"/>
    <mergeCell ref="H7:I7"/>
    <mergeCell ref="C262:E262"/>
    <mergeCell ref="C256:E256"/>
    <mergeCell ref="C257:E257"/>
    <mergeCell ref="C258:E258"/>
    <mergeCell ref="C259:E259"/>
    <mergeCell ref="C260:E260"/>
    <mergeCell ref="C261:E261"/>
    <mergeCell ref="C250:E250"/>
    <mergeCell ref="C251:E251"/>
    <mergeCell ref="C252:E252"/>
    <mergeCell ref="C253:E253"/>
    <mergeCell ref="C254:E254"/>
    <mergeCell ref="C255:E255"/>
    <mergeCell ref="C244:E244"/>
    <mergeCell ref="C245:E245"/>
    <mergeCell ref="C246:E246"/>
    <mergeCell ref="C247:E247"/>
    <mergeCell ref="C248:E248"/>
    <mergeCell ref="C249:E249"/>
    <mergeCell ref="C238:E238"/>
    <mergeCell ref="C239:E239"/>
    <mergeCell ref="C240:E240"/>
    <mergeCell ref="C208:E208"/>
    <mergeCell ref="C209:E209"/>
    <mergeCell ref="C210:E210"/>
    <mergeCell ref="C233:E233"/>
    <mergeCell ref="C234:E234"/>
    <mergeCell ref="C235:E235"/>
    <mergeCell ref="C236:E236"/>
    <mergeCell ref="C237:E237"/>
    <mergeCell ref="C226:E226"/>
    <mergeCell ref="C227:E227"/>
    <mergeCell ref="C228:E228"/>
    <mergeCell ref="C229:E229"/>
    <mergeCell ref="C230:E230"/>
    <mergeCell ref="C231:E231"/>
    <mergeCell ref="C220:E220"/>
    <mergeCell ref="C221:E221"/>
    <mergeCell ref="C222:E222"/>
    <mergeCell ref="C223:E223"/>
    <mergeCell ref="C203:E203"/>
    <mergeCell ref="C204:E204"/>
    <mergeCell ref="C199:E199"/>
    <mergeCell ref="C200:E200"/>
    <mergeCell ref="C201:E201"/>
    <mergeCell ref="C196:E196"/>
    <mergeCell ref="C197:E197"/>
    <mergeCell ref="C198:E198"/>
    <mergeCell ref="C193:E193"/>
    <mergeCell ref="C194:E194"/>
    <mergeCell ref="C195:E195"/>
    <mergeCell ref="C190:E190"/>
    <mergeCell ref="C191:E191"/>
    <mergeCell ref="C192:E192"/>
    <mergeCell ref="C187:E187"/>
    <mergeCell ref="C188:E188"/>
    <mergeCell ref="C189:E189"/>
    <mergeCell ref="C184:E184"/>
    <mergeCell ref="C185:E185"/>
    <mergeCell ref="C186:E186"/>
    <mergeCell ref="C181:E181"/>
    <mergeCell ref="C182:E182"/>
    <mergeCell ref="C183:E183"/>
    <mergeCell ref="C178:E178"/>
    <mergeCell ref="C179:E179"/>
    <mergeCell ref="C180:E180"/>
    <mergeCell ref="C175:E175"/>
    <mergeCell ref="C176:E176"/>
    <mergeCell ref="C177:E177"/>
    <mergeCell ref="C172:E172"/>
    <mergeCell ref="C173:E173"/>
    <mergeCell ref="C174:E174"/>
    <mergeCell ref="C169:E169"/>
    <mergeCell ref="C170:E170"/>
    <mergeCell ref="C171:E171"/>
    <mergeCell ref="C166:E166"/>
    <mergeCell ref="C167:E167"/>
    <mergeCell ref="C168:E168"/>
    <mergeCell ref="C163:E163"/>
    <mergeCell ref="C164:E164"/>
    <mergeCell ref="C165:E165"/>
    <mergeCell ref="C160:E160"/>
    <mergeCell ref="C161:E161"/>
    <mergeCell ref="C162:E162"/>
    <mergeCell ref="C157:E157"/>
    <mergeCell ref="C158:E158"/>
    <mergeCell ref="C159:E159"/>
    <mergeCell ref="C154:E154"/>
    <mergeCell ref="C155:E155"/>
    <mergeCell ref="C156:E156"/>
    <mergeCell ref="C151:E151"/>
    <mergeCell ref="C152:E152"/>
    <mergeCell ref="C153:E153"/>
    <mergeCell ref="C148:E148"/>
    <mergeCell ref="C149:E149"/>
    <mergeCell ref="C150:E150"/>
    <mergeCell ref="C145:E145"/>
    <mergeCell ref="C146:E146"/>
    <mergeCell ref="C147:E147"/>
    <mergeCell ref="C142:E142"/>
    <mergeCell ref="C143:E143"/>
    <mergeCell ref="C144:E144"/>
    <mergeCell ref="C139:E139"/>
    <mergeCell ref="C140:E140"/>
    <mergeCell ref="C141:E141"/>
    <mergeCell ref="C136:E136"/>
    <mergeCell ref="C137:E137"/>
    <mergeCell ref="C138:E138"/>
    <mergeCell ref="C133:E133"/>
    <mergeCell ref="C134:E134"/>
    <mergeCell ref="C135:E135"/>
    <mergeCell ref="C130:E130"/>
    <mergeCell ref="C131:E131"/>
    <mergeCell ref="C132:E132"/>
    <mergeCell ref="C112:E112"/>
    <mergeCell ref="C113:E113"/>
    <mergeCell ref="C110:E110"/>
    <mergeCell ref="C111:E111"/>
    <mergeCell ref="C108:E108"/>
    <mergeCell ref="C109:E109"/>
    <mergeCell ref="C127:E127"/>
    <mergeCell ref="C128:E128"/>
    <mergeCell ref="C129:E129"/>
    <mergeCell ref="C118:E118"/>
    <mergeCell ref="C119:E119"/>
    <mergeCell ref="C116:E116"/>
    <mergeCell ref="C117:E117"/>
    <mergeCell ref="C114:E114"/>
    <mergeCell ref="C115:E115"/>
    <mergeCell ref="C124:E124"/>
    <mergeCell ref="C125:E125"/>
    <mergeCell ref="C126:E126"/>
    <mergeCell ref="C122:E122"/>
    <mergeCell ref="C123:E123"/>
    <mergeCell ref="C120:E120"/>
    <mergeCell ref="C121:E121"/>
    <mergeCell ref="C100:E100"/>
    <mergeCell ref="C101:E101"/>
    <mergeCell ref="C98:E98"/>
    <mergeCell ref="C99:E99"/>
    <mergeCell ref="C96:E96"/>
    <mergeCell ref="C97:E97"/>
    <mergeCell ref="C106:E106"/>
    <mergeCell ref="C107:E107"/>
    <mergeCell ref="C104:E104"/>
    <mergeCell ref="C105:E105"/>
    <mergeCell ref="C102:E102"/>
    <mergeCell ref="C103:E103"/>
    <mergeCell ref="C88:E88"/>
    <mergeCell ref="C87:E87"/>
    <mergeCell ref="C90:E90"/>
    <mergeCell ref="C89:E89"/>
    <mergeCell ref="C92:E92"/>
    <mergeCell ref="C91:E91"/>
    <mergeCell ref="C95:E95"/>
    <mergeCell ref="C94:E94"/>
    <mergeCell ref="C93:E93"/>
    <mergeCell ref="C78:E78"/>
    <mergeCell ref="C77:E77"/>
    <mergeCell ref="C80:E80"/>
    <mergeCell ref="C79:E79"/>
    <mergeCell ref="C82:E82"/>
    <mergeCell ref="C81:E81"/>
    <mergeCell ref="C84:E84"/>
    <mergeCell ref="C83:E83"/>
    <mergeCell ref="C86:E86"/>
    <mergeCell ref="C85:E85"/>
    <mergeCell ref="C69:E69"/>
    <mergeCell ref="C68:E68"/>
    <mergeCell ref="C72:E72"/>
    <mergeCell ref="C71:E71"/>
    <mergeCell ref="C70:E70"/>
    <mergeCell ref="C74:E74"/>
    <mergeCell ref="C73:E73"/>
    <mergeCell ref="C76:E76"/>
    <mergeCell ref="C75:E75"/>
    <mergeCell ref="C59:E59"/>
    <mergeCell ref="C58:E58"/>
    <mergeCell ref="C61:E61"/>
    <mergeCell ref="C60:E60"/>
    <mergeCell ref="C63:E63"/>
    <mergeCell ref="C62:E62"/>
    <mergeCell ref="C65:E65"/>
    <mergeCell ref="C64:E64"/>
    <mergeCell ref="C67:E67"/>
    <mergeCell ref="C66:E66"/>
    <mergeCell ref="C49:E49"/>
    <mergeCell ref="C48:E48"/>
    <mergeCell ref="C51:E51"/>
    <mergeCell ref="C50:E50"/>
    <mergeCell ref="C53:E53"/>
    <mergeCell ref="C52:E52"/>
    <mergeCell ref="C55:E55"/>
    <mergeCell ref="C54:E54"/>
    <mergeCell ref="C57:E57"/>
    <mergeCell ref="C56:E56"/>
    <mergeCell ref="C39:E39"/>
    <mergeCell ref="C38:E38"/>
    <mergeCell ref="C41:E41"/>
    <mergeCell ref="C40:E40"/>
    <mergeCell ref="C43:E43"/>
    <mergeCell ref="C42:E42"/>
    <mergeCell ref="C45:E45"/>
    <mergeCell ref="C44:E44"/>
    <mergeCell ref="C47:E47"/>
    <mergeCell ref="C46:E46"/>
    <mergeCell ref="C29:E29"/>
    <mergeCell ref="C28:E28"/>
    <mergeCell ref="C31:E31"/>
    <mergeCell ref="C30:E30"/>
    <mergeCell ref="C33:E33"/>
    <mergeCell ref="C32:E32"/>
    <mergeCell ref="C35:E35"/>
    <mergeCell ref="C34:E34"/>
    <mergeCell ref="C37:E37"/>
    <mergeCell ref="C36:E36"/>
    <mergeCell ref="C19:E19"/>
    <mergeCell ref="C18:E18"/>
    <mergeCell ref="C21:E21"/>
    <mergeCell ref="C20:E20"/>
    <mergeCell ref="C23:E23"/>
    <mergeCell ref="C22:E22"/>
    <mergeCell ref="C25:E25"/>
    <mergeCell ref="C24:E24"/>
    <mergeCell ref="C27:E27"/>
    <mergeCell ref="C26:E26"/>
    <mergeCell ref="C6:E6"/>
    <mergeCell ref="C9:E9"/>
    <mergeCell ref="C7:E7"/>
    <mergeCell ref="C10:E10"/>
    <mergeCell ref="C12:E12"/>
    <mergeCell ref="C11:E11"/>
    <mergeCell ref="C17:E17"/>
    <mergeCell ref="C13:E13"/>
    <mergeCell ref="C15:E15"/>
    <mergeCell ref="C16:E16"/>
  </mergeCells>
  <phoneticPr fontId="5" type="noConversion"/>
  <dataValidations count="3">
    <dataValidation allowBlank="1" showDropDown="1" showInputMessage="1" showErrorMessage="1" sqref="J8" xr:uid="{00000000-0002-0000-0100-000000000000}"/>
    <dataValidation type="custom" allowBlank="1" showInputMessage="1" showErrorMessage="1" sqref="L7:L8" xr:uid="{00000000-0002-0000-0100-000001000000}">
      <formula1>I7</formula1>
    </dataValidation>
    <dataValidation type="custom" allowBlank="1" showInputMessage="1" showErrorMessage="1" sqref="H7:H8" xr:uid="{00000000-0002-0000-0100-000002000000}">
      <formula1>D7</formula1>
    </dataValidation>
  </dataValidations>
  <pageMargins left="0.7" right="0.7" top="0.75" bottom="0.75" header="0.3" footer="0.3"/>
  <pageSetup paperSize="9" scale="90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3000000}">
          <x14:formula1>
            <xm:f>ESPECIFICACIONES!$L$19:$L$20</xm:f>
          </x14:formula1>
          <xm:sqref>O7</xm:sqref>
        </x14:dataValidation>
        <x14:dataValidation type="list" allowBlank="1" showInputMessage="1" showErrorMessage="1" xr:uid="{00000000-0002-0000-0100-000004000000}">
          <x14:formula1>
            <xm:f>ESPECIFICACIONES!$J$4:$J$11</xm:f>
          </x14:formula1>
          <xm:sqref>C7:E8</xm:sqref>
        </x14:dataValidation>
        <x14:dataValidation type="list" allowBlank="1" showInputMessage="1" showErrorMessage="1" xr:uid="{00000000-0002-0000-0100-000005000000}">
          <x14:formula1>
            <xm:f>ESPECIFICACIONES!$N$14:$N$18</xm:f>
          </x14:formula1>
          <xm:sqref>O5</xm:sqref>
        </x14:dataValidation>
        <x14:dataValidation type="list" allowBlank="1" showInputMessage="1" showErrorMessage="1" xr:uid="{00000000-0002-0000-0100-000006000000}">
          <x14:formula1>
            <xm:f>ESPECIFICACIONES!$B$3:$B$68</xm:f>
          </x14:formula1>
          <xm:sqref>C5:E5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t H s 5 V n Z Z w G m n A A A A + Q A A A B I A H A B D b 2 5 m a W c v U G F j a 2 F n Z S 5 4 b W w g o h g A K K A U A A A A A A A A A A A A A A A A A A A A A A A A A A A A h Y / f C o I w H I V f R X b v / p h F y M 8 J d Z s U B N H t m E t H O s P N 5 r t 1 0 S P 1 C g l l e N f l O X w H v v N 6 P C E b m j q 4 q 8 7 q 1 q S I Y Y o C Z W R b a F O m q H e X c I 0 y D g c h r 6 J U w Q g b m w x W p 6 h y 7 p Y Q 4 r 3 H f o H b r i Q R p Y y c 8 9 1 R V q o R o T b W C S M V + q 2 K / y v E 4 f S R 4 R G O Y h z T 1 R K z m D I g U w + 5 N j N m V M Y U y K y E b V + 7 v l N c 2 X C z B z J F I N 8 b / A 1 Q S w M E F A A C A A g A t H s 5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R 7 O V Y o i k e 4 D g A A A B E A A A A T A B w A R m 9 y b X V s Y X M v U 2 V j d G l v b j E u b S C i G A A o o B Q A A A A A A A A A A A A A A A A A A A A A A A A A A A A r T k 0 u y c z P U w i G 0 I b W A F B L A Q I t A B Q A A g A I A L R 7 O V Z 2 W c B p p w A A A P k A A A A S A A A A A A A A A A A A A A A A A A A A A A B D b 2 5 m a W c v U G F j a 2 F n Z S 5 4 b W x Q S w E C L Q A U A A I A C A C 0 e z l W D 8 r p q 6 Q A A A D p A A A A E w A A A A A A A A A A A A A A A A D z A A A A W 0 N v b n R l b n R f V H l w Z X N d L n h t b F B L A Q I t A B Q A A g A I A L R 7 O V Y o i k e 4 D g A A A B E A A A A T A A A A A A A A A A A A A A A A A O Q B A A B G b 3 J t d W x h c y 9 T Z W N 0 a W 9 u M S 5 t U E s F B g A A A A A D A A M A w g A A A D 8 C A A A A A D Q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H r c 2 D N x 1 E O 1 r n X 8 2 d x L E w A A A A A C A A A A A A A Q Z g A A A A E A A C A A A A B 4 a X j a J / s v o O k n d 5 O W s y 4 R x O 6 l c K N L q Q P a K Q 7 H k d f 2 X w A A A A A O g A A A A A I A A C A A A A A 6 A e e k z g y 7 9 q 9 p 5 n 9 e o I 2 e 3 T 6 w Z 4 + b 7 N p d W F z m f c 8 G p V A A A A D J h E 3 + B 7 o v k p R q I / 8 b A o l b e G 6 o + 4 d A Q 4 5 d g l R X V H W o 2 X y 1 2 d P h C d M l C k r l l D b F x 4 Q 6 2 8 r 0 K 8 7 6 g Y p g 5 + V R G r C h 7 t M l 6 7 6 p q 8 z Y a x S p j F t i E 0 A A A A C N Q R S d 7 b W i I 3 D a / n n s v o Y 6 R 8 t g X i B n Z 3 + I i p l J v e z T A j 6 w / u 4 r 8 4 0 C U h 4 L B o W R p 2 A U 6 O 4 d B b i 6 c 2 X h R / g C Q j O A < / D a t a M a s h u p > 
</file>

<file path=customXml/itemProps1.xml><?xml version="1.0" encoding="utf-8"?>
<ds:datastoreItem xmlns:ds="http://schemas.openxmlformats.org/officeDocument/2006/customXml" ds:itemID="{B1504BCF-FC55-4314-A138-C8341DD962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ESPECIFICACIONES</vt:lpstr>
      <vt:lpstr>Cantidad de muestra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2018</dc:creator>
  <cp:lastModifiedBy>PERSONAL</cp:lastModifiedBy>
  <cp:lastPrinted>2022-05-25T14:04:36Z</cp:lastPrinted>
  <dcterms:created xsi:type="dcterms:W3CDTF">2021-02-01T12:59:48Z</dcterms:created>
  <dcterms:modified xsi:type="dcterms:W3CDTF">2025-03-13T21:14:50Z</dcterms:modified>
</cp:coreProperties>
</file>