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garBasto\Documents\EB\python\spark\files\"/>
    </mc:Choice>
  </mc:AlternateContent>
  <bookViews>
    <workbookView xWindow="0" yWindow="0" windowWidth="22668" windowHeight="8592" tabRatio="598"/>
  </bookViews>
  <sheets>
    <sheet name="base" sheetId="7" r:id="rId1"/>
    <sheet name="ano" sheetId="17" r:id="rId2"/>
  </sheets>
  <externalReferences>
    <externalReference r:id="rId3"/>
  </externalReferences>
  <definedNames>
    <definedName name="anot">[1]AUX!$C$5</definedName>
    <definedName name="TFixopordia">[1]AUX!$C$7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9" i="7" l="1"/>
  <c r="B109" i="7"/>
  <c r="C108" i="7"/>
  <c r="B108" i="7"/>
  <c r="D108" i="7" s="1"/>
  <c r="C107" i="7"/>
  <c r="B107" i="7"/>
  <c r="C106" i="7"/>
  <c r="B106" i="7"/>
  <c r="B110" i="7" s="1"/>
  <c r="C100" i="7"/>
  <c r="B100" i="7"/>
  <c r="C99" i="7"/>
  <c r="B99" i="7"/>
  <c r="C98" i="7"/>
  <c r="B98" i="7"/>
  <c r="C97" i="7"/>
  <c r="D97" i="7" s="1"/>
  <c r="B97" i="7"/>
  <c r="B101" i="7" s="1"/>
  <c r="C91" i="7"/>
  <c r="B91" i="7"/>
  <c r="C90" i="7"/>
  <c r="B90" i="7"/>
  <c r="D90" i="7" s="1"/>
  <c r="C89" i="7"/>
  <c r="B89" i="7"/>
  <c r="C88" i="7"/>
  <c r="B88" i="7"/>
  <c r="B92" i="7" s="1"/>
  <c r="C82" i="7"/>
  <c r="B82" i="7"/>
  <c r="C81" i="7"/>
  <c r="D81" i="7" s="1"/>
  <c r="B81" i="7"/>
  <c r="C80" i="7"/>
  <c r="B80" i="7"/>
  <c r="C79" i="7"/>
  <c r="B79" i="7"/>
  <c r="C73" i="7"/>
  <c r="B73" i="7"/>
  <c r="C72" i="7"/>
  <c r="B72" i="7"/>
  <c r="D72" i="7" s="1"/>
  <c r="C71" i="7"/>
  <c r="B71" i="7"/>
  <c r="C70" i="7"/>
  <c r="D70" i="7" s="1"/>
  <c r="B70" i="7"/>
  <c r="B74" i="7" s="1"/>
  <c r="C64" i="7"/>
  <c r="D64" i="7" s="1"/>
  <c r="B64" i="7"/>
  <c r="C63" i="7"/>
  <c r="B63" i="7"/>
  <c r="C62" i="7"/>
  <c r="B62" i="7"/>
  <c r="C61" i="7"/>
  <c r="B61" i="7"/>
  <c r="B65" i="7" s="1"/>
  <c r="C55" i="7"/>
  <c r="B55" i="7"/>
  <c r="C54" i="7"/>
  <c r="D54" i="7" s="1"/>
  <c r="B54" i="7"/>
  <c r="C53" i="7"/>
  <c r="B53" i="7"/>
  <c r="C52" i="7"/>
  <c r="B52" i="7"/>
  <c r="D52" i="7" s="1"/>
  <c r="D56" i="7" s="1"/>
  <c r="C46" i="7"/>
  <c r="B46" i="7"/>
  <c r="D46" i="7" s="1"/>
  <c r="C45" i="7"/>
  <c r="D45" i="7" s="1"/>
  <c r="B45" i="7"/>
  <c r="C44" i="7"/>
  <c r="B44" i="7"/>
  <c r="C43" i="7"/>
  <c r="B43" i="7"/>
  <c r="C37" i="7"/>
  <c r="B37" i="7"/>
  <c r="C36" i="7"/>
  <c r="B36" i="7"/>
  <c r="D36" i="7" s="1"/>
  <c r="C35" i="7"/>
  <c r="B35" i="7"/>
  <c r="C34" i="7"/>
  <c r="D34" i="7" s="1"/>
  <c r="B34" i="7"/>
  <c r="B38" i="7" s="1"/>
  <c r="C28" i="7"/>
  <c r="B28" i="7"/>
  <c r="D28" i="7" s="1"/>
  <c r="C27" i="7"/>
  <c r="B27" i="7"/>
  <c r="C26" i="7"/>
  <c r="B26" i="7"/>
  <c r="D26" i="7" s="1"/>
  <c r="C25" i="7"/>
  <c r="B25" i="7"/>
  <c r="C19" i="7"/>
  <c r="C18" i="7"/>
  <c r="D18" i="7" s="1"/>
  <c r="C17" i="7"/>
  <c r="C16" i="7"/>
  <c r="B19" i="7"/>
  <c r="B18" i="7"/>
  <c r="B17" i="7"/>
  <c r="B16" i="7"/>
  <c r="D109" i="7"/>
  <c r="D107" i="7"/>
  <c r="D100" i="7"/>
  <c r="D99" i="7"/>
  <c r="D98" i="7"/>
  <c r="D91" i="7"/>
  <c r="D89" i="7"/>
  <c r="B83" i="7"/>
  <c r="D82" i="7"/>
  <c r="D80" i="7"/>
  <c r="D79" i="7"/>
  <c r="D73" i="7"/>
  <c r="D71" i="7"/>
  <c r="D63" i="7"/>
  <c r="D62" i="7"/>
  <c r="D55" i="7"/>
  <c r="D53" i="7"/>
  <c r="B47" i="7"/>
  <c r="D44" i="7"/>
  <c r="D43" i="7"/>
  <c r="D37" i="7"/>
  <c r="D35" i="7"/>
  <c r="B29" i="7"/>
  <c r="D27" i="7"/>
  <c r="D25" i="7"/>
  <c r="B20" i="7"/>
  <c r="D19" i="7"/>
  <c r="D16" i="7"/>
  <c r="D106" i="7" l="1"/>
  <c r="D88" i="7"/>
  <c r="D92" i="7" s="1"/>
  <c r="D61" i="7"/>
  <c r="B56" i="7"/>
  <c r="D17" i="7"/>
  <c r="D29" i="7"/>
  <c r="D65" i="7"/>
  <c r="D101" i="7"/>
  <c r="D38" i="7"/>
  <c r="D74" i="7"/>
  <c r="D110" i="7"/>
  <c r="D47" i="7"/>
  <c r="D83" i="7"/>
  <c r="D20" i="7"/>
  <c r="B11" i="7"/>
  <c r="D10" i="7"/>
  <c r="D9" i="7"/>
  <c r="D8" i="7"/>
  <c r="D7" i="7"/>
  <c r="D11" i="7" l="1"/>
</calcChain>
</file>

<file path=xl/sharedStrings.xml><?xml version="1.0" encoding="utf-8"?>
<sst xmlns="http://schemas.openxmlformats.org/spreadsheetml/2006/main" count="109" uniqueCount="21">
  <si>
    <t>Ponta</t>
  </si>
  <si>
    <t>Super Vazio</t>
  </si>
  <si>
    <t>Termo Variavel de Energia</t>
  </si>
  <si>
    <t>KW</t>
  </si>
  <si>
    <t>Preco</t>
  </si>
  <si>
    <t>Cheio</t>
  </si>
  <si>
    <t>Vazio</t>
  </si>
  <si>
    <t>Total (inc Rede)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</si>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</sst>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€-816]_-;\-* #,##0.00\ [$€-816]_-;_-* &quot;-&quot;??\ [$€-816]_-;_-@_-"/>
    <numFmt numFmtId="165" formatCode="_-* #,##0.000000\ [$€-816]_-;\-* #,##0.000000\ [$€-816]_-;_-* &quot;-&quot;??\ [$€-816]_-;_-@_-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2" borderId="1" xfId="0" applyFont="1" applyFill="1" applyBorder="1"/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/>
    <xf numFmtId="0" fontId="0" fillId="3" borderId="0" xfId="0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OMUM\Tarifas%202018\Doc_Mat\Cen%2035\Ajustari_4\sai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"/>
      <sheetName val="Tarifas ORT"/>
      <sheetName val="Tarifas Actividade"/>
      <sheetName val="Tarifas Acesso"/>
      <sheetName val="Tarifas Acesso Mobilidade"/>
      <sheetName val="Tarifas Acesso ORDs BT"/>
      <sheetName val="TVCF"/>
      <sheetName val="Tarifas_Conversão_EUR"/>
      <sheetName val="Escalamentos"/>
      <sheetName val="Ficheiro_EDIS"/>
    </sheetNames>
    <sheetDataSet>
      <sheetData sheetId="0">
        <row r="5">
          <cell r="C5">
            <v>2018</v>
          </cell>
        </row>
        <row r="7">
          <cell r="C7">
            <v>3.287671232876712E-2</v>
          </cell>
        </row>
      </sheetData>
      <sheetData sheetId="1"/>
      <sheetData sheetId="2">
        <row r="8">
          <cell r="E8">
            <v>6.6158261533923374E-2</v>
          </cell>
        </row>
      </sheetData>
      <sheetData sheetId="3">
        <row r="7">
          <cell r="E7">
            <v>1.6160000000000001</v>
          </cell>
        </row>
      </sheetData>
      <sheetData sheetId="4">
        <row r="6">
          <cell r="E6">
            <v>0.23053551212758219</v>
          </cell>
        </row>
      </sheetData>
      <sheetData sheetId="5">
        <row r="7">
          <cell r="E7">
            <v>6.5310000000000006</v>
          </cell>
        </row>
      </sheetData>
      <sheetData sheetId="6">
        <row r="6">
          <cell r="E6">
            <v>74.720768689582798</v>
          </cell>
        </row>
      </sheetData>
      <sheetData sheetId="7">
        <row r="9">
          <cell r="G9">
            <v>6.7230025370772925E-2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110"/>
  <sheetViews>
    <sheetView tabSelected="1" zoomScale="70" zoomScaleNormal="70" workbookViewId="0">
      <selection activeCell="B2" sqref="B2"/>
    </sheetView>
  </sheetViews>
  <sheetFormatPr defaultRowHeight="14.4" x14ac:dyDescent="0.3"/>
  <cols>
    <col min="1" max="1" width="23.6640625" style="1" customWidth="1"/>
    <col min="2" max="2" width="16.77734375" style="1" bestFit="1" customWidth="1"/>
    <col min="3" max="3" width="19.44140625" style="1" bestFit="1" customWidth="1"/>
    <col min="4" max="4" width="18.33203125" style="1" customWidth="1"/>
    <col min="5" max="16384" width="8.88671875" style="1"/>
  </cols>
  <sheetData>
    <row r="1" spans="1:4" ht="15" thickBot="1" x14ac:dyDescent="0.35">
      <c r="A1" s="9"/>
      <c r="B1" s="9"/>
      <c r="C1" s="9"/>
      <c r="D1" s="9"/>
    </row>
    <row r="2" spans="1:4" s="2" customFormat="1" ht="19.2" thickTop="1" thickBot="1" x14ac:dyDescent="0.4">
      <c r="A2" s="6" t="s">
        <v>8</v>
      </c>
      <c r="B2" s="3">
        <v>2017</v>
      </c>
      <c r="C2" s="6"/>
      <c r="D2" s="6"/>
    </row>
    <row r="3" spans="1:4" s="2" customFormat="1" ht="18.600000000000001" thickTop="1" x14ac:dyDescent="0.35"/>
    <row r="4" spans="1:4" s="2" customFormat="1" ht="18" x14ac:dyDescent="0.35"/>
    <row r="5" spans="1:4" s="2" customFormat="1" ht="18" x14ac:dyDescent="0.35">
      <c r="A5" s="6" t="s">
        <v>9</v>
      </c>
      <c r="B5" s="6"/>
      <c r="C5" s="6"/>
      <c r="D5" s="6"/>
    </row>
    <row r="6" spans="1:4" s="2" customFormat="1" ht="18" x14ac:dyDescent="0.35">
      <c r="A6" s="6" t="s">
        <v>2</v>
      </c>
      <c r="B6" s="7" t="s">
        <v>3</v>
      </c>
      <c r="C6" s="7" t="s">
        <v>4</v>
      </c>
      <c r="D6" s="7" t="s">
        <v>7</v>
      </c>
    </row>
    <row r="7" spans="1:4" s="2" customFormat="1" ht="18" x14ac:dyDescent="0.35">
      <c r="A7" s="6" t="s">
        <v>0</v>
      </c>
      <c r="B7" s="4">
        <v>117050</v>
      </c>
      <c r="C7" s="5">
        <v>9.9076999999999998E-2</v>
      </c>
      <c r="D7" s="8">
        <f>C7*B7</f>
        <v>11596.96285</v>
      </c>
    </row>
    <row r="8" spans="1:4" s="2" customFormat="1" ht="18" x14ac:dyDescent="0.35">
      <c r="A8" s="6" t="s">
        <v>5</v>
      </c>
      <c r="B8" s="4">
        <v>286522</v>
      </c>
      <c r="C8" s="5">
        <v>8.8154999999999997E-2</v>
      </c>
      <c r="D8" s="8">
        <f>C8*B8</f>
        <v>25258.34691</v>
      </c>
    </row>
    <row r="9" spans="1:4" s="2" customFormat="1" ht="18" x14ac:dyDescent="0.35">
      <c r="A9" s="6" t="s">
        <v>6</v>
      </c>
      <c r="B9" s="4">
        <v>106867</v>
      </c>
      <c r="C9" s="5">
        <v>6.4713999999999994E-2</v>
      </c>
      <c r="D9" s="8">
        <f>C9*B9</f>
        <v>6915.7910379999994</v>
      </c>
    </row>
    <row r="10" spans="1:4" s="2" customFormat="1" ht="18" x14ac:dyDescent="0.35">
      <c r="A10" s="6" t="s">
        <v>1</v>
      </c>
      <c r="B10" s="4">
        <v>91992</v>
      </c>
      <c r="C10" s="5">
        <v>5.9221000000000003E-2</v>
      </c>
      <c r="D10" s="8">
        <f>C10*B10</f>
        <v>5447.8582320000005</v>
      </c>
    </row>
    <row r="11" spans="1:4" s="2" customFormat="1" ht="18" x14ac:dyDescent="0.35">
      <c r="A11" s="6"/>
      <c r="B11" s="7">
        <f>SUM(B7:B10)</f>
        <v>602431</v>
      </c>
      <c r="C11" s="6"/>
      <c r="D11" s="8">
        <f>SUM(D7:D10)</f>
        <v>49218.959029999998</v>
      </c>
    </row>
    <row r="14" spans="1:4" ht="18" x14ac:dyDescent="0.35">
      <c r="A14" s="6" t="s">
        <v>10</v>
      </c>
      <c r="B14" s="6"/>
      <c r="C14" s="6"/>
      <c r="D14" s="6"/>
    </row>
    <row r="15" spans="1:4" ht="18" x14ac:dyDescent="0.35">
      <c r="A15" s="6" t="s">
        <v>2</v>
      </c>
      <c r="B15" s="7" t="s">
        <v>3</v>
      </c>
      <c r="C15" s="7" t="s">
        <v>4</v>
      </c>
      <c r="D15" s="7" t="s">
        <v>7</v>
      </c>
    </row>
    <row r="16" spans="1:4" ht="18" x14ac:dyDescent="0.35">
      <c r="A16" s="6" t="s">
        <v>0</v>
      </c>
      <c r="B16" s="4">
        <f>B7-1500</f>
        <v>115550</v>
      </c>
      <c r="C16" s="5">
        <f>C7*1.03</f>
        <v>0.10204931</v>
      </c>
      <c r="D16" s="8">
        <f>C16*B16</f>
        <v>11791.797770500001</v>
      </c>
    </row>
    <row r="17" spans="1:4" ht="18" x14ac:dyDescent="0.35">
      <c r="A17" s="6" t="s">
        <v>5</v>
      </c>
      <c r="B17" s="4">
        <f>B8+4000</f>
        <v>290522</v>
      </c>
      <c r="C17" s="5">
        <f>C8/1.03</f>
        <v>8.5587378640776687E-2</v>
      </c>
      <c r="D17" s="8">
        <f>C17*B17</f>
        <v>24865.016417475726</v>
      </c>
    </row>
    <row r="18" spans="1:4" ht="18" x14ac:dyDescent="0.35">
      <c r="A18" s="6" t="s">
        <v>6</v>
      </c>
      <c r="B18" s="4">
        <f>B9-2555</f>
        <v>104312</v>
      </c>
      <c r="C18" s="5">
        <f>C9*1.045</f>
        <v>6.7626129999999993E-2</v>
      </c>
      <c r="D18" s="8">
        <f>C18*B18</f>
        <v>7054.2168725599995</v>
      </c>
    </row>
    <row r="19" spans="1:4" ht="18" x14ac:dyDescent="0.35">
      <c r="A19" s="6" t="s">
        <v>1</v>
      </c>
      <c r="B19" s="4">
        <f>B10+560</f>
        <v>92552</v>
      </c>
      <c r="C19" s="5">
        <f>C10/1.045</f>
        <v>5.6670813397129191E-2</v>
      </c>
      <c r="D19" s="8">
        <f>C19*B19</f>
        <v>5244.9971215311007</v>
      </c>
    </row>
    <row r="20" spans="1:4" ht="18" x14ac:dyDescent="0.35">
      <c r="A20" s="6"/>
      <c r="B20" s="7">
        <f>SUM(B16:B19)</f>
        <v>602936</v>
      </c>
      <c r="C20" s="6"/>
      <c r="D20" s="8">
        <f>SUM(D16:D19)</f>
        <v>48956.028182066832</v>
      </c>
    </row>
    <row r="23" spans="1:4" ht="18" x14ac:dyDescent="0.35">
      <c r="A23" s="6" t="s">
        <v>11</v>
      </c>
      <c r="B23" s="6"/>
      <c r="C23" s="6"/>
      <c r="D23" s="6"/>
    </row>
    <row r="24" spans="1:4" ht="18" x14ac:dyDescent="0.35">
      <c r="A24" s="6" t="s">
        <v>2</v>
      </c>
      <c r="B24" s="7" t="s">
        <v>3</v>
      </c>
      <c r="C24" s="7" t="s">
        <v>4</v>
      </c>
      <c r="D24" s="7" t="s">
        <v>7</v>
      </c>
    </row>
    <row r="25" spans="1:4" ht="18" x14ac:dyDescent="0.35">
      <c r="A25" s="6" t="s">
        <v>0</v>
      </c>
      <c r="B25" s="4">
        <f>B16-1500</f>
        <v>114050</v>
      </c>
      <c r="C25" s="5">
        <f>C16*1.03</f>
        <v>0.10511078930000001</v>
      </c>
      <c r="D25" s="8">
        <f>C25*B25</f>
        <v>11987.885519665</v>
      </c>
    </row>
    <row r="26" spans="1:4" ht="18" x14ac:dyDescent="0.35">
      <c r="A26" s="6" t="s">
        <v>5</v>
      </c>
      <c r="B26" s="4">
        <f>B17+4000</f>
        <v>294522</v>
      </c>
      <c r="C26" s="5">
        <f>C17/1.03</f>
        <v>8.3094542369686109E-2</v>
      </c>
      <c r="D26" s="8">
        <f>C26*B26</f>
        <v>24473.17080780469</v>
      </c>
    </row>
    <row r="27" spans="1:4" ht="18" x14ac:dyDescent="0.35">
      <c r="A27" s="6" t="s">
        <v>6</v>
      </c>
      <c r="B27" s="4">
        <f>B18-2555</f>
        <v>101757</v>
      </c>
      <c r="C27" s="5">
        <f>C18*1.045</f>
        <v>7.0669305849999989E-2</v>
      </c>
      <c r="D27" s="8">
        <f>C27*B27</f>
        <v>7191.096555378449</v>
      </c>
    </row>
    <row r="28" spans="1:4" ht="18" x14ac:dyDescent="0.35">
      <c r="A28" s="6" t="s">
        <v>1</v>
      </c>
      <c r="B28" s="4">
        <f>B19+560</f>
        <v>93112</v>
      </c>
      <c r="C28" s="5">
        <f>C19/1.045</f>
        <v>5.4230443442228896E-2</v>
      </c>
      <c r="D28" s="8">
        <f>C28*B28</f>
        <v>5049.5050497928169</v>
      </c>
    </row>
    <row r="29" spans="1:4" ht="18" x14ac:dyDescent="0.35">
      <c r="A29" s="6"/>
      <c r="B29" s="7">
        <f>SUM(B25:B28)</f>
        <v>603441</v>
      </c>
      <c r="C29" s="6"/>
      <c r="D29" s="8">
        <f>SUM(D25:D28)</f>
        <v>48701.657932640956</v>
      </c>
    </row>
    <row r="32" spans="1:4" ht="18" x14ac:dyDescent="0.35">
      <c r="A32" s="6" t="s">
        <v>12</v>
      </c>
      <c r="B32" s="6"/>
      <c r="C32" s="6"/>
      <c r="D32" s="6"/>
    </row>
    <row r="33" spans="1:4" ht="18" x14ac:dyDescent="0.35">
      <c r="A33" s="6" t="s">
        <v>2</v>
      </c>
      <c r="B33" s="7" t="s">
        <v>3</v>
      </c>
      <c r="C33" s="7" t="s">
        <v>4</v>
      </c>
      <c r="D33" s="7" t="s">
        <v>7</v>
      </c>
    </row>
    <row r="34" spans="1:4" ht="18" x14ac:dyDescent="0.35">
      <c r="A34" s="6" t="s">
        <v>0</v>
      </c>
      <c r="B34" s="4">
        <f>B25-1500</f>
        <v>112550</v>
      </c>
      <c r="C34" s="5">
        <f>C25*1.03</f>
        <v>0.10826411297900002</v>
      </c>
      <c r="D34" s="8">
        <f>C34*B34</f>
        <v>12185.125915786452</v>
      </c>
    </row>
    <row r="35" spans="1:4" ht="18" x14ac:dyDescent="0.35">
      <c r="A35" s="6" t="s">
        <v>5</v>
      </c>
      <c r="B35" s="4">
        <f>B26+4000</f>
        <v>298522</v>
      </c>
      <c r="C35" s="5">
        <f>C26/1.03</f>
        <v>8.0674312980277774E-2</v>
      </c>
      <c r="D35" s="8">
        <f>C35*B35</f>
        <v>24083.057259498481</v>
      </c>
    </row>
    <row r="36" spans="1:4" ht="18" x14ac:dyDescent="0.35">
      <c r="A36" s="6" t="s">
        <v>6</v>
      </c>
      <c r="B36" s="4">
        <f>B27-2555</f>
        <v>99202</v>
      </c>
      <c r="C36" s="5">
        <f>C27*1.045</f>
        <v>7.3849424613249989E-2</v>
      </c>
      <c r="D36" s="8">
        <f>C36*B36</f>
        <v>7326.0106204836256</v>
      </c>
    </row>
    <row r="37" spans="1:4" ht="18" x14ac:dyDescent="0.35">
      <c r="A37" s="6" t="s">
        <v>1</v>
      </c>
      <c r="B37" s="4">
        <f>B28+560</f>
        <v>93672</v>
      </c>
      <c r="C37" s="5">
        <f>C28/1.045</f>
        <v>5.1895161188735786E-2</v>
      </c>
      <c r="D37" s="8">
        <f>C37*B37</f>
        <v>4861.1235388712585</v>
      </c>
    </row>
    <row r="38" spans="1:4" ht="18" x14ac:dyDescent="0.35">
      <c r="A38" s="6"/>
      <c r="B38" s="7">
        <f>SUM(B34:B37)</f>
        <v>603946</v>
      </c>
      <c r="C38" s="6"/>
      <c r="D38" s="8">
        <f>SUM(D34:D37)</f>
        <v>48455.317334639818</v>
      </c>
    </row>
    <row r="41" spans="1:4" ht="18" x14ac:dyDescent="0.35">
      <c r="A41" s="6" t="s">
        <v>13</v>
      </c>
      <c r="B41" s="6"/>
      <c r="C41" s="6"/>
      <c r="D41" s="6"/>
    </row>
    <row r="42" spans="1:4" ht="18" x14ac:dyDescent="0.35">
      <c r="A42" s="6" t="s">
        <v>2</v>
      </c>
      <c r="B42" s="7" t="s">
        <v>3</v>
      </c>
      <c r="C42" s="7" t="s">
        <v>4</v>
      </c>
      <c r="D42" s="7" t="s">
        <v>7</v>
      </c>
    </row>
    <row r="43" spans="1:4" ht="18" x14ac:dyDescent="0.35">
      <c r="A43" s="6" t="s">
        <v>0</v>
      </c>
      <c r="B43" s="4">
        <f>B34-1500</f>
        <v>111050</v>
      </c>
      <c r="C43" s="5">
        <f>C34*1.03</f>
        <v>0.11151203636837002</v>
      </c>
      <c r="D43" s="8">
        <f>C43*B43</f>
        <v>12383.411638707492</v>
      </c>
    </row>
    <row r="44" spans="1:4" ht="18" x14ac:dyDescent="0.35">
      <c r="A44" s="6" t="s">
        <v>5</v>
      </c>
      <c r="B44" s="4">
        <f>B35+4000</f>
        <v>302522</v>
      </c>
      <c r="C44" s="5">
        <f>C35/1.03</f>
        <v>7.8324575709007541E-2</v>
      </c>
      <c r="D44" s="8">
        <f>C44*B44</f>
        <v>23694.907292640379</v>
      </c>
    </row>
    <row r="45" spans="1:4" ht="18" x14ac:dyDescent="0.35">
      <c r="A45" s="6" t="s">
        <v>6</v>
      </c>
      <c r="B45" s="4">
        <f>B36-2555</f>
        <v>96647</v>
      </c>
      <c r="C45" s="5">
        <f>C36*1.045</f>
        <v>7.717264872084624E-2</v>
      </c>
      <c r="D45" s="8">
        <f>C45*B45</f>
        <v>7458.5049809236261</v>
      </c>
    </row>
    <row r="46" spans="1:4" ht="18" x14ac:dyDescent="0.35">
      <c r="A46" s="6" t="s">
        <v>1</v>
      </c>
      <c r="B46" s="4">
        <f>B37+560</f>
        <v>94232</v>
      </c>
      <c r="C46" s="5">
        <f>C37/1.045</f>
        <v>4.9660441328933769E-2</v>
      </c>
      <c r="D46" s="8">
        <f>C46*B46</f>
        <v>4679.6027073080868</v>
      </c>
    </row>
    <row r="47" spans="1:4" ht="18" x14ac:dyDescent="0.35">
      <c r="A47" s="6"/>
      <c r="B47" s="7">
        <f>SUM(B43:B46)</f>
        <v>604451</v>
      </c>
      <c r="C47" s="6"/>
      <c r="D47" s="8">
        <f>SUM(D43:D46)</f>
        <v>48216.426619579586</v>
      </c>
    </row>
    <row r="50" spans="1:4" ht="18" x14ac:dyDescent="0.35">
      <c r="A50" s="6" t="s">
        <v>14</v>
      </c>
      <c r="B50" s="6"/>
      <c r="C50" s="6"/>
      <c r="D50" s="6"/>
    </row>
    <row r="51" spans="1:4" ht="18" x14ac:dyDescent="0.35">
      <c r="A51" s="6" t="s">
        <v>2</v>
      </c>
      <c r="B51" s="7" t="s">
        <v>3</v>
      </c>
      <c r="C51" s="7" t="s">
        <v>4</v>
      </c>
      <c r="D51" s="7" t="s">
        <v>7</v>
      </c>
    </row>
    <row r="52" spans="1:4" ht="18" x14ac:dyDescent="0.35">
      <c r="A52" s="6" t="s">
        <v>0</v>
      </c>
      <c r="B52" s="4">
        <f>B43-1500</f>
        <v>109550</v>
      </c>
      <c r="C52" s="5">
        <f>C43*1.03</f>
        <v>0.11485739745942113</v>
      </c>
      <c r="D52" s="8">
        <f>C52*B52</f>
        <v>12582.627891679584</v>
      </c>
    </row>
    <row r="53" spans="1:4" ht="18" x14ac:dyDescent="0.35">
      <c r="A53" s="6" t="s">
        <v>5</v>
      </c>
      <c r="B53" s="4">
        <f>B44+4000</f>
        <v>306522</v>
      </c>
      <c r="C53" s="5">
        <f>C44/1.03</f>
        <v>7.6043277387385963E-2</v>
      </c>
      <c r="D53" s="8">
        <f>C53*B53</f>
        <v>23308.937471336321</v>
      </c>
    </row>
    <row r="54" spans="1:4" ht="18" x14ac:dyDescent="0.35">
      <c r="A54" s="6" t="s">
        <v>6</v>
      </c>
      <c r="B54" s="4">
        <f>B45-2555</f>
        <v>94092</v>
      </c>
      <c r="C54" s="5">
        <f>C45*1.045</f>
        <v>8.064541791328432E-2</v>
      </c>
      <c r="D54" s="8">
        <f>C54*B54</f>
        <v>7588.0886622967482</v>
      </c>
    </row>
    <row r="55" spans="1:4" ht="18" x14ac:dyDescent="0.35">
      <c r="A55" s="6" t="s">
        <v>1</v>
      </c>
      <c r="B55" s="4">
        <f>B46+560</f>
        <v>94792</v>
      </c>
      <c r="C55" s="5">
        <f>C46/1.045</f>
        <v>4.7521953424817007E-2</v>
      </c>
      <c r="D55" s="8">
        <f>C55*B55</f>
        <v>4504.7010090452541</v>
      </c>
    </row>
    <row r="56" spans="1:4" ht="18" x14ac:dyDescent="0.35">
      <c r="A56" s="6"/>
      <c r="B56" s="7">
        <f>SUM(B52:B55)</f>
        <v>604956</v>
      </c>
      <c r="C56" s="6"/>
      <c r="D56" s="8">
        <f>SUM(D52:D55)</f>
        <v>47984.355034357912</v>
      </c>
    </row>
    <row r="59" spans="1:4" ht="18" x14ac:dyDescent="0.35">
      <c r="A59" s="6" t="s">
        <v>15</v>
      </c>
      <c r="B59" s="6"/>
      <c r="C59" s="6"/>
      <c r="D59" s="6"/>
    </row>
    <row r="60" spans="1:4" ht="18" x14ac:dyDescent="0.35">
      <c r="A60" s="6" t="s">
        <v>2</v>
      </c>
      <c r="B60" s="7" t="s">
        <v>3</v>
      </c>
      <c r="C60" s="7" t="s">
        <v>4</v>
      </c>
      <c r="D60" s="7" t="s">
        <v>7</v>
      </c>
    </row>
    <row r="61" spans="1:4" ht="18" x14ac:dyDescent="0.35">
      <c r="A61" s="6" t="s">
        <v>0</v>
      </c>
      <c r="B61" s="4">
        <f>B52-1500</f>
        <v>108050</v>
      </c>
      <c r="C61" s="5">
        <f>C52*1.03</f>
        <v>0.11830311938320376</v>
      </c>
      <c r="D61" s="8">
        <f>C61*B61</f>
        <v>12782.652049355165</v>
      </c>
    </row>
    <row r="62" spans="1:4" ht="18" x14ac:dyDescent="0.35">
      <c r="A62" s="6" t="s">
        <v>5</v>
      </c>
      <c r="B62" s="4">
        <f>B53+4000</f>
        <v>310522</v>
      </c>
      <c r="C62" s="5">
        <f>C53/1.03</f>
        <v>7.3828424647947533E-2</v>
      </c>
      <c r="D62" s="8">
        <f>C62*B62</f>
        <v>22925.350078529962</v>
      </c>
    </row>
    <row r="63" spans="1:4" ht="18" x14ac:dyDescent="0.35">
      <c r="A63" s="6" t="s">
        <v>6</v>
      </c>
      <c r="B63" s="4">
        <f>B54-2555</f>
        <v>91537</v>
      </c>
      <c r="C63" s="5">
        <f>C54*1.045</f>
        <v>8.4274461719382104E-2</v>
      </c>
      <c r="D63" s="8">
        <f>C63*B63</f>
        <v>7714.2314024070793</v>
      </c>
    </row>
    <row r="64" spans="1:4" ht="18" x14ac:dyDescent="0.35">
      <c r="A64" s="6" t="s">
        <v>1</v>
      </c>
      <c r="B64" s="4">
        <f>B55+560</f>
        <v>95352</v>
      </c>
      <c r="C64" s="5">
        <f>C55/1.045</f>
        <v>4.5475553516571302E-2</v>
      </c>
      <c r="D64" s="8">
        <f>C64*B64</f>
        <v>4336.184978912107</v>
      </c>
    </row>
    <row r="65" spans="1:4" ht="18" x14ac:dyDescent="0.35">
      <c r="A65" s="6"/>
      <c r="B65" s="7">
        <f>SUM(B61:B64)</f>
        <v>605461</v>
      </c>
      <c r="C65" s="6"/>
      <c r="D65" s="8">
        <f>SUM(D61:D64)</f>
        <v>47758.418509204312</v>
      </c>
    </row>
    <row r="68" spans="1:4" ht="18" x14ac:dyDescent="0.35">
      <c r="A68" s="6" t="s">
        <v>16</v>
      </c>
      <c r="B68" s="6"/>
      <c r="C68" s="6"/>
      <c r="D68" s="6"/>
    </row>
    <row r="69" spans="1:4" ht="18" x14ac:dyDescent="0.35">
      <c r="A69" s="6" t="s">
        <v>2</v>
      </c>
      <c r="B69" s="7" t="s">
        <v>3</v>
      </c>
      <c r="C69" s="7" t="s">
        <v>4</v>
      </c>
      <c r="D69" s="7" t="s">
        <v>7</v>
      </c>
    </row>
    <row r="70" spans="1:4" ht="18" x14ac:dyDescent="0.35">
      <c r="A70" s="6" t="s">
        <v>0</v>
      </c>
      <c r="B70" s="4">
        <f>B61-1500</f>
        <v>106550</v>
      </c>
      <c r="C70" s="5">
        <f>C61*1.03</f>
        <v>0.12185221296469988</v>
      </c>
      <c r="D70" s="8">
        <f>C70*B70</f>
        <v>12983.353291388772</v>
      </c>
    </row>
    <row r="71" spans="1:4" ht="18" x14ac:dyDescent="0.35">
      <c r="A71" s="6" t="s">
        <v>5</v>
      </c>
      <c r="B71" s="4">
        <f>B62+4000</f>
        <v>314522</v>
      </c>
      <c r="C71" s="5">
        <f>C62/1.03</f>
        <v>7.1678082182473332E-2</v>
      </c>
      <c r="D71" s="8">
        <f>C71*B71</f>
        <v>22544.333764195879</v>
      </c>
    </row>
    <row r="72" spans="1:4" ht="18" x14ac:dyDescent="0.35">
      <c r="A72" s="6" t="s">
        <v>6</v>
      </c>
      <c r="B72" s="4">
        <f>B63-2555</f>
        <v>88982</v>
      </c>
      <c r="C72" s="5">
        <f>C63*1.045</f>
        <v>8.8066812496754299E-2</v>
      </c>
      <c r="D72" s="8">
        <f>C72*B72</f>
        <v>7836.3611095861907</v>
      </c>
    </row>
    <row r="73" spans="1:4" ht="18" x14ac:dyDescent="0.35">
      <c r="A73" s="6" t="s">
        <v>1</v>
      </c>
      <c r="B73" s="4">
        <f>B64+560</f>
        <v>95912</v>
      </c>
      <c r="C73" s="5">
        <f>C64/1.045</f>
        <v>4.3517276092412731E-2</v>
      </c>
      <c r="D73" s="8">
        <f>C73*B73</f>
        <v>4173.8289845754898</v>
      </c>
    </row>
    <row r="74" spans="1:4" ht="18" x14ac:dyDescent="0.35">
      <c r="A74" s="6"/>
      <c r="B74" s="7">
        <f>SUM(B70:B73)</f>
        <v>605966</v>
      </c>
      <c r="C74" s="6"/>
      <c r="D74" s="8">
        <f>SUM(D70:D73)</f>
        <v>47537.877149746339</v>
      </c>
    </row>
    <row r="77" spans="1:4" ht="18" x14ac:dyDescent="0.35">
      <c r="A77" s="6" t="s">
        <v>17</v>
      </c>
      <c r="B77" s="6"/>
      <c r="C77" s="6"/>
      <c r="D77" s="6"/>
    </row>
    <row r="78" spans="1:4" ht="18" x14ac:dyDescent="0.35">
      <c r="A78" s="6" t="s">
        <v>2</v>
      </c>
      <c r="B78" s="7" t="s">
        <v>3</v>
      </c>
      <c r="C78" s="7" t="s">
        <v>4</v>
      </c>
      <c r="D78" s="7" t="s">
        <v>7</v>
      </c>
    </row>
    <row r="79" spans="1:4" ht="18" x14ac:dyDescent="0.35">
      <c r="A79" s="6" t="s">
        <v>0</v>
      </c>
      <c r="B79" s="4">
        <f>B70-1500</f>
        <v>105050</v>
      </c>
      <c r="C79" s="5">
        <f>C70*1.03</f>
        <v>0.12550777935364088</v>
      </c>
      <c r="D79" s="8">
        <f>C79*B79</f>
        <v>13184.592221099974</v>
      </c>
    </row>
    <row r="80" spans="1:4" ht="18" x14ac:dyDescent="0.35">
      <c r="A80" s="6" t="s">
        <v>5</v>
      </c>
      <c r="B80" s="4">
        <f>B71+4000</f>
        <v>318522</v>
      </c>
      <c r="C80" s="5">
        <f>C71/1.03</f>
        <v>6.9590371050944982E-2</v>
      </c>
      <c r="D80" s="8">
        <f>C80*B80</f>
        <v>22166.064167889097</v>
      </c>
    </row>
    <row r="81" spans="1:4" ht="18" x14ac:dyDescent="0.35">
      <c r="A81" s="6" t="s">
        <v>6</v>
      </c>
      <c r="B81" s="4">
        <f>B72-2555</f>
        <v>86427</v>
      </c>
      <c r="C81" s="5">
        <f>C72*1.045</f>
        <v>9.2029819059108231E-2</v>
      </c>
      <c r="D81" s="8">
        <f>C81*B81</f>
        <v>7953.861171821547</v>
      </c>
    </row>
    <row r="82" spans="1:4" ht="18" x14ac:dyDescent="0.35">
      <c r="A82" s="6" t="s">
        <v>1</v>
      </c>
      <c r="B82" s="4">
        <f>B73+560</f>
        <v>96472</v>
      </c>
      <c r="C82" s="5">
        <f>C73/1.045</f>
        <v>4.1643326404222712E-2</v>
      </c>
      <c r="D82" s="8">
        <f>C82*B82</f>
        <v>4017.4149848681736</v>
      </c>
    </row>
    <row r="83" spans="1:4" ht="18" x14ac:dyDescent="0.35">
      <c r="A83" s="6"/>
      <c r="B83" s="7">
        <f>SUM(B79:B82)</f>
        <v>606471</v>
      </c>
      <c r="C83" s="6"/>
      <c r="D83" s="8">
        <f>SUM(D79:D82)</f>
        <v>47321.932545678792</v>
      </c>
    </row>
    <row r="86" spans="1:4" ht="18" x14ac:dyDescent="0.35">
      <c r="A86" s="6" t="s">
        <v>18</v>
      </c>
      <c r="B86" s="6"/>
      <c r="C86" s="6"/>
      <c r="D86" s="6"/>
    </row>
    <row r="87" spans="1:4" ht="18" x14ac:dyDescent="0.35">
      <c r="A87" s="6" t="s">
        <v>2</v>
      </c>
      <c r="B87" s="7" t="s">
        <v>3</v>
      </c>
      <c r="C87" s="7" t="s">
        <v>4</v>
      </c>
      <c r="D87" s="7" t="s">
        <v>7</v>
      </c>
    </row>
    <row r="88" spans="1:4" ht="18" x14ac:dyDescent="0.35">
      <c r="A88" s="6" t="s">
        <v>0</v>
      </c>
      <c r="B88" s="4">
        <f>B79-1500</f>
        <v>103550</v>
      </c>
      <c r="C88" s="5">
        <f>C79*1.03</f>
        <v>0.1292730127342501</v>
      </c>
      <c r="D88" s="8">
        <f>C88*B88</f>
        <v>13386.220468631598</v>
      </c>
    </row>
    <row r="89" spans="1:4" ht="18" x14ac:dyDescent="0.35">
      <c r="A89" s="6" t="s">
        <v>5</v>
      </c>
      <c r="B89" s="4">
        <f>B80+4000</f>
        <v>322522</v>
      </c>
      <c r="C89" s="5">
        <f>C80/1.03</f>
        <v>6.7563467039752412E-2</v>
      </c>
      <c r="D89" s="8">
        <f>C89*B89</f>
        <v>21790.704516595026</v>
      </c>
    </row>
    <row r="90" spans="1:4" ht="18" x14ac:dyDescent="0.35">
      <c r="A90" s="6" t="s">
        <v>6</v>
      </c>
      <c r="B90" s="4">
        <f>B81-2555</f>
        <v>83872</v>
      </c>
      <c r="C90" s="5">
        <f>C81*1.045</f>
        <v>9.6171160916768098E-2</v>
      </c>
      <c r="D90" s="8">
        <f>C90*B90</f>
        <v>8066.0676084111738</v>
      </c>
    </row>
    <row r="91" spans="1:4" ht="18" x14ac:dyDescent="0.35">
      <c r="A91" s="6" t="s">
        <v>1</v>
      </c>
      <c r="B91" s="4">
        <f>B82+560</f>
        <v>97032</v>
      </c>
      <c r="C91" s="5">
        <f>C82/1.045</f>
        <v>3.9850073114088724E-2</v>
      </c>
      <c r="D91" s="8">
        <f>C91*B91</f>
        <v>3866.7322944062571</v>
      </c>
    </row>
    <row r="92" spans="1:4" ht="18" x14ac:dyDescent="0.35">
      <c r="A92" s="6"/>
      <c r="B92" s="7">
        <f>SUM(B88:B91)</f>
        <v>606976</v>
      </c>
      <c r="C92" s="6"/>
      <c r="D92" s="8">
        <f>SUM(D88:D91)</f>
        <v>47109.724888044053</v>
      </c>
    </row>
    <row r="95" spans="1:4" ht="18" x14ac:dyDescent="0.35">
      <c r="A95" s="6" t="s">
        <v>19</v>
      </c>
      <c r="B95" s="6"/>
      <c r="C95" s="6"/>
      <c r="D95" s="6"/>
    </row>
    <row r="96" spans="1:4" ht="18" x14ac:dyDescent="0.35">
      <c r="A96" s="6" t="s">
        <v>2</v>
      </c>
      <c r="B96" s="7" t="s">
        <v>3</v>
      </c>
      <c r="C96" s="7" t="s">
        <v>4</v>
      </c>
      <c r="D96" s="7" t="s">
        <v>7</v>
      </c>
    </row>
    <row r="97" spans="1:4" ht="18" x14ac:dyDescent="0.35">
      <c r="A97" s="6" t="s">
        <v>0</v>
      </c>
      <c r="B97" s="4">
        <f>B88-1500</f>
        <v>102050</v>
      </c>
      <c r="C97" s="5">
        <f>C88*1.03</f>
        <v>0.13315120311627759</v>
      </c>
      <c r="D97" s="8">
        <f>C97*B97</f>
        <v>13588.080278016128</v>
      </c>
    </row>
    <row r="98" spans="1:4" ht="18" x14ac:dyDescent="0.35">
      <c r="A98" s="6" t="s">
        <v>5</v>
      </c>
      <c r="B98" s="4">
        <f>B89+4000</f>
        <v>326522</v>
      </c>
      <c r="C98" s="5">
        <f>C89/1.03</f>
        <v>6.5595599067720792E-2</v>
      </c>
      <c r="D98" s="8">
        <f>C98*B98</f>
        <v>21418.40619879033</v>
      </c>
    </row>
    <row r="99" spans="1:4" ht="18" x14ac:dyDescent="0.35">
      <c r="A99" s="6" t="s">
        <v>6</v>
      </c>
      <c r="B99" s="4">
        <f>B90-2555</f>
        <v>81317</v>
      </c>
      <c r="C99" s="5">
        <f>C90*1.045</f>
        <v>0.10049886315802266</v>
      </c>
      <c r="D99" s="8">
        <f>C99*B99</f>
        <v>8172.2660554209288</v>
      </c>
    </row>
    <row r="100" spans="1:4" ht="18" x14ac:dyDescent="0.35">
      <c r="A100" s="6" t="s">
        <v>1</v>
      </c>
      <c r="B100" s="4">
        <f>B91+560</f>
        <v>97592</v>
      </c>
      <c r="C100" s="5">
        <f>C91/1.045</f>
        <v>3.8134041257501174E-2</v>
      </c>
      <c r="D100" s="8">
        <f>C100*B100</f>
        <v>3721.5773544020544</v>
      </c>
    </row>
    <row r="101" spans="1:4" ht="18" x14ac:dyDescent="0.35">
      <c r="A101" s="6"/>
      <c r="B101" s="7">
        <f>SUM(B97:B100)</f>
        <v>607481</v>
      </c>
      <c r="C101" s="6"/>
      <c r="D101" s="8">
        <f>SUM(D97:D100)</f>
        <v>46900.329886629443</v>
      </c>
    </row>
    <row r="104" spans="1:4" ht="18" x14ac:dyDescent="0.35">
      <c r="A104" s="6" t="s">
        <v>20</v>
      </c>
      <c r="B104" s="6"/>
      <c r="C104" s="6"/>
      <c r="D104" s="6"/>
    </row>
    <row r="105" spans="1:4" ht="18" x14ac:dyDescent="0.35">
      <c r="A105" s="6" t="s">
        <v>2</v>
      </c>
      <c r="B105" s="7" t="s">
        <v>3</v>
      </c>
      <c r="C105" s="7" t="s">
        <v>4</v>
      </c>
      <c r="D105" s="7" t="s">
        <v>7</v>
      </c>
    </row>
    <row r="106" spans="1:4" ht="18" x14ac:dyDescent="0.35">
      <c r="A106" s="6" t="s">
        <v>0</v>
      </c>
      <c r="B106" s="4">
        <f>B97-1500</f>
        <v>100550</v>
      </c>
      <c r="C106" s="5">
        <f>C97*1.03</f>
        <v>0.13714573920976592</v>
      </c>
      <c r="D106" s="8">
        <f>C106*B106</f>
        <v>13790.004077541962</v>
      </c>
    </row>
    <row r="107" spans="1:4" ht="18" x14ac:dyDescent="0.35">
      <c r="A107" s="6" t="s">
        <v>5</v>
      </c>
      <c r="B107" s="4">
        <f>B98+4000</f>
        <v>330522</v>
      </c>
      <c r="C107" s="5">
        <f>C98/1.03</f>
        <v>6.3685047638563877E-2</v>
      </c>
      <c r="D107" s="8">
        <f>C107*B107</f>
        <v>21049.309315593411</v>
      </c>
    </row>
    <row r="108" spans="1:4" ht="18" x14ac:dyDescent="0.35">
      <c r="A108" s="6" t="s">
        <v>6</v>
      </c>
      <c r="B108" s="4">
        <f>B99-2555</f>
        <v>78762</v>
      </c>
      <c r="C108" s="5">
        <f>C99*1.045</f>
        <v>0.10502131200013368</v>
      </c>
      <c r="D108" s="8">
        <f>C108*B108</f>
        <v>8271.6885757545278</v>
      </c>
    </row>
    <row r="109" spans="1:4" ht="18" x14ac:dyDescent="0.35">
      <c r="A109" s="6" t="s">
        <v>1</v>
      </c>
      <c r="B109" s="4">
        <f>B100+560</f>
        <v>98152</v>
      </c>
      <c r="C109" s="5">
        <f>C100/1.045</f>
        <v>3.6491905509570502E-2</v>
      </c>
      <c r="D109" s="8">
        <f>C109*B109</f>
        <v>3581.7535095753638</v>
      </c>
    </row>
    <row r="110" spans="1:4" ht="18" x14ac:dyDescent="0.35">
      <c r="A110" s="6"/>
      <c r="B110" s="7">
        <f>SUM(B106:B109)</f>
        <v>607986</v>
      </c>
      <c r="C110" s="6"/>
      <c r="D110" s="8">
        <f>SUM(D106:D109)</f>
        <v>46692.755478465268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ano!$A$1:$A$6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7" sqref="D7"/>
    </sheetView>
  </sheetViews>
  <sheetFormatPr defaultRowHeight="14.4" x14ac:dyDescent="0.3"/>
  <sheetData>
    <row r="1" spans="1:1" x14ac:dyDescent="0.3">
      <c r="A1">
        <v>2016</v>
      </c>
    </row>
    <row r="2" spans="1:1" x14ac:dyDescent="0.3">
      <c r="A2">
        <v>2017</v>
      </c>
    </row>
    <row r="3" spans="1:1" x14ac:dyDescent="0.3">
      <c r="A3">
        <v>2018</v>
      </c>
    </row>
    <row r="4" spans="1:1" x14ac:dyDescent="0.3">
      <c r="A4">
        <v>2019</v>
      </c>
    </row>
    <row r="5" spans="1:1" x14ac:dyDescent="0.3">
      <c r="A5">
        <v>2020</v>
      </c>
    </row>
    <row r="6" spans="1:1" x14ac:dyDescent="0.3">
      <c r="A6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Amaral</dc:creator>
  <cp:lastModifiedBy>EdgarBasto</cp:lastModifiedBy>
  <dcterms:created xsi:type="dcterms:W3CDTF">2019-03-04T20:48:23Z</dcterms:created>
  <dcterms:modified xsi:type="dcterms:W3CDTF">2019-04-17T15:59:56Z</dcterms:modified>
</cp:coreProperties>
</file>