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dgard\Downloads\"/>
    </mc:Choice>
  </mc:AlternateContent>
  <xr:revisionPtr revIDLastSave="0" documentId="13_ncr:1_{108909E6-B806-4AAF-BC43-0CE1C0DFFFBC}" xr6:coauthVersionLast="47" xr6:coauthVersionMax="47" xr10:uidLastSave="{00000000-0000-0000-0000-000000000000}"/>
  <bookViews>
    <workbookView xWindow="-120" yWindow="-120" windowWidth="20730" windowHeight="11160" tabRatio="0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<sst xmlns="http://schemas.openxmlformats.org/spreadsheetml/2006/main" count="71" uniqueCount="34">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</sst>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6" fontId="10" fillId="4" borderId="6" xfId="0" applyNumberFormat="1" applyFont="1" applyFill="1" applyBorder="1" applyAlignment="1">
      <alignment horizontal="center"/>
    </xf>
    <xf numFmtId="166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6" fontId="10" fillId="4" borderId="9" xfId="0" applyNumberFormat="1" applyFont="1" applyFill="1" applyBorder="1" applyAlignment="1">
      <alignment horizontal="center"/>
    </xf>
    <xf numFmtId="166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6" fontId="10" fillId="4" borderId="12" xfId="0" applyNumberFormat="1" applyFont="1" applyFill="1" applyBorder="1" applyAlignment="1">
      <alignment horizontal="center"/>
    </xf>
    <xf numFmtId="166" fontId="10" fillId="4" borderId="13" xfId="0" applyNumberFormat="1" applyFont="1" applyFill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164" fontId="11" fillId="4" borderId="19" xfId="0" applyNumberFormat="1" applyFont="1" applyFill="1" applyBorder="1" applyAlignment="1">
      <alignment horizontal="center"/>
    </xf>
    <xf numFmtId="164" fontId="11" fillId="4" borderId="22" xfId="0" applyNumberFormat="1" applyFont="1" applyFill="1" applyBorder="1" applyAlignment="1">
      <alignment horizontal="center"/>
    </xf>
    <xf numFmtId="166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6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6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6" fontId="3" fillId="7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9-4BC4-9C1A-CA31DDB739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9-4BC4-9C1A-CA31DDB739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59-4BC4-9C1A-CA31DDB739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59-4BC4-9C1A-CA31DDB739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59-4BC4-9C1A-CA31DDB7396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59-4BC4-9C1A-CA31DDB739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C32" sqref="C32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.75" thickBot="1" x14ac:dyDescent="0.3"/>
    <row r="11" spans="2:4" ht="26.25" x14ac:dyDescent="0.3">
      <c r="B11" s="5" t="s">
        <v>15</v>
      </c>
      <c r="C11" s="6"/>
      <c r="D11" s="7"/>
    </row>
    <row r="12" spans="2:4" ht="17.25" x14ac:dyDescent="0.3">
      <c r="B12" s="43" t="s">
        <v>14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0.3</v>
      </c>
    </row>
    <row r="14" spans="2:4" ht="18" thickBot="1" x14ac:dyDescent="0.35">
      <c r="B14" s="52" t="s">
        <v>33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5026.6148399092581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1633.6576378587131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5026.6148399092581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14597.052751810332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67511.904005824836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259330.17930028288</v>
      </c>
    </row>
    <row r="32" spans="1:6" x14ac:dyDescent="0.25">
      <c r="B32" s="26" t="s">
        <v>20</v>
      </c>
      <c r="C32" s="27" t="s">
        <v>16</v>
      </c>
      <c r="D32" s="26"/>
    </row>
    <row r="33" spans="2:4" x14ac:dyDescent="0.25">
      <c r="B33" s="28" t="s">
        <v>19</v>
      </c>
      <c r="C33" s="29">
        <f>aporte</f>
        <v>200</v>
      </c>
      <c r="D33" s="28"/>
    </row>
    <row r="35" spans="2:4" x14ac:dyDescent="0.25">
      <c r="B35" s="30" t="s">
        <v>21</v>
      </c>
      <c r="C35" s="30" t="s">
        <v>22</v>
      </c>
      <c r="D35" s="30" t="s">
        <v>23</v>
      </c>
    </row>
    <row r="36" spans="2:4" x14ac:dyDescent="0.25">
      <c r="B36" s="2" t="s">
        <v>24</v>
      </c>
      <c r="C36" s="4">
        <f>VLOOKUP($C$32&amp;"-"&amp;B36,Planilha2!$A:$D,4,FALSE)</f>
        <v>0.3</v>
      </c>
      <c r="D36" s="33">
        <f>C36*$C$33</f>
        <v>60</v>
      </c>
    </row>
    <row r="37" spans="2:4" x14ac:dyDescent="0.25">
      <c r="B37" s="2" t="s">
        <v>25</v>
      </c>
      <c r="C37" s="4">
        <f>VLOOKUP($C$32&amp;"-"&amp;B37,Planilha2!$A:$D,4,FALSE)</f>
        <v>0.5</v>
      </c>
      <c r="D37" s="33">
        <f t="shared" ref="D37:D41" si="0">C37*$C$33</f>
        <v>100</v>
      </c>
    </row>
    <row r="38" spans="2:4" x14ac:dyDescent="0.25">
      <c r="B38" s="2" t="s">
        <v>26</v>
      </c>
      <c r="C38" s="4">
        <f>VLOOKUP($C$32&amp;"-"&amp;B38,Planilha2!$A:$D,4,FALSE)</f>
        <v>0.1</v>
      </c>
      <c r="D38" s="33">
        <f t="shared" si="0"/>
        <v>20</v>
      </c>
    </row>
    <row r="39" spans="2:4" x14ac:dyDescent="0.25">
      <c r="B39" s="2" t="s">
        <v>27</v>
      </c>
      <c r="C39" s="4">
        <f>VLOOKUP($C$32&amp;"-"&amp;B39,Planilha2!$A:$D,4,FALSE)</f>
        <v>0.1</v>
      </c>
      <c r="D39" s="33">
        <f t="shared" si="0"/>
        <v>20</v>
      </c>
    </row>
    <row r="40" spans="2:4" x14ac:dyDescent="0.25">
      <c r="B40" s="2" t="s">
        <v>28</v>
      </c>
      <c r="C40" s="4">
        <f>VLOOKUP($C$32&amp;"-"&amp;B40,Planilha2!$A:$D,4,FALSE)</f>
        <v>0</v>
      </c>
      <c r="D40" s="33">
        <f t="shared" si="0"/>
        <v>0</v>
      </c>
    </row>
    <row r="41" spans="2:4" x14ac:dyDescent="0.25">
      <c r="B41" s="2" t="s">
        <v>29</v>
      </c>
      <c r="C41" s="4">
        <f>VLOOKUP($C$32&amp;"-"&amp;B41,Planilha2!$A:$D,4,FALSE)</f>
        <v>0</v>
      </c>
      <c r="D41" s="33">
        <f t="shared" si="0"/>
        <v>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Edgard Nascimento</cp:lastModifiedBy>
  <dcterms:created xsi:type="dcterms:W3CDTF">2025-04-16T18:38:03Z</dcterms:created>
  <dcterms:modified xsi:type="dcterms:W3CDTF">2025-06-30T18:05:34Z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