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Hoja1" sheetId="1" r:id="rId1"/>
  </sheets>
  <externalReferences>
    <externalReference r:id="rId2"/>
    <externalReference r:id="rId3"/>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3" i="1" l="1"/>
  <c r="AS3" i="1"/>
  <c r="AT3" i="1"/>
  <c r="AU3" i="1"/>
  <c r="AR4" i="1"/>
  <c r="AS4" i="1"/>
  <c r="AT4" i="1"/>
  <c r="AU4" i="1"/>
  <c r="AR5" i="1"/>
  <c r="AS5" i="1"/>
  <c r="AT5" i="1"/>
  <c r="AU5" i="1"/>
  <c r="AR6" i="1"/>
  <c r="AS6" i="1"/>
  <c r="AT6" i="1"/>
  <c r="AU6" i="1"/>
  <c r="AR7" i="1"/>
  <c r="AS7" i="1"/>
  <c r="AT7" i="1"/>
  <c r="AU7" i="1"/>
  <c r="AR8" i="1"/>
  <c r="AS8" i="1"/>
  <c r="AT8" i="1"/>
  <c r="AU8" i="1"/>
  <c r="AR9" i="1"/>
  <c r="AS9" i="1"/>
  <c r="AT9" i="1"/>
  <c r="AU9" i="1"/>
  <c r="AR10" i="1"/>
  <c r="AS10" i="1"/>
  <c r="AT10" i="1"/>
  <c r="AU10" i="1"/>
  <c r="AR11" i="1"/>
  <c r="AS11" i="1"/>
  <c r="AT11" i="1"/>
  <c r="AU11" i="1"/>
  <c r="AR12" i="1"/>
  <c r="AS12" i="1"/>
  <c r="AT12" i="1"/>
  <c r="AU12" i="1"/>
  <c r="AR13" i="1"/>
  <c r="AS13" i="1"/>
  <c r="AT13" i="1"/>
  <c r="AU13" i="1"/>
  <c r="AR14" i="1"/>
  <c r="AS14" i="1"/>
  <c r="AT14" i="1"/>
  <c r="AU14" i="1"/>
  <c r="AR15" i="1"/>
  <c r="AS15" i="1"/>
  <c r="AT15" i="1"/>
  <c r="AU15" i="1"/>
  <c r="AR16" i="1"/>
  <c r="AS16" i="1"/>
  <c r="AT16" i="1"/>
  <c r="AU16" i="1"/>
  <c r="AR17" i="1"/>
  <c r="AS17" i="1"/>
  <c r="AT17" i="1"/>
  <c r="AU17" i="1"/>
  <c r="AR18" i="1"/>
  <c r="AS18" i="1"/>
  <c r="AT18" i="1"/>
  <c r="AU18" i="1"/>
  <c r="AR19" i="1"/>
  <c r="AS19" i="1"/>
  <c r="AT19" i="1"/>
  <c r="AU19" i="1"/>
  <c r="AR20" i="1"/>
  <c r="AS20" i="1"/>
  <c r="AT20" i="1"/>
  <c r="AU20" i="1"/>
  <c r="AR21" i="1"/>
  <c r="AS21" i="1"/>
  <c r="AT21" i="1"/>
  <c r="AU21" i="1"/>
  <c r="AR22" i="1"/>
  <c r="AS22" i="1"/>
  <c r="AT22" i="1"/>
  <c r="AU22" i="1"/>
  <c r="AR23" i="1"/>
  <c r="AS23" i="1"/>
  <c r="AT23" i="1"/>
  <c r="AU23" i="1"/>
  <c r="AR24" i="1"/>
  <c r="AS24" i="1"/>
  <c r="AT24" i="1"/>
  <c r="AU24" i="1"/>
  <c r="AR25" i="1"/>
  <c r="AS25" i="1"/>
  <c r="AT25" i="1"/>
  <c r="AU25" i="1"/>
  <c r="AR26" i="1"/>
  <c r="AS26" i="1"/>
  <c r="AT26" i="1"/>
  <c r="AU26" i="1"/>
  <c r="AR27" i="1"/>
  <c r="AS27" i="1"/>
  <c r="AT27" i="1"/>
  <c r="AU27" i="1"/>
  <c r="AR28" i="1"/>
  <c r="AS28" i="1"/>
  <c r="AT28" i="1"/>
  <c r="AU28" i="1"/>
  <c r="AR29" i="1"/>
  <c r="AS29" i="1"/>
  <c r="AT29" i="1"/>
  <c r="AU29" i="1"/>
  <c r="AR30" i="1"/>
  <c r="AS30" i="1"/>
  <c r="AT30" i="1"/>
  <c r="AU30" i="1"/>
  <c r="AR31" i="1"/>
  <c r="AS31" i="1"/>
  <c r="AT31" i="1"/>
  <c r="AU31" i="1"/>
  <c r="AR32" i="1"/>
  <c r="AS32" i="1"/>
  <c r="AT32" i="1"/>
  <c r="AU32" i="1"/>
  <c r="AR33" i="1"/>
  <c r="AS33" i="1"/>
  <c r="AT33" i="1"/>
  <c r="AU33" i="1"/>
  <c r="AR34" i="1"/>
  <c r="AS34" i="1"/>
  <c r="AT34" i="1"/>
  <c r="AU34" i="1"/>
  <c r="AR35" i="1"/>
  <c r="AS35" i="1"/>
  <c r="AT35" i="1"/>
  <c r="AU35" i="1"/>
  <c r="AR36" i="1"/>
  <c r="AS36" i="1"/>
  <c r="AT36" i="1"/>
  <c r="AU36" i="1"/>
  <c r="AR37" i="1"/>
  <c r="AS37" i="1"/>
  <c r="AT37" i="1"/>
  <c r="AU37" i="1"/>
  <c r="AR38" i="1"/>
  <c r="AS38" i="1"/>
  <c r="AT38" i="1"/>
  <c r="AU38" i="1"/>
  <c r="AR39" i="1"/>
  <c r="AS39" i="1"/>
  <c r="AT39" i="1"/>
  <c r="AU39" i="1"/>
  <c r="AR40" i="1"/>
  <c r="AS40" i="1"/>
  <c r="AT40" i="1"/>
  <c r="AU40" i="1"/>
  <c r="AR41" i="1"/>
  <c r="AS41" i="1"/>
  <c r="AT41" i="1"/>
  <c r="AU41" i="1"/>
  <c r="AR42" i="1"/>
  <c r="AS42" i="1"/>
  <c r="AT42" i="1"/>
  <c r="AU42" i="1"/>
  <c r="AR43" i="1"/>
  <c r="AS43" i="1"/>
  <c r="AT43" i="1"/>
  <c r="AU43" i="1"/>
  <c r="AR44" i="1"/>
  <c r="AS44" i="1"/>
  <c r="AT44" i="1"/>
  <c r="AU44" i="1"/>
  <c r="AR45" i="1"/>
  <c r="AS45" i="1"/>
  <c r="AT45" i="1"/>
  <c r="AU45" i="1"/>
  <c r="AR46" i="1"/>
  <c r="AS46" i="1"/>
  <c r="AT46" i="1"/>
  <c r="AU46" i="1"/>
  <c r="AR47" i="1"/>
  <c r="AS47" i="1"/>
  <c r="AT47" i="1"/>
  <c r="AU47" i="1"/>
  <c r="AR48" i="1"/>
  <c r="AS48" i="1"/>
  <c r="AT48" i="1"/>
  <c r="AU48" i="1"/>
  <c r="AR49" i="1"/>
  <c r="AS49" i="1"/>
  <c r="AT49" i="1"/>
  <c r="AU49" i="1"/>
  <c r="AR50" i="1"/>
  <c r="AS50" i="1"/>
  <c r="AT50" i="1"/>
  <c r="AU50" i="1"/>
  <c r="AR51" i="1"/>
  <c r="AS51" i="1"/>
  <c r="AT51" i="1"/>
  <c r="AU51" i="1"/>
  <c r="AR52" i="1"/>
  <c r="AS52" i="1"/>
  <c r="AT52" i="1"/>
  <c r="AU52" i="1"/>
  <c r="AR53" i="1"/>
  <c r="AS53" i="1"/>
  <c r="AT53" i="1"/>
  <c r="AU53" i="1"/>
  <c r="AR54" i="1"/>
  <c r="AS54" i="1"/>
  <c r="AT54" i="1"/>
  <c r="AU54" i="1"/>
  <c r="AR55" i="1"/>
  <c r="AS55" i="1"/>
  <c r="AT55" i="1"/>
  <c r="AU55" i="1"/>
  <c r="AR56" i="1"/>
  <c r="AS56" i="1"/>
  <c r="AT56" i="1"/>
  <c r="AU56" i="1"/>
  <c r="AR57" i="1"/>
  <c r="AS57" i="1"/>
  <c r="AT57" i="1"/>
  <c r="AU57" i="1"/>
  <c r="AR58" i="1"/>
  <c r="AS58" i="1"/>
  <c r="AT58" i="1"/>
  <c r="AU58" i="1"/>
  <c r="AR59" i="1"/>
  <c r="AS59" i="1"/>
  <c r="AT59" i="1"/>
  <c r="AU59" i="1"/>
  <c r="AR60" i="1"/>
  <c r="AS60" i="1"/>
  <c r="AT60" i="1"/>
  <c r="AU60" i="1"/>
  <c r="AR61" i="1"/>
  <c r="AS61" i="1"/>
  <c r="AT61" i="1"/>
  <c r="AU61" i="1"/>
  <c r="AR62" i="1"/>
  <c r="AS62" i="1"/>
  <c r="AT62" i="1"/>
  <c r="AU62" i="1"/>
  <c r="AR63" i="1"/>
  <c r="AS63" i="1"/>
  <c r="AT63" i="1"/>
  <c r="AU63" i="1"/>
  <c r="AR64" i="1"/>
  <c r="AS64" i="1"/>
  <c r="AT64" i="1"/>
  <c r="AU64" i="1"/>
  <c r="AR65" i="1"/>
  <c r="AS65" i="1"/>
  <c r="AT65" i="1"/>
  <c r="AU65" i="1"/>
  <c r="AR66" i="1"/>
  <c r="AS66" i="1"/>
  <c r="AT66" i="1"/>
  <c r="AU66" i="1"/>
  <c r="AR67" i="1"/>
  <c r="AS67" i="1"/>
  <c r="AT67" i="1"/>
  <c r="AU67" i="1"/>
  <c r="AR68" i="1"/>
  <c r="AS68" i="1"/>
  <c r="AT68" i="1"/>
  <c r="AU68" i="1"/>
  <c r="AR69" i="1"/>
  <c r="AS69" i="1"/>
  <c r="AT69" i="1"/>
  <c r="AU69" i="1"/>
  <c r="AR70" i="1"/>
  <c r="AS70" i="1"/>
  <c r="AT70" i="1"/>
  <c r="AU70" i="1"/>
  <c r="AR71" i="1"/>
  <c r="AS71" i="1"/>
  <c r="AT71" i="1"/>
  <c r="AU71" i="1"/>
  <c r="AR72" i="1"/>
  <c r="AS72" i="1"/>
  <c r="AT72" i="1"/>
  <c r="AU72" i="1"/>
  <c r="AR73" i="1"/>
  <c r="AS73" i="1"/>
  <c r="AT73" i="1"/>
  <c r="AU73" i="1"/>
  <c r="AR74" i="1"/>
  <c r="AS74" i="1"/>
  <c r="AT74" i="1"/>
  <c r="AU74" i="1"/>
  <c r="AR75" i="1"/>
  <c r="AS75" i="1"/>
  <c r="AT75" i="1"/>
  <c r="AU75" i="1"/>
  <c r="AR76" i="1"/>
  <c r="AS76" i="1"/>
  <c r="AT76" i="1"/>
  <c r="AU76" i="1"/>
  <c r="AR77" i="1"/>
  <c r="AS77" i="1"/>
  <c r="AT77" i="1"/>
  <c r="AU77" i="1"/>
  <c r="AR78" i="1"/>
  <c r="AS78" i="1"/>
  <c r="AT78" i="1"/>
  <c r="AU78" i="1"/>
  <c r="AR79" i="1"/>
  <c r="AS79" i="1"/>
  <c r="AT79" i="1"/>
  <c r="AU79" i="1"/>
  <c r="AR80" i="1"/>
  <c r="AS80" i="1"/>
  <c r="AT80" i="1"/>
  <c r="AU80" i="1"/>
  <c r="AR81" i="1"/>
  <c r="AS81" i="1"/>
  <c r="AT81" i="1"/>
  <c r="AU81" i="1"/>
  <c r="AR82" i="1"/>
  <c r="AS82" i="1"/>
  <c r="AT82" i="1"/>
  <c r="AU82" i="1"/>
  <c r="AR83" i="1"/>
  <c r="AS83" i="1"/>
  <c r="AT83" i="1"/>
  <c r="AU83" i="1"/>
  <c r="AR84" i="1"/>
  <c r="AS84" i="1"/>
  <c r="AT84" i="1"/>
  <c r="AU84" i="1"/>
  <c r="AR85" i="1"/>
  <c r="AS85" i="1"/>
  <c r="AT85" i="1"/>
  <c r="AU85" i="1"/>
  <c r="AR86" i="1"/>
  <c r="AS86" i="1"/>
  <c r="AT86" i="1"/>
  <c r="AU86" i="1"/>
  <c r="AR87" i="1"/>
  <c r="AS87" i="1"/>
  <c r="AT87" i="1"/>
  <c r="AU87" i="1"/>
  <c r="AR88" i="1"/>
  <c r="AS88" i="1"/>
  <c r="AT88" i="1"/>
  <c r="AU88" i="1"/>
  <c r="AR89" i="1"/>
  <c r="AS89" i="1"/>
  <c r="AT89" i="1"/>
  <c r="AU89" i="1"/>
  <c r="AR90" i="1"/>
  <c r="AS90" i="1"/>
  <c r="AT90" i="1"/>
  <c r="AU90" i="1"/>
  <c r="AR91" i="1"/>
  <c r="AS91" i="1"/>
  <c r="AT91" i="1"/>
  <c r="AU91" i="1"/>
  <c r="AR92" i="1"/>
  <c r="AS92" i="1"/>
  <c r="AT92" i="1"/>
  <c r="AU92" i="1"/>
  <c r="AR93" i="1"/>
  <c r="AS93" i="1"/>
  <c r="AT93" i="1"/>
  <c r="AU93" i="1"/>
  <c r="AR94" i="1"/>
  <c r="AS94" i="1"/>
  <c r="AT94" i="1"/>
  <c r="AU94" i="1"/>
  <c r="AR95" i="1"/>
  <c r="AS95" i="1"/>
  <c r="AT95" i="1"/>
  <c r="AU95" i="1"/>
  <c r="AR96" i="1"/>
  <c r="AS96" i="1"/>
  <c r="AT96" i="1"/>
  <c r="AU96" i="1"/>
  <c r="AR97" i="1"/>
  <c r="AS97" i="1"/>
  <c r="AT97" i="1"/>
  <c r="AU97" i="1"/>
  <c r="AR98" i="1"/>
  <c r="AS98" i="1"/>
  <c r="AT98" i="1"/>
  <c r="AU98" i="1"/>
  <c r="AR99" i="1"/>
  <c r="AS99" i="1"/>
  <c r="AT99" i="1"/>
  <c r="AU99" i="1"/>
  <c r="AR100" i="1"/>
  <c r="AS100" i="1"/>
  <c r="AT100" i="1"/>
  <c r="AU100" i="1"/>
  <c r="AR101" i="1"/>
  <c r="AS101" i="1"/>
  <c r="AT101" i="1"/>
  <c r="AU101" i="1"/>
  <c r="AR102" i="1"/>
  <c r="AS102" i="1"/>
  <c r="AT102" i="1"/>
  <c r="AU102" i="1"/>
  <c r="AR103" i="1"/>
  <c r="AS103" i="1"/>
  <c r="AT103" i="1"/>
  <c r="AU103" i="1"/>
  <c r="AR104" i="1"/>
  <c r="AS104" i="1"/>
  <c r="AT104" i="1"/>
  <c r="AU104" i="1"/>
  <c r="AR105" i="1"/>
  <c r="AS105" i="1"/>
  <c r="AT105" i="1"/>
  <c r="AU105" i="1"/>
  <c r="AR106" i="1"/>
  <c r="AS106" i="1"/>
  <c r="AT106" i="1"/>
  <c r="AU106" i="1"/>
  <c r="AR107" i="1"/>
  <c r="AS107" i="1"/>
  <c r="AT107" i="1"/>
  <c r="AU107" i="1"/>
  <c r="AR108" i="1"/>
  <c r="AS108" i="1"/>
  <c r="AT108" i="1"/>
  <c r="AU108" i="1"/>
  <c r="AR109" i="1"/>
  <c r="AS109" i="1"/>
  <c r="AT109" i="1"/>
  <c r="AU109" i="1"/>
  <c r="AR110" i="1"/>
  <c r="AS110" i="1"/>
  <c r="AT110" i="1"/>
  <c r="AU110" i="1"/>
  <c r="AR111" i="1"/>
  <c r="AS111" i="1"/>
  <c r="AT111" i="1"/>
  <c r="AU111" i="1"/>
  <c r="AR112" i="1"/>
  <c r="AS112" i="1"/>
  <c r="AT112" i="1"/>
  <c r="AU112" i="1"/>
  <c r="AR113" i="1"/>
  <c r="AS113" i="1"/>
  <c r="AT113" i="1"/>
  <c r="AU113" i="1"/>
  <c r="AR114" i="1"/>
  <c r="AS114" i="1"/>
  <c r="AT114" i="1"/>
  <c r="AU114" i="1"/>
  <c r="AR115" i="1"/>
  <c r="AS115" i="1"/>
  <c r="AT115" i="1"/>
  <c r="AU115" i="1"/>
  <c r="AR116" i="1"/>
  <c r="AS116" i="1"/>
  <c r="AT116" i="1"/>
  <c r="AU116" i="1"/>
  <c r="AR117" i="1"/>
  <c r="AS117" i="1"/>
  <c r="AT117" i="1"/>
  <c r="AU117" i="1"/>
  <c r="AR118" i="1"/>
  <c r="AS118" i="1"/>
  <c r="AT118" i="1"/>
  <c r="AU118" i="1"/>
  <c r="AR119" i="1"/>
  <c r="AS119" i="1"/>
  <c r="AT119" i="1"/>
  <c r="AU119" i="1"/>
  <c r="AR120" i="1"/>
  <c r="AS120" i="1"/>
  <c r="AT120" i="1"/>
  <c r="AU120" i="1"/>
  <c r="AR121" i="1"/>
  <c r="AS121" i="1"/>
  <c r="AT121" i="1"/>
  <c r="AU121" i="1"/>
  <c r="AR122" i="1"/>
  <c r="AS122" i="1"/>
  <c r="AT122" i="1"/>
  <c r="AU122" i="1"/>
  <c r="AR123" i="1"/>
  <c r="AS123" i="1"/>
  <c r="AT123" i="1"/>
  <c r="AU123" i="1"/>
  <c r="AR124" i="1"/>
  <c r="AS124" i="1"/>
  <c r="AT124" i="1"/>
  <c r="AU124" i="1"/>
  <c r="AR125" i="1"/>
  <c r="AS125" i="1"/>
  <c r="AT125" i="1"/>
  <c r="AU125" i="1"/>
  <c r="AR126" i="1"/>
  <c r="AS126" i="1"/>
  <c r="AT126" i="1"/>
  <c r="AU126" i="1"/>
  <c r="AR127" i="1"/>
  <c r="AS127" i="1"/>
  <c r="AT127" i="1"/>
  <c r="AU127" i="1"/>
  <c r="AR128" i="1"/>
  <c r="AS128" i="1"/>
  <c r="AT128" i="1"/>
  <c r="AU128" i="1"/>
  <c r="AR129" i="1"/>
  <c r="AS129" i="1"/>
  <c r="AT129" i="1"/>
  <c r="AU129" i="1"/>
  <c r="AR130" i="1"/>
  <c r="AS130" i="1"/>
  <c r="AT130" i="1"/>
  <c r="AU130" i="1"/>
  <c r="AR131" i="1"/>
  <c r="AS131" i="1"/>
  <c r="AT131" i="1"/>
  <c r="AU131" i="1"/>
  <c r="AR132" i="1"/>
  <c r="AS132" i="1"/>
  <c r="AT132" i="1"/>
  <c r="AU132" i="1"/>
  <c r="AR133" i="1"/>
  <c r="AS133" i="1"/>
  <c r="AT133" i="1"/>
  <c r="AU133" i="1"/>
  <c r="AR134" i="1"/>
  <c r="AS134" i="1"/>
  <c r="AT134" i="1"/>
  <c r="AU134" i="1"/>
  <c r="AR135" i="1"/>
  <c r="AS135" i="1"/>
  <c r="AT135" i="1"/>
  <c r="AU135" i="1"/>
  <c r="AR136" i="1"/>
  <c r="AS136" i="1"/>
  <c r="AT136" i="1"/>
  <c r="AU136" i="1"/>
  <c r="AR137" i="1"/>
  <c r="AS137" i="1"/>
  <c r="AT137" i="1"/>
  <c r="AU137" i="1"/>
  <c r="AR138" i="1"/>
  <c r="AS138" i="1"/>
  <c r="AT138" i="1"/>
  <c r="AU138" i="1"/>
  <c r="AR139" i="1"/>
  <c r="AS139" i="1"/>
  <c r="AT139" i="1"/>
  <c r="AU139" i="1"/>
  <c r="AR140" i="1"/>
  <c r="AS140" i="1"/>
  <c r="AT140" i="1"/>
  <c r="AU140" i="1"/>
  <c r="AR141" i="1"/>
  <c r="AS141" i="1"/>
  <c r="AT141" i="1"/>
  <c r="AU141" i="1"/>
  <c r="AR142" i="1"/>
  <c r="AS142" i="1"/>
  <c r="AT142" i="1"/>
  <c r="AU142" i="1"/>
  <c r="AR143" i="1"/>
  <c r="AS143" i="1"/>
  <c r="AT143" i="1"/>
  <c r="AU143" i="1"/>
  <c r="AR144" i="1"/>
  <c r="AS144" i="1"/>
  <c r="AT144" i="1"/>
  <c r="AU144" i="1"/>
  <c r="AR145" i="1"/>
  <c r="AS145" i="1"/>
  <c r="AT145" i="1"/>
  <c r="AU145" i="1"/>
  <c r="AR146" i="1"/>
  <c r="AS146" i="1"/>
  <c r="AT146" i="1"/>
  <c r="AU146" i="1"/>
  <c r="AR147" i="1"/>
  <c r="AS147" i="1"/>
  <c r="AT147" i="1"/>
  <c r="AU147" i="1"/>
  <c r="AR148" i="1"/>
  <c r="AS148" i="1"/>
  <c r="AT148" i="1"/>
  <c r="AU148" i="1"/>
  <c r="AR149" i="1"/>
  <c r="AS149" i="1"/>
  <c r="AT149" i="1"/>
  <c r="AU149" i="1"/>
  <c r="AR150" i="1"/>
  <c r="AS150" i="1"/>
  <c r="AT150" i="1"/>
  <c r="AU150" i="1"/>
  <c r="AR151" i="1"/>
  <c r="AS151" i="1"/>
  <c r="AT151" i="1"/>
  <c r="AU151" i="1"/>
  <c r="AR152" i="1"/>
  <c r="AS152" i="1"/>
  <c r="AT152" i="1"/>
  <c r="AU152" i="1"/>
  <c r="AR153" i="1"/>
  <c r="AS153" i="1"/>
  <c r="AT153" i="1"/>
  <c r="AU153" i="1"/>
  <c r="AR154" i="1"/>
  <c r="AS154" i="1"/>
  <c r="AT154" i="1"/>
  <c r="AU154" i="1"/>
  <c r="AR155" i="1"/>
  <c r="AS155" i="1"/>
  <c r="AT155" i="1"/>
  <c r="AU155" i="1"/>
  <c r="AR156" i="1"/>
  <c r="AS156" i="1"/>
  <c r="AT156" i="1"/>
  <c r="AU156" i="1"/>
  <c r="AR157" i="1"/>
  <c r="AS157" i="1"/>
  <c r="AT157" i="1"/>
  <c r="AU157" i="1"/>
  <c r="AR158" i="1"/>
  <c r="AS158" i="1"/>
  <c r="AT158" i="1"/>
  <c r="AU158" i="1"/>
  <c r="AR159" i="1"/>
  <c r="AS159" i="1"/>
  <c r="AT159" i="1"/>
  <c r="AU159" i="1"/>
  <c r="AR160" i="1"/>
  <c r="AS160" i="1"/>
  <c r="AT160" i="1"/>
  <c r="AU160" i="1"/>
  <c r="AR161" i="1"/>
  <c r="AS161" i="1"/>
  <c r="AT161" i="1"/>
  <c r="AU161" i="1"/>
  <c r="AR162" i="1"/>
  <c r="AS162" i="1"/>
  <c r="AT162" i="1"/>
  <c r="AU162" i="1"/>
  <c r="AR163" i="1"/>
  <c r="AS163" i="1"/>
  <c r="AT163" i="1"/>
  <c r="AU163" i="1"/>
  <c r="AR164" i="1"/>
  <c r="AS164" i="1"/>
  <c r="AT164" i="1"/>
  <c r="AU164" i="1"/>
  <c r="AR165" i="1"/>
  <c r="AS165" i="1"/>
  <c r="AT165" i="1"/>
  <c r="AU165" i="1"/>
  <c r="AR166" i="1"/>
  <c r="AS166" i="1"/>
  <c r="AT166" i="1"/>
  <c r="AU166" i="1"/>
  <c r="AR167" i="1"/>
  <c r="AS167" i="1"/>
  <c r="AT167" i="1"/>
  <c r="AU167" i="1"/>
  <c r="AR168" i="1"/>
  <c r="AS168" i="1"/>
  <c r="AT168" i="1"/>
  <c r="AU168" i="1"/>
  <c r="AR169" i="1"/>
  <c r="AS169" i="1"/>
  <c r="AT169" i="1"/>
  <c r="AU169" i="1"/>
  <c r="AR170" i="1"/>
  <c r="AS170" i="1"/>
  <c r="AT170" i="1"/>
  <c r="AU170" i="1"/>
  <c r="AR171" i="1"/>
  <c r="AS171" i="1"/>
  <c r="AT171" i="1"/>
  <c r="AU171" i="1"/>
  <c r="AR172" i="1"/>
  <c r="AS172" i="1"/>
  <c r="AT172" i="1"/>
  <c r="AU172" i="1"/>
  <c r="AR173" i="1"/>
  <c r="AS173" i="1"/>
  <c r="AT173" i="1"/>
  <c r="AU173" i="1"/>
  <c r="AR174" i="1"/>
  <c r="AS174" i="1"/>
  <c r="AT174" i="1"/>
  <c r="AU174" i="1"/>
  <c r="AR175" i="1"/>
  <c r="AS175" i="1"/>
  <c r="AT175" i="1"/>
  <c r="AU175" i="1"/>
  <c r="AR176" i="1"/>
  <c r="AS176" i="1"/>
  <c r="AT176" i="1"/>
  <c r="AU176" i="1"/>
  <c r="AR177" i="1"/>
  <c r="AS177" i="1"/>
  <c r="AT177" i="1"/>
  <c r="AU177" i="1"/>
  <c r="AR178" i="1"/>
  <c r="AS178" i="1"/>
  <c r="AT178" i="1"/>
  <c r="AU178" i="1"/>
  <c r="AR179" i="1"/>
  <c r="AS179" i="1"/>
  <c r="AT179" i="1"/>
  <c r="AU179" i="1"/>
  <c r="AR180" i="1"/>
  <c r="AS180" i="1"/>
  <c r="AT180" i="1"/>
  <c r="AU180" i="1"/>
  <c r="AR181" i="1"/>
  <c r="AS181" i="1"/>
  <c r="AT181" i="1"/>
  <c r="AU181" i="1"/>
  <c r="AR182" i="1"/>
  <c r="AS182" i="1"/>
  <c r="AT182" i="1"/>
  <c r="AU182" i="1"/>
  <c r="AR183" i="1"/>
  <c r="AS183" i="1"/>
  <c r="AT183" i="1"/>
  <c r="AU183" i="1"/>
  <c r="AR184" i="1"/>
  <c r="AS184" i="1"/>
  <c r="AT184" i="1"/>
  <c r="AU184" i="1"/>
  <c r="AR185" i="1"/>
  <c r="AS185" i="1"/>
  <c r="AT185" i="1"/>
  <c r="AU185" i="1"/>
  <c r="AR186" i="1"/>
  <c r="AS186" i="1"/>
  <c r="AT186" i="1"/>
  <c r="AU186" i="1"/>
  <c r="AR187" i="1"/>
  <c r="AS187" i="1"/>
  <c r="AT187" i="1"/>
  <c r="AU187" i="1"/>
  <c r="AR188" i="1"/>
  <c r="AS188" i="1"/>
  <c r="AT188" i="1"/>
  <c r="AU188" i="1"/>
  <c r="AR189" i="1"/>
  <c r="AS189" i="1"/>
  <c r="AT189" i="1"/>
  <c r="AU189" i="1"/>
  <c r="AR190" i="1"/>
  <c r="AS190" i="1"/>
  <c r="AT190" i="1"/>
  <c r="AU190" i="1"/>
  <c r="AR191" i="1"/>
  <c r="AS191" i="1"/>
  <c r="AT191" i="1"/>
  <c r="AU191" i="1"/>
  <c r="AR192" i="1"/>
  <c r="AS192" i="1"/>
  <c r="AT192" i="1"/>
  <c r="AU192" i="1"/>
  <c r="AR193" i="1"/>
  <c r="AS193" i="1"/>
  <c r="AT193" i="1"/>
  <c r="AU193" i="1"/>
  <c r="AR194" i="1"/>
  <c r="AS194" i="1"/>
  <c r="AT194" i="1"/>
  <c r="AU194" i="1"/>
  <c r="AR195" i="1"/>
  <c r="AS195" i="1"/>
  <c r="AT195" i="1"/>
  <c r="AU195" i="1"/>
  <c r="AR196" i="1"/>
  <c r="AS196" i="1"/>
  <c r="AT196" i="1"/>
  <c r="AU196" i="1"/>
  <c r="AR197" i="1"/>
  <c r="AS197" i="1"/>
  <c r="AT197" i="1"/>
  <c r="AU197" i="1"/>
  <c r="AR198" i="1"/>
  <c r="AS198" i="1"/>
  <c r="AT198" i="1"/>
  <c r="AU198" i="1"/>
  <c r="AR199" i="1"/>
  <c r="AS199" i="1"/>
  <c r="AT199" i="1"/>
  <c r="AU199" i="1"/>
  <c r="AR200" i="1"/>
  <c r="AS200" i="1"/>
  <c r="AT200" i="1"/>
  <c r="AU200" i="1"/>
  <c r="AR201" i="1"/>
  <c r="AS201" i="1"/>
  <c r="AT201" i="1"/>
  <c r="AU201" i="1"/>
  <c r="AR202" i="1"/>
  <c r="AS202" i="1"/>
  <c r="AT202" i="1"/>
  <c r="AU202" i="1"/>
  <c r="AR203" i="1"/>
  <c r="AS203" i="1"/>
  <c r="AT203" i="1"/>
  <c r="AU203" i="1"/>
  <c r="AR204" i="1"/>
  <c r="AS204" i="1"/>
  <c r="AT204" i="1"/>
  <c r="AU204" i="1"/>
  <c r="AR205" i="1"/>
  <c r="AS205" i="1"/>
  <c r="AT205" i="1"/>
  <c r="AU205" i="1"/>
  <c r="AR206" i="1"/>
  <c r="AS206" i="1"/>
  <c r="AT206" i="1"/>
  <c r="AU206" i="1"/>
  <c r="AR207" i="1"/>
  <c r="AS207" i="1"/>
  <c r="AT207" i="1"/>
  <c r="AU207" i="1"/>
  <c r="AR208" i="1"/>
  <c r="AS208" i="1"/>
  <c r="AT208" i="1"/>
  <c r="AU208" i="1"/>
  <c r="AR209" i="1"/>
  <c r="AS209" i="1"/>
  <c r="AT209" i="1"/>
  <c r="AU209" i="1"/>
  <c r="AR210" i="1"/>
  <c r="AS210" i="1"/>
  <c r="AT210" i="1"/>
  <c r="AU210" i="1"/>
  <c r="AR211" i="1"/>
  <c r="AS211" i="1"/>
  <c r="AT211" i="1"/>
  <c r="AU211" i="1"/>
  <c r="AR212" i="1"/>
  <c r="AS212" i="1"/>
  <c r="AT212" i="1"/>
  <c r="AU212" i="1"/>
  <c r="AR213" i="1"/>
  <c r="AS213" i="1"/>
  <c r="AT213" i="1"/>
  <c r="AU213" i="1"/>
  <c r="AR214" i="1"/>
  <c r="AS214" i="1"/>
  <c r="AT214" i="1"/>
  <c r="AU214" i="1"/>
  <c r="AR215" i="1"/>
  <c r="AS215" i="1"/>
  <c r="AT215" i="1"/>
  <c r="AU215" i="1"/>
  <c r="AR216" i="1"/>
  <c r="AS216" i="1"/>
  <c r="AT216" i="1"/>
  <c r="AU216" i="1"/>
  <c r="AR217" i="1"/>
  <c r="AS217" i="1"/>
  <c r="AT217" i="1"/>
  <c r="AU217" i="1"/>
  <c r="AR218" i="1"/>
  <c r="AS218" i="1"/>
  <c r="AT218" i="1"/>
  <c r="AU218" i="1"/>
  <c r="AR219" i="1"/>
  <c r="AS219" i="1"/>
  <c r="AT219" i="1"/>
  <c r="AU219" i="1"/>
  <c r="AR220" i="1"/>
  <c r="AS220" i="1"/>
  <c r="AT220" i="1"/>
  <c r="AU220" i="1"/>
  <c r="AR221" i="1"/>
  <c r="AS221" i="1"/>
  <c r="AT221" i="1"/>
  <c r="AU221" i="1"/>
  <c r="AR222" i="1"/>
  <c r="AS222" i="1"/>
  <c r="AT222" i="1"/>
  <c r="AU222" i="1"/>
  <c r="AR223" i="1"/>
  <c r="AS223" i="1"/>
  <c r="AT223" i="1"/>
  <c r="AU223" i="1"/>
  <c r="AR224" i="1"/>
  <c r="AS224" i="1"/>
  <c r="AT224" i="1"/>
  <c r="AU224" i="1"/>
  <c r="AR225" i="1"/>
  <c r="AS225" i="1"/>
  <c r="AT225" i="1"/>
  <c r="AU225" i="1"/>
  <c r="AR226" i="1"/>
  <c r="AS226" i="1"/>
  <c r="AT226" i="1"/>
  <c r="AU226" i="1"/>
  <c r="AR227" i="1"/>
  <c r="AS227" i="1"/>
  <c r="AT227" i="1"/>
  <c r="AU227" i="1"/>
  <c r="AR228" i="1"/>
  <c r="AS228" i="1"/>
  <c r="AT228" i="1"/>
  <c r="AU228" i="1"/>
  <c r="AR229" i="1"/>
  <c r="AS229" i="1"/>
  <c r="AT229" i="1"/>
  <c r="AU229" i="1"/>
  <c r="AR230" i="1"/>
  <c r="AS230" i="1"/>
  <c r="AT230" i="1"/>
  <c r="AU230" i="1"/>
  <c r="AR231" i="1"/>
  <c r="AS231" i="1"/>
  <c r="AT231" i="1"/>
  <c r="AU231" i="1"/>
  <c r="AR232" i="1"/>
  <c r="AS232" i="1"/>
  <c r="AT232" i="1"/>
  <c r="AU232" i="1"/>
  <c r="AR233" i="1"/>
  <c r="AS233" i="1"/>
  <c r="AT233" i="1"/>
  <c r="AU233" i="1"/>
  <c r="AR234" i="1"/>
  <c r="AS234" i="1"/>
  <c r="AT234" i="1"/>
  <c r="AU234" i="1"/>
  <c r="AR235" i="1"/>
  <c r="AS235" i="1"/>
  <c r="AT235" i="1"/>
  <c r="AU235" i="1"/>
  <c r="AR236" i="1"/>
  <c r="AS236" i="1"/>
  <c r="AT236" i="1"/>
  <c r="AU236" i="1"/>
  <c r="AR237" i="1"/>
  <c r="AS237" i="1"/>
  <c r="AT237" i="1"/>
  <c r="AU237" i="1"/>
  <c r="AR238" i="1"/>
  <c r="AS238" i="1"/>
  <c r="AT238" i="1"/>
  <c r="AU238" i="1"/>
  <c r="AR239" i="1"/>
  <c r="AS239" i="1"/>
  <c r="AT239" i="1"/>
  <c r="AU239" i="1"/>
  <c r="AR240" i="1"/>
  <c r="AS240" i="1"/>
  <c r="AT240" i="1"/>
  <c r="AU240" i="1"/>
  <c r="AR241" i="1"/>
  <c r="AS241" i="1"/>
  <c r="AT241" i="1"/>
  <c r="AU241" i="1"/>
  <c r="AR242" i="1"/>
  <c r="AS242" i="1"/>
  <c r="AT242" i="1"/>
  <c r="AU242" i="1"/>
  <c r="AR243" i="1"/>
  <c r="AS243" i="1"/>
  <c r="AT243" i="1"/>
  <c r="AU243" i="1"/>
  <c r="AR244" i="1"/>
  <c r="AS244" i="1"/>
  <c r="AT244" i="1"/>
  <c r="AU244" i="1"/>
  <c r="AR245" i="1"/>
  <c r="AS245" i="1"/>
  <c r="AT245" i="1"/>
  <c r="AU245" i="1"/>
  <c r="AR246" i="1"/>
  <c r="AS246" i="1"/>
  <c r="AT246" i="1"/>
  <c r="AU246" i="1"/>
  <c r="AR247" i="1"/>
  <c r="AS247" i="1"/>
  <c r="AT247" i="1"/>
  <c r="AU247" i="1"/>
  <c r="AR248" i="1"/>
  <c r="AS248" i="1"/>
  <c r="AT248" i="1"/>
  <c r="AU248" i="1"/>
  <c r="AR249" i="1"/>
  <c r="AS249" i="1"/>
  <c r="AT249" i="1"/>
  <c r="AU249" i="1"/>
  <c r="AR250" i="1"/>
  <c r="AS250" i="1"/>
  <c r="AT250" i="1"/>
  <c r="AU250" i="1"/>
  <c r="AR251" i="1"/>
  <c r="AS251" i="1"/>
  <c r="AT251" i="1"/>
  <c r="AU251" i="1"/>
  <c r="AR252" i="1"/>
  <c r="AS252" i="1"/>
  <c r="AT252" i="1"/>
  <c r="AU252" i="1"/>
  <c r="AR253" i="1"/>
  <c r="AS253" i="1"/>
  <c r="AT253" i="1"/>
  <c r="AU253" i="1"/>
  <c r="AR254" i="1"/>
  <c r="AS254" i="1"/>
  <c r="AT254" i="1"/>
  <c r="AU254" i="1"/>
  <c r="AR255" i="1"/>
  <c r="AS255" i="1"/>
  <c r="AT255" i="1"/>
  <c r="AU255" i="1"/>
  <c r="AR256" i="1"/>
  <c r="AS256" i="1"/>
  <c r="AT256" i="1"/>
  <c r="AU256" i="1"/>
  <c r="AR257" i="1"/>
  <c r="AS257" i="1"/>
  <c r="AT257" i="1"/>
  <c r="AU257" i="1"/>
  <c r="AR258" i="1"/>
  <c r="AS258" i="1"/>
  <c r="AT258" i="1"/>
  <c r="AU258" i="1"/>
  <c r="AR259" i="1"/>
  <c r="AS259" i="1"/>
  <c r="AT259" i="1"/>
  <c r="AU259" i="1"/>
  <c r="AR260" i="1"/>
  <c r="AS260" i="1"/>
  <c r="AT260" i="1"/>
  <c r="AU260" i="1"/>
  <c r="AR261" i="1"/>
  <c r="AS261" i="1"/>
  <c r="AT261" i="1"/>
  <c r="AU261" i="1"/>
  <c r="AR262" i="1"/>
  <c r="AS262" i="1"/>
  <c r="AT262" i="1"/>
  <c r="AU262" i="1"/>
  <c r="AR263" i="1"/>
  <c r="AS263" i="1"/>
  <c r="AT263" i="1"/>
  <c r="AU263" i="1"/>
  <c r="AR264" i="1"/>
  <c r="AS264" i="1"/>
  <c r="AT264" i="1"/>
  <c r="AU264" i="1"/>
  <c r="AR265" i="1"/>
  <c r="AS265" i="1"/>
  <c r="AT265" i="1"/>
  <c r="AU265" i="1"/>
  <c r="AR266" i="1"/>
  <c r="AS266" i="1"/>
  <c r="AT266" i="1"/>
  <c r="AU266" i="1"/>
  <c r="AR267" i="1"/>
  <c r="AS267" i="1"/>
  <c r="AT267" i="1"/>
  <c r="AU267" i="1"/>
  <c r="AR268" i="1"/>
  <c r="AS268" i="1"/>
  <c r="AT268" i="1"/>
  <c r="AU268" i="1"/>
  <c r="AR269" i="1"/>
  <c r="AS269" i="1"/>
  <c r="AT269" i="1"/>
  <c r="AU269" i="1"/>
  <c r="AR270" i="1"/>
  <c r="AS270" i="1"/>
  <c r="AT270" i="1"/>
  <c r="AU270" i="1"/>
  <c r="AR271" i="1"/>
  <c r="AS271" i="1"/>
  <c r="AT271" i="1"/>
  <c r="AU271" i="1"/>
  <c r="AR272" i="1"/>
  <c r="AS272" i="1"/>
  <c r="AT272" i="1"/>
  <c r="AU272" i="1"/>
  <c r="AR273" i="1"/>
  <c r="AS273" i="1"/>
  <c r="AT273" i="1"/>
  <c r="AU273" i="1"/>
  <c r="AR274" i="1"/>
  <c r="AS274" i="1"/>
  <c r="AT274" i="1"/>
  <c r="AU274" i="1"/>
  <c r="AR275" i="1"/>
  <c r="AS275" i="1"/>
  <c r="AT275" i="1"/>
  <c r="AU275" i="1"/>
  <c r="AR276" i="1"/>
  <c r="AS276" i="1"/>
  <c r="AT276" i="1"/>
  <c r="AU276" i="1"/>
  <c r="AR277" i="1"/>
  <c r="AS277" i="1"/>
  <c r="AT277" i="1"/>
  <c r="AU277" i="1"/>
  <c r="AR278" i="1"/>
  <c r="AS278" i="1"/>
  <c r="AT278" i="1"/>
  <c r="AU278" i="1"/>
  <c r="AR279" i="1"/>
  <c r="AS279" i="1"/>
  <c r="AT279" i="1"/>
  <c r="AU279" i="1"/>
  <c r="AR280" i="1"/>
  <c r="AS280" i="1"/>
  <c r="AT280" i="1"/>
  <c r="AU280" i="1"/>
  <c r="AR281" i="1"/>
  <c r="AS281" i="1"/>
  <c r="AT281" i="1"/>
  <c r="AU281" i="1"/>
  <c r="AR282" i="1"/>
  <c r="AS282" i="1"/>
  <c r="AT282" i="1"/>
  <c r="AU282" i="1"/>
  <c r="AR283" i="1"/>
  <c r="AS283" i="1"/>
  <c r="AT283" i="1"/>
  <c r="AU283" i="1"/>
  <c r="AR284" i="1"/>
  <c r="AS284" i="1"/>
  <c r="AT284" i="1"/>
  <c r="AU284" i="1"/>
  <c r="AR285" i="1"/>
  <c r="AS285" i="1"/>
  <c r="AT285" i="1"/>
  <c r="AU285" i="1"/>
  <c r="AR286" i="1"/>
  <c r="AS286" i="1"/>
  <c r="AT286" i="1"/>
  <c r="AU286" i="1"/>
  <c r="AR287" i="1"/>
  <c r="AS287" i="1"/>
  <c r="AT287" i="1"/>
  <c r="AU287" i="1"/>
  <c r="AR288" i="1"/>
  <c r="AS288" i="1"/>
  <c r="AT288" i="1"/>
  <c r="AU288" i="1"/>
  <c r="AR289" i="1"/>
  <c r="AS289" i="1"/>
  <c r="AT289" i="1"/>
  <c r="AU289" i="1"/>
  <c r="AR290" i="1"/>
  <c r="AS290" i="1"/>
  <c r="AT290" i="1"/>
  <c r="AU290" i="1"/>
  <c r="AR291" i="1"/>
  <c r="AS291" i="1"/>
  <c r="AT291" i="1"/>
  <c r="AU291" i="1"/>
  <c r="AR292" i="1"/>
  <c r="AS292" i="1"/>
  <c r="AT292" i="1"/>
  <c r="AU292" i="1"/>
  <c r="AR293" i="1"/>
  <c r="AS293" i="1"/>
  <c r="AT293" i="1"/>
  <c r="AU293" i="1"/>
  <c r="AR294" i="1"/>
  <c r="AS294" i="1"/>
  <c r="AT294" i="1"/>
  <c r="AU294" i="1"/>
  <c r="AR295" i="1"/>
  <c r="AS295" i="1"/>
  <c r="AT295" i="1"/>
  <c r="AU295" i="1"/>
  <c r="AR296" i="1"/>
  <c r="AS296" i="1"/>
  <c r="AT296" i="1"/>
  <c r="AU296" i="1"/>
  <c r="AR297" i="1"/>
  <c r="AS297" i="1"/>
  <c r="AT297" i="1"/>
  <c r="AU297" i="1"/>
  <c r="AR298" i="1"/>
  <c r="AS298" i="1"/>
  <c r="AT298" i="1"/>
  <c r="AU298" i="1"/>
  <c r="AR299" i="1"/>
  <c r="AS299" i="1"/>
  <c r="AT299" i="1"/>
  <c r="AU299" i="1"/>
  <c r="AR300" i="1"/>
  <c r="AS300" i="1"/>
  <c r="AT300" i="1"/>
  <c r="AU300" i="1"/>
  <c r="AR301" i="1"/>
  <c r="AS301" i="1"/>
  <c r="AT301" i="1"/>
  <c r="AU301" i="1"/>
  <c r="AR302" i="1"/>
  <c r="AS302" i="1"/>
  <c r="AT302" i="1"/>
  <c r="AU302" i="1"/>
  <c r="AR303" i="1"/>
  <c r="AS303" i="1"/>
  <c r="AT303" i="1"/>
  <c r="AU303" i="1"/>
  <c r="AR304" i="1"/>
  <c r="AS304" i="1"/>
  <c r="AT304" i="1"/>
  <c r="AU304" i="1"/>
  <c r="AR305" i="1"/>
  <c r="AS305" i="1"/>
  <c r="AT305" i="1"/>
  <c r="AU305" i="1"/>
  <c r="AR306" i="1"/>
  <c r="AS306" i="1"/>
  <c r="AT306" i="1"/>
  <c r="AU306" i="1"/>
  <c r="AR307" i="1"/>
  <c r="AS307" i="1"/>
  <c r="AT307" i="1"/>
  <c r="AU307" i="1"/>
  <c r="AR308" i="1"/>
  <c r="AS308" i="1"/>
  <c r="AT308" i="1"/>
  <c r="AU308" i="1"/>
  <c r="AR309" i="1"/>
  <c r="AS309" i="1"/>
  <c r="AT309" i="1"/>
  <c r="AU309" i="1"/>
  <c r="AR310" i="1"/>
  <c r="AS310" i="1"/>
  <c r="AT310" i="1"/>
  <c r="AU310" i="1"/>
  <c r="AR311" i="1"/>
  <c r="AS311" i="1"/>
  <c r="AT311" i="1"/>
  <c r="AU311" i="1"/>
  <c r="AR312" i="1"/>
  <c r="AS312" i="1"/>
  <c r="AT312" i="1"/>
  <c r="AU312" i="1"/>
  <c r="AR313" i="1"/>
  <c r="AS313" i="1"/>
  <c r="AT313" i="1"/>
  <c r="AU313" i="1"/>
  <c r="AR314" i="1"/>
  <c r="AS314" i="1"/>
  <c r="AT314" i="1"/>
  <c r="AU314" i="1"/>
  <c r="AR315" i="1"/>
  <c r="AS315" i="1"/>
  <c r="AT315" i="1"/>
  <c r="AU315" i="1"/>
  <c r="AR316" i="1"/>
  <c r="AS316" i="1"/>
  <c r="AT316" i="1"/>
  <c r="AU316" i="1"/>
  <c r="AR317" i="1"/>
  <c r="AS317" i="1"/>
  <c r="AT317" i="1"/>
  <c r="AU317" i="1"/>
  <c r="AR318" i="1"/>
  <c r="AS318" i="1"/>
  <c r="AT318" i="1"/>
  <c r="AU318" i="1"/>
  <c r="AR319" i="1"/>
  <c r="AS319" i="1"/>
  <c r="AT319" i="1"/>
  <c r="AU319" i="1"/>
  <c r="AR320" i="1"/>
  <c r="AS320" i="1"/>
  <c r="AT320" i="1"/>
  <c r="AU320" i="1"/>
  <c r="AR321" i="1"/>
  <c r="AS321" i="1"/>
  <c r="AT321" i="1"/>
  <c r="AU321" i="1"/>
  <c r="AR322" i="1"/>
  <c r="AS322" i="1"/>
  <c r="AT322" i="1"/>
  <c r="AU322" i="1"/>
  <c r="AR323" i="1"/>
  <c r="AS323" i="1"/>
  <c r="AT323" i="1"/>
  <c r="AU323" i="1"/>
  <c r="AR324" i="1"/>
  <c r="AS324" i="1"/>
  <c r="AT324" i="1"/>
  <c r="AU324" i="1"/>
  <c r="AR325" i="1"/>
  <c r="AS325" i="1"/>
  <c r="AT325" i="1"/>
  <c r="AU325" i="1"/>
  <c r="AR326" i="1"/>
  <c r="AS326" i="1"/>
  <c r="AT326" i="1"/>
  <c r="AU326" i="1"/>
  <c r="AR327" i="1"/>
  <c r="AS327" i="1"/>
  <c r="AT327" i="1"/>
  <c r="AU327" i="1"/>
  <c r="AR328" i="1"/>
  <c r="AS328" i="1"/>
  <c r="AT328" i="1"/>
  <c r="AU328" i="1"/>
  <c r="AR329" i="1"/>
  <c r="AS329" i="1"/>
  <c r="AT329" i="1"/>
  <c r="AU329" i="1"/>
  <c r="AR330" i="1"/>
  <c r="AS330" i="1"/>
  <c r="AT330" i="1"/>
  <c r="AU330" i="1"/>
  <c r="AR331" i="1"/>
  <c r="AS331" i="1"/>
  <c r="AT331" i="1"/>
  <c r="AU331" i="1"/>
  <c r="AR332" i="1"/>
  <c r="AS332" i="1"/>
  <c r="AT332" i="1"/>
  <c r="AU332" i="1"/>
  <c r="AR333" i="1"/>
  <c r="AS333" i="1"/>
  <c r="AT333" i="1"/>
  <c r="AU333" i="1"/>
  <c r="AR334" i="1"/>
  <c r="AS334" i="1"/>
  <c r="AT334" i="1"/>
  <c r="AU334" i="1"/>
  <c r="AR335" i="1"/>
  <c r="AS335" i="1"/>
  <c r="AT335" i="1"/>
  <c r="AU335" i="1"/>
  <c r="AR336" i="1"/>
  <c r="AS336" i="1"/>
  <c r="AT336" i="1"/>
  <c r="AU336" i="1"/>
  <c r="AR337" i="1"/>
  <c r="AS337" i="1"/>
  <c r="AT337" i="1"/>
  <c r="AU337" i="1"/>
  <c r="AR338" i="1"/>
  <c r="AS338" i="1"/>
  <c r="AT338" i="1"/>
  <c r="AU338" i="1"/>
  <c r="AR339" i="1"/>
  <c r="AS339" i="1"/>
  <c r="AT339" i="1"/>
  <c r="AU339" i="1"/>
  <c r="AR340" i="1"/>
  <c r="AS340" i="1"/>
  <c r="AT340" i="1"/>
  <c r="AU340" i="1"/>
  <c r="AR341" i="1"/>
  <c r="AS341" i="1"/>
  <c r="AT341" i="1"/>
  <c r="AU341" i="1"/>
  <c r="AR342" i="1"/>
  <c r="AS342" i="1"/>
  <c r="AT342" i="1"/>
  <c r="AU342" i="1"/>
  <c r="AR343" i="1"/>
  <c r="AS343" i="1"/>
  <c r="AT343" i="1"/>
  <c r="AU343" i="1"/>
  <c r="AR344" i="1"/>
  <c r="AS344" i="1"/>
  <c r="AT344" i="1"/>
  <c r="AU344" i="1"/>
  <c r="AR345" i="1"/>
  <c r="AS345" i="1"/>
  <c r="AT345" i="1"/>
  <c r="AU345" i="1"/>
  <c r="AR346" i="1"/>
  <c r="AS346" i="1"/>
  <c r="AT346" i="1"/>
  <c r="AU346" i="1"/>
  <c r="AR347" i="1"/>
  <c r="AS347" i="1"/>
  <c r="AT347" i="1"/>
  <c r="AU347" i="1"/>
  <c r="AR348" i="1"/>
  <c r="AS348" i="1"/>
  <c r="AT348" i="1"/>
  <c r="AU348" i="1"/>
  <c r="AR349" i="1"/>
  <c r="AS349" i="1"/>
  <c r="AT349" i="1"/>
  <c r="AU349" i="1"/>
  <c r="AR350" i="1"/>
  <c r="AS350" i="1"/>
  <c r="AT350" i="1"/>
  <c r="AU350" i="1"/>
  <c r="AR351" i="1"/>
  <c r="AS351" i="1"/>
  <c r="AT351" i="1"/>
  <c r="AU351" i="1"/>
  <c r="AR352" i="1"/>
  <c r="AS352" i="1"/>
  <c r="AT352" i="1"/>
  <c r="AU352" i="1"/>
  <c r="AR353" i="1"/>
  <c r="AS353" i="1"/>
  <c r="AT353" i="1"/>
  <c r="AU353" i="1"/>
  <c r="AR354" i="1"/>
  <c r="AS354" i="1"/>
  <c r="AT354" i="1"/>
  <c r="AU354" i="1"/>
  <c r="AR355" i="1"/>
  <c r="AS355" i="1"/>
  <c r="AT355" i="1"/>
  <c r="AU355" i="1"/>
  <c r="AR356" i="1"/>
  <c r="AS356" i="1"/>
  <c r="AT356" i="1"/>
  <c r="AU356" i="1"/>
  <c r="AR357" i="1"/>
  <c r="AS357" i="1"/>
  <c r="AT357" i="1"/>
  <c r="AU357" i="1"/>
  <c r="AR358" i="1"/>
  <c r="AS358" i="1"/>
  <c r="AT358" i="1"/>
  <c r="AU358" i="1"/>
  <c r="AR359" i="1"/>
  <c r="AS359" i="1"/>
  <c r="AT359" i="1"/>
  <c r="AU359" i="1"/>
  <c r="AR360" i="1"/>
  <c r="AS360" i="1"/>
  <c r="AT360" i="1"/>
  <c r="AU360" i="1"/>
  <c r="AR361" i="1"/>
  <c r="AS361" i="1"/>
  <c r="AT361" i="1"/>
  <c r="AU361" i="1"/>
  <c r="AR362" i="1"/>
  <c r="AS362" i="1"/>
  <c r="AT362" i="1"/>
  <c r="AU362" i="1"/>
  <c r="AR363" i="1"/>
  <c r="AS363" i="1"/>
  <c r="AT363" i="1"/>
  <c r="AU363" i="1"/>
  <c r="AR364" i="1"/>
  <c r="AS364" i="1"/>
  <c r="AT364" i="1"/>
  <c r="AU364" i="1"/>
  <c r="AR365" i="1"/>
  <c r="AS365" i="1"/>
  <c r="AT365" i="1"/>
  <c r="AU365" i="1"/>
  <c r="AR366" i="1"/>
  <c r="AS366" i="1"/>
  <c r="AT366" i="1"/>
  <c r="AU366" i="1"/>
  <c r="AR367" i="1"/>
  <c r="AS367" i="1"/>
  <c r="AT367" i="1"/>
  <c r="AU367" i="1"/>
  <c r="AR368" i="1"/>
  <c r="AS368" i="1"/>
  <c r="AT368" i="1"/>
  <c r="AU368" i="1"/>
  <c r="AR369" i="1"/>
  <c r="AS369" i="1"/>
  <c r="AT369" i="1"/>
  <c r="AU369" i="1"/>
  <c r="AR370" i="1"/>
  <c r="AS370" i="1"/>
  <c r="AT370" i="1"/>
  <c r="AU370" i="1"/>
  <c r="AR371" i="1"/>
  <c r="AS371" i="1"/>
  <c r="AT371" i="1"/>
  <c r="AU371" i="1"/>
  <c r="AR372" i="1"/>
  <c r="AS372" i="1"/>
  <c r="AT372" i="1"/>
  <c r="AU372" i="1"/>
  <c r="AR373" i="1"/>
  <c r="AS373" i="1"/>
  <c r="AT373" i="1"/>
  <c r="AU373" i="1"/>
  <c r="AR374" i="1"/>
  <c r="AS374" i="1"/>
  <c r="AT374" i="1"/>
  <c r="AU374" i="1"/>
  <c r="AR375" i="1"/>
  <c r="AS375" i="1"/>
  <c r="AT375" i="1"/>
  <c r="AU375" i="1"/>
  <c r="AR376" i="1"/>
  <c r="AS376" i="1"/>
  <c r="AT376" i="1"/>
  <c r="AU376" i="1"/>
  <c r="AR377" i="1"/>
  <c r="AS377" i="1"/>
  <c r="AT377" i="1"/>
  <c r="AU377" i="1"/>
  <c r="AR378" i="1"/>
  <c r="AS378" i="1"/>
  <c r="AT378" i="1"/>
  <c r="AU378" i="1"/>
  <c r="AR379" i="1"/>
  <c r="AS379" i="1"/>
  <c r="AT379" i="1"/>
  <c r="AU379" i="1"/>
  <c r="AR380" i="1"/>
  <c r="AS380" i="1"/>
  <c r="AT380" i="1"/>
  <c r="AU380" i="1"/>
  <c r="AR381" i="1"/>
  <c r="AS381" i="1"/>
  <c r="AT381" i="1"/>
  <c r="AU381" i="1"/>
  <c r="AR382" i="1"/>
  <c r="AS382" i="1"/>
  <c r="AT382" i="1"/>
  <c r="AU382" i="1"/>
  <c r="AR383" i="1"/>
  <c r="AS383" i="1"/>
  <c r="AT383" i="1"/>
  <c r="AU383" i="1"/>
  <c r="AR384" i="1"/>
  <c r="AS384" i="1"/>
  <c r="AT384" i="1"/>
  <c r="AU384" i="1"/>
  <c r="AR385" i="1"/>
  <c r="AS385" i="1"/>
  <c r="AT385" i="1"/>
  <c r="AU385" i="1"/>
  <c r="AR386" i="1"/>
  <c r="AS386" i="1"/>
  <c r="AT386" i="1"/>
  <c r="AU386" i="1"/>
  <c r="AR387" i="1"/>
  <c r="AS387" i="1"/>
  <c r="AT387" i="1"/>
  <c r="AU387" i="1"/>
  <c r="AR388" i="1"/>
  <c r="AS388" i="1"/>
  <c r="AT388" i="1"/>
  <c r="AU388" i="1"/>
  <c r="AR389" i="1"/>
  <c r="AS389" i="1"/>
  <c r="AT389" i="1"/>
  <c r="AU389" i="1"/>
  <c r="AR390" i="1"/>
  <c r="AS390" i="1"/>
  <c r="AT390" i="1"/>
  <c r="AU390" i="1"/>
  <c r="AR391" i="1"/>
  <c r="AS391" i="1"/>
  <c r="AT391" i="1"/>
  <c r="AU391" i="1"/>
  <c r="AR392" i="1"/>
  <c r="AS392" i="1"/>
  <c r="AT392" i="1"/>
  <c r="AU392" i="1"/>
  <c r="AR393" i="1"/>
  <c r="AS393" i="1"/>
  <c r="AT393" i="1"/>
  <c r="AU393" i="1"/>
  <c r="AR394" i="1"/>
  <c r="AS394" i="1"/>
  <c r="AT394" i="1"/>
  <c r="AU394" i="1"/>
  <c r="AR395" i="1"/>
  <c r="AS395" i="1"/>
  <c r="AT395" i="1"/>
  <c r="AU395" i="1"/>
  <c r="AR396" i="1"/>
  <c r="AS396" i="1"/>
  <c r="AT396" i="1"/>
  <c r="AU396" i="1"/>
  <c r="AR397" i="1"/>
  <c r="AS397" i="1"/>
  <c r="AT397" i="1"/>
  <c r="AU397" i="1"/>
  <c r="AR398" i="1"/>
  <c r="AS398" i="1"/>
  <c r="AT398" i="1"/>
  <c r="AU398" i="1"/>
  <c r="AR399" i="1"/>
  <c r="AS399" i="1"/>
  <c r="AT399" i="1"/>
  <c r="AU399" i="1"/>
  <c r="AR400" i="1"/>
  <c r="AS400" i="1"/>
  <c r="AT400" i="1"/>
  <c r="AU400" i="1"/>
  <c r="AR401" i="1"/>
  <c r="AS401" i="1"/>
  <c r="AT401" i="1"/>
  <c r="AU401" i="1"/>
  <c r="AR402" i="1"/>
  <c r="AS402" i="1"/>
  <c r="AT402" i="1"/>
  <c r="AU402" i="1"/>
  <c r="AR403" i="1"/>
  <c r="AS403" i="1"/>
  <c r="AT403" i="1"/>
  <c r="AU403" i="1"/>
  <c r="AR404" i="1"/>
  <c r="AS404" i="1"/>
  <c r="AT404" i="1"/>
  <c r="AU404" i="1"/>
  <c r="AR405" i="1"/>
  <c r="AS405" i="1"/>
  <c r="AT405" i="1"/>
  <c r="AU405" i="1"/>
  <c r="AR406" i="1"/>
  <c r="AS406" i="1"/>
  <c r="AT406" i="1"/>
  <c r="AU406" i="1"/>
  <c r="AR407" i="1"/>
  <c r="AS407" i="1"/>
  <c r="AT407" i="1"/>
  <c r="AU407" i="1"/>
  <c r="AR408" i="1"/>
  <c r="AS408" i="1"/>
  <c r="AT408" i="1"/>
  <c r="AU408" i="1"/>
  <c r="AR409" i="1"/>
  <c r="AS409" i="1"/>
  <c r="AT409" i="1"/>
  <c r="AU409" i="1"/>
  <c r="AR410" i="1"/>
  <c r="AS410" i="1"/>
  <c r="AT410" i="1"/>
  <c r="AU410" i="1"/>
  <c r="AR411" i="1"/>
  <c r="AS411" i="1"/>
  <c r="AT411" i="1"/>
  <c r="AU411" i="1"/>
  <c r="AR412" i="1"/>
  <c r="AS412" i="1"/>
  <c r="AT412" i="1"/>
  <c r="AU412" i="1"/>
  <c r="AR413" i="1"/>
  <c r="AS413" i="1"/>
  <c r="AT413" i="1"/>
  <c r="AU413" i="1"/>
  <c r="AR414" i="1"/>
  <c r="AS414" i="1"/>
  <c r="AT414" i="1"/>
  <c r="AU414" i="1"/>
  <c r="AR415" i="1"/>
  <c r="AS415" i="1"/>
  <c r="AT415" i="1"/>
  <c r="AU415" i="1"/>
  <c r="AR416" i="1"/>
  <c r="AS416" i="1"/>
  <c r="AT416" i="1"/>
  <c r="AU416" i="1"/>
  <c r="AR417" i="1"/>
  <c r="AS417" i="1"/>
  <c r="AT417" i="1"/>
  <c r="AU417" i="1"/>
  <c r="AR418" i="1"/>
  <c r="AS418" i="1"/>
  <c r="AT418" i="1"/>
  <c r="AU418" i="1"/>
  <c r="AR419" i="1"/>
  <c r="AS419" i="1"/>
  <c r="AT419" i="1"/>
  <c r="AU419" i="1"/>
  <c r="AR420" i="1"/>
  <c r="AS420" i="1"/>
  <c r="AT420" i="1"/>
  <c r="AU420" i="1"/>
  <c r="AR421" i="1"/>
  <c r="AS421" i="1"/>
  <c r="AT421" i="1"/>
  <c r="AU421" i="1"/>
  <c r="AR422" i="1"/>
  <c r="AS422" i="1"/>
  <c r="AT422" i="1"/>
  <c r="AU422" i="1"/>
  <c r="AR423" i="1"/>
  <c r="AS423" i="1"/>
  <c r="AT423" i="1"/>
  <c r="AU423" i="1"/>
  <c r="AR424" i="1"/>
  <c r="AS424" i="1"/>
  <c r="AT424" i="1"/>
  <c r="AU424" i="1"/>
  <c r="AR425" i="1"/>
  <c r="AS425" i="1"/>
  <c r="AT425" i="1"/>
  <c r="AU425" i="1"/>
  <c r="AR426" i="1"/>
  <c r="AS426" i="1"/>
  <c r="AT426" i="1"/>
  <c r="AU426" i="1"/>
  <c r="AR427" i="1"/>
  <c r="AS427" i="1"/>
  <c r="AT427" i="1"/>
  <c r="AU427" i="1"/>
  <c r="AR428" i="1"/>
  <c r="AS428" i="1"/>
  <c r="AT428" i="1"/>
  <c r="AU428" i="1"/>
  <c r="AR429" i="1"/>
  <c r="AS429" i="1"/>
  <c r="AT429" i="1"/>
  <c r="AU429" i="1"/>
  <c r="AR430" i="1"/>
  <c r="AS430" i="1"/>
  <c r="AT430" i="1"/>
  <c r="AU430" i="1"/>
  <c r="AR431" i="1"/>
  <c r="AS431" i="1"/>
  <c r="AT431" i="1"/>
  <c r="AU431" i="1"/>
  <c r="AR432" i="1"/>
  <c r="AS432" i="1"/>
  <c r="AT432" i="1"/>
  <c r="AU432" i="1"/>
  <c r="AR433" i="1"/>
  <c r="AS433" i="1"/>
  <c r="AT433" i="1"/>
  <c r="AU433" i="1"/>
  <c r="AR434" i="1"/>
  <c r="AS434" i="1"/>
  <c r="AT434" i="1"/>
  <c r="AU434" i="1"/>
  <c r="AR435" i="1"/>
  <c r="AS435" i="1"/>
  <c r="AT435" i="1"/>
  <c r="AU435" i="1"/>
  <c r="AR436" i="1"/>
  <c r="AS436" i="1"/>
  <c r="AT436" i="1"/>
  <c r="AU436" i="1"/>
  <c r="AR437" i="1"/>
  <c r="AS437" i="1"/>
  <c r="AT437" i="1"/>
  <c r="AU437" i="1"/>
  <c r="AR438" i="1"/>
  <c r="AS438" i="1"/>
  <c r="AT438" i="1"/>
  <c r="AU438" i="1"/>
  <c r="AR439" i="1"/>
  <c r="AS439" i="1"/>
  <c r="AT439" i="1"/>
  <c r="AU439" i="1"/>
  <c r="AR440" i="1"/>
  <c r="AS440" i="1"/>
  <c r="AT440" i="1"/>
  <c r="AU440" i="1"/>
  <c r="AR441" i="1"/>
  <c r="AS441" i="1"/>
  <c r="AT441" i="1"/>
  <c r="AU441" i="1"/>
  <c r="AR442" i="1"/>
  <c r="AS442" i="1"/>
  <c r="AT442" i="1"/>
  <c r="AU442" i="1"/>
  <c r="AR443" i="1"/>
  <c r="AS443" i="1"/>
  <c r="AT443" i="1"/>
  <c r="AU443" i="1"/>
  <c r="AR444" i="1"/>
  <c r="AS444" i="1"/>
  <c r="AT444" i="1"/>
  <c r="AU444" i="1"/>
  <c r="AR445" i="1"/>
  <c r="AS445" i="1"/>
  <c r="AT445" i="1"/>
  <c r="AU445" i="1"/>
  <c r="AR446" i="1"/>
  <c r="AS446" i="1"/>
  <c r="AT446" i="1"/>
  <c r="AU446" i="1"/>
  <c r="AR447" i="1"/>
  <c r="AS447" i="1"/>
  <c r="AT447" i="1"/>
  <c r="AU447" i="1"/>
  <c r="AR448" i="1"/>
  <c r="AS448" i="1"/>
  <c r="AT448" i="1"/>
  <c r="AU448" i="1"/>
  <c r="AR449" i="1"/>
  <c r="AS449" i="1"/>
  <c r="AT449" i="1"/>
  <c r="AU449" i="1"/>
  <c r="AR450" i="1"/>
  <c r="AS450" i="1"/>
  <c r="AT450" i="1"/>
  <c r="AU450" i="1"/>
  <c r="AR451" i="1"/>
  <c r="AS451" i="1"/>
  <c r="AT451" i="1"/>
  <c r="AU451" i="1"/>
  <c r="AR452" i="1"/>
  <c r="AS452" i="1"/>
  <c r="AT452" i="1"/>
  <c r="AU452" i="1"/>
  <c r="AR453" i="1"/>
  <c r="AS453" i="1"/>
  <c r="AT453" i="1"/>
  <c r="AU453" i="1"/>
  <c r="AR454" i="1"/>
  <c r="AS454" i="1"/>
  <c r="AT454" i="1"/>
  <c r="AU454" i="1"/>
  <c r="AR455" i="1"/>
  <c r="AS455" i="1"/>
  <c r="AT455" i="1"/>
  <c r="AU455" i="1"/>
  <c r="AR456" i="1"/>
  <c r="AS456" i="1"/>
  <c r="AT456" i="1"/>
  <c r="AU456" i="1"/>
  <c r="AR457" i="1"/>
  <c r="AS457" i="1"/>
  <c r="AT457" i="1"/>
  <c r="AU457" i="1"/>
  <c r="AR458" i="1"/>
  <c r="AS458" i="1"/>
  <c r="AT458" i="1"/>
  <c r="AU458" i="1"/>
  <c r="AR459" i="1"/>
  <c r="AS459" i="1"/>
  <c r="AT459" i="1"/>
  <c r="AU459" i="1"/>
  <c r="AR460" i="1"/>
  <c r="AS460" i="1"/>
  <c r="AT460" i="1"/>
  <c r="AU460" i="1"/>
  <c r="AR461" i="1"/>
  <c r="AS461" i="1"/>
  <c r="AT461" i="1"/>
  <c r="AU461" i="1"/>
  <c r="AR462" i="1"/>
  <c r="AS462" i="1"/>
  <c r="AT462" i="1"/>
  <c r="AU462" i="1"/>
  <c r="AR463" i="1"/>
  <c r="AS463" i="1"/>
  <c r="AT463" i="1"/>
  <c r="AU463" i="1"/>
  <c r="AR464" i="1"/>
  <c r="AS464" i="1"/>
  <c r="AT464" i="1"/>
  <c r="AU464" i="1"/>
  <c r="AR465" i="1"/>
  <c r="AS465" i="1"/>
  <c r="AT465" i="1"/>
  <c r="AU465" i="1"/>
  <c r="AR466" i="1"/>
  <c r="AS466" i="1"/>
  <c r="AT466" i="1"/>
  <c r="AU466" i="1"/>
  <c r="AR467" i="1"/>
  <c r="AS467" i="1"/>
  <c r="AT467" i="1"/>
  <c r="AU467" i="1"/>
  <c r="AR468" i="1"/>
  <c r="AS468" i="1"/>
  <c r="AT468" i="1"/>
  <c r="AU468" i="1"/>
  <c r="AR469" i="1"/>
  <c r="AS469" i="1"/>
  <c r="AT469" i="1"/>
  <c r="AU469" i="1"/>
  <c r="AR470" i="1"/>
  <c r="AS470" i="1"/>
  <c r="AT470" i="1"/>
  <c r="AU470" i="1"/>
  <c r="AR471" i="1"/>
  <c r="AS471" i="1"/>
  <c r="AT471" i="1"/>
  <c r="AU471" i="1"/>
  <c r="AR472" i="1"/>
  <c r="AS472" i="1"/>
  <c r="AT472" i="1"/>
  <c r="AU472" i="1"/>
  <c r="AR473" i="1"/>
  <c r="AS473" i="1"/>
  <c r="AT473" i="1"/>
  <c r="AU473" i="1"/>
  <c r="AR474" i="1"/>
  <c r="AS474" i="1"/>
  <c r="AT474" i="1"/>
  <c r="AU474" i="1"/>
  <c r="AR475" i="1"/>
  <c r="AS475" i="1"/>
  <c r="AT475" i="1"/>
  <c r="AU475" i="1"/>
  <c r="AR476" i="1"/>
  <c r="AS476" i="1"/>
  <c r="AT476" i="1"/>
  <c r="AU476" i="1"/>
  <c r="AR477" i="1"/>
  <c r="AS477" i="1"/>
  <c r="AT477" i="1"/>
  <c r="AU477" i="1"/>
  <c r="AR478" i="1"/>
  <c r="AS478" i="1"/>
  <c r="AT478" i="1"/>
  <c r="AU478" i="1"/>
  <c r="AR479" i="1"/>
  <c r="AS479" i="1"/>
  <c r="AT479" i="1"/>
  <c r="AU479" i="1"/>
  <c r="AR480" i="1"/>
  <c r="AS480" i="1"/>
  <c r="AT480" i="1"/>
  <c r="AU480" i="1"/>
  <c r="AR481" i="1"/>
  <c r="AS481" i="1"/>
  <c r="AT481" i="1"/>
  <c r="AU481" i="1"/>
  <c r="AR482" i="1"/>
  <c r="AS482" i="1"/>
  <c r="AT482" i="1"/>
  <c r="AU482" i="1"/>
  <c r="AR483" i="1"/>
  <c r="AS483" i="1"/>
  <c r="AT483" i="1"/>
  <c r="AU483" i="1"/>
  <c r="AR484" i="1"/>
  <c r="AS484" i="1"/>
  <c r="AT484" i="1"/>
  <c r="AU484" i="1"/>
  <c r="AR485" i="1"/>
  <c r="AS485" i="1"/>
  <c r="AT485" i="1"/>
  <c r="AU485" i="1"/>
  <c r="AR486" i="1"/>
  <c r="AS486" i="1"/>
  <c r="AT486" i="1"/>
  <c r="AU486" i="1"/>
  <c r="AR487" i="1"/>
  <c r="AS487" i="1"/>
  <c r="AT487" i="1"/>
  <c r="AU487" i="1"/>
  <c r="AR488" i="1"/>
  <c r="AS488" i="1"/>
  <c r="AT488" i="1"/>
  <c r="AU488" i="1"/>
  <c r="AR489" i="1"/>
  <c r="AS489" i="1"/>
  <c r="AT489" i="1"/>
  <c r="AU489" i="1"/>
  <c r="AR490" i="1"/>
  <c r="AS490" i="1"/>
  <c r="AT490" i="1"/>
  <c r="AU490" i="1"/>
  <c r="AR491" i="1"/>
  <c r="AS491" i="1"/>
  <c r="AT491" i="1"/>
  <c r="AU491" i="1"/>
  <c r="AR492" i="1"/>
  <c r="AS492" i="1"/>
  <c r="AT492" i="1"/>
  <c r="AU492" i="1"/>
  <c r="AR493" i="1"/>
  <c r="AS493" i="1"/>
  <c r="AT493" i="1"/>
  <c r="AU493" i="1"/>
  <c r="AR494" i="1"/>
  <c r="AS494" i="1"/>
  <c r="AT494" i="1"/>
  <c r="AU494" i="1"/>
  <c r="AR495" i="1"/>
  <c r="AS495" i="1"/>
  <c r="AT495" i="1"/>
  <c r="AU495" i="1"/>
  <c r="AR496" i="1"/>
  <c r="AS496" i="1"/>
  <c r="AT496" i="1"/>
  <c r="AU496" i="1"/>
  <c r="AR497" i="1"/>
  <c r="AS497" i="1"/>
  <c r="AT497" i="1"/>
  <c r="AU497" i="1"/>
  <c r="AR498" i="1"/>
  <c r="AS498" i="1"/>
  <c r="AT498" i="1"/>
  <c r="AU498" i="1"/>
  <c r="AR499" i="1"/>
  <c r="AS499" i="1"/>
  <c r="AT499" i="1"/>
  <c r="AU499" i="1"/>
  <c r="AR500" i="1"/>
  <c r="AS500" i="1"/>
  <c r="AT500" i="1"/>
  <c r="AU500" i="1"/>
  <c r="AR501" i="1"/>
  <c r="AS501" i="1"/>
  <c r="AT501" i="1"/>
  <c r="AU501" i="1"/>
  <c r="AR502" i="1"/>
  <c r="AS502" i="1"/>
  <c r="AT502" i="1"/>
  <c r="AU502" i="1"/>
  <c r="AR503" i="1"/>
  <c r="AS503" i="1"/>
  <c r="AT503" i="1"/>
  <c r="AU503" i="1"/>
  <c r="AR504" i="1"/>
  <c r="AS504" i="1"/>
  <c r="AT504" i="1"/>
  <c r="AU504" i="1"/>
  <c r="AR505" i="1"/>
  <c r="AS505" i="1"/>
  <c r="AT505" i="1"/>
  <c r="AU505" i="1"/>
  <c r="AR506" i="1"/>
  <c r="AS506" i="1"/>
  <c r="AT506" i="1"/>
  <c r="AU506" i="1"/>
  <c r="AR507" i="1"/>
  <c r="AS507" i="1"/>
  <c r="AT507" i="1"/>
  <c r="AU507" i="1"/>
  <c r="AR508" i="1"/>
  <c r="AS508" i="1"/>
  <c r="AT508" i="1"/>
  <c r="AU508" i="1"/>
  <c r="AR509" i="1"/>
  <c r="AS509" i="1"/>
  <c r="AT509" i="1"/>
  <c r="AU509" i="1"/>
  <c r="AR510" i="1"/>
  <c r="AS510" i="1"/>
  <c r="AT510" i="1"/>
  <c r="AU510" i="1"/>
  <c r="AR511" i="1"/>
  <c r="AS511" i="1"/>
  <c r="AT511" i="1"/>
  <c r="AU511" i="1"/>
  <c r="AR512" i="1"/>
  <c r="AS512" i="1"/>
  <c r="AT512" i="1"/>
  <c r="AU512" i="1"/>
  <c r="AR513" i="1"/>
  <c r="AS513" i="1"/>
  <c r="AT513" i="1"/>
  <c r="AU513" i="1"/>
  <c r="AR514" i="1"/>
  <c r="AS514" i="1"/>
  <c r="AT514" i="1"/>
  <c r="AU514" i="1"/>
  <c r="AR515" i="1"/>
  <c r="AS515" i="1"/>
  <c r="AT515" i="1"/>
  <c r="AU515" i="1"/>
  <c r="AR516" i="1"/>
  <c r="AS516" i="1"/>
  <c r="AT516" i="1"/>
  <c r="AU516" i="1"/>
  <c r="AR517" i="1"/>
  <c r="AS517" i="1"/>
  <c r="AT517" i="1"/>
  <c r="AU517" i="1"/>
  <c r="AR518" i="1"/>
  <c r="AS518" i="1"/>
  <c r="AT518" i="1"/>
  <c r="AU518" i="1"/>
  <c r="AR519" i="1"/>
  <c r="AS519" i="1"/>
  <c r="AT519" i="1"/>
  <c r="AU519" i="1"/>
  <c r="AR520" i="1"/>
  <c r="AS520" i="1"/>
  <c r="AT520" i="1"/>
  <c r="AU520" i="1"/>
  <c r="AR521" i="1"/>
  <c r="AS521" i="1"/>
  <c r="AT521" i="1"/>
  <c r="AU521" i="1"/>
  <c r="AR522" i="1"/>
  <c r="AS522" i="1"/>
  <c r="AT522" i="1"/>
  <c r="AU522" i="1"/>
  <c r="AR523" i="1"/>
  <c r="AS523" i="1"/>
  <c r="AT523" i="1"/>
  <c r="AU523" i="1"/>
  <c r="AR524" i="1"/>
  <c r="AS524" i="1"/>
  <c r="AT524" i="1"/>
  <c r="AU524" i="1"/>
  <c r="AR525" i="1"/>
  <c r="AS525" i="1"/>
  <c r="AT525" i="1"/>
  <c r="AU525" i="1"/>
  <c r="AR526" i="1"/>
  <c r="AS526" i="1"/>
  <c r="AT526" i="1"/>
  <c r="AU526" i="1"/>
  <c r="AR527" i="1"/>
  <c r="AS527" i="1"/>
  <c r="AT527" i="1"/>
  <c r="AU527" i="1"/>
  <c r="AR528" i="1"/>
  <c r="AS528" i="1"/>
  <c r="AT528" i="1"/>
  <c r="AU528" i="1"/>
  <c r="AR529" i="1"/>
  <c r="AS529" i="1"/>
  <c r="AT529" i="1"/>
  <c r="AU529" i="1"/>
  <c r="AR530" i="1"/>
  <c r="AS530" i="1"/>
  <c r="AT530" i="1"/>
  <c r="AU530" i="1"/>
  <c r="AR531" i="1"/>
  <c r="AS531" i="1"/>
  <c r="AT531" i="1"/>
  <c r="AU531" i="1"/>
  <c r="AR532" i="1"/>
  <c r="AS532" i="1"/>
  <c r="AT532" i="1"/>
  <c r="AU532" i="1"/>
  <c r="AR533" i="1"/>
  <c r="AS533" i="1"/>
  <c r="AT533" i="1"/>
  <c r="AU533" i="1"/>
  <c r="AR534" i="1"/>
  <c r="AS534" i="1"/>
  <c r="AT534" i="1"/>
  <c r="AU534" i="1"/>
  <c r="AR535" i="1"/>
  <c r="AS535" i="1"/>
  <c r="AT535" i="1"/>
  <c r="AU535" i="1"/>
  <c r="AR536" i="1"/>
  <c r="AS536" i="1"/>
  <c r="AT536" i="1"/>
  <c r="AU536" i="1"/>
  <c r="AR537" i="1"/>
  <c r="AS537" i="1"/>
  <c r="AT537" i="1"/>
  <c r="AU537" i="1"/>
  <c r="AR538" i="1"/>
  <c r="AS538" i="1"/>
  <c r="AT538" i="1"/>
  <c r="AU538" i="1"/>
  <c r="AR539" i="1"/>
  <c r="AS539" i="1"/>
  <c r="AT539" i="1"/>
  <c r="AU539" i="1"/>
  <c r="AR540" i="1"/>
  <c r="AS540" i="1"/>
  <c r="AT540" i="1"/>
  <c r="AU540" i="1"/>
  <c r="AR541" i="1"/>
  <c r="AS541" i="1"/>
  <c r="AT541" i="1"/>
  <c r="AU541" i="1"/>
  <c r="AR542" i="1"/>
  <c r="AS542" i="1"/>
  <c r="AT542" i="1"/>
  <c r="AU542" i="1"/>
  <c r="AR543" i="1"/>
  <c r="AS543" i="1"/>
  <c r="AT543" i="1"/>
  <c r="AU543" i="1"/>
  <c r="AR544" i="1"/>
  <c r="AS544" i="1"/>
  <c r="AT544" i="1"/>
  <c r="AU544" i="1"/>
  <c r="AR545" i="1"/>
  <c r="AS545" i="1"/>
  <c r="AT545" i="1"/>
  <c r="AU545" i="1"/>
  <c r="AR546" i="1"/>
  <c r="AS546" i="1"/>
  <c r="AT546" i="1"/>
  <c r="AU546" i="1"/>
  <c r="AR547" i="1"/>
  <c r="AS547" i="1"/>
  <c r="AT547" i="1"/>
  <c r="AU547" i="1"/>
  <c r="AR548" i="1"/>
  <c r="AS548" i="1"/>
  <c r="AT548" i="1"/>
  <c r="AU548" i="1"/>
  <c r="AR549" i="1"/>
  <c r="AS549" i="1"/>
  <c r="AT549" i="1"/>
  <c r="AU549" i="1"/>
  <c r="AR550" i="1"/>
  <c r="AS550" i="1"/>
  <c r="AT550" i="1"/>
  <c r="AU550" i="1"/>
  <c r="AR551" i="1"/>
  <c r="AS551" i="1"/>
  <c r="AT551" i="1"/>
  <c r="AU551" i="1"/>
  <c r="AR552" i="1"/>
  <c r="AS552" i="1"/>
  <c r="AT552" i="1"/>
  <c r="AU552" i="1"/>
  <c r="AR553" i="1"/>
  <c r="AS553" i="1"/>
  <c r="AT553" i="1"/>
  <c r="AU553" i="1"/>
  <c r="AR554" i="1"/>
  <c r="AS554" i="1"/>
  <c r="AT554" i="1"/>
  <c r="AU554" i="1"/>
  <c r="AR555" i="1"/>
  <c r="AS555" i="1"/>
  <c r="AT555" i="1"/>
  <c r="AU555" i="1"/>
  <c r="AR556" i="1"/>
  <c r="AS556" i="1"/>
  <c r="AT556" i="1"/>
  <c r="AU556" i="1"/>
  <c r="AR557" i="1"/>
  <c r="AS557" i="1"/>
  <c r="AT557" i="1"/>
  <c r="AU557" i="1"/>
  <c r="AR558" i="1"/>
  <c r="AS558" i="1"/>
  <c r="AT558" i="1"/>
  <c r="AU558" i="1"/>
  <c r="AR559" i="1"/>
  <c r="AS559" i="1"/>
  <c r="AT559" i="1"/>
  <c r="AU559" i="1"/>
  <c r="AR560" i="1"/>
  <c r="AS560" i="1"/>
  <c r="AT560" i="1"/>
  <c r="AU560" i="1"/>
  <c r="AR561" i="1"/>
  <c r="AS561" i="1"/>
  <c r="AT561" i="1"/>
  <c r="AU561" i="1"/>
  <c r="AR562" i="1"/>
  <c r="AS562" i="1"/>
  <c r="AT562" i="1"/>
  <c r="AU562" i="1"/>
  <c r="AR563" i="1"/>
  <c r="AS563" i="1"/>
  <c r="AT563" i="1"/>
  <c r="AU563" i="1"/>
  <c r="AR564" i="1"/>
  <c r="AS564" i="1"/>
  <c r="AT564" i="1"/>
  <c r="AU564" i="1"/>
  <c r="AR565" i="1"/>
  <c r="AS565" i="1"/>
  <c r="AT565" i="1"/>
  <c r="AU565" i="1"/>
  <c r="AR566" i="1"/>
  <c r="AS566" i="1"/>
  <c r="AT566" i="1"/>
  <c r="AU566" i="1"/>
  <c r="AR567" i="1"/>
  <c r="AS567" i="1"/>
  <c r="AT567" i="1"/>
  <c r="AU567" i="1"/>
  <c r="AR568" i="1"/>
  <c r="AS568" i="1"/>
  <c r="AT568" i="1"/>
  <c r="AU568" i="1"/>
  <c r="AR569" i="1"/>
  <c r="AS569" i="1"/>
  <c r="AT569" i="1"/>
  <c r="AU569" i="1"/>
  <c r="AR570" i="1"/>
  <c r="AS570" i="1"/>
  <c r="AT570" i="1"/>
  <c r="AU570" i="1"/>
  <c r="AR571" i="1"/>
  <c r="AS571" i="1"/>
  <c r="AT571" i="1"/>
  <c r="AU571" i="1"/>
  <c r="AR572" i="1"/>
  <c r="AS572" i="1"/>
  <c r="AT572" i="1"/>
  <c r="AU572" i="1"/>
  <c r="AR573" i="1"/>
  <c r="AS573" i="1"/>
  <c r="AT573" i="1"/>
  <c r="AU573" i="1"/>
  <c r="AR574" i="1"/>
  <c r="AS574" i="1"/>
  <c r="AT574" i="1"/>
  <c r="AU574" i="1"/>
  <c r="AU2" i="1"/>
  <c r="AT2" i="1"/>
  <c r="AS2" i="1"/>
  <c r="AR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2" i="1"/>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2" i="1"/>
</calcChain>
</file>

<file path=xl/sharedStrings.xml><?xml version="1.0" encoding="utf-8"?>
<sst xmlns="http://schemas.openxmlformats.org/spreadsheetml/2006/main" count="3897" uniqueCount="2431">
  <si>
    <t>Pistolera interna de Gamuza con Fleje</t>
  </si>
  <si>
    <t>Equipamientos</t>
  </si>
  <si>
    <t>Pistoleras</t>
  </si>
  <si>
    <t>Fundas internas</t>
  </si>
  <si>
    <t>Pistolera, Funda, Uso interno, Gamuza</t>
  </si>
  <si>
    <t>&lt;p&gt;Es de uso interno y universal.&lt;/p&gt;_x000D_
&lt;p&gt;Cuenta con un soporte (fleje).&lt;/p&gt;</t>
  </si>
  <si>
    <t>https://rerda.com/57/pistolera-interna-de-gamuza-con-fleje.jpg,https://rerda.com/58/pistolera-interna-de-gamuza-con-fleje.jpg</t>
  </si>
  <si>
    <t>Funda de Cuero con Fleje</t>
  </si>
  <si>
    <t>Pistolera, Cuero</t>
  </si>
  <si>
    <t>&lt;p&gt;De uso interno y universal. Cuenta con un soporte (fleje).&lt;/p&gt;</t>
  </si>
  <si>
    <t>https://rerda.com/55/funda-de-cuero-con-fleje.jpg,https://rerda.com/56/funda-de-cuero-con-fleje.jpg</t>
  </si>
  <si>
    <t>Funda Interna de Poliamida con Fleje</t>
  </si>
  <si>
    <t>Pistolera, Universal, Poliamida, Funda, Uso interno</t>
  </si>
  <si>
    <t>&lt;p&gt;De uso interno y universal. Cuenta con soporte (fleje).&lt;/p&gt;</t>
  </si>
  <si>
    <t>https://rerda.com/1234/funda-interna-de-poliamida-con-fleje.jpg,https://rerda.com/1233/funda-interna-de-poliamida-con-fleje.jpg</t>
  </si>
  <si>
    <t>Capa para Lluvia</t>
  </si>
  <si>
    <t>Accesorios</t>
  </si>
  <si>
    <t>Capas ponchos impermeables</t>
  </si>
  <si>
    <t>Capa</t>
  </si>
  <si>
    <t>&lt;p&gt;Campa impermeable para la lluvia.&lt;/p&gt;</t>
  </si>
  <si>
    <t>&lt;ul&gt;_x000D_
&lt;li&gt;Cuenta con un material impermeable y capucha.&lt;/li&gt;_x000D_
&lt;li&gt;Puños ajustados con elástico interno.&lt;/li&gt;_x000D_
&lt;li&gt;Bolsillos para manos.&lt;/li&gt;_x000D_
&lt;/ul&gt;</t>
  </si>
  <si>
    <t>https://rerda.com/73/capa-para-lluvia.jpg,https://rerda.com/71/capa-para-lluvia.jpg,https://rerda.com/72/capa-para-lluvia.jpg,https://rerda.com/66/capa-para-lluvia.jpg,https://rerda.com/67/capa-para-lluvia.jpg,https://rerda.com/68/capa-para-lluvia.jpg,https://rerda.com/69/capa-para-lluvia.jpg,https://rerda.com/70/capa-para-lluvia.jpg,https://rerda.com/65/capa-para-lluvia.jpg</t>
  </si>
  <si>
    <t>Porta Esposas de Cuero Saque Rápido</t>
  </si>
  <si>
    <t>Porta Esposas</t>
  </si>
  <si>
    <t>Cuero, Saque rápido, Porta Esposas</t>
  </si>
  <si>
    <t>&lt;p&gt;Porta esposas policiales de cuero de primera calidad.&lt;/p&gt;</t>
  </si>
  <si>
    <t>&lt;p&gt;Cuenta con un seguro y traba de botón.&lt;br /&gt; Pasacinto que soporta un máximo de 5 cm de ancho.&lt;/p&gt;</t>
  </si>
  <si>
    <t>https://rerda.com/969/porta-esposas-de-cuero-saque-rapido.jpg</t>
  </si>
  <si>
    <t>Porta Cargador Simple de Cuero</t>
  </si>
  <si>
    <t>Porta elementos</t>
  </si>
  <si>
    <t>Porta cargadores</t>
  </si>
  <si>
    <t>Cuero, Porta Cargador</t>
  </si>
  <si>
    <t>&lt;p&gt;Porta cargador simple de cuero vacuno de alta calidad.&lt;/p&gt;_x000D_
&lt;p&gt;Pasacinto que soporta hasta 5cm de ancho.&lt;/p&gt;_x000D_
&lt;p&gt;Seguro con dos botones de presión.&lt;/p&gt;_x000D_
&lt;p&gt;Sirve para dos medidas de cartucho.&lt;/p&gt;</t>
  </si>
  <si>
    <t>https://rerda.com/957/porta-cargador-simple-de-cuero.jpg,https://rerda.com/958/porta-cargador-simple-de-cuero.jpg</t>
  </si>
  <si>
    <t>Porta Cargador Doble de Cuero</t>
  </si>
  <si>
    <t>Cuero, Porta Cargador, Doble</t>
  </si>
  <si>
    <t>&lt;p&gt;Este porta cargador cuenta con bordes ribeteados y reforzados con costuras en todos los contornos.&lt;/p&gt;</t>
  </si>
  <si>
    <t>&lt;p&gt;Soporta como máximo, hasta las siguientes dimensiones de cartuchos: 13 x 3,2 x 2,2 cm.&lt;br /&gt;Pasa cinto adaptado para un cinturón de hasta 5cm de ancho.&lt;br /&gt;Capacidad para 2 (dos) cargadores estandar.&lt;br /&gt;Cuero de alta calidad y resistencia.&lt;br /&gt;Solapas con broche a presión.&lt;/p&gt;</t>
  </si>
  <si>
    <t>https://rerda.com/955/porta-cargador-doble-de-cuero.jpg,https://rerda.com/956/porta-cargador-doble-de-cuero.jpg</t>
  </si>
  <si>
    <t>Porta Cargador Doble Termoformado Negro</t>
  </si>
  <si>
    <t>Poliamida, Policía, Porta Cargador</t>
  </si>
  <si>
    <t>&lt;ul&gt;_x000D_
&lt;li&gt;Porta cargador doble de poliamida termoformado.&lt;/li&gt;_x000D_
&lt;li&gt;Bordes cosidos, cubiertos y reforzados.&lt;/li&gt;_x000D_
&lt;li&gt;Pasacinto cocido de poliamida o incluido en la estructura.&lt;/li&gt;_x000D_
&lt;/ul&gt;</t>
  </si>
  <si>
    <t>&lt;ul&gt;_x000D_
&lt;li&gt;Para calibre 9 mm.&lt;/li&gt;_x000D_
&lt;li&gt;Fabricado en cordura de alta resistencia.&lt;/li&gt;_x000D_
&lt;li&gt;Cada porta cargador tiene 13cm de alto por 3,5cm de ancho.&lt;/li&gt;_x000D_
&lt;li&gt;Para cinturones de 5,5cm de ancho.&lt;/li&gt;_x000D_
&lt;/ul&gt;</t>
  </si>
  <si>
    <t>https://rerda.com/954/porta-cargador-doble-termoformado-negro.jpg</t>
  </si>
  <si>
    <t>Chaleco Israeli Halcón</t>
  </si>
  <si>
    <t>Chalecos de transporte</t>
  </si>
  <si>
    <t>Porta Elementos</t>
  </si>
  <si>
    <t>&lt;ul&gt;_x000D_
&lt;li&gt;Correas regulables.&lt;/li&gt;_x000D_
&lt;li&gt;2 porta cargadores.&lt;/li&gt;_x000D_
&lt;li&gt;Pistolera.&lt;/li&gt;_x000D_
&lt;li&gt;Porta esposas.&lt;/li&gt;_x000D_
&lt;li&gt;Porta elementos varios trasero.&lt;/li&gt;_x000D_
&lt;li&gt;6 portacartuchos.&lt;/li&gt;_x000D_
&lt;/ul&gt;</t>
  </si>
  <si>
    <t>https://rerda.com/465/chaleco-israeli-halcon.jpg,https://rerda.com/456/chaleco-israeli-halcon.jpg,https://rerda.com/454/chaleco-israeli-halcon.jpg,https://rerda.com/455/chaleco-israeli-halcon.jpg</t>
  </si>
  <si>
    <t>Cordón Edecán con Lápiz Dorado</t>
  </si>
  <si>
    <t>Atributos</t>
  </si>
  <si>
    <t>Cordones Edecán</t>
  </si>
  <si>
    <t>Cordón, Edecan, Lápiz</t>
  </si>
  <si>
    <t>&lt;p&gt;Ideal para el abanderado y los actos protocolares, tales como fechas patrias y similares.&lt;/p&gt;_x000D_
&lt;p&gt;&lt;em&gt;Consulte stock antes de comprar.&lt;/em&gt;&lt;/p&gt;_x000D_
&lt;p&gt;&lt;strong&gt;Se hace por pedido: 7 a 14 días hábiles.&lt;/strong&gt;&lt;/p&gt;</t>
  </si>
  <si>
    <t>https://rerda.com/477/cordon-edecan-con-lapiz-dorado.jpg</t>
  </si>
  <si>
    <t>Pistolera Universal de Cuero</t>
  </si>
  <si>
    <t>Pistolera, Cuero, Universal</t>
  </si>
  <si>
    <t>&lt;ul&gt;_x000D_
&lt;li&gt;Pasacinto en ambos lados.&lt;/li&gt;_x000D_
&lt;li&gt;Banda de seguro reversible.&lt;/li&gt;_x000D_
&lt;/ul&gt;</t>
  </si>
  <si>
    <t>https://rerda.com/973/pistolera-universal-de-cuero.jpg,https://rerda.com/974/pistolera-universal-de-cuero.jpg</t>
  </si>
  <si>
    <t>Pistolera Saque Rápido de Cuero</t>
  </si>
  <si>
    <t>Pistolera, Cuero, Saque rápido</t>
  </si>
  <si>
    <t>&lt;ul&gt;_x000D_
&lt;li&gt;De uso diestro.&lt;/li&gt;_x000D_
&lt;li&gt;Pistolera de cuero con un espesor de 2 a 2,5mm.&lt;/li&gt;_x000D_
&lt;li&gt;Compatible con Taurus, Bersa y Browning.&lt;/li&gt;_x000D_
&lt;/ul&gt;</t>
  </si>
  <si>
    <t>&lt;ul&gt;_x000D_
&lt;li&gt;Bordes ribeteados con costura.&lt;/li&gt;_x000D_
&lt;li&gt;Forma del arma hecha con molde de prensa.&lt;/li&gt;_x000D_
&lt;li&gt;Remaches en el pasacinto y en el seguro.&lt;/li&gt;_x000D_
&lt;/ul&gt;</t>
  </si>
  <si>
    <t>https://rerda.com/970/pistolera-saque-rapido-de-cuero.jpg</t>
  </si>
  <si>
    <t>Pistolera Mini Astra Guerrillera de Poliamida</t>
  </si>
  <si>
    <t>Pistolera, Poliamida</t>
  </si>
  <si>
    <t>&lt;ul&gt;_x000D_
&lt;li&gt;Con pasacinto.&lt;/li&gt;_x000D_
&lt;li&gt;Un seguro de abrojo regulable.&lt;/li&gt;_x000D_
&lt;/ul&gt;</t>
  </si>
  <si>
    <t>https://rerda.com/1095/pistolera-mini-astra-guerrillera-de-poliamida.jpg,https://rerda.com/1096/pistolera-mini-astra-guerrillera-de-poliamida.jpg</t>
  </si>
  <si>
    <t>Muslera Anatómica con Porta Cargador</t>
  </si>
  <si>
    <t>Musleras</t>
  </si>
  <si>
    <t>Poliamida, Porta Cargador, Muslera</t>
  </si>
  <si>
    <t>&lt;ul&gt;_x000D_
&lt;li&gt;Acolchada en el interior.&lt;/li&gt;_x000D_
&lt;li&gt;Cintas y seguros regulables.&lt;/li&gt;_x000D_
&lt;li&gt;Un porta cargador.&lt;/li&gt;_x000D_
&lt;/ul&gt;</t>
  </si>
  <si>
    <t>https://rerda.com/959/muslera-anatomica-con-porta-cargador.jpg,https://rerda.com/960/muslera-anatomica-con-porta-cargador.jpg</t>
  </si>
  <si>
    <t>Escudo Nacional Oro Policía de Mendoza</t>
  </si>
  <si>
    <t>Bordados Oro</t>
  </si>
  <si>
    <t>Oro, Escudo</t>
  </si>
  <si>
    <t>&lt;p&gt;Escudo para Gorra.&lt;/p&gt;</t>
  </si>
  <si>
    <t>https://rerda.com/490/escudo-nacional-oro-policia-de-mendoza.jpg</t>
  </si>
  <si>
    <t>Barbijo con Soutach</t>
  </si>
  <si>
    <t>Barbijos</t>
  </si>
  <si>
    <t>Barbijo, Soutach</t>
  </si>
  <si>
    <t>&lt;p&gt;Para colocar en gorra.&lt;/p&gt;</t>
  </si>
  <si>
    <t>https://rerda.com/491/barbijo-con-soutach.jpg</t>
  </si>
  <si>
    <t>Hombrera Bordada Oro Comisario General</t>
  </si>
  <si>
    <t>Hombreras, Charreteras, Paletas, Caponas</t>
  </si>
  <si>
    <t>Oficial</t>
  </si>
  <si>
    <t>Policía, Mendoza, Serreta, 3 Rombos, Comisario General</t>
  </si>
  <si>
    <t>&lt;p&gt;Hombrera bordada en oro con 3 (tres) rombos dorados en base Francia, palmas cruzadas y serreta.&lt;/p&gt;_x000D_
&lt;p&gt;Jerarquía: Comisario General de la Policía de Mendoza.&lt;/p&gt;</t>
  </si>
  <si>
    <t>&lt;p&gt;Realizada en placa de plástico revestida con gabardina color azul noche. El bordado está confeccionado en hilo roo tipo gusanillo.&lt;/p&gt;_x000D_
&lt;p&gt;Escudo metálico pequeño en el extremo exterior.&lt;/p&gt;_x000D_
&lt;p&gt;Realizado con un cuidadoso y prolijo trabajo artesanal a mano.&lt;/p&gt;</t>
  </si>
  <si>
    <t>https://rerda.com/492/hombrera-bordada-oro-comisario-general.jpg</t>
  </si>
  <si>
    <t>Barbijo Cordón Dorado</t>
  </si>
  <si>
    <t>Cordón, Barbijo</t>
  </si>
  <si>
    <t>https://rerda.com/493/barbijo-cordon-dorado.jpg</t>
  </si>
  <si>
    <t>Hombrera Oficial Ayudante</t>
  </si>
  <si>
    <t>Policía, 1 Rombo, Mendoza, Oficial Ayudante, Hombrera</t>
  </si>
  <si>
    <t>&lt;p&gt;Hombrera bordada con un rombo dorado.&lt;/p&gt;_x000D_
&lt;p&gt;Jerarquía: Oficial Ayudante.&lt;/p&gt;_x000D_
&lt;p&gt;Placa de plástico revestida en gabardina color azul noche.&lt;/p&gt;</t>
  </si>
  <si>
    <t>https://rerda.com/1049/hombrera-oficial-ayudante.jpg,https://rerda.com/1048/hombrera-oficial-ayudante.jpg</t>
  </si>
  <si>
    <t>Rombo Bordado Oro</t>
  </si>
  <si>
    <t>Oro, Bordado, Rombo</t>
  </si>
  <si>
    <t>&lt;p&gt;Rombos bordados en hilo oro tipo gusanillo.&lt;/p&gt;_x000D_
&lt;p&gt;Para insertar y armar hombreras/charreteras en los uniformes de salida.&lt;/p&gt;</t>
  </si>
  <si>
    <t>https://rerda.com/502/rombo-bordado-oro.jpg</t>
  </si>
  <si>
    <t>Carpa para 6 personas 250 x 250 x 150 cm</t>
  </si>
  <si>
    <t>Camping, maniobras o campamentos</t>
  </si>
  <si>
    <t>Carpas</t>
  </si>
  <si>
    <t>Carpa, Camuflada, 6 Personas</t>
  </si>
  <si>
    <t>&lt;ul&gt;_x000D_
&lt;li&gt;6 personas.&lt;/li&gt;_x000D_
&lt;li&gt;Doble puerta.&lt;/li&gt;_x000D_
&lt;li&gt;Camuflada.&lt;/li&gt;_x000D_
&lt;li&gt;Armado automático.&lt;/li&gt;_x000D_
&lt;li&gt;Pequeño y sofisticado cubretecho.&lt;/li&gt;_x000D_
&lt;/ul&gt;</t>
  </si>
  <si>
    <t>&lt;p&gt;&lt;a href="/img/cms/Carpa%206%20Personas%20Shun%20Feng%202.jpg" target="_blank"&gt;&lt;img src="/img/cms/Carpa%206%20Personas%20Shun%20Feng%202.jpg" alt="Carpa 6 Personas Shun Feng" width="100%" /&gt;&lt;/a&gt;&lt;/p&gt;</t>
  </si>
  <si>
    <t>https://rerda.com/1734/carpa-para-6-personas-250-x-250-x-150-cm.jpg,https://rerda.com/4150/carpa-para-6-personas-250-x-250-x-150-cm.jpg</t>
  </si>
  <si>
    <t>Mochila Campamento y supervivencia 50 litros</t>
  </si>
  <si>
    <t>Mochilas, Bolsos, Riñoneras, Morrales</t>
  </si>
  <si>
    <t>Mochilas</t>
  </si>
  <si>
    <t>Mochila</t>
  </si>
  <si>
    <t>&lt;ul&gt;_x000D_
&lt;li&gt;Capacidad de carga: 50 litros.&lt;/li&gt;_x000D_
&lt;li&gt;Espalda anatómica.&lt;/li&gt;_x000D_
&lt;/ul&gt;</t>
  </si>
  <si>
    <t>https://rerda.com/507/mochila-campamento-y-supervivencia-50-litros.jpg</t>
  </si>
  <si>
    <t>Navaja Browning DA73-1</t>
  </si>
  <si>
    <t>Cuchillos</t>
  </si>
  <si>
    <t>Navaja, Browning</t>
  </si>
  <si>
    <t>&lt;p&gt;Fleje de metal.&lt;br /&gt;Cordel para atar.&lt;br /&gt;Acero inoxidable.&lt;/p&gt;</t>
  </si>
  <si>
    <t>&lt;p&gt;Largo Total Extendido: 22cm.&lt;br /&gt;Larto total plegado: 12,5cm.&lt;br /&gt;Largo de la hoja: 9,5cm.&lt;br /&gt;Ancho o espesor de la hoja: 2,5 cm.&lt;br /&gt; Incluye caja con molde para guardar.&lt;/p&gt;</t>
  </si>
  <si>
    <t>https://rerda.com/520/navaja-browning-da73-1.jpg,https://rerda.com/518/navaja-browning-da73-1.jpg,https://rerda.com/519/navaja-browning-da73-1.jpg</t>
  </si>
  <si>
    <t>Navaja Strider Knives 352</t>
  </si>
  <si>
    <t>Cuchillo</t>
  </si>
  <si>
    <t>&lt;ul&gt;&lt;li&gt;De supervivencia plegable táctica.&lt;/li&gt;
&lt;li&gt;Apertura rápida.&lt;/li&gt;
&lt;/ul&gt;</t>
  </si>
  <si>
    <t>https://rerda.com/542/navaja-strider-knives-352.jpg,https://rerda.com/509/navaja-strider-knives-352.jpg</t>
  </si>
  <si>
    <t>Bastón Extensible Policía</t>
  </si>
  <si>
    <t>Bastones y portabastones</t>
  </si>
  <si>
    <t>Bastón</t>
  </si>
  <si>
    <t>Policía, Bastón, Extensible</t>
  </si>
  <si>
    <t>&lt;ul&gt;_x000D_
&lt;li&gt;Mango negro con goma y calado.&lt;/li&gt;_x000D_
&lt;li&gt;Excelente elemento para uso policial.&lt;/li&gt;_x000D_
&lt;li&gt;Estuche incluído.&lt;/li&gt;_x000D_
&lt;li&gt;Leyenda "Police" en el mango.&lt;/li&gt;_x000D_
&lt;/ul&gt;</t>
  </si>
  <si>
    <t>&lt;div class="row"&gt;_x000D_
&lt;div class="col-sm-6"&gt;_x000D_
&lt;ul&gt;_x000D_
&lt;li&gt;Portacinto de tela.&lt;/li&gt;_x000D_
&lt;li&gt;Utraresistente.&lt;/li&gt;_x000D_
&lt;li&gt;Larga duración.&lt;/li&gt;_x000D_
&lt;/ul&gt;_x000D_
&lt;/div&gt;_x000D_
&lt;/div&gt;</t>
  </si>
  <si>
    <t>https://rerda.com/2545/baston-extensible-policia.jpg,https://rerda.com/1586/baston-extensible-policia.jpg,https://rerda.com/1587/baston-extensible-policia.jpg,https://rerda.com/1588/baston-extensible-policia.jpg,https://rerda.com/1589/baston-extensible-policia.jpg</t>
  </si>
  <si>
    <t>Linterna Multifunción con Láser</t>
  </si>
  <si>
    <t>Linternas</t>
  </si>
  <si>
    <t>Linterna, Multifunción, Laser, Picana</t>
  </si>
  <si>
    <t>&lt;ul&gt;_x000D_
&lt;li&gt;Destello.&lt;/li&gt;_x000D_
&lt;li&gt;Láser.&lt;/li&gt;_x000D_
&lt;li&gt;Picana.&lt;/li&gt;_x000D_
&lt;li&gt;Linerna led de largo alcance.&lt;/li&gt;_x000D_
&lt;/ul&gt;</t>
  </si>
  <si>
    <t>&lt;ul&gt;_x000D_
&lt;li&gt;Batería recargable de alta duración.&lt;/li&gt;_x000D_
&lt;li&gt;Batería recargable con cable de alimentación a 220v.&lt;/li&gt;_x000D_
&lt;li&gt;Interruptor on/off para la picana.&lt;/li&gt;_x000D_
&lt;/ul&gt;</t>
  </si>
  <si>
    <t>https://rerda.com/527/linterna-multifuncion-con-laser.jpg,https://rerda.com/526/linterna-multifuncion-con-laser.jpg,https://rerda.com/523/linterna-multifuncion-con-laser.jpg</t>
  </si>
  <si>
    <t>Porta Elementos Poliamida</t>
  </si>
  <si>
    <t>Poliamida, Porta Elementos</t>
  </si>
  <si>
    <t>&lt;p&gt;Porta elementos con abrojo y pasacinto ancho.&lt;/p&gt;</t>
  </si>
  <si>
    <t>https://rerda.com/524/porta-elementos-poliamida.jpg,https://rerda.com/525/porta-elementos-poliamida.jpg</t>
  </si>
  <si>
    <t>Porta Cartuchos Negro</t>
  </si>
  <si>
    <t>Poliamida, Porta Elementos, Porta Cartuchos</t>
  </si>
  <si>
    <t>&lt;ul&gt;&lt;li&gt;Cierre con abrojo y pasacinto regulable.&lt;/li&gt;
&lt;li&gt;Capacidad para 10 cartuchos.&lt;/li&gt;
&lt;/ul&gt;</t>
  </si>
  <si>
    <t>https://rerda.com/528/porta-cartuchos-negro.jpg,https://rerda.com/529/porta-cartuchos-negro.jpg,https://rerda.com/530/porta-cartuchos-negro.jpg</t>
  </si>
  <si>
    <t>Muslera con Porta Cargador Doble y Porta Esposas</t>
  </si>
  <si>
    <t>Porta Cargador, Porta Esposas, Muslera</t>
  </si>
  <si>
    <t>&lt;ul&gt;_x000D_
&lt;li&gt;Interior suave y acolchado.&lt;/li&gt;_x000D_
&lt;li&gt;Tiras regulables con trabas.&lt;/li&gt;_x000D_
&lt;li&gt;Porta cargador doble.&lt;/li&gt;_x000D_
&lt;li&gt;Porta esposas.&lt;/li&gt;_x000D_
&lt;/ul&gt;</t>
  </si>
  <si>
    <t>&lt;ul&gt;_x000D_
&lt;li&gt;Los porta elementos están termo formados.&lt;/li&gt;_x000D_
&lt;li&gt;Cuentan con una estructura firme y muy alta calidad.&lt;/li&gt;_x000D_
&lt;li&gt;Ideal para maniobras tácticas.&lt;/li&gt;_x000D_
&lt;/ul&gt;</t>
  </si>
  <si>
    <t>https://rerda.com/543/muslera-con-porta-cargador-doble-y-porta-esposas.jpg,https://rerda.com/544/muslera-con-porta-cargador-doble-y-porta-esposas.jpg</t>
  </si>
  <si>
    <t>Muslera Táctica Delta XTL</t>
  </si>
  <si>
    <t>Pistolera, Poliamida, Muslera</t>
  </si>
  <si>
    <t>&lt;ul&gt;_x000D_
&lt;li&gt;Interior acolchado.&lt;/li&gt;_x000D_
&lt;li&gt;Saque rápido regulable con abrojo.&lt;/li&gt;_x000D_
&lt;li&gt;Correas regulables.&lt;/li&gt;_x000D_
&lt;/ul&gt;</t>
  </si>
  <si>
    <t>https://rerda.com/2512/muslera-tactica-delta-xtl.jpg,https://rerda.com/2510/muslera-tactica-delta-xtl.jpg,https://rerda.com/2511/muslera-tactica-delta-xtl.jpg</t>
  </si>
  <si>
    <t>Cinturón Americano Negro</t>
  </si>
  <si>
    <t>Cinturones, correas y tirantes</t>
  </si>
  <si>
    <t>Poliamida, Policía, Penitenciaría, Cinturón, Táctico, Fuerzas Especiales</t>
  </si>
  <si>
    <t>&lt;ul&gt;_x000D_
&lt;li&gt;Regulable con abrojo y un par de pasacintos.&lt;/li&gt;_x000D_
&lt;li&gt;Trabas reglamentarias.&lt;/li&gt;_x000D_
&lt;/ul&gt;</t>
  </si>
  <si>
    <t>https://rerda.com/8195/cinturon-americano-negro.jpg,https://rerda.com/8196/cinturon-americano-negro.jpg,https://rerda.com/8197/cinturon-americano-negro.jpg</t>
  </si>
  <si>
    <t>Porta Esposas Termoformada de Poliamida Verde</t>
  </si>
  <si>
    <t>Poliamida, Policía, Ejército, Gendarmería, Porta Esposa</t>
  </si>
  <si>
    <t>&lt;ul&gt;_x000D_
&lt;li&gt;Porta Esposas de poliamida con contornos cosidos y reforzados.&lt;/li&gt;_x000D_
&lt;li&gt;Estructura termoformada.&lt;/li&gt;_x000D_
&lt;li&gt;Pasacinto ancho cosido.&lt;/li&gt;_x000D_
&lt;/ul&gt;</t>
  </si>
  <si>
    <t>&lt;p&gt;Ideal para el cuerpo policíal como también para Gendarmería o Ejército.&lt;/p&gt;</t>
  </si>
  <si>
    <t>https://rerda.com/1277/porta-esposas-termoformada-de-poliamida-verde.jpg,https://rerda.com/1278/porta-esposas-termoformada-de-poliamida-verde.jpg</t>
  </si>
  <si>
    <t>Palma Bordada Oro 11 Hojas</t>
  </si>
  <si>
    <t>Oro, Bordado</t>
  </si>
  <si>
    <t>&lt;p&gt;Plama bordada con hilo oro gusanillo.&lt;/p&gt;</t>
  </si>
  <si>
    <t>https://rerda.com/552/palma-bordada-oro-11-hojas.jpg</t>
  </si>
  <si>
    <t>Insignia Sub Oficial Principal</t>
  </si>
  <si>
    <t>Insignias / Jeraquías</t>
  </si>
  <si>
    <t>Policía Suboficial</t>
  </si>
  <si>
    <t>&lt;p&gt;Insignia de Sub Oficial Principal con ojal.&lt;/p&gt;</t>
  </si>
  <si>
    <t>https://rerda.com/553/insignia-sub-oficial-principal.jpg</t>
  </si>
  <si>
    <t>Escudo Boina Policía de Seguridad Aeroportuaria</t>
  </si>
  <si>
    <t>Escudos de Gorra o Boina</t>
  </si>
  <si>
    <t>PSA, Aeroportuaria, P.S.A.</t>
  </si>
  <si>
    <t>&lt;p&gt;Escudo bordado para boina de la Policía Aeroportuaria.&lt;/p&gt;</t>
  </si>
  <si>
    <t>https://rerda.com/560/escudo-boina-policia-de-seguridad-aeroportuaria.jpg</t>
  </si>
  <si>
    <t>Policía de Seguridad Aeroportuaria</t>
  </si>
  <si>
    <t>Escudos de Brazo</t>
  </si>
  <si>
    <t>Policía, PSA, Aeroportuaria, P.S.A., Seguridad</t>
  </si>
  <si>
    <t>&lt;p&gt;Escudo para brazo de la Policía de Seguridad Aeroportuaria (P.S.A.).&lt;/p&gt;</t>
  </si>
  <si>
    <t>https://rerda.com/561/policia-de-seguridad-aeroportuaria.jpg</t>
  </si>
  <si>
    <t>Pectoral 2 Soles y Serreta Inspector PSA</t>
  </si>
  <si>
    <t>PSA, Aeroportuaria, P.S.A., Inspector</t>
  </si>
  <si>
    <t>&lt;p&gt;Pectoral bordado con 2 (dos) soles y serreta de la Policía de Seguridad Aeroportuaria, para oficial inspector.&lt;/p&gt;</t>
  </si>
  <si>
    <t>https://rerda.com/1942/pectoral-2-soles-y-serreta-inspector-psa.jpg</t>
  </si>
  <si>
    <t>Porta Cargador Rerda</t>
  </si>
  <si>
    <t>Poliamida, Porta Cargador</t>
  </si>
  <si>
    <t>&lt;ul&gt;&lt;li&gt;Dos pasacintos regulables.&lt;/li&gt;
&lt;li&gt;Lenguetas con abrojo.&lt;/li&gt;
&lt;/ul&gt;</t>
  </si>
  <si>
    <t>https://rerda.com/567/porta-cargador-rerda.jpg,https://rerda.com/568/porta-cargador-rerda.jpg,https://rerda.com/569/porta-cargador-rerda.jpg</t>
  </si>
  <si>
    <t>Porta Tonfa Fijo de Metal</t>
  </si>
  <si>
    <t>Porta tonfa</t>
  </si>
  <si>
    <t>Porta Tonfa, Plástico</t>
  </si>
  <si>
    <t>&lt;p&gt;Pasacinto reforzado de goma plástica, con tres remaches.&lt;/p&gt;_x000D_
&lt;p&gt;&lt;/p&gt;</t>
  </si>
  <si>
    <t>https://rerda.com/570/porta-tonfa-fijo-de-metal.jpg,https://rerda.com/571/porta-tonfa-fijo-de-metal.jpg,https://rerda.com/6566/porta-tonfa-fijo-de-metal.jpg</t>
  </si>
  <si>
    <t>Billetera Porta Credencial de Cuero</t>
  </si>
  <si>
    <t>Porta credencial</t>
  </si>
  <si>
    <t>Cuero, Porta Credencial</t>
  </si>
  <si>
    <t>&lt;ul&gt;_x000D_
&lt;li&gt;Sección para valores.&lt;/li&gt;_x000D_
&lt;li&gt;Una sección interna para tarjeta.&lt;/li&gt;_x000D_
&lt;li&gt;Sección transparente para credencial.&lt;/li&gt;_x000D_
&lt;li&gt;Sección con broche para placa.&lt;/li&gt;_x000D_
&lt;/ul&gt;</t>
  </si>
  <si>
    <t>https://rerda.com/572/billetera-porta-credencial-de-cuero.jpg,https://rerda.com/573/billetera-porta-credencial-de-cuero.jpg,https://rerda.com/574/billetera-porta-credencial-de-cuero.jpg</t>
  </si>
  <si>
    <t>Porta Credencial de Cuero Colgante</t>
  </si>
  <si>
    <t>&lt;ul&gt;_x000D_
&lt;li&gt;Sección delantera para placa.&lt;/li&gt;_x000D_
&lt;li&gt;Sección trasera para credencial.&lt;/li&gt;_x000D_
&lt;li&gt;Cordón para colgar.&lt;/li&gt;_x000D_
&lt;/ul&gt;</t>
  </si>
  <si>
    <t>https://rerda.com/576/porta-credencial-de-cuero-colgante.jpg,https://rerda.com/575/porta-credencial-de-cuero-colgante.jpg</t>
  </si>
  <si>
    <t>Porta Cargador Poliamida Gemelos</t>
  </si>
  <si>
    <t>&lt;ul&gt;&lt;li&gt;Solapas con abrojo.&lt;/li&gt;
&lt;li&gt;Pasacinto reforzado.&lt;/li&gt;
&lt;/ul&gt;</t>
  </si>
  <si>
    <t>https://rerda.com/600/porta-cargador-poliamida-gemelos.jpg,https://rerda.com/601/porta-cargador-poliamida-gemelos.jpg,https://rerda.com/602/porta-cargador-poliamida-gemelos.jpg</t>
  </si>
  <si>
    <t>Porta cargador Termoformado Simple</t>
  </si>
  <si>
    <t>Porta Cargador, Termoformado</t>
  </si>
  <si>
    <t>https://rerda.com/603/porta-cargador-termoformado-simple.jpg,https://rerda.com/604/porta-cargador-termoformado-simple.jpg,https://rerda.com/605/porta-cargador-termoformado-simple.jpg</t>
  </si>
  <si>
    <t>Navaja Gerber</t>
  </si>
  <si>
    <t>Navaja</t>
  </si>
  <si>
    <t>&lt;ul&gt;_x000D_
&lt;li&gt;Punta de acero inoxidable con forma de gota.&lt;/li&gt;_x000D_
&lt;li&gt;Borde dentado para cortar cuerda.&lt;/li&gt;_x000D_
&lt;li&gt;Mango de polímero con dos colores.&lt;/li&gt;_x000D_
&lt;/ul&gt;</t>
  </si>
  <si>
    <t>&lt;ul&gt;_x000D_
&lt;li&gt;Hoja plegable.&lt;/li&gt;_x000D_
&lt;li&gt;Estuche termoformado de poliamida: cuenta con cierre de abrojo y pasacinto.&lt;/li&gt;_x000D_
&lt;li&gt;Incluye caja con manual de supervivencia e instrucciones de uso.&lt;/li&gt;_x000D_
&lt;li&gt;Material: Acero Inoxidable.&lt;/li&gt;_x000D_
&lt;li&gt;Modelo: Gerber Bear Grylls.&lt;/li&gt;_x000D_
&lt;li&gt;Ancho total: 3.5 cm.&lt;/li&gt;_x000D_
&lt;li&gt;Grosor: 1.8 cm.&lt;/li&gt;_x000D_
&lt;li&gt;Longitud Extendido: 20,8 cm.&lt;/li&gt;_x000D_
&lt;li&gt;Longitud Plegado: 12,2 cm.&lt;/li&gt;_x000D_
&lt;li&gt;Largo de la hoja: 8,6 cm.&lt;/li&gt;_x000D_
&lt;li&gt;Ancho de la hoja: 3 cm.&lt;/li&gt;_x000D_
&lt;/ul&gt;</t>
  </si>
  <si>
    <t>https://rerda.com/5063/navaja-gerber.jpg,https://rerda.com/610/navaja-gerber.jpg,https://rerda.com/5067/navaja-gerber.jpg,https://rerda.com/5064/navaja-gerber.jpg,https://rerda.com/5065/navaja-gerber.jpg,https://rerda.com/5066/navaja-gerber.jpg</t>
  </si>
  <si>
    <t>Navaja Surefire D38 Rompe Vidrio</t>
  </si>
  <si>
    <t>&lt;ul&gt;_x000D_
&lt;li&gt;Acero Inoxidable.&lt;/li&gt;_x000D_
&lt;li&gt;Hoja camuflada.&lt;/li&gt;_x000D_
&lt;li&gt;Mango con punta rompevidrio.&lt;/li&gt;_x000D_
&lt;li&gt;Fleje para sujetar al cinto.&lt;/li&gt;_x000D_
&lt;li&gt;Border superior dentado.&lt;/li&gt;_x000D_
&lt;li&gt;Destapador.&lt;/li&gt;_x000D_
&lt;/ul&gt;</t>
  </si>
  <si>
    <t>&lt;ul&gt;_x000D_
&lt;li&gt;Sección para tuercas o pernos.&lt;/li&gt;_x000D_
&lt;li&gt;Pestaña con filo para cortar cordones y alambres.&lt;/li&gt;_x000D_
&lt;li&gt;Estuche de gamusa.&lt;/li&gt;_x000D_
&lt;/ul&gt;</t>
  </si>
  <si>
    <t>https://rerda.com/613/navaja-surefire-d38-rompe-vidrio.jpg,https://rerda.com/614/navaja-surefire-d38-rompe-vidrio.jpg,https://rerda.com/615/navaja-surefire-d38-rompe-vidrio.jpg</t>
  </si>
  <si>
    <t>Pistolera Automatic Holster N5 AH GLOCK</t>
  </si>
  <si>
    <t>Pistolera, Automatic Holster, Glock, Nivel 5</t>
  </si>
  <si>
    <t>&lt;ul&gt;_x000D_
&lt;li&gt;Anatómica e indeformable.&lt;/li&gt;_x000D_
&lt;li&gt;Carga automática al desenfundar con una sola mano.&lt;/li&gt;_x000D_
&lt;li&gt;Nivel de seguridad 5.&lt;/li&gt;_x000D_
&lt;/ul&gt;</t>
  </si>
  <si>
    <t>&lt;ul&gt;_x000D_
&lt;li&gt;Imposibilidad de accionar el seguro del arma involuntariamente en el preciso momento de cargar el arma.&lt;/li&gt;_x000D_
&lt;li&gt;Sistema eficaz de seguro anti hurto y de caída.&lt;/li&gt;_x000D_
&lt;li&gt;Inclinación y altura regulable.&lt;/li&gt;_x000D_
&lt;li&gt;Seguro manual para activar el desenfunde normal o el automático.&lt;/li&gt;_x000D_
&lt;/ul&gt;_x000D_
&lt;p&gt;&lt;img src="/img/cms/001.jpg" alt="Automatic Holster Folleto" width="100%" /&gt;&lt;/p&gt;_x000D_
&lt;p&gt;&lt;img src="/img/cms/003.jpg" alt="Automatic Holster Pruebas de Funcionamiento 1" width="100%" /&gt;&lt;/p&gt;_x000D_
&lt;p&gt;&lt;img src="/img/cms/004.jpg" alt="Automatic Holster Pruebas de Funcionamiento 2" width="100%" /&gt;&lt;/p&gt;_x000D_
&lt;p&gt;&lt;img src="/img/cms/005.jpg" alt="Garantías Automatic Holster" width="100%" /&gt;&lt;/p&gt;_x000D_
&lt;p&gt;&lt;img src="/img/cms/006.jpg" alt="Recomendaciones de Uso" width="100%" /&gt;&lt;/p&gt;</t>
  </si>
  <si>
    <t>https://rerda.com/617/pistolera-automatic-holster-n5-ah-glock.jpg,https://rerda.com/616/pistolera-automatic-holster-n5-ah-glock.jpg,https://rerda.com/1254/pistolera-automatic-holster-n5-ah-glock.jpg,https://rerda.com/1255/pistolera-automatic-holster-n5-ah-glock.jpg,https://rerda.com/1256/pistolera-automatic-holster-n5-ah-glock.jpg,https://rerda.com/1257/pistolera-automatic-holster-n5-ah-glock.jpg</t>
  </si>
  <si>
    <t>Escudo Brazo Policía Vial Mendoza</t>
  </si>
  <si>
    <t>Policía, Vial</t>
  </si>
  <si>
    <t>https://rerda.com/633/escudo-brazo-policia-vial-mendoza.jpg</t>
  </si>
  <si>
    <t>Escudo Brazo Policía Mendoza Unidad Motorizada de Acción Rápida</t>
  </si>
  <si>
    <t>Policía, UMAR</t>
  </si>
  <si>
    <t>&lt;p&gt;U.M.A.R.&lt;/p&gt;</t>
  </si>
  <si>
    <t>https://rerda.com/634/escudo-brazo-policia-mendoza-unidad-motorizada-de-accion-rapida.jpg</t>
  </si>
  <si>
    <t>Escudo Boina Policía Mendoza Unidad Motorizada de Acción Rápida</t>
  </si>
  <si>
    <t>https://rerda.com/635/escudo-boina-policia-mendoza-unidad-motorizada-de-accion-rapida.jpg</t>
  </si>
  <si>
    <t>Escudo Brazo Policía Mendoza Unidad Ciclística de Acción Rápida</t>
  </si>
  <si>
    <t>Policía, UCAR</t>
  </si>
  <si>
    <t>&lt;p&gt;U.C.A.R.&lt;/p&gt;</t>
  </si>
  <si>
    <t>https://rerda.com/636/escudo-brazo-policia-mendoza-unidad-ciclistica-de-accion-rapida.jpg</t>
  </si>
  <si>
    <t>Escudo Boina Policía Mendoza Unidad Ciclística de Acción Rápida</t>
  </si>
  <si>
    <t>https://rerda.com/637/escudo-boina-policia-mendoza-unidad-ciclistica-de-accion-rapida.jpg</t>
  </si>
  <si>
    <t>Escudo Brazo Policía Mendoza Compañía de Canes</t>
  </si>
  <si>
    <t>Policía, Canes</t>
  </si>
  <si>
    <t>https://rerda.com/641/escudo-brazo-policia-mendoza-compania-de-canes.jpg</t>
  </si>
  <si>
    <t>Escudo Brazo Policía Montada Mendoza</t>
  </si>
  <si>
    <t>Policía, Caballerìa, Montada</t>
  </si>
  <si>
    <t>&lt;p&gt;Caballería&lt;/p&gt;</t>
  </si>
  <si>
    <t>https://rerda.com/642/escudo-brazo-policia-montada-mendoza.jpg</t>
  </si>
  <si>
    <t>Escudo Brazo Policía Mendoza Unidad Tranviaria</t>
  </si>
  <si>
    <t>Policía, Tranvía</t>
  </si>
  <si>
    <t>&lt;p&gt;U.TRAN.&lt;/p&gt;</t>
  </si>
  <si>
    <t>https://rerda.com/645/escudo-brazo-policia-mendoza-unidad-tranviaria.jpg,https://rerda.com/643/escudo-brazo-policia-mendoza-unidad-tranviaria.jpg</t>
  </si>
  <si>
    <t>Escudo Boina Policía Mendoza Motorizada</t>
  </si>
  <si>
    <t>Policía, Motorizada</t>
  </si>
  <si>
    <t>https://rerda.com/644/escudo-boina-policia-mendoza-motorizada.jpg</t>
  </si>
  <si>
    <t>Escudo Boina Policía Mendoza Compañía de Canes</t>
  </si>
  <si>
    <t>https://rerda.com/646/escudo-boina-policia-mendoza-compania-de-canes.jpg</t>
  </si>
  <si>
    <t>Escudo Boina Grupo Especial de Seguridad Mendoza</t>
  </si>
  <si>
    <t>Seguridad, GES</t>
  </si>
  <si>
    <t>https://rerda.com/647/escudo-boina-grupo-especial-de-seguridad-mendoza.jpg</t>
  </si>
  <si>
    <t>Escudo Boina Grupo Especial de Operaciones Penitenciarias Mendoza</t>
  </si>
  <si>
    <t>Policía, Penitenciaría, GEOP</t>
  </si>
  <si>
    <t>&lt;p&gt;G.E.O.P.&lt;/p&gt;</t>
  </si>
  <si>
    <t>https://rerda.com/648/escudo-boina-grupo-especial-de-operaciones-penitenciarias-mendoza.jpg</t>
  </si>
  <si>
    <t>Escudo Boina Unidad Policial Parque Mendoza</t>
  </si>
  <si>
    <t>Policía, UPP</t>
  </si>
  <si>
    <t>&lt;p&gt;U.P.P.&lt;/p&gt;</t>
  </si>
  <si>
    <t>https://rerda.com/650/escudo-boina-unidad-policial-parque-mendoza.jpg</t>
  </si>
  <si>
    <t>Escudo Boina Unidad Especial de Patrullaje Mendoza</t>
  </si>
  <si>
    <t>Policía, Patrullaje</t>
  </si>
  <si>
    <t>&lt;p&gt;U.E.P.&lt;/p&gt;</t>
  </si>
  <si>
    <t>https://rerda.com/651/escudo-boina-unidad-especial-de-patrullaje-mendoza.jpg</t>
  </si>
  <si>
    <t>Escudo Brazo Servicio Penitenciario Seguridad Externa Mendoza</t>
  </si>
  <si>
    <t>Penitenciaría</t>
  </si>
  <si>
    <t>https://rerda.com/653/escudo-brazo-servicio-penitenciario-seguridad-externa-mendoza.jpg,https://rerda.com/652/escudo-brazo-servicio-penitenciario-seguridad-externa-mendoza.jpg</t>
  </si>
  <si>
    <t>Escudo Brazo Servicio Penitenciario Mendoza Cóndor</t>
  </si>
  <si>
    <t>https://rerda.com/654/escudo-brazo-servicio-penitenciario-mendoza-condor.jpg</t>
  </si>
  <si>
    <t>Escudo Brazo Penitenciaría Almafuerte</t>
  </si>
  <si>
    <t>&lt;p&gt;Complejo Penitenciario Nº III.&lt;/p&gt;</t>
  </si>
  <si>
    <t>https://rerda.com/656/escudo-brazo-penitenciaria-almafuerte.jpg</t>
  </si>
  <si>
    <t>Escudo Brazo Policía Científica Mendoza</t>
  </si>
  <si>
    <t>Policía, Científica</t>
  </si>
  <si>
    <t>https://rerda.com/657/escudo-brazo-policia-cientifica-mendoza.jpg</t>
  </si>
  <si>
    <t>Escudo Brazo Sanidad Policial Mendoza</t>
  </si>
  <si>
    <t>Policía, Sanidad</t>
  </si>
  <si>
    <t>https://rerda.com/658/escudo-brazo-sanidad-policial-mendoza.jpg</t>
  </si>
  <si>
    <t>Escudo Policía Montada Mendoza para Boina</t>
  </si>
  <si>
    <t>&lt;p&gt;Caballería.&lt;/p&gt;</t>
  </si>
  <si>
    <t>https://rerda.com/659/escudo-policia-montada-mendoza-para-boina.jpg</t>
  </si>
  <si>
    <t>Escudo Boina Liceo Militar General Espejo</t>
  </si>
  <si>
    <t>LMGE</t>
  </si>
  <si>
    <t>https://rerda.com/660/escudo-boina-liceo-militar-general-espejo.jpg</t>
  </si>
  <si>
    <t>Colchón Inflable 1 Plaza Outdoors Professional</t>
  </si>
  <si>
    <t>Colchón</t>
  </si>
  <si>
    <t>&lt;p&gt;Colchón inflable cómo para interiores. Ideales para visitas o la oficina.&lt;/p&gt;</t>
  </si>
  <si>
    <t>&lt;p&gt;&lt;strong&gt;Precaución:&lt;/strong&gt; Mantener alejado del fuego y no inflar demasiado.&lt;/p&gt;_x000D_
&lt;p&gt;&lt;strong&gt;Advertencia:&lt;/strong&gt; No es un juguete acuático ¡NO USAR EN EL AGUA!&lt;/p&gt;</t>
  </si>
  <si>
    <t>https://rerda.com/662/colchon-inflable-1-plaza-outdoors-professional.jpg</t>
  </si>
  <si>
    <t>Carpa EasyCamp 2 Personas</t>
  </si>
  <si>
    <t>Carpa, 2 Personas, EasyCamp</t>
  </si>
  <si>
    <t>&lt;p&gt;Carpa EasyCamp para dos personas.&lt;/p&gt;</t>
  </si>
  <si>
    <t>&lt;div class="row"&gt;_x000D_
&lt;div class="col-sm-6"&gt;_x000D_
&lt;ul&gt;_x000D_
&lt;li&gt;Impermeable al agua.&lt;/li&gt;_x000D_
&lt;li&gt;&lt;strong&gt;Mesh:&lt;/strong&gt; Malla B3.&lt;/li&gt;_x000D_
&lt;li&gt;&lt;strong&gt;Superficie:&lt;/strong&gt; 10x10 110g / m&lt;sup&gt;2&lt;/sup&gt; PE.&lt;/li&gt;_x000D_
&lt;li&gt;&lt;strong&gt;Marco:&lt;/strong&gt; Fibra de vidrio polo 6.9 mmx2.&lt;/li&gt;_x000D_
&lt;li&gt;&lt;strong&gt;Color&lt;/strong&gt;: Verde con Gris.&lt;/li&gt;_x000D_
&lt;li&gt;&lt;strong&gt;Precaución:&lt;/strong&gt; Mantenga esta carpa alejada del fuego y fuentes de calor.&lt;/li&gt;_x000D_
&lt;/ul&gt;_x000D_
&lt;/div&gt;_x000D_
&lt;div class="col-sm-6"&gt;&lt;a href="/img/cms/Carpa%20Esasy%20Camp%202%20personas.jpg" target="_blank"&gt;&lt;img src="/img/cms/Carpa%20Esasy%20Camp%202%20personas.jpg" alt="/Carpa Esasy Camp 2 personas" style="margin-left: auto; margin-right: auto;" width="100%" /&gt;&lt;/a&gt;&lt;/div&gt;_x000D_
&lt;/div&gt;</t>
  </si>
  <si>
    <t>https://rerda.com/665/carpa-easycamp-2-personas.jpg,https://rerda.com/663/carpa-easycamp-2-personas.jpg</t>
  </si>
  <si>
    <t>Inflador Doble Acción</t>
  </si>
  <si>
    <t>&lt;ul&gt;_x000D_
&lt;li&gt;Ideal para colchones inflables.&lt;/li&gt;_x000D_
&lt;li&gt;&lt;span id="result_box" xml:lang="es" lang="es"&gt;&lt;span&gt;Bombeo continuo de aire tanto en el ascenso como en el descenso.&lt;/span&gt;&lt;/span&gt;&lt;/li&gt;_x000D_
&lt;li&gt;&lt;span xml:lang="es" lang="es"&gt;&lt;span&gt;Capacidad doble de 700 cm&lt;sup&gt;3&lt;/sup&gt;.&lt;/span&gt;&lt;/span&gt;&lt;/li&gt;_x000D_
&lt;/ul&gt;</t>
  </si>
  <si>
    <t>&lt;ul&gt;_x000D_
&lt;li&gt;&lt;span xml:lang="es" lang="es"&gt;&lt;span&gt;&lt;span id="result_box" xml:lang="es" lang="es"&gt;&lt;span&gt;Manguera tipo acordeón con 3 tamaños de boquilla diferentes para adaptarse a la mayoría de las válvulas.&lt;/span&gt;&lt;/span&gt;&lt;/span&gt;&lt;/span&gt;&lt;/li&gt;_x000D_
&lt;li&gt;&lt;span xml:lang="es" lang="es"&gt;&lt;span&gt;&lt;span xml:lang="es" lang="es"&gt;&lt;span&gt;Soporte para pie.&lt;/span&gt;&lt;/span&gt;&lt;/span&gt;&lt;/span&gt;&lt;/li&gt;_x000D_
&lt;/ul&gt;</t>
  </si>
  <si>
    <t>https://rerda.com/666/inflador-doble-accion.jpg</t>
  </si>
  <si>
    <t>Silbato Metálico</t>
  </si>
  <si>
    <t>Silbatos</t>
  </si>
  <si>
    <t>&lt;ul&gt;_x000D_
&lt;li&gt;Silbato con bolita.&lt;/li&gt;_x000D_
&lt;li&gt;Cordel resistente para colgar.&lt;/li&gt;_x000D_
&lt;li&gt;Reglamentario.&lt;/li&gt;_x000D_
&lt;/ul&gt;</t>
  </si>
  <si>
    <t>https://rerda.com/667/silbato-metalico.jpg,https://rerda.com/668/silbato-metalico.jpg</t>
  </si>
  <si>
    <t>Silbato de Supervivencia con Brújula y Termómetro</t>
  </si>
  <si>
    <t>Brújulas,Silbatos,Camping, maniobras o campamentos</t>
  </si>
  <si>
    <t>&lt;ul&gt;&lt;li&gt;Brújula.&lt;/li&gt;
&lt;li&gt;Termómetro en grados centígrados (Celsius).&lt;/li&gt;
&lt;li&gt;Cordel resistente para colgar.&lt;/li&gt;
&lt;li&gt;Con bolita.&lt;/li&gt;
&lt;/ul&gt;</t>
  </si>
  <si>
    <t>https://rerda.com/670/silbato-de-supervivencia-con-brujula-y-termometro.jpg,https://rerda.com/669/silbato-de-supervivencia-con-brujula-y-termometro.jpg</t>
  </si>
  <si>
    <t>Gorra Liceo Militar General Espejo</t>
  </si>
  <si>
    <t>Gorras, Casquetes, Quepis, Boinas</t>
  </si>
  <si>
    <t>Gorras comunes</t>
  </si>
  <si>
    <t>&lt;p&gt;L.M.G.E.&lt;/p&gt;</t>
  </si>
  <si>
    <t>&lt;p&gt;Regulador con abrojo.&lt;/p&gt;</t>
  </si>
  <si>
    <t>https://rerda.com/676/gorra-liceo-militar-general-espejo.jpg</t>
  </si>
  <si>
    <t>Gorra Instituto Universitario de Seguridad Pública Mendoza</t>
  </si>
  <si>
    <t>IUSP, I.U.S.P.</t>
  </si>
  <si>
    <t>&lt;p&gt;I.U.S.P.&lt;/p&gt;</t>
  </si>
  <si>
    <t>https://rerda.com/677/gorra-instituto-universitario-de-seguridad-publica-mendoza.jpg</t>
  </si>
  <si>
    <t>Escudo Brazo Grupo Especial de Seguridad Policía de Mendoza</t>
  </si>
  <si>
    <t>Policía, GES, Grupo Especial de Seguirdad, G.E.S.</t>
  </si>
  <si>
    <t>&lt;p&gt;Escudo para brazo del Grupo Especial de Seguridad de la Policía de Mendoza.&lt;/p&gt;</t>
  </si>
  <si>
    <t>https://rerda.com/679/escudo-brazo-grupo-especial-de-seguridad-policia-de-mendoza.jpg</t>
  </si>
  <si>
    <t>Escudo Brazo Infantería</t>
  </si>
  <si>
    <t>Policía, Infantería</t>
  </si>
  <si>
    <t>&lt;p&gt;Escudo bordado para brazo de la Infantería de Mendoza.&lt;/p&gt;</t>
  </si>
  <si>
    <t>&lt;p&gt;&lt;strong&gt;Leyenda:&lt;/strong&gt; Un trabajo de Valientes todo lo vence.&lt;/p&gt;</t>
  </si>
  <si>
    <t>https://rerda.com/680/escudo-brazo-infanteria.jpg</t>
  </si>
  <si>
    <t>Escudo Brazo Infantería Baja Visibilidad</t>
  </si>
  <si>
    <t>Infantería, Baja Visibilidad</t>
  </si>
  <si>
    <t>https://rerda.com/681/escudo-brazo-infanteria-baja-visibilidad.jpg</t>
  </si>
  <si>
    <t>Escudo Brazo Centro de Adiestramiento Táctico Policial</t>
  </si>
  <si>
    <t>Policía</t>
  </si>
  <si>
    <t>https://rerda.com/682/escudo-brazo-centro-de-adiestramiento-tactico-policial.jpg</t>
  </si>
  <si>
    <t>Escudo Brazo Penitenciaría División Traslados y Custodias Mendoza</t>
  </si>
  <si>
    <t>https://rerda.com/4464/escudo-brazo-penitenciaria-division-traslados-y-custodias-mendoza.jpg</t>
  </si>
  <si>
    <t>Escudo Brazo Grupo Especial de Operaciones Penitenciarias Mendoza</t>
  </si>
  <si>
    <t>https://rerda.com/684/escudo-brazo-grupo-especial-de-operaciones-penitenciarias-mendoza.jpg</t>
  </si>
  <si>
    <t>Escudo Brazo Unidad Policial de Asistencia al Turista Mendoza</t>
  </si>
  <si>
    <t>https://rerda.com/685/escudo-brazo-unidad-policial-de-asistencia-al-turista-mendoza.jpg</t>
  </si>
  <si>
    <t>Escudo Brazo Unidad Especial de Patrullaje Mendoza</t>
  </si>
  <si>
    <t>&lt;p&gt;Leyenda y jurisdicción personalizada.&lt;/p&gt;</t>
  </si>
  <si>
    <t>https://rerda.com/686/escudo-brazo-unidad-especial-de-patrullaje-mendoza.jpg</t>
  </si>
  <si>
    <t>Escudo Brazo Unidad Policial Parque</t>
  </si>
  <si>
    <t>https://rerda.com/687/escudo-brazo-unidad-policial-parque.jpg</t>
  </si>
  <si>
    <t>Escudo Brazo Unidad Especial de Patrullaje Tupungato</t>
  </si>
  <si>
    <t>https://rerda.com/688/escudo-brazo-unidad-especial-de-patrullaje-tupungato.jpg</t>
  </si>
  <si>
    <t>Escudo Brazo Instituto de Formación Penitenciaria Mendoza</t>
  </si>
  <si>
    <t>https://rerda.com/689/escudo-brazo-instituto-de-formacion-penitenciaria-mendoza.jpg</t>
  </si>
  <si>
    <t>Escudo Brazo Baja Visibilidad Servicio Penitenciario Mendoza</t>
  </si>
  <si>
    <t>Penitenciaría, Baja Visibilidad</t>
  </si>
  <si>
    <t>https://rerda.com/690/escudo-brazo-baja-visibilidad-servicio-penitenciario-mendoza.jpg</t>
  </si>
  <si>
    <t>Escudo Brazo Policía de Seguridad Rural Mendoza</t>
  </si>
  <si>
    <t>Policía, Rural</t>
  </si>
  <si>
    <t>https://rerda.com/691/escudo-brazo-policia-de-seguridad-rural-mendoza.jpg</t>
  </si>
  <si>
    <t>Escudo Brazo Jefatura Departamental Capital</t>
  </si>
  <si>
    <t>https://rerda.com/693/escudo-brazo-jefatura-departamental-capital.jpg</t>
  </si>
  <si>
    <t>Escudo Brazo Beige Cuerpo de Instructores Instituto Universitario de Seguridad Pública</t>
  </si>
  <si>
    <t>&lt;p&gt;Escudo bordado de color beige, para brazo del Cuerpo de Instructores del Instituto Universitario de Seguridad Pública.&lt;/p&gt;</t>
  </si>
  <si>
    <t>https://rerda.com/695/escudo-brazo-beige-cuerpo-de-instructores-instituto-universitario-de-seguridad-publica.jpg</t>
  </si>
  <si>
    <t>Pistolera de Cuero Todo Calibre</t>
  </si>
  <si>
    <t>&lt;ul&gt;_x000D_
&lt;li&gt;Pistolera tipo panquequera, regulable, con doble anclaje para cinto.&lt;/li&gt;_x000D_
&lt;li&gt;Cuero de tipo suela de 4mm de 1º calidad.&lt;/li&gt;_x000D_
&lt;li&gt;Saque rápido.&lt;/li&gt;_x000D_
&lt;/ul&gt;</t>
  </si>
  <si>
    <t>&lt;ul&gt;_x000D_
&lt;li&gt;Completamente regulable para cada modelo de arma mediante abrojos en la parte posterior y delantera.&lt;/li&gt;_x000D_
&lt;li&gt;&lt;strong&gt;Compatible con:&lt;/strong&gt; Bersa Thunder , Browning, Taurus, Beretta, Colt, Glock, Sig Sauer, CZ , Astra, SW etc.&lt;/li&gt;_x000D_
&lt;/ul&gt;</t>
  </si>
  <si>
    <t>https://rerda.com/838/pistolera-de-cuero-todo-calibre.jpg,https://rerda.com/839/pistolera-de-cuero-todo-calibre.jpg,https://rerda.com/2812/pistolera-de-cuero-todo-calibre.jpg,https://rerda.com/2813/pistolera-de-cuero-todo-calibre.jpg,https://rerda.com/2814/pistolera-de-cuero-todo-calibre.jpg,https://rerda.com/2815/pistolera-de-cuero-todo-calibre.jpg</t>
  </si>
  <si>
    <t>Escudo Brazo Barrio Cívico Policía de Mendoza</t>
  </si>
  <si>
    <t>Policía, Escudo, Brazo</t>
  </si>
  <si>
    <t>&lt;p&gt;Escudo bordado para brazo de la Policía de Mendoza, Jefatura Barrio Cívico.&lt;/p&gt;</t>
  </si>
  <si>
    <t>https://rerda.com/848/escudo-brazo-barrio-civico-policia-de-mendoza.jpg</t>
  </si>
  <si>
    <t>Escudo Brazo Unidad de Cuerpos Especiales</t>
  </si>
  <si>
    <t>https://rerda.com/849/escudo-brazo-unidad-de-cuerpos-especiales.jpg</t>
  </si>
  <si>
    <t>Escudo Brazo Banda de Música Gustavo Ramet</t>
  </si>
  <si>
    <t>&lt;p&gt;Escudo Bordado para brazo de la Banda de Música Gustavo Ramet. Unidad Histórica.&lt;/p&gt;</t>
  </si>
  <si>
    <t>https://rerda.com/850/escudo-brazo-banda-de-musica-gustavo-ramet.jpg</t>
  </si>
  <si>
    <t>Escudo Brazo Policía de Mendoza</t>
  </si>
  <si>
    <t>Policía, Mendoza</t>
  </si>
  <si>
    <t>https://rerda.com/852/escudo-brazo-policia-de-mendoza.jpg</t>
  </si>
  <si>
    <t>Escudo Brazo Baja Visibilidad Policía de Mendoza</t>
  </si>
  <si>
    <t>Policía, Baja Visibilidad, Mendoza</t>
  </si>
  <si>
    <t>https://rerda.com/854/escudo-brazo-baja-visibilidad-policia-de-mendoza.jpg</t>
  </si>
  <si>
    <t>Escudo Brazo Dirección de Bomberos - Policía de Mendoza</t>
  </si>
  <si>
    <t>Policía, Bomberos</t>
  </si>
  <si>
    <t>https://rerda.com/855/escudo-brazo-direccion-de-bomberos-policia-de-mendoza.jpg</t>
  </si>
  <si>
    <t>Escudo Brazo Oficiales Jefes y Superiores</t>
  </si>
  <si>
    <t>&lt;p&gt;Escudo para el pesonal jerárquico de la Policía de Mendoza: Oficiales, Jefes y Superiores.&lt;/p&gt;</t>
  </si>
  <si>
    <t>https://rerda.com/856/escudo-brazo-oficiales-jefes-y-superiores.jpg</t>
  </si>
  <si>
    <t>Escudo Brazo Compañía Motorizada de la Policía de Mendoza</t>
  </si>
  <si>
    <t>Policía, Motorizada, Mendoza</t>
  </si>
  <si>
    <t>https://rerda.com/857/escudo-brazo-compania-motorizada-de-la-policia-de-mendoza.jpg</t>
  </si>
  <si>
    <t>Escudo Brazo Compañía Motorizada Baja Visivilidad de la Policía de Mendoza</t>
  </si>
  <si>
    <t>Policía, Motorizada, Baja Visibilidad</t>
  </si>
  <si>
    <t>https://rerda.com/858/escudo-brazo-compania-motorizada-baja-visivilidad-de-la-policia-de-mendoza.jpg</t>
  </si>
  <si>
    <t>Escudo Boina Servicio Penitenciario Mendoza - Ministerio de Gobierno</t>
  </si>
  <si>
    <t>https://rerda.com/859/escudo-boina-servicio-penitenciario-mendoza-ministerio-de-gobierno.jpg</t>
  </si>
  <si>
    <t>Escudo Brazo Instituto Universitario de Seguridad Pública</t>
  </si>
  <si>
    <t>https://rerda.com/861/escudo-brazo-instituto-universitario-de-seguridad-publica.jpg</t>
  </si>
  <si>
    <t>Insignia Suboficial Mayor Azul y Amarillo</t>
  </si>
  <si>
    <t>Suboficial Mayor</t>
  </si>
  <si>
    <t>&lt;p&gt;Insignia bordada con ojal.&lt;/p&gt;_x000D_
&lt;p&gt;Fondo azul noche y bordado amarillo.&lt;/p&gt;</t>
  </si>
  <si>
    <t>https://rerda.com/871/insignia-suboficial-mayor-azul-y-amarillo.jpg</t>
  </si>
  <si>
    <t>Escudo Brazo Gendarmería Nacional</t>
  </si>
  <si>
    <t>Gendarmería</t>
  </si>
  <si>
    <t>&lt;p&gt;Escudo bordado para el brazo de Gendarmería Nacional.&lt;/p&gt;</t>
  </si>
  <si>
    <t>https://rerda.com/872/escudo-brazo-gendarmeria-nacional.jpg</t>
  </si>
  <si>
    <t>Pectoral  Comisario 2 Rombos y Serreta</t>
  </si>
  <si>
    <t>Policía Oficial</t>
  </si>
  <si>
    <t>Policía, Rural, Mendoza, Comisario</t>
  </si>
  <si>
    <t>&lt;p&gt;Pectoral bordado con serreta y dos (2) rombos; uno plateado y el otro dorado. Jerarquía: Comisario.&lt;/p&gt;</t>
  </si>
  <si>
    <t>https://rerda.com/4474/pectoral-comisario-2-rombos-y-serreta.jpg</t>
  </si>
  <si>
    <t>Pectoral 3 Rombos Oficial Principal</t>
  </si>
  <si>
    <t>Policía, Rural, Mendoza, 3 Rombos, Oficial Principal</t>
  </si>
  <si>
    <t>&lt;p&gt;Pectoral Bordado con tres (3) Rombos. Jerarquía: Oficial Principal.&lt;/p&gt;</t>
  </si>
  <si>
    <t>&lt;p&gt;Uso para Policía de Mendoza y la Rural.&lt;/p&gt;</t>
  </si>
  <si>
    <t>https://rerda.com/1001/pectoral-3-rombos-oficial-principal.jpg</t>
  </si>
  <si>
    <t>Insignia Sargento Ayudante</t>
  </si>
  <si>
    <t>Rural, Policía Rural, Sargento Ayudante</t>
  </si>
  <si>
    <t>&lt;p&gt;Insignia pectoral Bordado para Sargento Ayudante de la Policía Rural de Mendoza.&lt;/p&gt;</t>
  </si>
  <si>
    <t>https://rerda.com/987/insignia-sargento-ayudante.jpg</t>
  </si>
  <si>
    <t>Pectoral Cabo 1º - Policía Rural Mendoza</t>
  </si>
  <si>
    <t>Rural, Policía Rural, Cabo 1º</t>
  </si>
  <si>
    <t>&lt;p&gt;Insignia pectoral bordado para Cabo 1º de la Policía Rural de Mendoza.&lt;/p&gt;</t>
  </si>
  <si>
    <t>https://rerda.com/988/pectoral-cabo-1-policia-rural-mendoza.jpg</t>
  </si>
  <si>
    <t>Pectoral Servicio de Requisa Penitenciaria Baja Visibilidad</t>
  </si>
  <si>
    <t>Pectorales</t>
  </si>
  <si>
    <t>Penitenciaría, Baja Visibilidad, Requisa, SE.R.P.</t>
  </si>
  <si>
    <t>&lt;p&gt;Pectoral bordado del Servicio de Requisa Penitenciaria de Mendoza de modalidad Baja Visibilidad.&lt;/p&gt;</t>
  </si>
  <si>
    <t>https://rerda.com/989/pectoral-servicio-de-requisa-penitenciaria-baja-visibilidad.jpg</t>
  </si>
  <si>
    <t>Pectoral Compañía Motorizada - Policía de Mendoza</t>
  </si>
  <si>
    <t>Policía, Motorizada, Baja Visibilidad, Compañía Motorizada</t>
  </si>
  <si>
    <t>&lt;p&gt;Pectoral baja visibilidad, bordado con leyenda "&lt;em&gt;Motorizada&lt;/em&gt;", de la Policía de Mendoza.&lt;/p&gt;</t>
  </si>
  <si>
    <t>&lt;p&gt;Leyenda personalizada.&lt;/p&gt;</t>
  </si>
  <si>
    <t>https://rerda.com/990/pectoral-compania-motorizada-policia-de-mendoza.jpg</t>
  </si>
  <si>
    <t>Pectoral Auxiliar</t>
  </si>
  <si>
    <t>Policía - Auxiliar</t>
  </si>
  <si>
    <t>Policía, Rural, Baja Visibilidad, Mendoza, Oficial Auxiliar</t>
  </si>
  <si>
    <t>&lt;p&gt;Pectoral Bordado. Jerarquía: Oficial Auxiliar. Policía de Mendoza y Policía Rural.&lt;/p&gt;</t>
  </si>
  <si>
    <t>&lt;p&gt;Disponible en Dorado, Beige y Baja Visibilidad.&lt;/p&gt;</t>
  </si>
  <si>
    <t>https://rerda.com/3904/pectoral-auxiliar.jpg</t>
  </si>
  <si>
    <t>Pectoral 1 Rombo y Palma Cruzada Comisario Inspector</t>
  </si>
  <si>
    <t>Policía, 1 Rombo, Mendoza, Policía Rural, Comisario Inspector, Palma Cruzada</t>
  </si>
  <si>
    <t>&lt;p&gt;Insignia pectoral Bordado 1 Rombo y Palma Cruzada, para Comisario Inspector de la Policía. Ideal también para la Policía Rural.&lt;/p&gt;</t>
  </si>
  <si>
    <t>https://rerda.com/1003/pectoral-1-rombo-y-palma-cruzada-comisario-inspector.jpg</t>
  </si>
  <si>
    <t>Insignia Oficial Ayudante</t>
  </si>
  <si>
    <t>Policía, 1 Rombo, Mendoza, Oficial Ayudante</t>
  </si>
  <si>
    <t>&lt;ul&gt;_x000D_
&lt;li&gt;Insignia pectoral de 1 (un) Rombo Chico.&lt;/li&gt;_x000D_
&lt;li&gt;Jerarquía: Oficial Ayudante.&lt;/li&gt;_x000D_
&lt;/ul&gt;</t>
  </si>
  <si>
    <t>https://rerda.com/995/insignia-oficial-ayudante.jpg</t>
  </si>
  <si>
    <t>Insignia Oficial Sub Inspector</t>
  </si>
  <si>
    <t>Policía, Mendoza, 2 Rombos, Oficial Sub Inspector, Sub Inspector</t>
  </si>
  <si>
    <t>&lt;ul&gt;_x000D_
&lt;li&gt;Insignia pectoral con dos (2) rombos bordados chicos.&lt;/li&gt;_x000D_
&lt;li&gt;Jerarquía: Oficial Sub Inspector.&lt;/li&gt;_x000D_
&lt;li&gt;Fondo azul imperial.&lt;/li&gt;_x000D_
&lt;li&gt;Un rombo dorado y el otro plateado.&lt;/li&gt;_x000D_
&lt;/ul&gt;</t>
  </si>
  <si>
    <t>https://rerda.com/997/insignia-oficial-sub-inspector.jpg</t>
  </si>
  <si>
    <t>Insignia Oficial Subayudante</t>
  </si>
  <si>
    <t>Policía, 1 Rombo, Mendoza, Oficial Subayudante</t>
  </si>
  <si>
    <t>&lt;ul&gt;_x000D_
&lt;li&gt;Insignia pectoral 1 Rombo.&lt;/li&gt;_x000D_
&lt;li&gt;Jerarquía: Oficial Subayudante.&lt;/li&gt;_x000D_
&lt;/ul&gt;</t>
  </si>
  <si>
    <t>https://rerda.com/998/insignia-oficial-subayudante.jpg</t>
  </si>
  <si>
    <t>Pectoral 2 Rombos Oficial Inspector</t>
  </si>
  <si>
    <t>Policía, Mendoza, 2 Rombos, Oficial Inspector, Inspector</t>
  </si>
  <si>
    <t>&lt;p&gt;Insignia pectoral de 2 Rombos. Jerarquía: Oficial Inspector de la Policía de Mendoza. Color plateado.&lt;/p&gt;</t>
  </si>
  <si>
    <t>https://rerda.com/1000/pectoral-2-rombos-oficial-inspector.jpg</t>
  </si>
  <si>
    <t>Subcomisario Pectoral 1 Rombo y Serreta</t>
  </si>
  <si>
    <t>Policía, 1 Rombo, Mendoza, Serreta</t>
  </si>
  <si>
    <t>&lt;p&gt;Pectoral Bordado con 1 Rombo y Serreta. Jerarquía: Subcomisario. Policía de Mendoza.&lt;/p&gt;</t>
  </si>
  <si>
    <t>https://rerda.com/4473/subcomisario-pectoral-1-rombo-y-serreta.jpg</t>
  </si>
  <si>
    <t>Pectoral 3 Rombos y Palmas Comisario General</t>
  </si>
  <si>
    <t>Policía, Mendoza, 3 Rombos, Comisario General, Palmas</t>
  </si>
  <si>
    <t>&lt;p&gt;Insignia pectoral Bordado con 3 Rombos y Palmas Cruzadas.&lt;/p&gt;_x000D_
&lt;p&gt;Jerarquía: Comisario General.&lt;/p&gt;_x000D_
&lt;p&gt;Policía de Mendoza.&lt;/p&gt;</t>
  </si>
  <si>
    <t>&lt;p&gt;Rombos dorados con base Francia (Azul) y sobre un fondo negro.&lt;/p&gt;</t>
  </si>
  <si>
    <t>https://rerda.com/1009/pectoral-3-rombos-y-palmas-comisario-general.jpg</t>
  </si>
  <si>
    <t>Pectoral Rueda Alada Motorista</t>
  </si>
  <si>
    <t>Policía, Mendoza, Motorista</t>
  </si>
  <si>
    <t>&lt;p&gt;Pectoral bordado con Rueda Alada. Jerarquía: Motorista. Policía de Mendoza.&lt;/p&gt;</t>
  </si>
  <si>
    <t>https://rerda.com/1020/pectoral-rueda-alada-motorista.jpg</t>
  </si>
  <si>
    <t>Pectoral Rueda Alada Vial Baja Visibilidad</t>
  </si>
  <si>
    <t>Policía, Vial, Baja Visibilidad, Mendoza</t>
  </si>
  <si>
    <t>&lt;ul&gt;_x000D_
&lt;li&gt;Pectoral bordado con Rueda Alada Baja Visibilidad con un arco.&lt;/li&gt;_x000D_
&lt;li&gt;Policía de Mendoza.&lt;/li&gt;_x000D_
&lt;/ul&gt;</t>
  </si>
  <si>
    <t>https://rerda.com/1021/pectoral-rueda-alada-vial-baja-visibilidad.jpg</t>
  </si>
  <si>
    <t>Pectoral Auxiliar de Primera</t>
  </si>
  <si>
    <t>Policía, Mendoza, Auxiliar de Primera</t>
  </si>
  <si>
    <t>&lt;p&gt;Pectoral bordado para Auxiliar de Primera.&lt;/p&gt;</t>
  </si>
  <si>
    <t>https://rerda.com/1022/pectoral-auxiliar-de-primera.jpg</t>
  </si>
  <si>
    <t>Pectoral Auxiliar de Primera Baja Visibilidad</t>
  </si>
  <si>
    <t>Baja Visibilidad, Auxiliar de Primera</t>
  </si>
  <si>
    <t>&lt;p&gt;Pectoral para Auxiliar de Primera Baja Visibilidad&lt;/p&gt;</t>
  </si>
  <si>
    <t>https://rerda.com/1023/pectoral-auxiliar-de-primera-baja-visibilidad.jpg</t>
  </si>
  <si>
    <t>Pectoral Auxiliar Mayor</t>
  </si>
  <si>
    <t>Policía, Mendoza, Auxiliar Mayor</t>
  </si>
  <si>
    <t>&lt;p&gt;Pectoral bordado para Auxiliar Mayor.&lt;/p&gt;</t>
  </si>
  <si>
    <t>https://rerda.com/1024/pectoral-auxiliar-mayor.jpg</t>
  </si>
  <si>
    <t>Pectoral Auxiliar Mayor Baja Visibilidad</t>
  </si>
  <si>
    <t>Policía, Baja Visibilidad, Mendoza, Auxiliar Mayor</t>
  </si>
  <si>
    <t>&lt;p&gt;Pectoral bordado Auxiliar Mayor de Baja Visibilidad.&lt;/p&gt;</t>
  </si>
  <si>
    <t>https://rerda.com/1025/pectoral-auxiliar-mayor-baja-visibilidad.jpg</t>
  </si>
  <si>
    <t>Bandera Argentina Baja Visibilidad</t>
  </si>
  <si>
    <t>Banderas</t>
  </si>
  <si>
    <t>Baja Visibilidad, Bandera Argentina</t>
  </si>
  <si>
    <t>&lt;p&gt;Bandera Argentina bordada de baja visibilidad.&lt;/p&gt;</t>
  </si>
  <si>
    <t>https://rerda.com/1027/bandera-argentina-baja-visibilidad.jpg,https://rerda.com/1026/bandera-argentina-baja-visibilidad.jpg</t>
  </si>
  <si>
    <t>Bandera Argentina Bordada</t>
  </si>
  <si>
    <t>Brazo, Bandera Argentina</t>
  </si>
  <si>
    <t>&lt;p&gt;Bandera Argentina Bordada para brazo.&lt;/p&gt;</t>
  </si>
  <si>
    <t>https://rerda.com/1028/bandera-argentina-bordada.jpg</t>
  </si>
  <si>
    <t>Bandera Argentina Larga</t>
  </si>
  <si>
    <t>Bandera Argentina, Larga</t>
  </si>
  <si>
    <t>&lt;p&gt;Bandera Argentina Bordada Larga para brazo.&lt;/p&gt;</t>
  </si>
  <si>
    <t>https://rerda.com/1029/bandera-argentina-larga.jpg</t>
  </si>
  <si>
    <t>Bandera Argentina Larga Baja Visibilidad</t>
  </si>
  <si>
    <t>Baja Visibilidad, Bandera</t>
  </si>
  <si>
    <t>&lt;p&gt;Bandera Argentina Bordada Larga Baja Visibilidad para brazo.&lt;/p&gt;</t>
  </si>
  <si>
    <t>https://rerda.com/1030/bandera-argentina-larga-baja-visibilidad.jpg</t>
  </si>
  <si>
    <t>Pectoral Escuela de Cadetes</t>
  </si>
  <si>
    <t>Cadete, Escuela de Cadetes, 1 Barra</t>
  </si>
  <si>
    <t>&lt;p&gt;Pectoral bordado para Escuela de Cadetes. Con fondo azul noche y una barra dorada. Con y sin ojal.&lt;/p&gt;</t>
  </si>
  <si>
    <t>https://rerda.com/1031/pectoral-escuela-de-cadetes.jpg</t>
  </si>
  <si>
    <t>Suboficial Mayor Baja Visibilidad Penitenciaría</t>
  </si>
  <si>
    <t>Penitenciaría Suboficial</t>
  </si>
  <si>
    <t>Penitenciaría, Baja Visibilidad, Suboficial Mayor, Suboficiales</t>
  </si>
  <si>
    <t>&lt;div id="short_description_block"&gt;_x000D_
&lt;div id="short_description_content" class="rte align_justify" itemprop="description"&gt;_x000D_
&lt;p&gt;Insignia pectoral Suboficial Mayor de Baja Visibilidad para Penitenciaría.&lt;/p&gt;_x000D_
&lt;p&gt;Fondo gris y guarda negra.&lt;/p&gt;_x000D_
&lt;/div&gt;_x000D_
&lt;/div&gt;</t>
  </si>
  <si>
    <t>https://rerda.com/2645/suboficial-mayor-baja-visibilidad-penitenciaria.jpg</t>
  </si>
  <si>
    <t>Insignia Suboficial Mayor Penitenciaria</t>
  </si>
  <si>
    <t>Penitenciaría, Bordado, Mendoza, Suboficial Mayor, Suboficiales</t>
  </si>
  <si>
    <t>&lt;p&gt;Insignia pectoral bordada para Suboficial Mayor del servicio penitenciario.&lt;/p&gt;</t>
  </si>
  <si>
    <t>https://rerda.com/1972/insignia-suboficial-mayor-penitenciaria.jpg,https://rerda.com/1973/insignia-suboficial-mayor-penitenciaria.jpg</t>
  </si>
  <si>
    <t>Pectoral Gimnasia Liceo Militar 1º Año</t>
  </si>
  <si>
    <t>Liceo Militar</t>
  </si>
  <si>
    <t>Liceo, Militar, Gimnasia</t>
  </si>
  <si>
    <t>&lt;p&gt;Pectoral bordado para el uniforme de gimnasia del Liceo Militar.&lt;/p&gt;_x000D_
&lt;p&gt;Fondo gris líneas negras.&lt;/p&gt;</t>
  </si>
  <si>
    <t>https://rerda.com/1816/pectoral-gimnasia-liceo-militar-1-ano.jpg,https://rerda.com/1817/pectoral-gimnasia-liceo-militar-1-ano.jpg,https://rerda.com/1818/pectoral-gimnasia-liceo-militar-1-ano.jpg,https://rerda.com/1819/pectoral-gimnasia-liceo-militar-1-ano.jpg,https://rerda.com/1820/pectoral-gimnasia-liceo-militar-1-ano.jpg,https://rerda.com/1821/pectoral-gimnasia-liceo-militar-1-ano.jpg</t>
  </si>
  <si>
    <t>Hombrera Policía Auxiliar</t>
  </si>
  <si>
    <t>Auxiliar</t>
  </si>
  <si>
    <t>Policía, Mendoza, Oficial Auxiliar</t>
  </si>
  <si>
    <t>&lt;p&gt;Hombrera, también llamada Capona, Charretera o Paleta; con  círculo, estrella y una línea o bastón en amarillo; sobre un fondo azul noche oscuro.&lt;/p&gt;</t>
  </si>
  <si>
    <t>https://rerda.com/1044/hombrera-policia-auxiliar.jpg</t>
  </si>
  <si>
    <t>Hombrera Oficial Auxiliar Mayor</t>
  </si>
  <si>
    <t>Policía, Mendoza, Oficial Auxiliar, Charretera, Capona, Paleta</t>
  </si>
  <si>
    <t>&lt;p&gt;Hombrera bordada (también llamada Capona, Charretera o Paleta) con círculo, estrella y 3 barras en amarillo.&lt;/p&gt;_x000D_
&lt;p&gt;Placa de plástico, forrada en gabardina azul noche.&lt;/p&gt;</t>
  </si>
  <si>
    <t>https://rerda.com/1045/hombrera-oficial-auxiliar-mayor.jpg</t>
  </si>
  <si>
    <t>Hombrera Oficial Subayudante</t>
  </si>
  <si>
    <t>Policía, 1 Rombo, Mendoza, Oficial Auxiliar, Oficial Subayudante</t>
  </si>
  <si>
    <t>&lt;p&gt;Hombrera bordada con un rombo plateado.&lt;/p&gt;_x000D_
&lt;p&gt;Jerarquía: Oficial Subayudante.&lt;/p&gt;_x000D_
&lt;p&gt;Placa de plástico forrada en gabardina color azul noche.&lt;/p&gt;</t>
  </si>
  <si>
    <t>https://rerda.com/2185/hombrera-oficial-subayudante.jpg,https://rerda.com/2186/hombrera-oficial-subayudante.jpg</t>
  </si>
  <si>
    <t>Hombrera Lisa</t>
  </si>
  <si>
    <t>Lisas, Liceo, Varias</t>
  </si>
  <si>
    <t>Policía, Mendoza, Comisario, Lisa</t>
  </si>
  <si>
    <t>&lt;p&gt;Hombrera lisa para colocar jerarquías metálicas de Comisario y Subcomisario.&lt;/p&gt;_x000D_
&lt;p&gt;Compuesta por placa de plástico revestida en gabardina azul noche.&lt;/p&gt;</t>
  </si>
  <si>
    <t>https://rerda.com/1052/hombrera-lisa.jpg</t>
  </si>
  <si>
    <t>Hombrera Oficial Inspector</t>
  </si>
  <si>
    <t>Policía, Mendoza, Oficial Inspector</t>
  </si>
  <si>
    <t>&lt;p&gt;Hombrera bordada con 2 (dos) rombos plateados y círculo en dorado.&lt;/p&gt;_x000D_
&lt;p&gt;Placa de plástico revestida en gabardina azul noche.&lt;/p&gt;</t>
  </si>
  <si>
    <t>https://rerda.com/1054/hombrera-oficial-inspector.jpg,https://rerda.com/1055/hombrera-oficial-inspector.jpg</t>
  </si>
  <si>
    <t>Hombrera Oficial Subcomisario</t>
  </si>
  <si>
    <t>Policía, Mendoza, Serreta, Subcomisario</t>
  </si>
  <si>
    <t>&lt;p&gt;Hombrera bordada con hilo dorado.&lt;/p&gt;_x000D_
&lt;p&gt;Un (1) rombo dorado con base negra y serreta.&lt;/p&gt;</t>
  </si>
  <si>
    <t>&lt;p&gt;Confeccionada con estructura de plástico revestida en gabardina azul noche.&lt;/p&gt;</t>
  </si>
  <si>
    <t>https://rerda.com/1057/hombrera-oficial-subcomisario.jpg,https://rerda.com/1058/hombrera-oficial-subcomisario.jpg</t>
  </si>
  <si>
    <t>Hombrera Oficial Principal</t>
  </si>
  <si>
    <t>Policía, Mendoza, Oficial Principal</t>
  </si>
  <si>
    <t>&lt;p&gt;Hombrera bordada con 3 (tres) rombos plateados y un cículo dorado.&lt;/p&gt;_x000D_
&lt;p&gt;Placa de plástico revestida en gabardina azul noche.&lt;/p&gt;</t>
  </si>
  <si>
    <t>https://rerda.com/1059/hombrera-oficial-principal.jpg,https://rerda.com/1060/hombrera-oficial-principal.jpg</t>
  </si>
  <si>
    <t>Hombrera Oficial Comisario Inspector</t>
  </si>
  <si>
    <t>Policía, Mendoza, Comisario Inspector, Mayor</t>
  </si>
  <si>
    <t>&lt;p&gt;Hombrera bordada con hilo dorado.&lt;/p&gt;_x000D_
&lt;p&gt;Un rombo sobre base francia, serreta y plamas cruzadas.&lt;/p&gt;_x000D_
&lt;p&gt;Jerarquía: Comisario Inspector.&lt;/p&gt;</t>
  </si>
  <si>
    <t>&lt;p&gt;Confeccionada con estructura de plástico revestida en gabardina color azul noche.&lt;/p&gt;</t>
  </si>
  <si>
    <t>https://rerda.com/1061/hombrera-oficial-comisario-inspector.jpg,https://rerda.com/1062/hombrera-oficial-comisario-inspector.jpg</t>
  </si>
  <si>
    <t>Hombrera Oficial Comisario</t>
  </si>
  <si>
    <t>Policía, Mendoza, Comisario</t>
  </si>
  <si>
    <t>&lt;p&gt;Hombrera bordada con serreta.&lt;/p&gt;_x000D_
&lt;p&gt;Dos rombos: uno plateado y el otro dorado.&lt;/p&gt;_x000D_
&lt;p&gt;&lt;/p&gt;</t>
  </si>
  <si>
    <t>&lt;p&gt;Confeccionada en placa de plástico revestida con gabardina color azul noche.&lt;/p&gt;</t>
  </si>
  <si>
    <t>https://rerda.com/1064/hombrera-oficial-comisario.jpg,https://rerda.com/1063/hombrera-oficial-comisario.jpg</t>
  </si>
  <si>
    <t>Hombrera Oficial Comisario General</t>
  </si>
  <si>
    <t>Policía, Mendoza, Comisario General</t>
  </si>
  <si>
    <t>&lt;p&gt;Hombrera bordada con tres (3) rombos dorados en base Francia, serreta y palmas cruzadas.&lt;/p&gt;_x000D_
&lt;p&gt;Jerarquía: Comisario General.&lt;/p&gt;</t>
  </si>
  <si>
    <t>&lt;p&gt;Confeccionada con placa de plástico revestida en gabardina azul noche.&lt;/p&gt;</t>
  </si>
  <si>
    <t>https://rerda.com/1066/hombrera-oficial-comisario-general.jpg,https://rerda.com/1065/hombrera-oficial-comisario-general.jpg</t>
  </si>
  <si>
    <t>Hombrera Suboficial Mayor</t>
  </si>
  <si>
    <t>Suboficial</t>
  </si>
  <si>
    <t>Policía, Mendoza, Suboficial Mayor, Hombrera, Charretera, Capona, Paleta</t>
  </si>
  <si>
    <t>&lt;p&gt;Hombrera (también llamada Charretera, Capona o Paleta) en base acrílico y forrada en gabardina azul noche. Bordada en amarillo o con galón amarillo cocido.&lt;/p&gt;</t>
  </si>
  <si>
    <t>&lt;p&gt;Cuenta con una placa de plástico revestida en gabardina color azul noche.&lt;/p&gt;</t>
  </si>
  <si>
    <t>https://rerda.com/1068/hombrera-suboficial-mayor.jpg,https://rerda.com/1067/hombrera-suboficial-mayor.jpg</t>
  </si>
  <si>
    <t>Hombrera 2 Soles Adjutor Penitenciaría</t>
  </si>
  <si>
    <t>Penitenciaría, Mendoza, 2 Soles, Adjutor</t>
  </si>
  <si>
    <t>&lt;p&gt;Hombrera bordada con 2 soles plateados sobre base celeste.&lt;/p&gt;_x000D_
&lt;p&gt;Confeccionada en placa de plástico revestida con gabardina color azul noche.&lt;/p&gt;</t>
  </si>
  <si>
    <t>https://rerda.com/1069/hombrera-2-soles-adjutor-penitenciaria.jpg,https://rerda.com/1070/hombrera-2-soles-adjutor-penitenciaria.jpg</t>
  </si>
  <si>
    <t>Pistolera Poliamida Mini Guerrillera</t>
  </si>
  <si>
    <t>Pistolera, Policía, Polimida</t>
  </si>
  <si>
    <t>&lt;p&gt;Pistolera de poliamida Mini Guerrillera. Sirve como una buena funda universal para todo tipo de pistolas. Con su cinta regulable puede adaptarse a todo tipo de calibre.&lt;/p&gt;</t>
  </si>
  <si>
    <t>&lt;p&gt;Dos pasacintos.&lt;br /&gt;Seguro regulable con extremo de velcro (abrojo).&lt;br /&gt;Material: Poliamida - Cordura.&lt;br /&gt;Modelo: Mini Guerrillera.&lt;br /&gt;Altura: 11,5 cm.&lt;br /&gt;Ancho: 17 cm.&lt;/p&gt;</t>
  </si>
  <si>
    <t>https://rerda.com/1071/pistolera-poliamida-mini-guerrillera.jpg,https://rerda.com/1111/pistolera-poliamida-mini-guerrillera.jpg</t>
  </si>
  <si>
    <t>Pistolera Poliamida Geo</t>
  </si>
  <si>
    <t>&lt;p&gt;Pistolera de polimida con doble seguro. Uno tipo saque rápido y el otro con botón exterior. Ambos regulables con abrojo (velcro).&lt;/p&gt;
&lt;p&gt;Pasacinto regulable.&lt;/p&gt;</t>
  </si>
  <si>
    <t>https://rerda.com/1079/pistolera-poliamida-geo.jpg,https://rerda.com/1076/pistolera-poliamida-geo.jpg,https://rerda.com/1077/pistolera-poliamida-geo.jpg,https://rerda.com/1078/pistolera-poliamida-geo.jpg</t>
  </si>
  <si>
    <t>Pistolera Poliamida Riñonera</t>
  </si>
  <si>
    <t>Pistolera, Poliamida, Surdo</t>
  </si>
  <si>
    <t>&lt;p&gt;Pistolera de poliamida tipo riñonera rectangular.&lt;/p&gt;
&lt;p&gt;Se puede usar como diestro y surdo.&lt;/p&gt;
&lt;p&gt;Una cinta seguro regulable con abrojo.&lt;/p&gt;
&lt;p&gt;Pasacintos en ambas lados.&lt;/p&gt;</t>
  </si>
  <si>
    <t>https://rerda.com/1080/pistolera-poliamida-rinonera.jpg,https://rerda.com/1081/pistolera-poliamida-rinonera.jpg</t>
  </si>
  <si>
    <t>Muslera Geo Doble Seguro</t>
  </si>
  <si>
    <t>Poliamida, Muslera, Doble Seguro</t>
  </si>
  <si>
    <t>&lt;p&gt;Muslera de poliamida con doble seguro regulables con abrojo (velcro).&lt;/p&gt;
&lt;p&gt;Pasacinto regulable con velcro.&lt;/p&gt;
&lt;p&gt;Cinta doble para regulable para muslo.&lt;/p&gt;</t>
  </si>
  <si>
    <t>https://rerda.com/1082/muslera-geo-doble-seguro.jpg,https://rerda.com/1083/muslera-geo-doble-seguro.jpg,https://rerda.com/1084/muslera-geo-doble-seguro.jpg</t>
  </si>
  <si>
    <t>Muslera con Portacargador Poliamida</t>
  </si>
  <si>
    <t>Poliamida, Policía, Muslera, Portacargador</t>
  </si>
  <si>
    <t>&lt;ul&gt;_x000D_
&lt;li&gt;Muslera de poliamida con portacargador.&lt;/li&gt;_x000D_
&lt;li&gt;Seguro y cintas regulables con abrojo.&lt;/li&gt;_x000D_
&lt;li&gt;Cintas musleras con trabas regulables.&lt;/li&gt;_x000D_
&lt;/ul&gt;</t>
  </si>
  <si>
    <t>https://rerda.com/1085/muslera-con-portacargador-poliamida.jpg,https://rerda.com/1086/muslera-con-portacargador-poliamida.jpg</t>
  </si>
  <si>
    <t>Muslera Geo Doble Seguro con Portacargador</t>
  </si>
  <si>
    <t>Poliamida, Muslera, Doble Seguro, Portacargador</t>
  </si>
  <si>
    <t>&lt;p&gt;Muslera de poliamida con portacargador.&lt;/p&gt;_x000D_
&lt;p&gt;Doble seguro regulables con abrojo.&lt;/p&gt;_x000D_
&lt;p&gt;Cintas musleras regulables de la mejor calidad.&lt;/p&gt;</t>
  </si>
  <si>
    <t>https://rerda.com/1087/muslera-geo-doble-seguro-con-portacargador.jpg,https://rerda.com/1088/muslera-geo-doble-seguro-con-portacargador.jpg,https://rerda.com/1089/muslera-geo-doble-seguro-con-portacargador.jpg</t>
  </si>
  <si>
    <t>Porta Cargador Simple de Poliamida</t>
  </si>
  <si>
    <t>Poliamida, Porta Cargador, Simple</t>
  </si>
  <si>
    <t>&lt;p&gt;Porta cargador de poliamida simple.&lt;/p&gt;_x000D_
&lt;p&gt;Solapa y pasacinto regulable con abrojo.&lt;/p&gt;</t>
  </si>
  <si>
    <t>https://rerda.com/1090/porta-cargador-simple-de-poliamida.jpg,https://rerda.com/1091/porta-cargador-simple-de-poliamida.jpg,https://rerda.com/1092/porta-cargador-simple-de-poliamida.jpg</t>
  </si>
  <si>
    <t>Pistolera Guerrillera Universal Poliamida</t>
  </si>
  <si>
    <t>&lt;p&gt;Pistolera ideal para todo tipo de calibre y marca. Es simple, básica y cómoda.&lt;br /&gt;Las pistolas de caño largo pueden ser enfundadas perfectamente.&lt;/p&gt;</t>
  </si>
  <si>
    <t>&lt;p&gt;Un seguro regulable con abrojo.&lt;br /&gt;Pasacinto en la misma estructura y fijo.&lt;br /&gt;Denominación: Pistolera Guerrillera.&lt;br /&gt;Material: Poliamida.&lt;br /&gt;Modelo: Universal.&lt;br /&gt;Altura: 18,5 cm.&lt;br /&gt;Ancho: 8,5 cm.&lt;/p&gt;</t>
  </si>
  <si>
    <t>https://rerda.com/1094/pistolera-guerrillera-universal-poliamida.jpg,https://rerda.com/1093/pistolera-guerrillera-universal-poliamida.jpg</t>
  </si>
  <si>
    <t>Pistolera Poliamida con Portacargador</t>
  </si>
  <si>
    <t>Pistolera, Poliamida, Saque rápido, 1 Porta Cargador</t>
  </si>
  <si>
    <t>&lt;p&gt;Pistolera con porta cargador de solaba con velcro (abrojo).&lt;/p&gt;
&lt;p&gt;Botón para saque rápido y con solapa regulable con abrojo.&lt;/p&gt;
&lt;p&gt;Pasacinto regulable con velcro.&lt;/p&gt;</t>
  </si>
  <si>
    <t>https://rerda.com/1097/pistolera-poliamida-con-portacargador.jpg,https://rerda.com/1098/pistolera-poliamida-con-portacargador.jpg,https://rerda.com/1099/pistolera-poliamida-con-portacargador.jpg</t>
  </si>
  <si>
    <t>Pistolera Doble Seguro con Porta Cargador Poliamida</t>
  </si>
  <si>
    <t>Pistolera, Poliamida, Porta Cargador, Doble Seguro</t>
  </si>
  <si>
    <t>&lt;p&gt;Incluye porta cargador.&lt;/p&gt;
&lt;p&gt;Doble seguro con cintas y pasacinto regulables con abrojo (velcro).&lt;/p&gt;</t>
  </si>
  <si>
    <t>https://rerda.com/1100/pistolera-doble-seguro-con-porta-cargador-poliamida.jpg,https://rerda.com/1101/pistolera-doble-seguro-con-porta-cargador-poliamida.jpg,https://rerda.com/1102/pistolera-doble-seguro-con-porta-cargador-poliamida.jpg</t>
  </si>
  <si>
    <t>Pistolera Poliamida Doble Propósito Gendarmería</t>
  </si>
  <si>
    <t>Pistolera, Poliamida, Gendarmería</t>
  </si>
  <si>
    <t>&lt;p&gt;Soporte de plástico termo formado y remachado con ranura para cinto.&lt;/p&gt;
&lt;p&gt;Poliamida forrada y un gran cobertor y seguro de fácil apertura.&lt;/p&gt;</t>
  </si>
  <si>
    <t>&lt;p&gt;Cuenta con una cinta de seguridad interna regulable con abrojo y un botón de saque rápido.&lt;/p&gt;
&lt;p&gt;Doble propósito: doble seguro.&lt;/p&gt;
&lt;p&gt;Color verde, ideal pera Gendarmería.&lt;/p&gt;</t>
  </si>
  <si>
    <t>https://rerda.com/1106/pistolera-poliamida-doble-proposito-gendarmeria.jpg,https://rerda.com/1103/pistolera-poliamida-doble-proposito-gendarmeria.jpg,https://rerda.com/1104/pistolera-poliamida-doble-proposito-gendarmeria.jpg,https://rerda.com/1105/pistolera-poliamida-doble-proposito-gendarmeria.jpg</t>
  </si>
  <si>
    <t>Brazalete Paracord Silbato Brújula y Pedernal</t>
  </si>
  <si>
    <t>Silbatos,Camping, maniobras o campamentos</t>
  </si>
  <si>
    <t>Brújula, Paracord, Pedernal, Brazalete</t>
  </si>
  <si>
    <t>&lt;ul&gt;_x000D_
&lt;li&gt;Brazalete de cordel Paracord resistente a 550 libras (280 Kg) ~ en estático.&lt;/li&gt;_x000D_
&lt;li&gt;Silbato.&lt;/li&gt;_x000D_
&lt;li&gt;Brújula.&lt;/li&gt;_x000D_
&lt;li&gt;Pedernal para iniciar fuego.&lt;/li&gt;_x000D_
&lt;li&gt;Con o sin rasqueta.&lt;/li&gt;_x000D_
&lt;/ul&gt;</t>
  </si>
  <si>
    <t>&lt;h4&gt;Diversos Usos:&lt;/h4&gt;_x000D_
&lt;ul&gt;_x000D_
&lt;li&gt;Construir una carpa con el cordel.&lt;/li&gt;_x000D_
&lt;li&gt;Asegurar equipos y cosas.&lt;/li&gt;_x000D_
&lt;li&gt;Reparar equipos y cosas.&lt;/li&gt;_x000D_
&lt;li&gt;Cúpula para la carpa.&lt;/li&gt;_x000D_
&lt;li&gt;Amarre para la carpa.&lt;/li&gt;_x000D_
&lt;li&gt;Tirantes para vehículos.&lt;/li&gt;_x000D_
&lt;li&gt;Colgar alimentos fuera del alcance de animales salvajes.&lt;/li&gt;_x000D_
&lt;li&gt;Férulas o entablillados.&lt;/li&gt;_x000D_
&lt;li&gt;Armar una caña de pescar.&lt;/li&gt;_x000D_
&lt;li&gt;Torniquete hemostático.&lt;/li&gt;_x000D_
&lt;li&gt;Cuerda para hacer un arco y flecha de caza.&lt;/li&gt;_x000D_
&lt;li&gt;Llavero.&lt;/li&gt;_x000D_
&lt;li&gt;Collar y correa para perros.&lt;/li&gt;_x000D_
&lt;li&gt;Red para pescar.&lt;/li&gt;_x000D_
&lt;li&gt;Hilo dental.&lt;/li&gt;_x000D_
&lt;li&gt;Tiradores de cremallera.&lt;/li&gt;_x000D_
&lt;li&gt;Cuerda para colgar el rifle.&lt;/li&gt;_x000D_
&lt;li&gt;Para sujetar animales.&lt;/li&gt;_x000D_
&lt;li&gt;&lt;span id="result_box" xml:lang="es" lang="es"&gt;&lt;span&gt;Tendedero.&lt;/span&gt;&lt;/span&gt;&lt;/li&gt;_x000D_
&lt;li&gt;&lt;span xml:lang="es" lang="es"&gt;&lt;span&gt;Costura - Se pueden utilizar hilos internos del cordel.&lt;/span&gt;&lt;/span&gt;&lt;/li&gt;_x000D_
&lt;li&gt;&lt;span xml:lang="es" lang="es"&gt;&lt;span&gt;Cuerdas de viaje - Para trampas, alarmas, etc.&lt;/span&gt;&lt;/span&gt;&lt;/li&gt;_x000D_
&lt;li&gt;&lt;span xml:lang="es" lang="es"&gt;&lt;span&gt;Marcador de rastro&lt;/span&gt;.&lt;/span&gt;&lt;/li&gt;_x000D_
&lt;li&gt;&lt;span xml:lang="es" lang="es"&gt;&lt;span&gt;Envoltura de la manija - Para manijas del cuchillo, bastones, hachas, remos.&lt;/span&gt;&lt;/span&gt;&lt;/li&gt;_x000D_
&lt;li&gt;&lt;span xml:lang="es" lang="es"&gt;&lt;span&gt;Bandas de reloj&lt;/span&gt;&lt;/span&gt;&lt;/li&gt;_x000D_
&lt;li&gt;&lt;span xml:lang="es" lang="es"&gt;&lt;span&gt;Construir una balsa - Utilizar como amarre&lt;/span&gt;.&lt;/span&gt;&lt;/li&gt;_x000D_
&lt;li&gt;&lt;span xml:lang="es" lang="es"&gt;&lt;span&gt;Línea de anclaje cuando navega&lt;/span&gt;&lt;/span&gt;&lt;/li&gt;_x000D_
&lt;li&gt;&lt;span xml:lang="es" lang="es"&gt;&lt;span&gt;Cuerda para hacer un arco con mecha de madera y así encender fuego.&lt;/span&gt;&lt;/span&gt;&lt;/li&gt;_x000D_
&lt;li&gt;&lt;span xml:lang="es" lang="es"&gt;&lt;span&gt;Montar una cuerda de remolque&lt;/span&gt;.&lt;/span&gt;&lt;/li&gt;_x000D_
&lt;li&gt;&lt;span xml:lang="es" lang="es"&gt;&lt;span&gt;Ata las cosas a tu mochila.&lt;/span&gt;&lt;/span&gt;&lt;/li&gt;_x000D_
&lt;li&gt;&lt;span xml:lang="es" lang="es"&gt;&lt;span&gt;Un sistema de poleas o ganchos.&lt;/span&gt;&lt;/span&gt;&lt;/li&gt;_x000D_
&lt;li&gt;Diversos modelos y colores.&lt;/li&gt;_x000D_
&lt;li&gt;Ideal para supervivencia.&lt;/li&gt;_x000D_
&lt;/ul&gt;_x000D_
&lt;p&gt;&lt;img src="https://www.rerda.com/img/cms/Brazalete Paracaidista Cuerda 3.jpg" alt="Brazalete de Paracord" width="100%" /&gt;&lt;/p&gt;</t>
  </si>
  <si>
    <t>https://rerda.com/1689/brazalete-paracord-silbato-brujula-y-pedernal.jpg,https://rerda.com/1128/brazalete-paracord-silbato-brujula-y-pedernal.jpg,https://rerda.com/1129/brazalete-paracord-silbato-brujula-y-pedernal.jpg,https://rerda.com/1688/brazalete-paracord-silbato-brujula-y-pedernal.jpg,https://rerda.com/1690/brazalete-paracord-silbato-brujula-y-pedernal.jpg,https://rerda.com/1691/brazalete-paracord-silbato-brujula-y-pedernal.jpg,https://rerda.com/1692/brazalete-paracord-silbato-brujula-y-pedernal.jpg</t>
  </si>
  <si>
    <t>Porta Cargador Doble XLT Anat 555 Poliamida</t>
  </si>
  <si>
    <t>&lt;ul&gt;_x000D_
&lt;li&gt;Esqueleto interno de plástico.&lt;/li&gt;_x000D_
&lt;li&gt;Seguros regulables con dos botones.&lt;/li&gt;_x000D_
&lt;li&gt;Paleta trasera con ajuste firme sin necesidad de cinturón.&lt;/li&gt;_x000D_
&lt;/ul&gt;_x000D_
&lt;p&gt;&lt;/p&gt;</t>
  </si>
  <si>
    <t>https://rerda.com/1132/porta-cargador-doble-xlt-anat-555-poliamida.jpg,https://rerda.com/1133/porta-cargador-doble-xlt-anat-555-poliamida.jpg,https://rerda.com/1134/porta-cargador-doble-xlt-anat-555-poliamida.jpg,https://rerda.com/1135/porta-cargador-doble-xlt-anat-555-poliamida.jpg</t>
  </si>
  <si>
    <t>Porta Elementos Poliamida Gendarmería</t>
  </si>
  <si>
    <t>Poliamida, Porta Elementos, Gendarmería</t>
  </si>
  <si>
    <t>&lt;p&gt;Solapa con abrojo.&lt;/p&gt;_x000D_
&lt;p&gt;Dos tiras traseras para el cinturón.&lt;/p&gt;</t>
  </si>
  <si>
    <t>https://rerda.com/1136/porta-elementos-poliamida-gendarmeria.jpg,https://rerda.com/1643/porta-elementos-poliamida-gendarmeria.jpg,https://rerda.com/1138/porta-elementos-poliamida-gendarmeria.jpg</t>
  </si>
  <si>
    <t>Muslera Porta Objeto</t>
  </si>
  <si>
    <t>Poliamida, Muslera, Porta Objeto</t>
  </si>
  <si>
    <t>&lt;p&gt;Porta objeto de poliamida modalidad muslera. Soporte para cinturón regulable con abrojo.&lt;/p&gt;_x000D_
&lt;p&gt;Cintas para muslo regulables.&lt;/p&gt;</t>
  </si>
  <si>
    <t>https://rerda.com/1141/muslera-porta-objeto.jpg,https://rerda.com/1142/muslera-porta-objeto.jpg</t>
  </si>
  <si>
    <t>Protector Auditivo Libus Alternative</t>
  </si>
  <si>
    <t>Seguridad Industrial</t>
  </si>
  <si>
    <t>Protector Auditivo</t>
  </si>
  <si>
    <t>&lt;p&gt;Protector tipo campana con goma espuma recubierta en material sintético.&lt;/p&gt;_x000D_
&lt;p&gt;Tamaños de vincha regulable.&lt;/p&gt;_x000D_
&lt;p&gt;Ajuste perfecto brindando una adecuada protección.&lt;/p&gt;</t>
  </si>
  <si>
    <t>https://rerda.com/1143/protector-auditivo-libus-alternative.jpg,https://rerda.com/1144/protector-auditivo-libus-alternative.jpg</t>
  </si>
  <si>
    <t>Set de Primeros Auxilios</t>
  </si>
  <si>
    <t>Primeros auxilios set</t>
  </si>
  <si>
    <t>Poliamida, Primeros Auxilios</t>
  </si>
  <si>
    <t>&lt;p&gt;Cartuchera de poliamida con un completo set de primeros auxilios.&lt;/p&gt;</t>
  </si>
  <si>
    <t>&lt;ul&gt;_x000D_
&lt;li&gt;Cinta adhesiva médica.&lt;/li&gt;_x000D_
&lt;li&gt;Banda elástica gruesa.&lt;/li&gt;_x000D_
&lt;li&gt;Tela para vendaje 5cm x 4.5 metros.&lt;/li&gt;_x000D_
&lt;li&gt;Tijera.&lt;/li&gt;_x000D_
&lt;li&gt;Pads emebidos en alcohol.&lt;/li&gt;_x000D_
&lt;li&gt;Pads embebidos en Povidona Yodada x 2.&lt;/li&gt;_x000D_
&lt;li&gt;Algodones esterilizados x 2.&lt;/li&gt;_x000D_
&lt;li&gt;2 Sets de 5 curitas cada uno.&lt;/li&gt;_x000D_
&lt;li&gt;10 alfileres de gancho.&lt;/li&gt;_x000D_
&lt;li&gt;Una banda para vendaje triangular 96cm x 96cm x 135cm.&lt;/li&gt;_x000D_
&lt;li&gt;Una pinza plástica de primeros auxilios.&lt;/li&gt;_x000D_
&lt;/ul&gt;</t>
  </si>
  <si>
    <t>https://rerda.com/1147/set-de-primeros-auxilios.jpg</t>
  </si>
  <si>
    <t>Esposas con Bisagra</t>
  </si>
  <si>
    <t>Esposas</t>
  </si>
  <si>
    <t>Policía, Esposas, Bisagras</t>
  </si>
  <si>
    <t>&lt;ul&gt;_x000D_
&lt;li&gt;Esposas policiales con bisagra.&lt;/li&gt;_x000D_
&lt;li&gt;Incluye 2 (dos) llaves, con tres bisagras carbonitruradas.&lt;/li&gt;_x000D_
&lt;li&gt;Dientes carbonitrurados.&lt;/li&gt;_x000D_
&lt;li&gt;Material templado y normalizado.&lt;/li&gt;_x000D_
&lt;/ul&gt;</t>
  </si>
  <si>
    <t>&lt;ul&gt;_x000D_
&lt;li&gt;Dentado: Doble.&lt;/li&gt;_x000D_
&lt;li&gt;Peso: 340 grs.&lt;/li&gt;_x000D_
&lt;li&gt;Longitud: 215 mm.&lt;/li&gt;_x000D_
&lt;li&gt;Apertura mínima: 50 mm.&lt;/li&gt;_x000D_
&lt;li&gt;Perímetro interior mínimo: 165 mm.&lt;/li&gt;_x000D_
&lt;li&gt;Perímetro interior máximo: 200 mm.&lt;/li&gt;_x000D_
&lt;li&gt;Posiciones de cierre: 20.&lt;/li&gt;_x000D_
&lt;li&gt;Material: Acero K-70.&lt;/li&gt;_x000D_
&lt;li&gt;Dureza: Rockwell B HRB-92.&lt;/li&gt;_x000D_
&lt;li&gt;Grosor Plegado: 20 mm.&lt;/li&gt;_x000D_
&lt;/ul&gt;</t>
  </si>
  <si>
    <t>https://rerda.com/8122/esposas-con-bisagra.jpg,https://rerda.com/8123/esposas-con-bisagra.jpg,https://rerda.com/8124/esposas-con-bisagra.jpg</t>
  </si>
  <si>
    <t>Esposas Negras con Cadena</t>
  </si>
  <si>
    <t>Policía, Esposas</t>
  </si>
  <si>
    <t>&lt;div id="short_description_content" class="rte align_justify"&gt;
&lt;p&gt;Esposas policiales de color negro.&lt;/p&gt;
&lt;p&gt;Incluye 2 (dos) llaves, cadena de 2 (dos) eslabones de unión con cierre soldado y carbonitrurado.&lt;/p&gt;
&lt;/div&gt;</t>
  </si>
  <si>
    <t>&lt;div class="rte"&gt;
&lt;p&gt;Resorte interno 1070, templado y normalizado.&lt;/p&gt;
&lt;p&gt;Doble traba de cierre.&lt;/p&gt;
&lt;p&gt;16 dientes carbonitrurados.&lt;/p&gt;
&lt;/div&gt;</t>
  </si>
  <si>
    <t>https://rerda.com/1166/esposas-negras-con-cadena.jpg</t>
  </si>
  <si>
    <t>Sudadera Red Militar Táctica Negra</t>
  </si>
  <si>
    <t>Bufandas</t>
  </si>
  <si>
    <t>Policía, Militar, Red, Sudadera</t>
  </si>
  <si>
    <t>&lt;ul&gt;_x000D_
&lt;li&gt;Sudadera militar de algodón tejida en red.&lt;/li&gt;_x000D_
&lt;li&gt;Mantiene el calor corporal en el cuello.&lt;/li&gt;_x000D_
&lt;li&gt;Sirve como opción de camuflage de rostro como de arma.&lt;/li&gt;_x000D_
&lt;/ul&gt;</t>
  </si>
  <si>
    <t>&lt;p&gt;Es usada ampliamante en Ejército y Gendarmería.&lt;/p&gt;</t>
  </si>
  <si>
    <t>https://rerda.com/3981/sudadera-red-militar-tactica-negra.jpg</t>
  </si>
  <si>
    <t>Picana con Linterna para Dama FALLADA para repuesto</t>
  </si>
  <si>
    <t>Linterna, Picana, Dama</t>
  </si>
  <si>
    <t>&lt;p&gt;Este producto está &lt;strong&gt;FALLADO&lt;/strong&gt;, no funciona.&lt;br /&gt; Sólo sirve para sacar piezas y/o repuestos.&lt;br /&gt; No tiene devolución ni cambio.&lt;/p&gt;</t>
  </si>
  <si>
    <t>&lt;ul&gt;_x000D_
&lt;li&gt;Linterna con forma de lapiz labial. Ideal para la defensa personal de dama.&lt;/li&gt;_x000D_
&lt;li&gt;Incluye cable cargador.&lt;/li&gt;_x000D_
&lt;li&gt;Batería recargable interna.&lt;/li&gt;_x000D_
&lt;li&gt;Modo Linterna: Led.&lt;/li&gt;_x000D_
&lt;li&gt;Corriente: &amp;gt;2,5A.&lt;/li&gt;_x000D_
&lt;li&gt;Potencia de salida: 1000kv.&lt;/li&gt;_x000D_
&lt;/ul&gt;</t>
  </si>
  <si>
    <t>https://rerda.com/3862/picana-con-linterna-para-dama-fallada-para-repuesto.jpg,https://rerda.com/1183/picana-con-linterna-para-dama-fallada-para-repuesto.jpg,https://rerda.com/1181/picana-con-linterna-para-dama-fallada-para-repuesto.jpg,https://rerda.com/1182/picana-con-linterna-para-dama-fallada-para-repuesto.jpg</t>
  </si>
  <si>
    <t>Esposas Descartables</t>
  </si>
  <si>
    <t>&lt;p&gt;Esposas policiales descartables de cordón.&lt;/p&gt;</t>
  </si>
  <si>
    <t>https://rerda.com/1184/esposas-descartables.jpg</t>
  </si>
  <si>
    <t>Esposas Policiales Alcatraz</t>
  </si>
  <si>
    <t>&lt;ul&gt;&lt;li&gt;Doble traba de seguridad.&lt;/li&gt;
&lt;li&gt;Seguro al cierre.&lt;/li&gt;
&lt;li&gt;Material: totalmente de acero.&lt;/li&gt;
&lt;li&gt;Incluye dos (2) llaves.&lt;/li&gt;
&lt;li&gt;Apto para uso profsional y policial.&lt;/li&gt;
&lt;/ul&gt;</t>
  </si>
  <si>
    <t>&lt;p&gt;Esposas policiales Alcatraz, industria Argentina.&lt;/p&gt;</t>
  </si>
  <si>
    <t>https://rerda.com/1185/esposas-policiales-alcatraz.jpg</t>
  </si>
  <si>
    <t>Esposas Policiales Gancho</t>
  </si>
  <si>
    <t>&lt;ul&gt;_x000D_
&lt;li&gt;Esposas policiales con dos eslabones, marca &lt;strong&gt;GANCHO&lt;/strong&gt;.&lt;/li&gt;_x000D_
&lt;li&gt;Incluye dos llaves.&lt;/li&gt;_x000D_
&lt;li&gt;Integramente de acero.&lt;/li&gt;_x000D_
&lt;li&gt;&lt;strong&gt;&lt;/strong&gt;Mecanismo de bloqueo doble.&lt;/li&gt;_x000D_
&lt;li&gt;20 (veinte) posiciones de bloqueo.&lt;/li&gt;_x000D_
&lt;/ul&gt;</t>
  </si>
  <si>
    <t>https://rerda.com/1187/esposas-policiales-gancho.jpg</t>
  </si>
  <si>
    <t>Porta Esposas Poliamida con Tapa y Gancho</t>
  </si>
  <si>
    <t>Poliamida, Ejército, Infantería, Porta Esposas, Gendarmería</t>
  </si>
  <si>
    <t>&lt;p&gt;Porta esposas de poliamida acolchadas internamente.&lt;/p&gt;_x000D_
&lt;p&gt;Con botón y un sistema de ganchos desmontables para cinturón.&lt;/p&gt;</t>
  </si>
  <si>
    <t>https://rerda.com/1199/porta-esposas-poliamida-con-tapa-y-gancho.jpg,https://rerda.com/1200/porta-esposas-poliamida-con-tapa-y-gancho.jpg</t>
  </si>
  <si>
    <t>Porta Linterna Poliamida Gerndarmería</t>
  </si>
  <si>
    <t>Porta linternas</t>
  </si>
  <si>
    <t>Poliamida, Gendarmería, Militar, Táctico, Porta Linterna</t>
  </si>
  <si>
    <t>&lt;p&gt;Porta linterna de poliamida verde para Gerndarmería.&lt;/p&gt;_x000D_
&lt;p&gt;Cuenta con pasacinto y soporte reforzado con 4 (cuatro) remaches.&lt;/p&gt;</t>
  </si>
  <si>
    <t>https://rerda.com/1201/porta-linterna-poliamida-gerndarmeria.jpg,https://rerda.com/1202/porta-linterna-poliamida-gerndarmeria.jpg</t>
  </si>
  <si>
    <t>Porta Tonfa Poliamida Gendarmería</t>
  </si>
  <si>
    <t>Poliamida, Ejército, Gendarmería, Tonfa</t>
  </si>
  <si>
    <t>&lt;p&gt;Ideal para Gendarmería Nacional y el Ejército.&lt;/p&gt;</t>
  </si>
  <si>
    <t>&lt;ul&gt;_x000D_
&lt;li&gt;Porta tonfa de poliamida verde.&lt;/li&gt;_x000D_
&lt;li&gt;Cuenta con remaches en el soporte para tonfa.&lt;/li&gt;_x000D_
&lt;li&gt;Dos botones para apertura.&lt;/li&gt;_x000D_
&lt;li&gt;Pasacinto reforzado con remache.&lt;/li&gt;_x000D_
&lt;/ul&gt;</t>
  </si>
  <si>
    <t>https://rerda.com/1204/porta-tonfa-poliamida-gendarmeria.jpg,https://rerda.com/1205/porta-tonfa-poliamida-gendarmeria.jpg,https://rerda.com/1206/porta-tonfa-poliamida-gendarmeria.jpg</t>
  </si>
  <si>
    <t>Porta Cargador Grande Poliamida Gendarmería</t>
  </si>
  <si>
    <t>Poliamida, Gendarmería, Militar, Táctico, Ejércitio</t>
  </si>
  <si>
    <t>&lt;p&gt;Porta cargador grande, de poliamida verde.&lt;/p&gt;
&lt;p&gt;Cuenta con dos botones de seguridad y pasacinto.&lt;/p&gt;</t>
  </si>
  <si>
    <t>https://rerda.com/1207/porta-cargador-grande-poliamida-gendarmeria.jpg,https://rerda.com/1208/porta-cargador-grande-poliamida-gendarmeria.jpg</t>
  </si>
  <si>
    <t>Muslera con Base y Porta Cargador Gendarmería</t>
  </si>
  <si>
    <t>Pistolera, Poliamida, Ejército, Porta Cargador, Muslera, Gendarmería, Táctico</t>
  </si>
  <si>
    <t>&lt;p&gt;Muslera de poliamida ideal para Gendarmería.&lt;/p&gt;
&lt;p&gt;Cuenta con una pistolera de seguro simple regulable con abrojo.&lt;/p&gt;
&lt;p&gt;Un porta cargador con tapa de abrojo.&lt;/p&gt;</t>
  </si>
  <si>
    <t>&lt;p&gt;Cintas para asegurar en el muslo y un seguro para cinturón. Ambos regulables.&lt;/p&gt;</t>
  </si>
  <si>
    <t>https://rerda.com/1209/muslera-con-base-y-porta-cargador-gendarmeria.jpg,https://rerda.com/1210/muslera-con-base-y-porta-cargador-gendarmeria.jpg</t>
  </si>
  <si>
    <t>Espaldera Acolchada LMGE</t>
  </si>
  <si>
    <t>Poliamida, Ejército, LMGE, L.M.G.E., General Espejo, Táctico, Liceo Militar, Espaldera, Instrucción</t>
  </si>
  <si>
    <t>&lt;ul&gt;_x000D_
&lt;li&gt;Confeccionada en Tela Cordura 600 x 600.&lt;/li&gt;_x000D_
&lt;li&gt;PVC impermeabilizador.&lt;/li&gt;_x000D_
&lt;li&gt;Costuras reforzadas. Acolchada con Polex de 10 mm.&lt;/li&gt;_x000D_
&lt;/ul&gt;</t>
  </si>
  <si>
    <t>&lt;ul&gt;_x000D_
&lt;li&gt;Ganchos de acero para sujeción al cinto tipo "&lt;em&gt;Nato&lt;/em&gt;".&lt;/li&gt;_x000D_
&lt;li&gt;Ganchos de acero para transporte de equipo.&lt;/li&gt;_x000D_
&lt;li&gt;Color verde oliva.&lt;/li&gt;_x000D_
&lt;li&gt;Ideal para Gendarmería, Ejército, Instrucción y el Liceo Militar General Espejo (LMGE).&lt;/li&gt;_x000D_
&lt;/ul&gt;</t>
  </si>
  <si>
    <t>https://rerda.com/1212/espaldera-acolchada-lmge.jpg,https://rerda.com/1213/espaldera-acolchada-lmge.jpg</t>
  </si>
  <si>
    <t>Canana Porta Cartuchos Culata 8</t>
  </si>
  <si>
    <t>Cananas (para balas o cartuchos)</t>
  </si>
  <si>
    <t>Ejército, Canana</t>
  </si>
  <si>
    <t>&lt;ul&gt;_x000D_
&lt;li&gt;Canana porta cartucho con capacidad para 8 (ocho) cartuchos.&lt;/li&gt;_x000D_
&lt;li&gt;Diseñada para la culata de escopeta.&lt;/li&gt;_x000D_
&lt;/ul&gt;</t>
  </si>
  <si>
    <t>https://rerda.com/1228/canana-porta-cartuchos-culata-8.jpg,https://rerda.com/1225/canana-porta-cartuchos-culata-8.jpg,https://rerda.com/1226/canana-porta-cartuchos-culata-8.jpg,https://rerda.com/1227/canana-porta-cartuchos-culata-8.jpg</t>
  </si>
  <si>
    <t>Correa para Escopeta Galón Ancho</t>
  </si>
  <si>
    <t>Infantería, Motorizada, Grupos Especiales, Tácticos</t>
  </si>
  <si>
    <t>&lt;ul&gt;&lt;li&gt;Correa regulable de 2 puntos, elaborado en pliamida con enganches de cuero.&lt;/li&gt;
&lt;li&gt;Reforzado con remaches.&lt;/li&gt;
&lt;/ul&gt;</t>
  </si>
  <si>
    <t>https://rerda.com/1229/correa-para-escopeta-galon-ancho.jpg,https://rerda.com/1230/correa-para-escopeta-galon-ancho.jpg,https://rerda.com/1231/correa-para-escopeta-galon-ancho.jpg,https://rerda.com/1232/correa-para-escopeta-galon-ancho.jpg</t>
  </si>
  <si>
    <t>Boina de Lana Negra sin costuras</t>
  </si>
  <si>
    <t>Boinas</t>
  </si>
  <si>
    <t>Policía, Ejército, Gendarmería, Fuerzas Especiales, Boina</t>
  </si>
  <si>
    <t>&lt;ul&gt;_x000D_
&lt;li&gt;Boina de Lana de amplio uso en las fuerzas armadas.&lt;/li&gt;_x000D_
&lt;li&gt;Confeccionada en una sola pieza y bien abrigada.&lt;/li&gt;_x000D_
&lt;li&gt;Sin talle. Es regulable.&lt;/li&gt;_x000D_
&lt;li&gt;Caída hacia la derecha.&lt;/li&gt;_x000D_
&lt;/ul&gt;</t>
  </si>
  <si>
    <t>&lt;ul&gt;_x000D_
&lt;li&gt;Sección para colocar el escudo hacia la izquierda.&lt;/li&gt;_x000D_
&lt;li&gt;Sin costuras.&lt;/li&gt;_x000D_
&lt;li&gt;Placa interna para dar sostén al escudo.&lt;/li&gt;_x000D_
&lt;li&gt;Tela de red en el interior.&lt;/li&gt;_x000D_
&lt;/ul&gt;</t>
  </si>
  <si>
    <t>https://rerda.com/4175/boina-de-lana-negra-sin-costuras.jpg,https://rerda.com/1247/boina-de-lana-negra-sin-costuras.jpg,https://rerda.com/1249/boina-de-lana-negra-sin-costuras.jpg,https://rerda.com/1248/boina-de-lana-negra-sin-costuras.jpg</t>
  </si>
  <si>
    <t>Pistolera Anatómica Bersa Mini Thunder XTL</t>
  </si>
  <si>
    <t>Pistolera, Poliamida, Policía, Bersa, Minithund XTL</t>
  </si>
  <si>
    <t>&lt;p&gt;Funda externa de saque rápido, termoformada y confeccionada en cordura de alta resistencia.&lt;/p&gt;_x000D_
&lt;p&gt;Apta para cinturones de hasta 5.5cm de ancho.&lt;/p&gt;</t>
  </si>
  <si>
    <t>https://rerda.com/2877/pistolera-anatomica-bersa-mini-thunder-xtl.jpg,https://rerda.com/2878/pistolera-anatomica-bersa-mini-thunder-xtl.jpg,https://rerda.com/2879/pistolera-anatomica-bersa-mini-thunder-xtl.jpg</t>
  </si>
  <si>
    <t>Pistolera Termoformada BLK</t>
  </si>
  <si>
    <t>Poliamida, Policía, Bersa, Thunder</t>
  </si>
  <si>
    <t>&lt;ul&gt;&lt;li&gt;Funda termoformada de poliamida con saque rápido.&lt;/li&gt;
&lt;li&gt;Pasacinto reforzado y adaptado para cinturones de hasta 5,5 cm.&lt;/li&gt;
&lt;li&gt;Para modelos Bersa Thunder.&lt;/li&gt;
&lt;/ul&gt;</t>
  </si>
  <si>
    <t>&lt;ul&gt;&lt;li&gt;Ideal para fuerzas policiales de seguridad.&lt;/li&gt;
&lt;li&gt;Construido en poliéster y cordura los que otorgan una gran resistencia al uso intensivo y a todo tipo de condiciones climáticas.&lt;/li&gt;
&lt;/ul&gt;</t>
  </si>
  <si>
    <t>https://rerda.com/1261/pistolera-termoformada-blk.jpg,https://rerda.com/1262/pistolera-termoformada-blk.jpg,https://rerda.com/1263/pistolera-termoformada-blk.jpg</t>
  </si>
  <si>
    <t>Pouch Grande Rerda</t>
  </si>
  <si>
    <t>Pouch</t>
  </si>
  <si>
    <t>&lt;p&gt;2 (dos) bolsillos al frente, con solapa y abrojo.&lt;/p&gt;_x000D_
&lt;p&gt;2 (dos) tiras transversales para anclage.&lt;/p&gt;_x000D_
&lt;p&gt;4 (cuatro) tiras verticales regulables de anclage.&lt;/p&gt;</t>
  </si>
  <si>
    <t>&lt;p&gt;Sistema molle al dorso.&lt;/p&gt;</t>
  </si>
  <si>
    <t>https://rerda.com/1265/pouch-grande-rerda.jpg,https://rerda.com/1266/pouch-grande-rerda.jpg,https://rerda.com/1267/pouch-grande-rerda.jpg</t>
  </si>
  <si>
    <t>Correa de Tres Puntos</t>
  </si>
  <si>
    <t>Policía, Táctico</t>
  </si>
  <si>
    <t>https://rerda.com/1270/correa-de-tres-puntos.jpg,https://rerda.com/1268/correa-de-tres-puntos.jpg,https://rerda.com/1269/correa-de-tres-puntos.jpg</t>
  </si>
  <si>
    <t>Pistolera Nivel 2 Bersa TPR9</t>
  </si>
  <si>
    <t>Policía, Fuerzas Especiales, Nivel 2, Bersa TPR9</t>
  </si>
  <si>
    <t>&lt;ul&gt;_x000D_
&lt;li&gt;Funda pistolera táctica rotativa 230º.&lt;/li&gt;_x000D_
&lt;li&gt;Fabricada completamente en polímero.&lt;/li&gt;_x000D_
&lt;li&gt;Botón de seguridad.&lt;/li&gt;_x000D_
&lt;li&gt;Para modelos de Bersa TPR9.&lt;/li&gt;_x000D_
&lt;/ul&gt;</t>
  </si>
  <si>
    <t>&lt;ul&gt;_x000D_
&lt;li&gt;Inlcuye llave Allen para ajustar y regular la funda.&lt;/li&gt;_x000D_
&lt;li&gt;Al introducir el arma en la funda, ésta queda trabada.&lt;/li&gt;_x000D_
&lt;li&gt;Puede desenfundar rápidamente  con sólo presionar el botón.&lt;/li&gt;_x000D_
&lt;li&gt;Base rotativa para cinturón de hasta 5cm de ancho.&lt;/li&gt;_x000D_
&lt;/ul&gt;</t>
  </si>
  <si>
    <t>https://rerda.com/2589/pistolera-nivel-2-bersa-tpr9.jpg,https://rerda.com/2588/pistolera-nivel-2-bersa-tpr9.jpg,https://rerda.com/2590/pistolera-nivel-2-bersa-tpr9.jpg,https://rerda.com/2591/pistolera-nivel-2-bersa-tpr9.jpg,https://rerda.com/2592/pistolera-nivel-2-bersa-tpr9.jpg,https://rerda.com/2593/pistolera-nivel-2-bersa-tpr9.jpg,https://rerda.com/2594/pistolera-nivel-2-bersa-tpr9.jpg</t>
  </si>
  <si>
    <t>Pistolera Automatic Holster AH Bersa Thunder Pro</t>
  </si>
  <si>
    <t>Pistolera, Policía, Funda, Bersa, Automatic Holster, Nivel 3, Thunder Pro</t>
  </si>
  <si>
    <t>Funda para Bersa Thunder Pro de 9mm/40mm.&lt;br /&gt;Nivel de Seguridad 5.&lt;br /&gt;</t>
  </si>
  <si>
    <t>Toda la acción de desenfundar y alimentar el arma, se realiza con una sola mano, más rápido que si llevásemos cartucho en recamara.&lt;br /&gt;Automatic Holster(AH), es un sistema por el cual, con un solo movimiento, desenfundamos y el arma sale con cartucho en recamara y seguros manuales desactivados.&lt;br /&gt;El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+100ºC).&lt;br /&gt;La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agresión.&lt;br /&gt;&lt;strong&gt;Automatic Action&lt;/strong&gt;: Un sistema por el cual, con un solo movimiento, desenfundamos y el arma sale con cartucho en recamara y seguros manuales desactivados.&lt;br /&gt;</t>
  </si>
  <si>
    <t>https://rerda.com/1279/pistolera-automatic-holster-ah-bersa-thunder-pro.jpg,https://rerda.com/1280/pistolera-automatic-holster-ah-bersa-thunder-pro.jpg,https://rerda.com/1281/pistolera-automatic-holster-ah-bersa-thunder-pro.jpg,https://rerda.com/1282/pistolera-automatic-holster-ah-bersa-thunder-pro.jpg</t>
  </si>
  <si>
    <t>Porta Esposas Anatómico XTL</t>
  </si>
  <si>
    <t>Poliamida, Termo formada, Porta Esposas, Termoformada</t>
  </si>
  <si>
    <t>&lt;p&gt;Porta esposas termoformada con anclaje de polímero reforzado con 3 (tres) remaches. Dispone de pestañas para asegurar al cinturón.&lt;/p&gt;</t>
  </si>
  <si>
    <t>&lt;p&gt;&lt;/p&gt;_x000D_
&lt;p style="text-align: left;"&gt;Dispone de dos botones para contemplar esposas de tamaño grande.&lt;/p&gt;</t>
  </si>
  <si>
    <t>https://rerda.com/1288/porta-esposas-anatomico-xtl.jpg,https://rerda.com/1289/porta-esposas-anatomico-xtl.jpg,https://rerda.com/1290/porta-esposas-anatomico-xtl.jpg</t>
  </si>
  <si>
    <t>Porta Esposas Termoformadas Guerrillera</t>
  </si>
  <si>
    <t>Poliamida, Porta Esposas, Termoformada</t>
  </si>
  <si>
    <t>Poliamida termo formada.&lt;br /&gt;Cinta con botón y abrojo regulable, punta revestida en cuero para facilitar su apertura.&lt;br /&gt;Modalidad saque rápido.&lt;br /&gt;</t>
  </si>
  <si>
    <t>https://rerda.com/1292/porta-esposas-termoformadas-guerrillera.jpg,https://rerda.com/1291/porta-esposas-termoformadas-guerrillera.jpg</t>
  </si>
  <si>
    <t>Porta Esposas de Cuero</t>
  </si>
  <si>
    <t>Cuero, Policía, Penitenciaría, Porta Esposas</t>
  </si>
  <si>
    <t>&lt;p&gt;Porta esposas de cuero de muy alta calidad.&lt;/p&gt;_x000D_
&lt;p&gt;Pose un pasacinto para cinturones de hasta 5 cm.&lt;/p&gt;_x000D_
&lt;p&gt;Contornos cocidos y costuras reforzadas.&lt;/p&gt;</t>
  </si>
  <si>
    <t>https://rerda.com/1293/porta-esposas-de-cuero.jpg,https://rerda.com/1294/porta-esposas-de-cuero.jpg,https://rerda.com/1295/porta-esposas-de-cuero.jpg</t>
  </si>
  <si>
    <t>Porta Esposas Táctico TMF</t>
  </si>
  <si>
    <t>Poliamida, Porta Esposas, Táctico, Hoster</t>
  </si>
  <si>
    <t>&lt;p&gt;Porta esposas termoformado de poliamida con anclaje táctico de polímero para cinturón, tipo Holster.&lt;/p&gt;</t>
  </si>
  <si>
    <t>https://rerda.com/1296/porta-esposas-tactico-tmf.jpg,https://rerda.com/1297/porta-esposas-tactico-tmf.jpg,https://rerda.com/1298/porta-esposas-tactico-tmf.jpg</t>
  </si>
  <si>
    <t>Pistolera Termoformada Táctica con Tapa</t>
  </si>
  <si>
    <t>Poliamida, Policía, Táctica</t>
  </si>
  <si>
    <t>&lt;ul&gt;&lt;li&gt;Funda de poliamida termoformada con tapa.&lt;/li&gt;
&lt;li&gt;Esquinas cosidas y parche de cuero en el centro.&lt;/li&gt;
&lt;li&gt;Soporte de polímero para cinturón, tipo táctico o holster.&lt;/li&gt;
&lt;/ul&gt;</t>
  </si>
  <si>
    <t>https://rerda.com/1303/pistolera-termoformada-tactica-con-tapa.jpg,https://rerda.com/1299/pistolera-termoformada-tactica-con-tapa.jpg,https://rerda.com/1300/pistolera-termoformada-tactica-con-tapa.jpg,https://rerda.com/1301/pistolera-termoformada-tactica-con-tapa.jpg,https://rerda.com/1302/pistolera-termoformada-tactica-con-tapa.jpg</t>
  </si>
  <si>
    <t>Pistolera Termoformada Multimarca</t>
  </si>
  <si>
    <t>Poliamida, Saque rápido, Policía</t>
  </si>
  <si>
    <t>Funda pistolera de poliamida multimarca.&lt;br /&gt;Saque rápido regulable con abrojo (velcro).&lt;br /&gt;Anclajes para cinturón de 42 mm.&lt;br /&gt;Para Zurdo y Diestro.&lt;br /&gt;</t>
  </si>
  <si>
    <t>Ideal para todos los modelos y marcas de armas.&lt;br /&gt;Pasa cinto con abrojo (velcro) ajustable en longitud de ambos lados de la pistolera para una mayor comodidad.&lt;br /&gt;Interior acolchado. Se logra mayor cuidado y menor fricción.&lt;br /&gt;</t>
  </si>
  <si>
    <t>https://rerda.com/1304/pistolera-termoformada-multimarca.jpg,https://rerda.com/1305/pistolera-termoformada-multimarca.jpg,https://rerda.com/1306/pistolera-termoformada-multimarca.jpg</t>
  </si>
  <si>
    <t>Funda Fobus GLCH con Botón de Liberación</t>
  </si>
  <si>
    <t>Policía, Glock, Fobus</t>
  </si>
  <si>
    <t>&lt;ul&gt;&lt;li&gt;Mecanismo de la funda.&lt;/li&gt;
&lt;li&gt;Sistema de bloqueo en el área del guardamonte.&lt;/li&gt;
&lt;li&gt;Disponible para mano izquierda.&lt;/li&gt;
&lt;li&gt;&lt;strong&gt;Glock&lt;/strong&gt;: 17, 19, 22, 23, 31, 32, 34, 35.&lt;/li&gt;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</si>
  <si>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&lt;/ul&gt;&lt;p&gt;&lt;strong&gt;Estuches compatibles&lt;/strong&gt;: 6900, 3901-G, CU9G, 6900-SF.&lt;/p&gt;
&lt;h3&gt;Modo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</si>
  <si>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https://rerda.com/1310/funda-fobus-glch-con-boton-de-liberacion.jpg</t>
  </si>
  <si>
    <t>Porta Elementos de Poliamida con Cierre XTL</t>
  </si>
  <si>
    <t>Poliamida, Porta Elementos, Cierre</t>
  </si>
  <si>
    <t>&lt;ul&gt;_x000D_
&lt;li&gt;Porta elementos de poliamida con cierre principal.&lt;/li&gt;_x000D_
&lt;li&gt;Bolsillo delantero con cierre.&lt;/li&gt;_x000D_
&lt;li&gt;Bolsillo interno con abrojo (velcro).&lt;/li&gt;_x000D_
&lt;/ul&gt;_x000D_
&lt;p&gt;&lt;/p&gt;</t>
  </si>
  <si>
    <t>&lt;p&gt;Dos sujetadores regulables con abrojo (velcro) para el cinturón.&lt;/p&gt;</t>
  </si>
  <si>
    <t>https://rerda.com/1324/porta-elementos-de-poliamida-con-cierre-xtl.jpg,https://rerda.com/1322/porta-elementos-de-poliamida-con-cierre-xtl.jpg,https://rerda.com/1323/porta-elementos-de-poliamida-con-cierre-xtl.jpg,https://rerda.com/1325/porta-elementos-de-poliamida-con-cierre-xtl.jpg</t>
  </si>
  <si>
    <t>Sable Corto</t>
  </si>
  <si>
    <t>Sables</t>
  </si>
  <si>
    <t>Policía, Gala, Sable, Salida, Desfile</t>
  </si>
  <si>
    <t>&lt;p&gt;Sable reglamentario corto.&lt;/p&gt;
&lt;p&gt;Escudo Argentino y un cacique labrado en una cara de la hoja. Leyenda labrada en la otra cara "Sean eternos los laureles".&lt;/p&gt;</t>
  </si>
  <si>
    <t>&lt;ul&gt;&lt;li&gt;Largo total con funda: 48 cm.&lt;/li&gt;
&lt;li&gt;Largo de la funda: 35 cm.&lt;/li&gt;
&lt;li&gt;Ancho de la funda: 3 cm.&lt;/li&gt;
&lt;li&gt;Espesor de la funda: 1,5 cm.&lt;/li&gt;
&lt;li&gt;Largo de la hoja: 32,7 cm.&lt;/li&gt;
&lt;li&gt;Ancho de la hoja: 2 cm.&lt;/li&gt;
&lt;li&gt;Espesor de la hoja: 3 mm.&lt;/li&gt;
&lt;li&gt;Largo del mango: 12 cm.&lt;/li&gt;
&lt;li&gt;Ancho del mango: 3 cm.&lt;/li&gt;
&lt;li&gt;Espesor del mango: 2 cm.&lt;/li&gt;
&lt;li&gt;Mango de plástico y metal labrado dorado.&lt;/li&gt;
&lt;li&gt;Empuñadura dorada labrada.&lt;/li&gt;
&lt;li&gt;Mango con una argolla para poder colgar.&lt;/li&gt;
&lt;li&gt;Funda con un botón para poder colgar en cinturón.&lt;/li&gt;
&lt;li&gt;Incluye una funda de tela con cordel para envolver y guardar.&lt;/li&gt;
&lt;/ul&gt;</t>
  </si>
  <si>
    <t>https://rerda.com/1327/sable-corto.jpg,https://rerda.com/1329/sable-corto.jpg,https://rerda.com/1328/sable-corto.jpg,https://rerda.com/1326/sable-corto.jpg</t>
  </si>
  <si>
    <t>Linterna Táctica de Aluminio Mini Led Cree Zoom a Pilas AAA</t>
  </si>
  <si>
    <t>Linterna, Led, Zoom</t>
  </si>
  <si>
    <t>Linterna de metal con zoom: 1x a 2000x.&lt;br /&gt;Led CREE de 180 lúmenes de potencia.&lt;br /&gt;Usa 3 pilas AAA.&lt;br /&gt;Pulsador de encendido en el culote.&lt;br /&gt;</t>
  </si>
  <si>
    <t>La sección de la lente se estira y se encoge, de esta forma se logra un haz de luz focal así como también un círculo lumínico difusor.&lt;br /&gt;</t>
  </si>
  <si>
    <t>https://rerda.com/3728/linterna-tactica-de-aluminio-mini-led-cree-zoom-a-pilas-aaa.jpg,https://rerda.com/1331/linterna-tactica-de-aluminio-mini-led-cree-zoom-a-pilas-aaa.jpg</t>
  </si>
  <si>
    <t>Baqueta Giratoria de Aluminio</t>
  </si>
  <si>
    <t>Para armas</t>
  </si>
  <si>
    <t>Policía, Penitenciaría, Ejército, Infantería, Gendarmería, Fuerzas Especiales</t>
  </si>
  <si>
    <t>&lt;p&gt;Incluye dos piezas para intruducir el paño limpiador y estuche de plástico.&lt;/p&gt;_x000D_
&lt;p&gt;Ideal para armas de calibre grueso.&lt;/p&gt;</t>
  </si>
  <si>
    <t>https://rerda.com/1333/baqueta-giratoria-de-aluminio.jpg</t>
  </si>
  <si>
    <t>Paños para Limpiar Arma Calibre 38 al 45</t>
  </si>
  <si>
    <t>&lt;p&gt;50 parches para la limpieza de armas de calibres 38 al 45.&lt;/p&gt;</t>
  </si>
  <si>
    <t>https://rerda.com/1334/panos-para-limpiar-arma-calibre-38-al-45.jpg</t>
  </si>
  <si>
    <t>Linterna Fluor Sumergible Recargable</t>
  </si>
  <si>
    <t>Linterna, Led, Sumergible, Buceo, Acuática</t>
  </si>
  <si>
    <t>&lt;ul&gt;_x000D_
&lt;li&gt;Linterna de buceo acuática sumergible con led de gran potencia.&lt;/li&gt;_x000D_
&lt;li&gt;&lt;strong&gt;Potencia del Led&lt;/strong&gt;: 800 lúmenes.&lt;/li&gt;_x000D_
&lt;li&gt;&lt;strong&gt;Alcance&lt;/strong&gt;: 80 metros.&lt;/li&gt;_x000D_
&lt;/ul&gt;</t>
  </si>
  <si>
    <t>&lt;ul&gt;_x000D_
&lt;li&gt;Muñequera (malla) ajustable de velcro (abrojo) para buceo.&lt;/li&gt;_x000D_
&lt;li&gt;Cuerpo plástico de alta resistencia y durabilidad.&lt;/li&gt;_x000D_
&lt;li&gt;Led Cree XM-L T6.&lt;/li&gt;_x000D_
&lt;li&gt;&lt;strong&gt;Vida útil del Led&lt;/strong&gt;: 30.000 horas.&lt;/li&gt;_x000D_
&lt;li&gt;Tipo de luz blanca y lente convexo.&lt;/li&gt;_x000D_
&lt;li&gt;Cabezal de aluminio resistente.&lt;/li&gt;_x000D_
&lt;li&gt;&lt;strong&gt;Interruptor switch con tres modos&lt;/strong&gt;: Fuerte, Débil e Intermitente.&lt;/li&gt;_x000D_
&lt;li&gt;Visible bajo el agua a 20 metros.&lt;/li&gt;_x000D_
&lt;li&gt;Compatible con una batería 18650 o 3 pilas AAA.&lt;/li&gt;_x000D_
&lt;li&gt;Incluye adaptador para pilas AAA.&lt;/li&gt;_x000D_
&lt;li&gt;&lt;strong&gt;Consumo&lt;/strong&gt;: 4,5v.&lt;/li&gt;_x000D_
&lt;/ul&gt;</t>
  </si>
  <si>
    <t>https://rerda.com/1335/linterna-fluor-sumergible-recargable.jpg,https://rerda.com/1336/linterna-fluor-sumergible-recargable.jpg,https://rerda.com/1337/linterna-fluor-sumergible-recargable.jpg,https://rerda.com/1338/linterna-fluor-sumergible-recargable.jpg</t>
  </si>
  <si>
    <t>Linterna 9 leds flashlight</t>
  </si>
  <si>
    <t>Linterna</t>
  </si>
  <si>
    <t>&lt;strong&gt;Potencia&lt;/strong&gt;: 18 lúmenes.&lt;br /&gt;9 LEDs de alta luminosidad.&lt;br /&gt;Tiempo de ejecución de 8 horas.&lt;br /&gt;3 pilas AAA incluidas.í&lt;br /&gt;Soporta 8hs de uso.&lt;br /&gt;</t>
  </si>
  <si>
    <t>Tener una fuente de luz de respaldo cuando la electricidad se interrumpe con este LED mini linterna Rayovac 9.&lt;br /&gt;La linterna LED portátil es lo suficientemente pequeño como para caber en un bolso o cartera, por lo que puede tener a la mano en cualquier momento que lo necesite.&lt;br /&gt;Cuenta con una empuñadura de goma para un fácil manejo y tiene LEDs de alta luminosidad que proporcionan hasta ocho horas de luz desde las baterías de servicio pesado incluídos.&lt;br /&gt;La linterna lúmenes LED cuenta con uninterruptor de la tapa posterior que impide que la luz procedente de conmutación accidentalmente o cuando se almacena o transporta en una bolsa.&lt;br /&gt;</t>
  </si>
  <si>
    <t>https://rerda.com/1339/linterna-9-leds-flashlight.jpg,https://rerda.com/1340/linterna-9-leds-flashlight.jpg</t>
  </si>
  <si>
    <t>Chaleco Táctico Vial Verde Gendarmería</t>
  </si>
  <si>
    <t>Chaleco, Vial, Gendarmería, Táctico</t>
  </si>
  <si>
    <t>&lt;ul&gt;_x000D_
&lt;li&gt;Confeccionado en cordura importada 600 x 600.&lt;/li&gt;_x000D_
&lt;li&gt;Hebillas de resina acetálica, cintas reforzadas.&lt;/li&gt;_x000D_
&lt;li&gt;Posee dos porta cargador.&lt;/li&gt;_x000D_
&lt;/ul&gt;</t>
  </si>
  <si>
    <t>&lt;ul&gt;_x000D_
&lt;li&gt;Un porta objetos.&lt;/li&gt;_x000D_
&lt;li&gt;Dos porta handy.&lt;/li&gt;_x000D_
&lt;li&gt;Una pistolera.&lt;/li&gt;_x000D_
&lt;li&gt;Un porta esposas.&lt;/li&gt;_x000D_
&lt;li&gt;Con cintas reflectivas.&lt;/li&gt;_x000D_
&lt;li&gt;El chaleco viene con todos los abrojos para nombre grado y cintas reflectivas para poder quitarlas según la necesidad de uso.&lt;/li&gt;_x000D_
&lt;li&gt;Cartel en la espalda sujeto con velcro (abrojo).&lt;/li&gt;_x000D_
&lt;/ul&gt;</t>
  </si>
  <si>
    <t>https://rerda.com/1341/chaleco-tactico-vial-verde-gendarmeria.jpg,https://rerda.com/1342/chaleco-tactico-vial-verde-gendarmeria.jpg,https://rerda.com/1343/chaleco-tactico-vial-verde-gendarmeria.jpg,https://rerda.com/1344/chaleco-tactico-vial-verde-gendarmeria.jpg</t>
  </si>
  <si>
    <t>Rabiza Simple con Abrojo (velcro)</t>
  </si>
  <si>
    <t>Rabizas</t>
  </si>
  <si>
    <t>Poliamida, Policía, Táctico, Nylon</t>
  </si>
  <si>
    <t>Correa de seguridad para sujetar el arma al cinturón, chaleco, etc.&lt;br /&gt;Con esta rabiza se evita la pérdida del arma en un operativo.&lt;br /&gt;</t>
  </si>
  <si>
    <t>Ajuste para fijar en la correa/del chaleco/pantalones.&lt;br /&gt;Con gancho de metal, se puede utilizar para conectar una pistola de airsoft, arma de la mano, etc.&lt;br /&gt;También puede ser llavero.&lt;br /&gt;Utilizar como un cable de línea telefónica, puede ser estirado.&lt;br /&gt;No es fácil de ser cortado, muy buena calidad.&lt;br /&gt;</t>
  </si>
  <si>
    <t>https://rerda.com/1364/rabiza-simple-con-abrojo-velcro.jpg,https://rerda.com/1345/rabiza-simple-con-abrojo-velcro.jpg,https://rerda.com/1346/rabiza-simple-con-abrojo-velcro.jpg,https://rerda.com/1347/rabiza-simple-con-abrojo-velcro.jpg,https://rerda.com/1348/rabiza-simple-con-abrojo-velcro.jpg</t>
  </si>
  <si>
    <t>Tonfa con Portatonfa</t>
  </si>
  <si>
    <t>Tonfa,Porta tonfa</t>
  </si>
  <si>
    <t>Policía, Penitenciaría, Seguridad, Tonfa, Táctica, Portatonfa</t>
  </si>
  <si>
    <t>&lt;ul&gt;_x000D_
&lt;li&gt;Bastón Policial con mango lateral.&lt;/li&gt;_x000D_
&lt;li&gt;Realizado el bastón en Policarbonato (Termoplástico de ingenieria).&lt;/li&gt;_x000D_
&lt;li&gt;Portatonfa de cuero y soporte de plástico.&lt;/li&gt;_x000D_
&lt;/ul&gt;</t>
  </si>
  <si>
    <t>https://rerda.com/1352/tonfa-con-portatonfa.jpg</t>
  </si>
  <si>
    <t>Kit de Limpieza Lubrilina</t>
  </si>
  <si>
    <t>Baqueta, Limpiador, 9mm, 38mm</t>
  </si>
  <si>
    <t>&lt;ul&gt;_x000D_
&lt;li&gt;Set de limpieza de armas completo Lubrilina.&lt;/li&gt;_x000D_
&lt;li&gt;Sirve para calibres 9mm y 38mm.&lt;/li&gt;_x000D_
&lt;/ul&gt;</t>
  </si>
  <si>
    <t>&lt;ul&gt;_x000D_
&lt;li&gt;Un aceite lubricante doble acción para armas de 50cc.&lt;/li&gt;_x000D_
&lt;li&gt;Una baqueta con empuñadura ergonómica.&lt;/li&gt;_x000D_
&lt;li&gt;Un cepillo redondo de tela.&lt;/li&gt;_x000D_
&lt;li&gt;Un cepillo redondo de cerdas de cobre.&lt;/li&gt;_x000D_
&lt;li&gt;Ojal de plástico para trapos o paños limpiadores.&lt;/li&gt;_x000D_
&lt;li&gt;Paños de papel para limpieza.&lt;/li&gt;_x000D_
&lt;/ul&gt;</t>
  </si>
  <si>
    <t>https://rerda.com/3872/kit-de-limpieza-lubrilina.jpg</t>
  </si>
  <si>
    <t>Correa Bungee</t>
  </si>
  <si>
    <t>Táctico, Bungee, Correa</t>
  </si>
  <si>
    <t>&lt;ul&gt;&lt;li&gt;Correa Táctica de un punto con Bungee Cord.&lt;/li&gt;
&lt;li&gt;Totalmente regulable.&lt;/li&gt;
&lt;/ul&gt;</t>
  </si>
  <si>
    <t>&lt;ul&gt;&lt;li&gt;Bungee Cord. de amortiguación.&lt;/li&gt;
&lt;li&gt;Hebillas y correderas de PVC.&lt;/li&gt;
&lt;li&gt;Para uso táctico por parte de las fuerzas armadas.&lt;/li&gt;
&lt;/ul&gt;</t>
  </si>
  <si>
    <t>https://rerda.com/1362/correa-bungee.jpg,https://rerda.com/1363/correa-bungee.jpg,https://rerda.com/1365/correa-bungee.jpg</t>
  </si>
  <si>
    <t>Bastón Semirrígido</t>
  </si>
  <si>
    <t>Policía, Bastón, Táctico, Tonfa, Porta Tonfa, Porta Bastón</t>
  </si>
  <si>
    <t>Bastón policial semirrígido de goma, para uso táctico.&lt;br /&gt;</t>
  </si>
  <si>
    <t>https://rerda.com/1366/baston-semirrigido.jpg</t>
  </si>
  <si>
    <t>Porta Cargador Fobus DSS1</t>
  </si>
  <si>
    <t>Policía, Porta Cargador, Fobus</t>
  </si>
  <si>
    <t>&lt;h3&gt;Ideal para:&lt;/h3&gt;
&lt;ul&gt;&lt;li&gt;Ruger LC9s.&lt;/li&gt;
&lt;li&gt;Walther CCP.&lt;/li&gt;
&lt;li&gt;Walther PPS M2.&lt;/li&gt;
&lt;li&gt;S&amp;amp;W Shield.&lt;/li&gt;
&lt;li&gt;Glock 43.&lt;/li&gt;
&lt;li&gt;Glock 42.&lt;/li&gt;
&lt;li&gt;Springfield XDS.&lt;/li&gt;
&lt;li&gt;Kahr9.&lt;/li&gt;
&lt;/ul&gt;</t>
  </si>
  <si>
    <t>&lt;div class="row"&gt;
&lt;div class="col-sm-6"&gt;&lt;iframe width="100%" height="315" src="https://www.youtube.com/embed/iBw6sQXl8jU?rel=0" frameborder="0"&gt;&lt;/iframe&gt;&lt;/div&gt;
&lt;div class="col-sm-6"&gt;
&lt;h3&gt;Opciones de montaje:&lt;/h3&gt;
&lt;ul&gt;&lt;li&gt;Paleta&lt;/li&gt;
&lt;li&gt;Correa&lt;/li&gt;
&lt;/ul&gt;&lt;h3&gt;Mecanismo del Estuche&lt;/h3&gt;
&lt;p&gt;Doble Sistema de resorte que permite ajuste del estuche, tanto hacia los lados como hacia el  frente y parte posterior, lo que le permite adaptarse a diferentes magazines pila simple de calibres 380, 9mm y 40.&lt;/p&gt;
&lt;h3&gt;Modo de uso&lt;/h3&gt;
&lt;ul&gt;&lt;li&gt;Ajústese el cinturón.&lt;/li&gt;
&lt;li&gt;Coloque el porta magazine en la cadera y asegúrese de empujar la paleta hasta el fondo en el cinturón.&lt;/li&gt;
&lt;li&gt;Extraiga de manera rápida rápida y decisiva, con un movimiento hacia arriba.&lt;/li&gt;
&lt;/ul&gt;&lt;h3&gt; &lt;br /&gt;Información técnica&lt;/h3&gt;
&lt;ul&gt;&lt;li&gt;&lt;strong&gt;Material del Estuche&lt;/strong&gt;: Fórmula de Polímero moldeada por inyección, resortes de polímero y un resorte de metal.&lt;/li&gt;
&lt;li&gt;&lt;strong&gt;Retención Pasiva&lt;/strong&gt;: El Sistema de Retención Pasiva Fobus, permite una instintiva y rápida extracción del magazine. El mecanismo del estuche aplica presión en la parte posterior y en los lados del magazine y lo mantiene firmemente en su lugar.&lt;/li&gt;
&lt;/ul&gt;&lt;/div&gt;
&lt;/div&gt;</t>
  </si>
  <si>
    <t>https://rerda.com/1368/porta-cargador-fobus-dss1.jpg,https://rerda.com/1858/porta-cargador-fobus-dss1.jpg,https://rerda.com/1860/porta-cargador-fobus-dss1.jpg,https://rerda.com/1859/porta-cargador-fobus-dss1.jpg</t>
  </si>
  <si>
    <t>Porta Cartuchos Doble Fobus 6909ND</t>
  </si>
  <si>
    <t>Porta Cargador, Táctico, Fobus, Doble</t>
  </si>
  <si>
    <t>&lt;h4&gt;Preparados para cartuchos de calibre:&lt;/h4&gt;
&lt;ul&gt;&lt;li&gt;9mm Double Stack Magazines (no Glock).&lt;/li&gt;
&lt;li&gt;Ruger SR9.&lt;/li&gt;
&lt;li&gt;Pistola Americana 9mm.&lt;/li&gt;
&lt;li&gt;CZ P07.&lt;/li&gt;
&lt;li&gt;S&amp;amp;W M&amp;amp;P.&lt;/li&gt;
&lt;li&gt;Walther PPQ.&lt;/li&gt;
&lt;/ul&gt;</t>
  </si>
  <si>
    <t>&lt;div class="row"&gt;
&lt;div class="col-sm-6"&gt;&lt;iframe width="100%" height="315" src="https://www.youtube.com/embed/TqFjshzhPuE?rel=0" frameborder="0"&gt;&lt;/iframe&gt;&lt;/div&gt;
&lt;div class="col-sm-6"&gt;
&lt;p&gt;&lt;strong&gt;Mecanismo del Estuche:&lt;/strong&gt; Retención pasiva con tornillo de ajuste&lt;/p&gt;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&lt;/ul&gt;&lt;h4&gt;Modo de uso&lt;/h4&gt;
&lt;ul&gt;&lt;li&gt;Ajuste su cinturón.&lt;/li&gt;
&lt;li&gt;Coloque el estuche en su cadera y asegúrese de empujar la paleta completamente hasta abajo hasta hacer tope con su cinturón.&lt;/li&gt;
&lt;li&gt;Desenfunde de manera rápida y decidida, en un movimiento hacia arriba como si se encontrara en una situación crítica.&lt;/li&gt;
&lt;li&gt;El estuche ofrece un tornillo de ajuste para conseguir un nivel de retención más preciso y acorde a su preferencia personal.&lt;/li&gt;
&lt;/ul&gt;&lt;h4&gt;Información técnica:&lt;/h4&gt;
&lt;ul&gt;&lt;li&gt;&lt;strong&gt;Material del estuche&lt;/strong&gt;: fórmula de polímero moldeado por inyección.&lt;/li&gt;
&lt;li&gt;&lt;strong&gt;Retención pasiva con tornillo de ajuste&lt;/strong&gt;: el sistema de retención pasiva de Fobus actúa como un resorte en la zona del guardamonte y sostiene el arma de manera firme en su lugar.&lt;/li&gt;
&lt;/ul&gt;&lt;/div&gt;
&lt;/div&gt;</t>
  </si>
  <si>
    <t>https://rerda.com/1372/porta-cartuchos-doble-fobus-6909nd.jpg,https://rerda.com/1880/porta-cartuchos-doble-fobus-6909nd.jpg,https://rerda.com/1882/porta-cartuchos-doble-fobus-6909nd.jpg,https://rerda.com/1881/porta-cartuchos-doble-fobus-6909nd.jpg</t>
  </si>
  <si>
    <t>Pistolera Fobus Bersa Ultra Compact , Thunder, Pro y Mini</t>
  </si>
  <si>
    <t>Pistolera, Policía, Funda, Bersa Thunder Pro, Bersa Thunder, 9 mm, Ultra Compact, Bersa Mini</t>
  </si>
  <si>
    <t>&lt;ul&gt;_x000D_
&lt;li&gt;Pistolas compatibles: Bersa Ultra Compact 9mm, Thunder, Pro y Mini.&lt;/li&gt;_x000D_
&lt;li&gt;&lt;strong&gt;Mecanismo de la funda&lt;/strong&gt;: Retención pasiva con tornillo de ajuste.&lt;/li&gt;_x000D_
&lt;/ul&gt;</t>
  </si>
  <si>
    <t>&lt;div class="row"&gt;_x000D_
&lt;div class="col-sm-6"&gt;&lt;iframe width="100%" height="315" src="https://www.youtube.com/embed/rL4JY78pA4E?rel=0" frameborder="0"&gt;&lt;/iframe&gt;&lt;/div&gt;_x000D_
&lt;div class="col-sm-6"&gt;_x000D_
&lt;h4&gt;Disponible con:&lt;/h4&gt;_x000D_
&lt;ul&gt;_x000D_
&lt;li&gt;(P) Paleta&lt;/li&gt;_x000D_
&lt;li&gt;(BH) Soporte para cinturón&lt;/li&gt;_x000D_
&lt;li&gt;(BHP) Soporte para cinturón de policía&lt;/li&gt;_x000D_
&lt;li&gt;(BH VARIO) Pasacinto regulable&lt;/li&gt;_x000D_
&lt;li&gt;(VARIO RT) Pasacinto regulable, rotativo&lt;/li&gt;_x000D_
&lt;li&gt;(RT) Paleta rotativa&lt;/li&gt;_x000D_
&lt;li&gt;(BH RT) Soporte rotativo para cinturón&lt;/li&gt;_x000D_
&lt;li&gt;(BHP RT) Soporte rotativo para cinturón de policía&lt;/li&gt;_x000D_
&lt;li&gt;(EX) Cinturón para muslo&lt;/li&gt;_x000D_
&lt;li&gt;(A) Funda para tobillo&lt;/li&gt;_x000D_
&lt;/ul&gt;_x000D_
&lt;h4&gt;Estuches compatibles:&lt;/h4&gt;_x000D_
&lt;ul&gt;_x000D_
&lt;li&gt;6909&lt;/li&gt;_x000D_
&lt;li&gt;CU9&lt;/li&gt;_x000D_
&lt;li&gt;3901-9&lt;/li&gt;_x000D_
&lt;li&gt;6909-SF&lt;/li&gt;_x000D_
&lt;/ul&gt;_x000D_
&lt;h4&gt;Modo de uso:&lt;/h4&gt;_x000D_
&lt;ul&gt;_x000D_
&lt;li&gt;Ajuste su cinturón.&lt;/li&gt;_x000D_
&lt;li&gt;Coloque la funda en su cadera y asegúrese de empujar la paleta completamente hasta abajo hasta hacer tope con su cinturón.&lt;/li&gt;_x000D_
&lt;li&gt;Desenfunde de manera rápida y decidida, en un movimiento hacia arriba como si se encontrara en una situación crítica.&lt;/li&gt;_x000D_
&lt;li&gt;La funda ofrece un tornillo de ajuste para conseguir un nivel de retención más preciso y acorde a su preferencia personal.&lt;/li&gt;_x000D_
&lt;/ul&gt;_x000D_
&lt;h4&gt;&lt;br /&gt;Información técnica:&lt;/h4&gt;_x000D_
&lt;ul&gt;_x000D_
&lt;li&gt;&lt;strong&gt;Material de la funda&lt;/strong&gt;: fórmula de polímero moldeado por inyección.&lt;/li&gt;_x000D_
&lt;li&gt;&lt;strong&gt;Retención pasiva con tornillo de ajuste&lt;/strong&gt;: el sistema de retención pasiva de Fobus actúa como un resorte en la zona del guardamonte y sostiene el arma de manera firme en su lugar.&lt;/li&gt;_x000D_
&lt;/ul&gt;_x000D_
&lt;/div&gt;_x000D_
&lt;/div&gt;</t>
  </si>
  <si>
    <t>https://rerda.com/1375/pistolera-fobus-bersa-ultra-compact-thunder-pro-y-mini.jpg,https://rerda.com/1877/pistolera-fobus-bersa-ultra-compact-thunder-pro-y-mini.jpg,https://rerda.com/1878/pistolera-fobus-bersa-ultra-compact-thunder-pro-y-mini.jpg,https://rerda.com/1879/pistolera-fobus-bersa-ultra-compact-thunder-pro-y-mini.jpg</t>
  </si>
  <si>
    <t>Carpa Automática Nawata para 4 personas</t>
  </si>
  <si>
    <t>Carpa, 4 Personas, Automática</t>
  </si>
  <si>
    <t>&lt;ul&gt;_x000D_
&lt;li&gt;Doble entrada.&lt;/li&gt;_x000D_
&lt;li&gt;Columna agua 3000mm.&lt;/li&gt;_x000D_
&lt;li&gt;Para 4 (cuatro) personas.&lt;/li&gt;_x000D_
&lt;li&gt;Costuras selladas.&lt;/li&gt;_x000D_
&lt;li&gt;Sistema de apertura en 3".&lt;/li&gt;_x000D_
&lt;/ul&gt;</t>
  </si>
  <si>
    <t>&lt;ul&gt;_x000D_
&lt;li&gt;Medidas Internas: (65 x 250 x 50) x 290 x 120 cm.&lt;/li&gt;_x000D_
&lt;li&gt;Medidas Externas: 235 x 270 x 110 cm.&lt;/li&gt;_x000D_
&lt;li&gt;Cubretecho: 190T, PU 3000 mm.&lt;/li&gt;_x000D_
&lt;li&gt;Varillas Macizas de fibra de vidrio: ø 7,9 / 8,5 mm.&lt;/li&gt;_x000D_
&lt;/ul&gt;</t>
  </si>
  <si>
    <t>https://rerda.com/1379/carpa-automatica-nawata-para-4-personas.jpg,https://rerda.com/1380/carpa-automatica-nawata-para-4-personas.jpg,https://rerda.com/1381/carpa-automatica-nawata-para-4-personas.jpg</t>
  </si>
  <si>
    <t>Carpa Super Easy II</t>
  </si>
  <si>
    <t>Carpa, Camping, Outdoors, 2 Personas, Professional</t>
  </si>
  <si>
    <t>&lt;ul&gt;_x000D_
&lt;li&gt;Armado y cierre con sistema "3 Second Up". Se abre integramente en 3 segundos y se cierra en un solo instante.&lt;/li&gt;_x000D_
&lt;li&gt;Capacidad para 2 (dos) personas.&lt;/li&gt;_x000D_
&lt;/ul&gt;</t>
  </si>
  <si>
    <t>&lt;div class="row"&gt;_x000D_
&lt;div class="col-sm-6"&gt;_x000D_
&lt;ul&gt;_x000D_
&lt;li&gt;Columna de Agua 210T PU3000 mm.&lt;/li&gt;_x000D_
&lt;li&gt;Costuras selladas.&lt;/li&gt;_x000D_
&lt;li&gt;Carpa interior 190 PU400 + 190T.&lt;/li&gt;_x000D_
&lt;li&gt;&lt;strong&gt;Diámetro de las Varillas&lt;/strong&gt;: 8.5mm.&lt;/li&gt;_x000D_
&lt;li&gt;&lt;strong&gt;Material de las Varillas&lt;/strong&gt;: fibra de vidrio, 3 secciones.&lt;/li&gt;_x000D_
&lt;li&gt;Bolsillos interiores.&lt;/li&gt;_x000D_
&lt;li&gt;Puerta con tela Mesh.&lt;/li&gt;_x000D_
&lt;/ul&gt;_x000D_
&lt;/div&gt;_x000D_
&lt;div class="col-sm-6"&gt;&lt;iframe width="100%" height="315" src="https://www.youtube.com/embed/x8vQSpUIi0k" frameborder="0"&gt;&lt;/iframe&gt;&lt;/div&gt;_x000D_
&lt;/div&gt;</t>
  </si>
  <si>
    <t>https://rerda.com/1382/carpa-super-easy-ii.jpg,https://rerda.com/1383/carpa-super-easy-ii.jpg</t>
  </si>
  <si>
    <t>Carpa Automática Dome 3</t>
  </si>
  <si>
    <t>Carpa, Outdoors, Dome 3</t>
  </si>
  <si>
    <t>&lt;ul&gt;_x000D_
&lt;li&gt;Capacidad: 3 personas.&lt;/li&gt;_x000D_
&lt;li&gt;Fácil de armar.&lt;/li&gt;_x000D_
&lt;li&gt;Doble entrada.&lt;/li&gt;_x000D_
&lt;li&gt;Columna de Agua: 190T PU 3000 mm.&lt;/li&gt;_x000D_
&lt;li&gt;Costuras selladas.&lt;/li&gt;_x000D_
&lt;/ul&gt;</t>
  </si>
  <si>
    <t>&lt;div class="row"&gt;_x000D_
&lt;div class="col-sm-6"&gt;_x000D_
&lt;ul&gt;_x000D_
&lt;li&gt;Varillas: diámetro 8,5 mm de fibra de vidrio, 3 secciones.&lt;/li&gt;_x000D_
&lt;li&gt;Armado y cierre: sistema "3 Second Up", se abre íntegramente en 3" y se cierra en un solo instante.&lt;/li&gt;_x000D_
&lt;li&gt;Transporte: Bolso con cierre y manija ajustable.&lt;/li&gt;_x000D_
&lt;/ul&gt;_x000D_
&lt;/div&gt;_x000D_
&lt;div class="col-sm-6"&gt;&lt;iframe width="100%" height="315" src="https://www.youtube.com/embed/4gcF7TNhgU4" frameborder="0"&gt;&lt;/iframe&gt;&lt;/div&gt;_x000D_
&lt;/div&gt;</t>
  </si>
  <si>
    <t>https://rerda.com/1384/carpa-automatica-dome-3.jpg,https://rerda.com/1385/carpa-automatica-dome-3.jpg</t>
  </si>
  <si>
    <t>Carpa EasyCamp 4 Personas</t>
  </si>
  <si>
    <t>Carpa, 4 Personas, EasyCamp</t>
  </si>
  <si>
    <t>&lt;ul&gt;&lt;li&gt;&lt;strong&gt;Doble Techo&lt;/strong&gt;: 170T Poliéster, PA300.&lt;/li&gt;_x000D_
&lt;li&gt;&lt;strong&gt;Superficie&lt;/strong&gt;: PE 110G / SM.&lt;/li&gt;_x000D_
&lt;li&gt;&lt;strong&gt;Polo&lt;/strong&gt;: Fibra de Vidrio 7,9 MMx2.&lt;/li&gt;_x000D_
&lt;li&gt;&lt;strong&gt;Incluye&lt;/strong&gt;: estacas resistentes y bolso para transportar.&lt;/li&gt;_x000D_
&lt;/ul&gt;</t>
  </si>
  <si>
    <t>&lt;ul&gt;&lt;li&gt;&lt;strong&gt;Precaución&lt;/strong&gt;: Mantenga esta carpa alejada del fuego y de fuentes de calor.&lt;/li&gt;_x000D_
&lt;li&gt;&lt;strong&gt;Dimensiones de la carpa guardada en el bolso&lt;/strong&gt;: 65 x 12 x21 cm.&lt;/li&gt;_x000D_
&lt;/ul&gt;&lt;p&gt;&lt;a href="/img/cms/Carpa%20EasyCamp%204%20Personas%207.jpg" target="_blank"&gt;&lt;img src="/img/cms/Carpa%20EasyCamp%204%20Personas%207.jpg" alt="Carpa EasyCamp 4 Personas" width="100%" /&gt;&lt;/a&gt;&lt;/p&gt;</t>
  </si>
  <si>
    <t>https://rerda.com/1735/carpa-easycamp-4-personas.jpg,https://rerda.com/1736/carpa-easycamp-4-personas.jpg</t>
  </si>
  <si>
    <t>Navaja Gerber con Serrucho y Estuche</t>
  </si>
  <si>
    <t>Navaja, Funda, Gerber</t>
  </si>
  <si>
    <t>&lt;p&gt;Navaja Gerber con serrucho grueso en la sección superior de la hoja y serrucho con filo en extremo opuesto.&lt;/p&gt;</t>
  </si>
  <si>
    <t>&lt;ul&gt;&lt;li&gt;Mango de plástico resistente y anatómico.&lt;/li&gt;_x000D_
&lt;li&gt;Incluye funda termoformada de poliamida.&lt;/li&gt;_x000D_
&lt;li&gt;Cuenta con un pasacinto y cierre con abrojo (velcro).&lt;/li&gt;_x000D_
&lt;/ul&gt;</t>
  </si>
  <si>
    <t>https://rerda.com/1412/navaja-gerber-con-serrucho-y-estuche.jpg,https://rerda.com/1413/navaja-gerber-con-serrucho-y-estuche.jpg,https://rerda.com/1411/navaja-gerber-con-serrucho-y-estuche.jpg</t>
  </si>
  <si>
    <t>Navaja Multiuso</t>
  </si>
  <si>
    <t>Navaja, Suiza, Multiuso</t>
  </si>
  <si>
    <t>Navaja Suiza mulituso con mango recubierta en caucho negro.&lt;br /&gt;</t>
  </si>
  <si>
    <t>&lt;h3&gt;Utilidades&lt;/h3&gt;Serrucho grueso sin filo.&lt;br /&gt;Serrucho grueso con filo.&lt;br /&gt;Navaja larga.&lt;br /&gt;Tijeras.&lt;br /&gt;Abrelatas.&lt;br /&gt;Destapador.&lt;br /&gt;Destornillador plano.&lt;br /&gt;Saca corchos tirabuzón.&lt;br /&gt;Destornillador Philips.&lt;br /&gt;Lima para uñas con limpiador de uñas.&lt;br /&gt;Enebrador/enderezador de alambres.&lt;br /&gt;Llavero.&lt;br /&gt;</t>
  </si>
  <si>
    <t>https://rerda.com/1414/navaja-multiuso.jpg,https://rerda.com/1415/navaja-multiuso.jpg</t>
  </si>
  <si>
    <t>Chaquetilla Policía y Penitenciaría</t>
  </si>
  <si>
    <t>Indumentaria militar</t>
  </si>
  <si>
    <t>Chaquetillas Uniforme de Salida</t>
  </si>
  <si>
    <t>Policía, Penitenciaría, Gala, Uniforme de Salida, INFOPE, I.N.F.O.P.E.</t>
  </si>
  <si>
    <t>Chaquetilla de gala para uniforme de salida._x000D_
Talles: Solo a medida.</t>
  </si>
  <si>
    <t>https://rerda.com/1418/chaquetilla-policia-y-penitenciaria.jpg,https://rerda.com/1417/chaquetilla-policia-y-penitenciaria.jpg,https://rerda.com/1419/chaquetilla-policia-y-penitenciaria.jpg</t>
  </si>
  <si>
    <t>Riel Metálico de 1</t>
  </si>
  <si>
    <t>Metálicos</t>
  </si>
  <si>
    <t>Insignia, Jerarquía, Metálico, Riel de 1</t>
  </si>
  <si>
    <t>Riel metálico de 1 (uno) con 2 (dos) pines, color dorado.&lt;br /&gt;Para colocar una barra de especialidad o jerarquía.&lt;br /&gt;</t>
  </si>
  <si>
    <t>https://rerda.com/1420/riel-metalico-de-1.jpg</t>
  </si>
  <si>
    <t>Riel Metálico de 2</t>
  </si>
  <si>
    <t>Insignia, Jerarquía, Metálico, Riel de 2</t>
  </si>
  <si>
    <t>Riel metálico de 2 (dos) con 2 (dos) pines, color dorado.&lt;br /&gt;Para colocar barra de especialidad o jerarquía.&lt;br /&gt;</t>
  </si>
  <si>
    <t>https://rerda.com/3933/riel-metalico-de-2.jpg</t>
  </si>
  <si>
    <t>Riel Metálico de 3</t>
  </si>
  <si>
    <t>Insignia, Jerarquía, Metálico, Riel de 3</t>
  </si>
  <si>
    <t>&lt;ul&gt;_x000D_
&lt;li&gt;Riel metálico de 3 (tres) con 2 (pines), color dorado.&lt;/li&gt;_x000D_
&lt;li&gt;Para colocar barra de especialidad o jerarquía.&lt;/li&gt;_x000D_
&lt;/ul&gt;</t>
  </si>
  <si>
    <t>https://rerda.com/1422/riel-metalico-de-3.jpg</t>
  </si>
  <si>
    <t>Riel Metálico de 4</t>
  </si>
  <si>
    <t>Insignia, Metálico, Riel de 4, Jeraquía</t>
  </si>
  <si>
    <t>&lt;ul&gt;_x000D_
&lt;li&gt;Riel metálico de 4 (cuatro) con 2 (pines), color dorado.&lt;/li&gt;_x000D_
&lt;li&gt;Para colocar barra de especialidad o jerarquía.&lt;/li&gt;_x000D_
&lt;/ul&gt;</t>
  </si>
  <si>
    <t>https://rerda.com/3932/riel-metalico-de-4.jpg</t>
  </si>
  <si>
    <t>Metálico Rueda Alada Plateada</t>
  </si>
  <si>
    <t>Varios</t>
  </si>
  <si>
    <t>Motorizada, Metálico, Rueda Alada, Plateada</t>
  </si>
  <si>
    <t>Rueda metálica alada de color plateada.&lt;br /&gt;Con 2 (pines).&lt;br /&gt;</t>
  </si>
  <si>
    <t>https://rerda.com/1425/metalico-rueda-alada-plateada.jpg</t>
  </si>
  <si>
    <t>Rombo Metálico Dorado 16 mm</t>
  </si>
  <si>
    <t>Emblemas</t>
  </si>
  <si>
    <t>Rombo, Jerarquía, Dorado</t>
  </si>
  <si>
    <t>&lt;p&gt;Rombo metálico de 16 mm color dorado, para armar jerarquías.&lt;/p&gt;</t>
  </si>
  <si>
    <t>https://rerda.com/1427/rombo-metalico-dorado-16-mm.jpg,https://rerda.com/1428/rombo-metalico-dorado-16-mm.jpg</t>
  </si>
  <si>
    <t>Rombos Metálicos 22 mm dorado</t>
  </si>
  <si>
    <t>Dorado, Jerarquías</t>
  </si>
  <si>
    <t>Rombos metálicos de 22 mm para armar jerarquías.&lt;br /&gt;</t>
  </si>
  <si>
    <t>https://rerda.com/1432/rombos-metalicos-22-mm-dorado.jpg,https://rerda.com/1434/rombos-metalicos-22-mm-dorado.jpg</t>
  </si>
  <si>
    <t>Corbata para Uniforme Beige</t>
  </si>
  <si>
    <t>Corbatas</t>
  </si>
  <si>
    <t>L.M.G.E., Liceo, Militar, Cortaba, Beige</t>
  </si>
  <si>
    <t>&lt;p&gt;Corbata ideal para los uniformes respectivos.&lt;/p&gt;</t>
  </si>
  <si>
    <t>https://rerda.com/1439/corbata-para-uniforme-beige.jpg</t>
  </si>
  <si>
    <t>Metal Vivo Policía Mendoza sin Sol</t>
  </si>
  <si>
    <t>Policía, Mendoza, Sin Sol</t>
  </si>
  <si>
    <t>Metal dorado con un círculo azul y dos pines en la parte posterior.&lt;br /&gt;Para uso en la chaquetilla.&lt;br /&gt;</t>
  </si>
  <si>
    <t>https://rerda.com/1440/metal-vivo-policia-mendoza-sin-sol.jpg</t>
  </si>
  <si>
    <t>Metal Vivo Policía de Mendoza con Sol</t>
  </si>
  <si>
    <t>Policía, Mendoza, Con Sol</t>
  </si>
  <si>
    <t>&lt;p&gt;Metálico dorado con Sol sobre base azul y 2 (dos) pines en la parte posterior.&lt;/p&gt;_x000D_
&lt;p&gt;Para uso en la chaquetilla.&lt;/p&gt;</t>
  </si>
  <si>
    <t>https://rerda.com/3931/metal-vivo-policia-de-mendoza-con-sol.jpg</t>
  </si>
  <si>
    <t>Metal Escarapela Esmaltada</t>
  </si>
  <si>
    <t>LMGE, L.M.G.E., Liceo, Militar, Escarapela</t>
  </si>
  <si>
    <t>&lt;ul&gt;_x000D_
&lt;li&gt;Escarapela esmaltada sobre base metálica plateada.&lt;/li&gt;_x000D_
&lt;li&gt;2 alambres para insertar prendas o boinas.&lt;/li&gt;_x000D_
&lt;/ul&gt;</t>
  </si>
  <si>
    <t>https://rerda.com/1443/metal-escarapela-esmaltada.jpg</t>
  </si>
  <si>
    <t>Botón Metálico con Escudo Patrio 10 a 12 mm Dorado</t>
  </si>
  <si>
    <t>Prendedor, Escudo Patrio, Botón, Pin</t>
  </si>
  <si>
    <t>Prendedor dorado metálico con el escudo patrio en el centro.&lt;br /&gt;Incorpora un par de alambres para asegurar en una jerarquía, charretera, chaquetilla, boina, etc...&lt;br /&gt;</t>
  </si>
  <si>
    <t>https://rerda.com/1444/boton-metalico-con-escudo-patrio-10-a-12-mm-dorado.jpg</t>
  </si>
  <si>
    <t>Crisol Metálico Liceo Militar General Espejo</t>
  </si>
  <si>
    <t>LMGE, L.M.G.E., Liceo, Militar, Prendedor, Crisol</t>
  </si>
  <si>
    <t>Prendedor metálico dorado con las siglas del "G.E." del Liceo Militar General Espejo, sobre base esmaltada azul. Con 2 (dos) alambres para prenda.&lt;br /&gt;</t>
  </si>
  <si>
    <t>Uso ideal para la chaquetilla y uniforme de salida.&lt;br /&gt;</t>
  </si>
  <si>
    <t>https://rerda.com/3930/crisol-metalico-liceo-militar-general-espejo.jpg</t>
  </si>
  <si>
    <t>Rosetón Metálico de Estado Mayor</t>
  </si>
  <si>
    <t>Dorado, Rosetón, Estado Mayor</t>
  </si>
  <si>
    <t>Rosetón metálico dorado, para exponer el grado de estudio en estado mayor.&lt;br /&gt;</t>
  </si>
  <si>
    <t>https://rerda.com/1451/roseton-metalico-de-estado-mayor.jpg</t>
  </si>
  <si>
    <t>Rayos Cruzados Metálicos</t>
  </si>
  <si>
    <t>Dorado, Comunicaciones, Rayos</t>
  </si>
  <si>
    <t>&lt;ul&gt;_x000D_
&lt;li&gt;Rayos metálicos cruzados dorados.&lt;/li&gt;_x000D_
&lt;li&gt;Para el grupo de Comunicaciones.&lt;/li&gt;_x000D_
&lt;li&gt;Con 4 (cuatro) alambres.&lt;/li&gt;_x000D_
&lt;/ul&gt;</t>
  </si>
  <si>
    <t>https://rerda.com/3929/rayos-cruzados-metalicos.jpg</t>
  </si>
  <si>
    <t>Estrella Dorada Metálica de Antigüedad con 5 Puntas</t>
  </si>
  <si>
    <t>Dorado, Antigüedad, Estrella</t>
  </si>
  <si>
    <t>Estrella metálica dorada para antigüedad.&lt;br /&gt;Consta de dos alambres para fijar en prendas.&lt;br /&gt;</t>
  </si>
  <si>
    <t>https://rerda.com/1453/estrella-dorada-metalica-de-antigueedad-con-5-puntas.jpg</t>
  </si>
  <si>
    <t>Espadas Cruzadas Santa Cruz</t>
  </si>
  <si>
    <t>Dorado, Santa Cruz, Espadas Cruzadas</t>
  </si>
  <si>
    <t>&lt;p&gt;Espadas metálicas cruzadas doradas, con 2 (dos) alambres, de la provincia de Santa Cruz.&lt;/p&gt;</t>
  </si>
  <si>
    <t>https://rerda.com/1454/espadas-cruzadas-santa-cruz.jpg</t>
  </si>
  <si>
    <t>Fusiles Cruzados Infantería Dorados</t>
  </si>
  <si>
    <t>Infantería</t>
  </si>
  <si>
    <t>Fusiles metálicos cruzados dorados, con 2 (dos) alambres para prender en indumentaria de Infantería.&lt;br /&gt;</t>
  </si>
  <si>
    <t>https://rerda.com/1455/fusiles-cruzados-infanteria-dorados.jpg</t>
  </si>
  <si>
    <t>Lanzas Cruzadas Caballería</t>
  </si>
  <si>
    <t>Policía, Caballerìa, Montada, Lanzas</t>
  </si>
  <si>
    <t>Lanzas metálicas doradas, en disposición cruzada. Para lo policía montada o caballería.&lt;br /&gt;Con 2 alambres para insertar en indumentaria.&lt;br /&gt;</t>
  </si>
  <si>
    <t>https://rerda.com/1460/lanzas-cruzadas-caballeria.jpg</t>
  </si>
  <si>
    <t>Torreón Penitenciario</t>
  </si>
  <si>
    <t>Penitenciaría, Dorado, Torreón</t>
  </si>
  <si>
    <t>&lt;ul&gt;_x000D_
&lt;li&gt;Torreón Penitenciario dorado con 4 (cuatro) alambres para insertar en casquete o boina.&lt;/li&gt;_x000D_
&lt;li&gt;Cuenta con 2 (dos) palmas en la base.&lt;/li&gt;_x000D_
&lt;/ul&gt;</t>
  </si>
  <si>
    <t>https://rerda.com/4115/torreon-penitenciario.jpg,https://rerda.com/1479/torreon-penitenciario.jpg</t>
  </si>
  <si>
    <t>Laurel Simple Grande</t>
  </si>
  <si>
    <t>Jerarquía, Laurel</t>
  </si>
  <si>
    <t>&lt;ul&gt;_x000D_
&lt;li&gt;Laureles metálicos simples de tamaño grande y color dorado.&lt;/li&gt;_x000D_
&lt;li&gt;Cuenta con 2 (dos) pines para colocar en chaquetilla, jerarquía, etc.&lt;/li&gt;_x000D_
&lt;li&gt;Se vende el par.&lt;/li&gt;_x000D_
&lt;/ul&gt;</t>
  </si>
  <si>
    <t>https://rerda.com/3928/laurel-simple-grande.jpg</t>
  </si>
  <si>
    <t>Metal Escuela de Cadetes con Libritos y Laurel</t>
  </si>
  <si>
    <t>Liceo, Militar, Cadetes, Libritos, Laureles, Escuela</t>
  </si>
  <si>
    <t>Escudo metálico de la Escuela de Cadetes con librito y laureles.&lt;br /&gt;Cuenta con 4 (cuatro) alambres para sujetar a la indumentaria.&lt;br /&gt;</t>
  </si>
  <si>
    <t>https://rerda.com/3927/metal-escuela-de-cadetes-con-libritos-y-laurel.jpg</t>
  </si>
  <si>
    <t>Hebilla con Escudo Nacional Dorado</t>
  </si>
  <si>
    <t>Hebillas</t>
  </si>
  <si>
    <t>LMGE, L.M.G.E., Liceo, Militar, Hebilla</t>
  </si>
  <si>
    <t>&lt;ul&gt;_x000D_
&lt;li&gt;Hebilla metálica para el cinturón con el escudo nacional.&lt;/li&gt;_x000D_
&lt;li&gt;Posee 3 (tres) ganchos en la sección posterior para poder asegurarla al cinto.&lt;/li&gt;_x000D_
&lt;/ul&gt;</t>
  </si>
  <si>
    <t>&lt;p&gt;También se usa para el Liceo Militar.&lt;/p&gt;</t>
  </si>
  <si>
    <t>https://rerda.com/1465/hebilla-con-escudo-nacional-dorado.jpg,https://rerda.com/1470/hebilla-con-escudo-nacional-dorado.jpg,https://rerda.com/1466/hebilla-con-escudo-nacional-dorado.jpg,https://rerda.com/1471/hebilla-con-escudo-nacional-dorado.jpg</t>
  </si>
  <si>
    <t>Metal Hacha Cruzada Bombero Tropa</t>
  </si>
  <si>
    <t>Bombero, Metal, Hacha, Tropa</t>
  </si>
  <si>
    <t>Metal hachas cruzas del cuerpo de Tropas de los Bomberos.&lt;br /&gt;Color dorado y 4 (cuatro) alambres.&lt;br /&gt;</t>
  </si>
  <si>
    <t>https://rerda.com/3926/metal-hacha-cruzada-bombero-tropa.jpg</t>
  </si>
  <si>
    <t>Metal Gendarmería Nacional para Casquete</t>
  </si>
  <si>
    <t>Gendarmería, Salida</t>
  </si>
  <si>
    <t>&lt;p&gt;Metal para el casquete/quepi de la Gendarmería Nacional.Sables cruzados metálicos color dorado para chaquetilla.&lt;br /&gt;Con 4 (alambres).&lt;br /&gt;Ideal para traje de salida.&lt;/p&gt;</t>
  </si>
  <si>
    <t>https://rerda.com/3884/metal-gendarmeria-nacional-para-casquete.jpg</t>
  </si>
  <si>
    <t>Hebilla con Torreón Penitenciario Dorado</t>
  </si>
  <si>
    <t>Penitenciaría, Salida, Dorado, Torreón, Hebilla</t>
  </si>
  <si>
    <t>Hebilla metálica dorada con torreón Penitenciario.&lt;br /&gt;Cuenta con 3 ganchos para sujetar en cinturón.&lt;br /&gt;</t>
  </si>
  <si>
    <t>https://rerda.com/3883/hebilla-con-torreon-penitenciario-dorado.jpg,https://rerda.com/1475/hebilla-con-torreon-penitenciario-dorado.jpg</t>
  </si>
  <si>
    <t>Mira Láser Cat para Bersa Thunder Pro</t>
  </si>
  <si>
    <t>Miras</t>
  </si>
  <si>
    <t>Bersa, Thunder, Mira Láser</t>
  </si>
  <si>
    <t>&lt;ul&gt;&lt;li&gt;Mira láser para los modelos Bersa PRO con picattiny rail.&lt;/li&gt;_x000D_
&lt;li&gt;Incluye 1 batería CR2032 de 3v y 2 llaves allen para ajustar los pernos.&lt;/li&gt;_x000D_
&lt;/ul&gt;</t>
  </si>
  <si>
    <t>&lt;h4&gt;Modelos BERSA:&lt;/h4&gt;_x000D_
&lt;ul&gt;&lt;li&gt;Thunder 9 Pro.&lt;/li&gt;_x000D_
&lt;li&gt;Thunder 40 Pro.&lt;/li&gt;_x000D_
&lt;li&gt;Thunder 9 Ultra Compact Pro.&lt;/li&gt;_x000D_
&lt;li&gt;Thunder 40 Ultra Compact Pro.&lt;/li&gt;_x000D_
&lt;li&gt;Thunder 45 Ultra Compact Pro.&lt;/li&gt;_x000D_
&lt;/ul&gt;&lt;hr /&gt;&lt;h4&gt;Descripción:&lt;/h4&gt;_x000D_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&lt;/ul&gt;&lt;hr /&gt;&lt;h4&gt;Principales Características Técnicas:&lt;/h4&gt;_x000D_
&lt;ul&gt;&lt;li&gt;&lt;strong&gt;Poder de salida&lt;/strong&gt;: 5 mW.&lt;/li&gt;_x000D_
&lt;li&gt;&lt;strong&gt;Frecuencia de emisión&lt;/strong&gt;: entre 635 y 650 nm, clase IIIa.&lt;/li&gt;_x000D_
&lt;li&gt;&lt;strong&gt;Dispersión&lt;/strong&gt;: aproximadamente 2,5 cm a 100 metros.&lt;/li&gt;_x000D_
&lt;li&gt;&lt;strong&gt;Distancia en condiciones óptimas&lt;/strong&gt;: 400 metros.&lt;/li&gt;_x000D_
&lt;li&gt;&lt;strong&gt;Batería&lt;/strong&gt;: 1 (una) CR2032 (3v) o 2 (dos) CR2016 (3v) Lithium.&lt;/li&gt;_x000D_
&lt;li&gt;&lt;strong&gt;Duración de la batería&lt;/strong&gt;: 160 minutos de uso continuo.&lt;/li&gt;_x000D_
&lt;/ul&gt;&lt;hr /&gt;&lt;p&gt;&lt;a href="/img/cms/Panfleto%201.jpg" target="_blank"&gt;&lt;img src="/img/cms/Panfleto%201.jpg" alt="Detalles Técnicos" width="100%" /&gt;&lt;/a&gt;&lt;/p&gt;</t>
  </si>
  <si>
    <t>https://rerda.com/1483/mira-laser-cat-para-bersa-thunder-pro.jpg,https://rerda.com/1481/mira-laser-cat-para-bersa-thunder-pro.jpg,https://rerda.com/1482/mira-laser-cat-para-bersa-thunder-pro.jpg</t>
  </si>
  <si>
    <t>Mira Láser Cat OS Magnet GLock</t>
  </si>
  <si>
    <t>Glock, Mira Láser, Magnética</t>
  </si>
  <si>
    <t>&lt;h4&gt;Mira láser magnética marca Cat OS MAGNET, modelo 779015 para montar en pistolas GLock 17, 19, 22, 23, 26, 27, 28, 31, 32, 33, 34, 35, 37, 38 y 39.&lt;/h4&gt;</t>
  </si>
  <si>
    <t>&lt;p&gt;Compatible con pistolas GLOCK equipadas con mira estándar y NIGHT SIGHT.&lt;/p&gt;_x000D_
&lt;p&gt;La nueva mira láser CAT OS MAGNET (patente en trámite) combina una mira óptica fotoluminiscente con una mira láser de punto rojo, todo incluido en el mismo dispositivo.&lt;/p&gt;_x000D_
&lt;p&gt;Consta de un poderoso sistema magnético que permite que la mira se adhiera a la corredera del arma muy fácilmente y se mantenga firme incluso luego de miles de disparos.&lt;/p&gt;_x000D_
&lt;h4&gt;Descripción:&lt;/h4&gt;_x000D_
&lt;ul&gt;&lt;li&gt;&lt;strong&gt;Sistema DUAL&lt;/strong&gt;: Único sistema que permite apuntar en modo táctico y láser simultáneamente.&lt;/li&gt;_x000D_
&lt;li&gt;&lt;strong&gt;Sólida Fijación&lt;/strong&gt;: un soporte especial hermanado al arma inmoviliza el sistema y le brinda un excelente registro disparo tras disparo.&lt;/li&gt;_x000D_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optimas).&lt;/li&gt;_x000D_
&lt;li&gt;&lt;strong&gt;Batería&lt;/strong&gt;: 1 Litio 3 V (2032).&lt;/li&gt;_x000D_
&lt;li&gt;&lt;strong&gt;Duración de las baterías&lt;/strong&gt;: 160 min. de uso continuo.&lt;/li&gt;_x000D_
&lt;/ul&gt;&lt;p&gt;&lt;/p&gt;_x000D_
&lt;p&gt;&lt;a href="/img/cms/OS%20Magnet%201.jpg" target="_blank"&gt;&lt;img src="/img/cms/OS%20Magnet%201.jpg" alt="OS Magnet" width="100%" /&gt;&lt;/a&gt;&lt;/p&gt;_x000D_
&lt;p&gt;&lt;a href="/img/cms/OS%20Magnet%202.jpg" target="_blank"&gt;&lt;img src="/img/cms/OS%20Magnet%202.jpg" alt="OS Magnet" width="100%" /&gt;&lt;/a&gt;&lt;/p&gt;</t>
  </si>
  <si>
    <t>https://rerda.com/1484/mira-laser-cat-os-magnet-glock.jpg,https://rerda.com/1485/mira-laser-cat-os-magnet-glock.jpg,https://rerda.com/1486/mira-laser-cat-os-magnet-glock.jpg,https://rerda.com/1487/mira-laser-cat-os-magnet-glock.jpg</t>
  </si>
  <si>
    <t>Linterna Nitrolite para Visera</t>
  </si>
  <si>
    <t>Linterna, Camping, Led, Visera</t>
  </si>
  <si>
    <t>&lt;ul&gt;&lt;li&gt;Linterna a led para visera; marca Nitroli, modelo LHL 006.&lt;/li&gt;_x000D_
&lt;li&gt;Ideal para la pesca, el camping o la caza.&lt;/li&gt;_x000D_
&lt;li&gt;Diseño compacto y liviano.&lt;/li&gt;_x000D_
&lt;/ul&gt;</t>
  </si>
  <si>
    <t>&lt;ul&gt;&lt;li&gt;4 (cuatro) juegos de encendido de luces.&lt;/li&gt;_x000D_
&lt;li&gt;Cuenta con 6 (seis) lámparas leds.&lt;/li&gt;_x000D_
&lt;li&gt;Clips de ajuste a gorra o sombrero.&lt;/li&gt;_x000D_
&lt;li&gt;Bajo consumo de energía.&lt;/li&gt;_x000D_
&lt;li&gt;2 (dos) baterías de Litio XCR2032 de 3v cada una (incluídas).&lt;/li&gt;_x000D_
&lt;/ul&gt;</t>
  </si>
  <si>
    <t>https://rerda.com/1488/linterna-nitrolite-para-visera.jpg,https://rerda.com/1489/linterna-nitrolite-para-visera.jpg,https://rerda.com/1490/linterna-nitrolite-para-visera.jpg,https://rerda.com/1491/linterna-nitrolite-para-visera.jpg,https://rerda.com/1492/linterna-nitrolite-para-visera.jpg,https://rerda.com/1493/linterna-nitrolite-para-visera.jpg,https://rerda.com/1494/linterna-nitrolite-para-visera.jpg</t>
  </si>
  <si>
    <t>Porta Handy</t>
  </si>
  <si>
    <t>Porta handy</t>
  </si>
  <si>
    <t>Poliamida, Policía, Penitenciaría, Porta Handy, Handy</t>
  </si>
  <si>
    <t>&lt;ul&gt;_x000D_
&lt;li&gt;Porta handy de poliamida termoformado.&lt;/li&gt;_x000D_
&lt;li&gt;Cuenta con un cordel eslástico con botón a modo de seguro.&lt;/li&gt;_x000D_
&lt;li&gt;Pasacinto incorporado y remachado.&lt;/li&gt;_x000D_
&lt;/ul&gt;</t>
  </si>
  <si>
    <t>https://rerda.com/1495/porta-handy.jpg,https://rerda.com/1498/porta-handy.jpg,https://rerda.com/1497/porta-handy.jpg,https://rerda.com/1496/porta-handy.jpg</t>
  </si>
  <si>
    <t>Protector de Rodillas XTL</t>
  </si>
  <si>
    <t>Protectores antitumulto</t>
  </si>
  <si>
    <t>Rodilleras antitumulto</t>
  </si>
  <si>
    <t>Policía, Penitenciaría, Abrojo, Antitumulto, Rodillas, Rodilleras, Protector</t>
  </si>
  <si>
    <t>&lt;ul&gt;_x000D_
&lt;li&gt;Protector de rodillas con capucha de plástico, acolchado interno y sujetadores elásticos.&lt;/li&gt;_x000D_
&lt;li&gt;Tiras aseguradoras con abrojo (velcro).&lt;/li&gt;_x000D_
&lt;/ul&gt;</t>
  </si>
  <si>
    <t>https://rerda.com/1500/protector-de-rodillas-xtl.jpg,https://rerda.com/1501/protector-de-rodillas-xtl.jpg</t>
  </si>
  <si>
    <t>Mira Cat Láser Línea Bersa Thunder 9 - 40</t>
  </si>
  <si>
    <t>Policía, Penitenciaría, Militar, Táctico, Mira Láser</t>
  </si>
  <si>
    <t>&lt;ul&gt;&lt;li&gt;Mira láser marca Cat para pistolas de la línea Bersa sin picattiny rail.&lt;/li&gt;_x000D_
&lt;li&gt;Incluye 3 baterías LR44 y 2 llaves allen para los ajustes y calibración.&lt;/li&gt;_x000D_
&lt;/ul&gt;</t>
  </si>
  <si>
    <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óptimas).&lt;/li&gt;_x000D_
&lt;li&gt;&lt;strong&gt;Baterías&lt;/strong&gt;: 3 LR44.&lt;/li&gt;_x000D_
&lt;li&gt;&lt;strong&gt;Duración de las baterías&lt;/strong&gt;: 160 min. de uso continuo.&lt;/li&gt;_x000D_
&lt;/ul&gt;</t>
  </si>
  <si>
    <t>https://rerda.com/1796/mira-cat-laser-linea-bersa-thunder-9-40.jpg,https://rerda.com/1797/mira-cat-laser-linea-bersa-thunder-9-40.jpg,https://rerda.com/1798/mira-cat-laser-linea-bersa-thunder-9-40.jpg,https://rerda.com/1511/mira-cat-laser-linea-bersa-thunder-9-40.jpg,https://rerda.com/1512/mira-cat-laser-linea-bersa-thunder-9-40.jpg</t>
  </si>
  <si>
    <t>Metal Lira Banda de Música</t>
  </si>
  <si>
    <t>Dorado, Metal, Banda Música</t>
  </si>
  <si>
    <t>Pequeño escudo con forma de lira para la banda de música.&lt;br /&gt;Cuenta con 2 (dos) alambres para prender en indumentaria, gorra o boina.&lt;br /&gt;</t>
  </si>
  <si>
    <t>https://rerda.com/1513/metal-lira-banda-de-musica.jpg</t>
  </si>
  <si>
    <t>Metal Palmas Laurel Cruzado</t>
  </si>
  <si>
    <t>Dorado, Laurel, Metal, Cruzado, Palmas Cruzadas</t>
  </si>
  <si>
    <t>Emblema metálico dorado de laureles cruzados.&lt;br /&gt;Ideal para armar jerarquías.&lt;br /&gt;Con 2 (dos) alambres para sujetar.&lt;br /&gt;</t>
  </si>
  <si>
    <t>https://rerda.com/1514/metal-palmas-laurel-cruzado.jpg</t>
  </si>
  <si>
    <t>Escudo Metálico Gorra Oficial Dorado</t>
  </si>
  <si>
    <t>Oficial, Dorado, Metal, Escudo Gorra</t>
  </si>
  <si>
    <t>&lt;ul&gt;_x000D_
&lt;li&gt;Escudo para gorra oficial grande de metal dorado.&lt;/li&gt;_x000D_
&lt;li&gt;Cuenta con un tornillo, tuerca y pin para asegurar a la gorra.&lt;/li&gt;_x000D_
&lt;/ul&gt;</t>
  </si>
  <si>
    <t>&lt;p&gt;Está labrado con el escudo nacional y un pequeño detalle en rojo, correspondiente al interior del Gorro Frigio.&lt;/p&gt;</t>
  </si>
  <si>
    <t>https://rerda.com/3725/escudo-metalico-gorra-oficial-dorado.jpg,https://rerda.com/1516/escudo-metalico-gorra-oficial-dorado.jpg</t>
  </si>
  <si>
    <t>Número Metálico Chico</t>
  </si>
  <si>
    <t>Dorado, Metal, Número, Chico</t>
  </si>
  <si>
    <t>&lt;ul&gt;_x000D_
&lt;li&gt;Números metálicos dorados.&lt;/li&gt;_x000D_
&lt;li&gt;Con alambres para sujetar en prendas.&lt;/li&gt;_x000D_
&lt;/ul&gt;</t>
  </si>
  <si>
    <t>https://rerda.com/1517/numero-metalico-chico.jpg</t>
  </si>
  <si>
    <t>Riel Metálico para Nombre</t>
  </si>
  <si>
    <t>Dorado, Metal, Riel, Nombre</t>
  </si>
  <si>
    <t>Riel metálico dorado con plaqueta de plástico transparente para colocar el nombre.&lt;br /&gt;Cuenta con 2 (pines) para la indumentaria.&lt;br /&gt;</t>
  </si>
  <si>
    <t>https://rerda.com/3880/riel-metalico-para-nombre.jpg,https://rerda.com/1518/riel-metalico-para-nombre.jpg</t>
  </si>
  <si>
    <t>Barra Metálica Curso Cadete</t>
  </si>
  <si>
    <t>Ejército, Infantería, LMGE, Cadete, L.M.G.E., Liceo, Militar, Barra Dorada</t>
  </si>
  <si>
    <t>Barra metálica del curso de cadetes para las distintas fuerzas: Liceo Militar, Ejército, etc...&lt;br /&gt;Con 2 (dos) alambres para asegurar a la prenda.&lt;br /&gt;</t>
  </si>
  <si>
    <t>https://rerda.com/1520/barra-metalica-curso-cadete.jpg</t>
  </si>
  <si>
    <t>Gorro Verdugo Pasamontañas</t>
  </si>
  <si>
    <t>Capuchas</t>
  </si>
  <si>
    <t>Pasamontañas</t>
  </si>
  <si>
    <t>Capucha, Pasamontañas, Montañismo, Gorro Verdugo</t>
  </si>
  <si>
    <t>&lt;ul&gt;_x000D_
&lt;li&gt;Gorro pasamontañas modo verdugo confeccionado en doble capa con material sintético.&lt;/li&gt;_x000D_
&lt;li&gt;No provoca picazón.&lt;/li&gt;_x000D_
&lt;li&gt;Una sola abertura.&lt;/li&gt;_x000D_
&lt;/ul&gt;</t>
  </si>
  <si>
    <t>https://rerda.com/1524/gorro-verdugo-pasamontanas.jpg</t>
  </si>
  <si>
    <t>Máscara de Neoprene Rerda</t>
  </si>
  <si>
    <t>Máscaras térmicas</t>
  </si>
  <si>
    <t>Térmica, Neoprene, Pasamontañas, Montañismo, Máscara</t>
  </si>
  <si>
    <t>Máscara térmica con neoprene en la sección delantera y sintético en los laterales.&lt;br /&gt;Ajustable con abrojo (velcro) en el dorso.&lt;br /&gt;</t>
  </si>
  <si>
    <t>Cuenta con agujeritos en la zona de la nariz para facilitar la ventilación y la respiración.&lt;br /&gt;Ideal para montañismo, running, esquí, motociclismo, etc...&lt;br /&gt;</t>
  </si>
  <si>
    <t>https://rerda.com/1525/mascara-de-neoprene-rerda.jpg,https://rerda.com/1526/mascara-de-neoprene-rerda.jpg,https://rerda.com/1527/mascara-de-neoprene-rerda.jpg</t>
  </si>
  <si>
    <t>Máscara de Neoprene con Gafas</t>
  </si>
  <si>
    <t>Neoprene, Montañismo, Esquí, Gafas, Trekking</t>
  </si>
  <si>
    <t>&lt;ul&gt;&lt;li&gt;Máscara térmica de neoprene en conjunto con gafas de protección.&lt;/li&gt;_x000D_
&lt;li&gt;Ideal para esquí, motocisclismo, ciclismo y montañismo.&lt;/li&gt;_x000D_
&lt;li&gt;Dos aberturas: ojos y nariz.&lt;/li&gt;_x000D_
&lt;/ul&gt;</t>
  </si>
  <si>
    <t>&lt;p&gt;Máscara regulable con cinta elástica, estructura metálica y material acolchado para un buen contacto con la piel.&lt;/p&gt;</t>
  </si>
  <si>
    <t>https://rerda.com/1533/mascara-de-neoprene-con-gafas.jpg,https://rerda.com/1532/mascara-de-neoprene-con-gafas.jpg,https://rerda.com/1534/mascara-de-neoprene-con-gafas.jpg</t>
  </si>
  <si>
    <t>Gorro de Lana Rocky sin Forro</t>
  </si>
  <si>
    <t>Lana, Gorro, Rocky, Sin Forro</t>
  </si>
  <si>
    <t>&lt;ul&gt;&lt;li&gt;Gorro de lana para abrigo, sin forro interior. Una sola pieza y cocido en la parte superior.&lt;/li&gt;_x000D_
&lt;li&gt;Cómodo y elastizado.&lt;/li&gt;_x000D_
&lt;li&gt;Se adapta con facilidad.&lt;/li&gt;_x000D_
&lt;/ul&gt;</t>
  </si>
  <si>
    <t>https://rerda.com/1535/gorro-de-lana-rocky-sin-forro.jpg</t>
  </si>
  <si>
    <t>Protector Visual Libus Argon</t>
  </si>
  <si>
    <t>Anteojos</t>
  </si>
  <si>
    <t>Lentes, Anteojos, Protector Visual</t>
  </si>
  <si>
    <t>&lt;ul&gt;&lt;li&gt;Anteojo de seguridad medio marco con puente nasal.&lt;/li&gt;_x000D_
&lt;li&gt;Protector visual frontal y lateral; contra golpes, impacto de partícu­las, polvo y chispas.&lt;/li&gt;_x000D_
&lt;/ul&gt;</t>
  </si>
  <si>
    <t>&lt;ul&gt;&lt;li&gt;Incluye un cordel azul para colgarlo al cuello.&lt;/li&gt;_x000D_
&lt;li&gt;Diseño ojo de gato.&lt;/li&gt;_x000D_
&lt;li&gt;Su radio de curvatura, y las patillas siguiendo la línea, logran un calce perfecto a la cara y visión panorámica. Lentes de policarbonato.&lt;/li&gt;_x000D_
&lt;li&gt;Filtro UV.&lt;/li&gt;_x000D_
&lt;li&gt;Marco de nylon con puente nasal universal. Insertos soft inyecta­dos que brindan confort y evitan el deslizamiento.&lt;/li&gt;_x000D_
&lt;li&gt;Patillas flexibles de nylon, delgadas y ergonómicas.&lt;/li&gt;_x000D_
&lt;li&gt;Patilla telescópica ajustable a 4 posiciones de largo.&lt;/li&gt;_x000D_
&lt;li&gt;Tornillo de acero inoxidable.&lt;/li&gt;_x000D_
&lt;/ul&gt;&lt;h3&gt;APLICACIONES:&lt;/h3&gt;_x000D_
&lt;ul&gt;&lt;li&gt;Siderurgia.&lt;/li&gt;_x000D_
&lt;li&gt;Minería.&lt;/li&gt;_x000D_
&lt;li&gt;Construcción.&lt;/li&gt;_x000D_
&lt;li&gt;Centrales y distribución Eléctrica.&lt;/li&gt;_x000D_
&lt;li&gt;Gas y petróleo.&lt;/li&gt;_x000D_
&lt;li&gt;Nuclear.&lt;/li&gt;_x000D_
&lt;li&gt;Papelera.&lt;/li&gt;_x000D_
&lt;li&gt;Química.&lt;/li&gt;_x000D_
&lt;li&gt;Logística.&lt;/li&gt;_x000D_
&lt;li&gt;Naviera.&lt;/li&gt;_x000D_
&lt;li&gt;Agro.&lt;/li&gt;_x000D_
&lt;li&gt;Entes estatales.&lt;/li&gt;_x000D_
&lt;li&gt;Frigoríficos.&lt;/li&gt;_x000D_
&lt;li&gt;Alimentos.&lt;/li&gt;_x000D_
&lt;li&gt;Electrónica.&lt;/li&gt;_x000D_
&lt;li&gt;Automotriz.&lt;/li&gt;_x000D_
&lt;/ul&gt;&lt;h3&gt;TRATAMIENTOS:&lt;/h3&gt;_x000D_
&lt;ul&gt;&lt;li&gt;&lt;strong&gt;Anti-empaño(AF)&lt;/strong&gt;: película resistente a la condensación de hume­dad.&lt;/li&gt;_x000D_
&lt;li&gt;Indicado para tareas o ambientes que provoquen transpira­ción.&lt;/li&gt;_x000D_
&lt;li&gt;&lt;strong&gt;Antirrayadura(HC)&lt;/strong&gt;: película que protege el lente del deterioro na­tural por el manipuleo diario, prolongando su vida útil y mejorando la visión.&lt;/li&gt;_x000D_
&lt;li&gt;&lt;strong&gt;Outdoor / Indoor(O/I)&lt;/strong&gt;: película levemente metalizada que atenúa la luz solar, manteniendo una adecuada prestación con luz artificial.&lt;/li&gt;_x000D_
&lt;li&gt;Indicado para personal que realiza habitualmente sus tareas alter­nando entre ambientes con luz artificial y luz natural brillante.&lt;/li&gt;_x000D_
&lt;/ul&gt;</t>
  </si>
  <si>
    <t>https://rerda.com/1540/protector-visual-libus-argon.jpg</t>
  </si>
  <si>
    <t>Guantes de Combate con Dedos Abiertos</t>
  </si>
  <si>
    <t>Guantes</t>
  </si>
  <si>
    <t>Guantes, Táctico, Combate</t>
  </si>
  <si>
    <t>&lt;ul class="a-unordered-list a-vertical a-spacing-none"&gt;&lt;li&gt;&lt;span class="a-list-item"&gt; Puños acanalados. &lt;/span&gt;&lt;/li&gt;_x000D_
&lt;li&gt;&lt;span class="a-list-item"&gt; Disponibles en dos tallas. &lt;/span&gt;&lt;/li&gt;_x000D_
&lt;li&gt;&lt;span class="a-list-item"&gt; Material: 95 % acrílico, 5 % elastano.&lt;/span&gt;&lt;/li&gt;_x000D_
&lt;li&gt;&lt;span class="a-list-item"&gt;Color negro. &lt;/span&gt;&lt;/li&gt;_x000D_
&lt;/ul&gt;</t>
  </si>
  <si>
    <t>https://rerda.com/1541/guantes-de-combate-con-dedos-abiertos.jpg</t>
  </si>
  <si>
    <t>Cordones para Borceguíes Negros</t>
  </si>
  <si>
    <t>Calzado</t>
  </si>
  <si>
    <t>Accesorios de Calzado</t>
  </si>
  <si>
    <t>Cordones para borceguíes</t>
  </si>
  <si>
    <t>Borceguíes, Cordones</t>
  </si>
  <si>
    <t>&lt;ul&gt;_x000D_
&lt;li&gt;Par de cordones negros para borceguí táctico militar.&lt;/li&gt;_x000D_
&lt;li&gt;Material sintético de alta calidad y resistente.&lt;/li&gt;_x000D_
&lt;/ul&gt;</t>
  </si>
  <si>
    <t>https://rerda.com/1544/cordones-para-borceguies-negros.jpg</t>
  </si>
  <si>
    <t>Guantes de Polar</t>
  </si>
  <si>
    <t>Polar, Guantes</t>
  </si>
  <si>
    <t>&lt;ul&gt;_x000D_
&lt;li&gt;Guantes abrigados de tela polar, color negro.&lt;/li&gt;_x000D_
&lt;li&gt;Puño de polar cocido.&lt;/li&gt;_x000D_
&lt;/ul&gt;</t>
  </si>
  <si>
    <t>https://rerda.com/1548/guantes-de-polar.jpg,https://rerda.com/1549/guantes-de-polar.jpg,https://rerda.com/1550/guantes-de-polar.jpg</t>
  </si>
  <si>
    <t>Cuchillo Táctico con Funda de Cuerina</t>
  </si>
  <si>
    <t>Cuchillo, Táctico, Funda Cuerina</t>
  </si>
  <si>
    <t>&lt;ul&gt;&lt;li&gt;Cuchillo táctico con funda de cuerina.&lt;/li&gt;_x000D_
&lt;li&gt;La funda cuenta con seguro y pasacinto incorporado y remachado.&lt;/li&gt;_x000D_
&lt;li&gt;Espesor de hoja: 4,5 mm.&lt;/li&gt;_x000D_
&lt;/ul&gt;</t>
  </si>
  <si>
    <t>https://rerda.com/1552/cuchillo-tactico-con-funda-de-cuerina.jpg,https://rerda.com/1551/cuchillo-tactico-con-funda-de-cuerina.jpg,https://rerda.com/1553/cuchillo-tactico-con-funda-de-cuerina.jpg</t>
  </si>
  <si>
    <t>Cuchillo Columbia con Funda XFA051</t>
  </si>
  <si>
    <t>Cuchillo, Táctico, Puntero, Funda Poliamida</t>
  </si>
  <si>
    <t>&lt;ul&gt;_x000D_
&lt;li&gt;Cuchillo Columbia XVA051 con mango redondo y puntero de acero en la base.&lt;/li&gt;_x000D_
&lt;li&gt;Serrucho en la parte superior de la hoja.&lt;/li&gt;_x000D_
&lt;/ul&gt;</t>
  </si>
  <si>
    <t>&lt;ul&gt;_x000D_
&lt;li&gt;Mango recubierto en goma antideslizante.&lt;/li&gt;_x000D_
&lt;li&gt;Funda de poliamida con pasacinto y seguro de abrojo (velcro) remachado.&lt;/li&gt;_x000D_
&lt;/ul&gt;</t>
  </si>
  <si>
    <t>https://rerda.com/3752/cuchillo-columbia-con-funda-xfa051.jpg,https://rerda.com/1557/cuchillo-columbia-con-funda-xfa051.jpg</t>
  </si>
  <si>
    <t>Cuchillo Columbia 5548A con Funda Rígida</t>
  </si>
  <si>
    <t>Cuchillo, Con Funda Rígida</t>
  </si>
  <si>
    <t>&lt;p&gt;Cuchillo táctico con serrucho en la sección superior de la hoja y mango antideslizante.&lt;/p&gt;</t>
  </si>
  <si>
    <t>&lt;p&gt;Funda con sección de poliamida para el cinturón y extremo de plástico con ojales para una disposición rígida.&lt;/p&gt;</t>
  </si>
  <si>
    <t>https://rerda.com/1558/cuchillo-columbia-5548a-con-funda-rigida.jpg,https://rerda.com/1559/cuchillo-columbia-5548a-con-funda-rigida.jpg,https://rerda.com/1560/cuchillo-columbia-5548a-con-funda-rigida.jpg,https://rerda.com/1561/cuchillo-columbia-5548a-con-funda-rigida.jpg,https://rerda.com/1562/cuchillo-columbia-5548a-con-funda-rigida.jpg</t>
  </si>
  <si>
    <t>Cuchillo Táctico Mango de Metal Negro</t>
  </si>
  <si>
    <t>Cuchillo, Táctico, Negro, Acero</t>
  </si>
  <si>
    <t>&lt;ul&gt;_x000D_
&lt;li&gt;Cuchillo Táctico Mango de Metal Negro.&lt;/li&gt;_x000D_
&lt;li&gt;Mengo ergonómico con canaletas.&lt;/li&gt;_x000D_
&lt;/ul&gt;</t>
  </si>
  <si>
    <t>https://rerda.com/3751/cuchillo-tactico-mango-de-metal-negro.jpg</t>
  </si>
  <si>
    <t>Crema para calzado de Cuero y Nobuck Engrasado Dux</t>
  </si>
  <si>
    <t>Calzado, Crema Borceguí, Pomada, Crema, Lustre, Lustrar</t>
  </si>
  <si>
    <t>Producto incoloro formulado para mantenimiento de cuero y nobuck engrasados.&lt;br /&gt;Esponja aplicadora.&lt;br /&gt;Pote de 60 cm&lt;sup&gt;3&lt;/sup&gt;.&lt;br /&gt;&lt;strong&gt;Marca&lt;/strong&gt;: Dux Oro.&lt;br /&gt;</t>
  </si>
  <si>
    <t>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etc.&lt;br /&gt;&lt;h4&gt;Importante:&lt;/h4&gt;Tener en cuenta que su aplicación oscurece los tonos, por su gran poder humectante.&lt;br /&gt;&lt;h4&gt;Modo de Uso:&lt;/h4&gt;Aplicar con la esponja adjunta o un paño limpio con movimientos circulares favoreciendo la penetración del producto.&lt;br /&gt;El calzado quedara engrasado e impermeabilizado.&lt;br /&gt;Sugerimos repetir la aplicación cada 20 días en un calzado de uso cotidiano.&lt;br /&gt;&lt;br /&gt;&lt;br /&gt;</t>
  </si>
  <si>
    <t>https://rerda.com/1581/crema-para-calzado-de-cuero-y-nobuck-engrasado-dux.jpg,https://rerda.com/1582/crema-para-calzado-de-cuero-y-nobuck-engrasado-dux.jpg</t>
  </si>
  <si>
    <t>Cuchillo Táctico de Supervivencia con Brújula y Afilador</t>
  </si>
  <si>
    <t>Cuchillo, Supervivencia, Brújula, Táctico</t>
  </si>
  <si>
    <t>&lt;p&gt;Cuchillo táctico de supervivencia de acero con mango redondo, serrucho, afilador, estuche de ecocuero, brújula.&lt;/p&gt;</t>
  </si>
  <si>
    <t>&lt;ul&gt;_x000D_
&lt;li&gt;Ideal para camping o maniobras tácticas.&lt;/li&gt;_x000D_
&lt;li&gt;Tapa con brújula.&lt;/li&gt;_x000D_
&lt;li&gt;Serrucho en la parte superior de la hoja del cuchillo.&lt;/li&gt;_x000D_
&lt;li&gt;Cavidad para guardar cosas.&lt;/li&gt;_x000D_
&lt;li&gt;Curita.&lt;/li&gt;_x000D_
&lt;li&gt;Fósforos y raspador.&lt;/li&gt;_x000D_
&lt;li&gt;Piedra para afilar.&lt;/li&gt;_x000D_
&lt;li&gt;Funda de ecocuero con pasacinto y cavidad para piedra de afilar.&lt;/li&gt;_x000D_
&lt;/ul&gt;</t>
  </si>
  <si>
    <t>https://rerda.com/2187/cuchillo-tactico-de-supervivencia-con-brujula-y-afilador.jpg,https://rerda.com/1583/cuchillo-tactico-de-supervivencia-con-brujula-y-afilador.jpg,https://rerda.com/1584/cuchillo-tactico-de-supervivencia-con-brujula-y-afilador.jpg,https://rerda.com/2188/cuchillo-tactico-de-supervivencia-con-brujula-y-afilador.jpg,https://rerda.com/2189/cuchillo-tactico-de-supervivencia-con-brujula-y-afilador.jpg,https://rerda.com/2190/cuchillo-tactico-de-supervivencia-con-brujula-y-afilador.jpg,https://rerda.com/2191/cuchillo-tactico-de-supervivencia-con-brujula-y-afilador.jpg</t>
  </si>
  <si>
    <t>Riñonera Táctica Woodpack  Negra</t>
  </si>
  <si>
    <t>Riñoneras</t>
  </si>
  <si>
    <t>Molle, Riñonera</t>
  </si>
  <si>
    <t>&lt;p&gt;Riñonera Woodpack con diversas utilidades y de excelente calidad.&lt;/p&gt;</t>
  </si>
  <si>
    <t>&lt;ul&gt;_x000D_
&lt;li&gt;Cinta desmontable para colgar modalidad riñonera o modalidad maletín.&lt;/li&gt;_x000D_
&lt;li&gt;Bolsillo delantero con separador interno, cierre y tapa sistema molle.&lt;/li&gt;_x000D_
&lt;li&gt;Manija superior para llevar y con doble serguro regulable.&lt;/li&gt;_x000D_
&lt;li&gt;Dos sujetadores ya sea para linterna o cargadores.&lt;/li&gt;_x000D_
&lt;li&gt;Dos bolsillos laterales con cierre.&lt;/li&gt;_x000D_
&lt;li&gt;Dorso con cavidad para portar en forma abierta y con sistema molle.&lt;/li&gt;_x000D_
&lt;li&gt;Dos cintas para asegurar al molle con botones.&lt;/li&gt;_x000D_
&lt;/ul&gt;</t>
  </si>
  <si>
    <t>https://rerda.com/1613/rinonera-tactica-woodpack-negra.jpg,https://rerda.com/1614/rinonera-tactica-woodpack-negra.jpg,https://rerda.com/1615/rinonera-tactica-woodpack-negra.jpg,https://rerda.com/1616/rinonera-tactica-woodpack-negra.jpg,https://rerda.com/1617/rinonera-tactica-woodpack-negra.jpg,https://rerda.com/1618/rinonera-tactica-woodpack-negra.jpg</t>
  </si>
  <si>
    <t>Máscara Paintball</t>
  </si>
  <si>
    <t>Táctico, Máscara, Operaciones Especiales, Paintball</t>
  </si>
  <si>
    <t>&lt;ul&gt;&lt;li&gt;Máscara para ejercicios tácticos de operaciones especiales.&lt;/li&gt;_x000D_
&lt;li&gt;Ideal para paintball.&lt;/li&gt;_x000D_
&lt;/ul&gt;</t>
  </si>
  <si>
    <t>&lt;ul&gt;&lt;li&gt;Vidrio protector ocular anti impacto.&lt;/li&gt;_x000D_
&lt;li&gt;Cobertor del contorno de ojo con goma espuma.&lt;/li&gt;_x000D_
&lt;li&gt;Cinta elástica regulable en material anti alérgico.&lt;/li&gt;_x000D_
&lt;li&gt;Dos orificios para respiración con filtro metálico.&lt;/li&gt;_x000D_
&lt;li&gt;Orificio nasal y bucal de respiración con filtro de goma espuma.&lt;/li&gt;_x000D_
&lt;/ul&gt;</t>
  </si>
  <si>
    <t>https://rerda.com/1625/mascara-paintball.jpg,https://rerda.com/1626/mascara-paintball.jpg,https://rerda.com/1627/mascara-paintball.jpg</t>
  </si>
  <si>
    <t>Riñonera Saque Rápido</t>
  </si>
  <si>
    <t>Pistolera, Poliamida, Riñonera</t>
  </si>
  <si>
    <t>&lt;ul&gt;_x000D_
&lt;li&gt;Riñonera de poliamida con pistolera para esconder el arma.&lt;/li&gt;_x000D_
&lt;li&gt;Dos bolsillos chicos con cierre a los costados.&lt;/li&gt;_x000D_
&lt;li&gt;Un bolsillo principal con cierre.&lt;/li&gt;_x000D_
&lt;li&gt;Medidas&lt;/li&gt;_x000D_
&lt;/ul&gt;</t>
  </si>
  <si>
    <t>&lt;ul&gt;_x000D_
&lt;li&gt;Un bolsillo frontal tipo fuelle con tapa y abrojo (velcro).&lt;/li&gt;_x000D_
&lt;li&gt;Trabas y pasacinto regulables.&lt;/li&gt;_x000D_
&lt;li&gt;Pistolera interna reubicable con abrojo (velcro).&lt;/li&gt;_x000D_
&lt;/ul&gt;</t>
  </si>
  <si>
    <t>https://rerda.com/1632/rinonera-saque-rapido.jpg,https://rerda.com/1633/rinonera-saque-rapido.jpg,https://rerda.com/1634/rinonera-saque-rapido.jpg</t>
  </si>
  <si>
    <t>Muslera Utilitaria Porta Objeto</t>
  </si>
  <si>
    <t>&lt;ul&gt;_x000D_
&lt;li&gt;Muslera con un estuche porta objeto general con tapa y abrojo (velcro).&lt;/li&gt;_x000D_
&lt;li&gt;Cintas de sujeción regulables.&lt;/li&gt;_x000D_
&lt;/ul&gt;</t>
  </si>
  <si>
    <t>https://rerda.com/1635/muslera-utilitaria-porta-objeto.jpg,https://rerda.com/1636/muslera-utilitaria-porta-objeto.jpg,https://rerda.com/1637/muslera-utilitaria-porta-objeto.jpg</t>
  </si>
  <si>
    <t>Muslera Porta Elementos Negra</t>
  </si>
  <si>
    <t>Poliamida, Policía, Ejército, Infantería, Porta Elementos, Muslera</t>
  </si>
  <si>
    <t>Muslera de poliamida para portar elementos y arma.&lt;br /&gt;</t>
  </si>
  <si>
    <t>Cintas aseguradoras a la pierna regulables con abrojo (velcro).&lt;br /&gt;Un bolsillo superior interno con cierre.&lt;br /&gt;Un bolsillo delantero en la tapa, pequeño y con cierre.&lt;br /&gt;Sistema molle en ambos costados del compartimiento principal.&lt;br /&gt;Sección principal con tapa y traba regulable.&lt;br /&gt;Un bolsillo interno en el compatimiento principal.&lt;br /&gt;Pistolera interna con posicionamiento regulable en abrojo (velcro).&lt;br /&gt;</t>
  </si>
  <si>
    <t>https://rerda.com/1638/muslera-porta-elementos-negra.jpg,https://rerda.com/1639/muslera-porta-elementos-negra.jpg,https://rerda.com/1642/muslera-porta-elementos-negra.jpg,https://rerda.com/1640/muslera-porta-elementos-negra.jpg,https://rerda.com/1641/muslera-porta-elementos-negra.jpg</t>
  </si>
  <si>
    <t>Bolso tipo Mochila</t>
  </si>
  <si>
    <t>Bolsos tácticos,Mochilas</t>
  </si>
  <si>
    <t>Poliamida, Mochila, Táctico, Bolso</t>
  </si>
  <si>
    <t>&lt;p&gt;Bolso táctico modalidad mochila con sistema molle.&lt;/p&gt;</t>
  </si>
  <si>
    <t>&lt;ul&gt;_x000D_
&lt;li&gt;3 (tres) tiras con trabas de seguridad para modalidad bolso.&lt;/li&gt;_x000D_
&lt;li&gt;Manija para bolso.&lt;/li&gt;_x000D_
&lt;li&gt;Sistema molle en ambos constados.&lt;/li&gt;_x000D_
&lt;li&gt;Sección para identificación, credencial o jerarquía, con abrojo (velcro).&lt;/li&gt;_x000D_
&lt;li&gt;Tiras para mochila ocultables con sistema de solapas y abrojo (velcro).&lt;/li&gt;_x000D_
&lt;li&gt;Tira con traba para ajustar a la cintura.&lt;/li&gt;_x000D_
&lt;li&gt;2 (dos) bolsillos grandes, uno en cada extremo.&lt;/li&gt;_x000D_
&lt;li&gt;Una manija en cada extremo para levanar o manipular.&lt;/li&gt;_x000D_
&lt;li&gt;Bolsillos interiores con regilla.&lt;/li&gt;_x000D_
&lt;/ul&gt;</t>
  </si>
  <si>
    <t>https://rerda.com/1647/bolso-tipo-mochila.jpg,https://rerda.com/1644/bolso-tipo-mochila.jpg,https://rerda.com/1645/bolso-tipo-mochila.jpg,https://rerda.com/1646/bolso-tipo-mochila.jpg,https://rerda.com/1648/bolso-tipo-mochila.jpg,https://rerda.com/1649/bolso-tipo-mochila.jpg,https://rerda.com/1650/bolso-tipo-mochila.jpg,https://rerda.com/1651/bolso-tipo-mochila.jpg,https://rerda.com/1652/bolso-tipo-mochila.jpg</t>
  </si>
  <si>
    <t>Muslera Alforja</t>
  </si>
  <si>
    <t>Policía, Ejército, Porta Elementos, Muslera, PSA, P.S.A., Táctico</t>
  </si>
  <si>
    <t>&lt;p&gt;Muslera táctica de poliamida.&lt;/p&gt;</t>
  </si>
  <si>
    <t>&lt;ul&gt;_x000D_
&lt;li&gt;Cintas regulables y con trabas.&lt;/li&gt;_x000D_
&lt;li&gt;Un porta elemento chico con tapa de abrojo (velcro).&lt;/li&gt;_x000D_
&lt;li&gt;Compartimiento principal con tapa y traba regulable.&lt;/li&gt;_x000D_
&lt;li&gt;Bolsillo superior con cierre.&lt;/li&gt;_x000D_
&lt;/ul&gt;</t>
  </si>
  <si>
    <t>https://rerda.com/1661/muslera-alforja.jpg,https://rerda.com/1662/muslera-alforja.jpg</t>
  </si>
  <si>
    <t>Morral Táctico Delta XTL</t>
  </si>
  <si>
    <t>Morrales</t>
  </si>
  <si>
    <t>Policía, Ejército, PSA, P.S.A., Táctico, Operaciones Especiales, Morral</t>
  </si>
  <si>
    <t>&lt;p&gt;Morral antómico y táctico.&lt;/p&gt;</t>
  </si>
  <si>
    <t>&lt;ul&gt;&lt;li&gt;Cinta para colgar regulable, pasacinto para colgar elemento y apoya-hombro acolchado.&lt;/li&gt;_x000D_
&lt;li&gt;Dos bolsillos grandes y dos pequeños, internos dentro del compartimento principal, sin tapas.&lt;/li&gt;_x000D_
&lt;li&gt;Un bolsillos interno con abrojo (velcro).&lt;/li&gt;_x000D_
&lt;li&gt;Dos bolsillos externos laterales con cierre, manija y abrojo (velcro).&lt;/li&gt;_x000D_
&lt;li&gt;Sistema molle en los laterales.&lt;/li&gt;_x000D_
&lt;li&gt;Tapa principal con traba regulable.&lt;/li&gt;_x000D_
&lt;li&gt;Dos bolsillos con cierre en la tapa principal, sistema molle y abrojo (velcro) para insignias o jerarquías.&lt;/li&gt;_x000D_
&lt;li&gt;4 (cuatro) cintas, tipo sistema molle, en la base.&lt;/li&gt;_x000D_
&lt;li&gt;Pasacinto regulable con abrojo en el dorso.&lt;/li&gt;_x000D_
&lt;li&gt;Zonas con acolchadas y antitranspirantes en el dorso.&lt;/li&gt;_x000D_
&lt;li&gt;Solapa ergonómica con sistema molle, abrojo (velcro) para credenciales y un bolsillo interno con cierre.&lt;/li&gt;_x000D_
&lt;/ul&gt;</t>
  </si>
  <si>
    <t>https://rerda.com/1667/morral-tactico-delta-xtl.jpg,https://rerda.com/1668/morral-tactico-delta-xtl.jpg,https://rerda.com/1669/morral-tactico-delta-xtl.jpg,https://rerda.com/1670/morral-tactico-delta-xtl.jpg,https://rerda.com/1671/morral-tactico-delta-xtl.jpg,https://rerda.com/1672/morral-tactico-delta-xtl.jpg</t>
  </si>
  <si>
    <t>Porta Hidratador Rerda</t>
  </si>
  <si>
    <t>Porta hidratador</t>
  </si>
  <si>
    <t>Poliamida, Policía, Molle, Táctico, Porta Hidratador</t>
  </si>
  <si>
    <t>&lt;p&gt;Porta hidratador táctico de poliamida con sitema molle en el frente.&lt;/p&gt;</t>
  </si>
  <si>
    <t>&lt;ul&gt;_x000D_
&lt;li&gt;Tiras para colgar en la espalda regulables.&lt;/li&gt;_x000D_
&lt;li&gt;4 (cuatro) cintras frontales para ajustar el contenido en tanto en la base como en tope superior.&lt;/li&gt;_x000D_
&lt;li&gt;Tapa superior regulable con traba.&lt;/li&gt;_x000D_
&lt;li&gt;Dos seguros internos regulables con abrojo (velcro).&lt;/li&gt;_x000D_
&lt;/ul&gt;</t>
  </si>
  <si>
    <t>https://rerda.com/1676/porta-hidratador-rerda.jpg,https://rerda.com/1677/porta-hidratador-rerda.jpg,https://rerda.com/1679/porta-hidratador-rerda.jpg,https://rerda.com/1678/porta-hidratador-rerda.jpg</t>
  </si>
  <si>
    <t>Maletín táctico Porta Pistolas</t>
  </si>
  <si>
    <t>Bolsas de mano - Maletines</t>
  </si>
  <si>
    <t>Poliamida, Porta Cargador, Táctico, Maletín, Porta Armas</t>
  </si>
  <si>
    <t>&lt;p&gt;Maletín táctico de mano para portar 2 (dos) pistolas, 3 (tres) cargadores y un porta silenciador o porta baqueta.&lt;/p&gt;</t>
  </si>
  <si>
    <t>&lt;p&gt;Abrojo (velcro) en el dorso para identificaciones o similares.&lt;br /&gt;Dos bolsillos tipo fuelle, exteriores delanteros con tapa y abrojo (velcro).&lt;br /&gt;Dos sujetadores para dos pistolas.&lt;br /&gt;3 (tres) porta cargadores con tapa y abrojo (velcro).&lt;br /&gt;Bolsillo interno en la tapa, con abrojo.&lt;/p&gt;</t>
  </si>
  <si>
    <t>https://rerda.com/1685/maletin-tactico-porta-pistolas.jpg,https://rerda.com/1681/maletin-tactico-porta-pistolas.jpg,https://rerda.com/1682/maletin-tactico-porta-pistolas.jpg,https://rerda.com/1683/maletin-tactico-porta-pistolas.jpg,https://rerda.com/1684/maletin-tactico-porta-pistolas.jpg</t>
  </si>
  <si>
    <t>Bolso Matero Táctico Camping y Operaciones</t>
  </si>
  <si>
    <t>Poliamida, Táctico, Bolso, Matero, Mate</t>
  </si>
  <si>
    <t>&lt;p&gt;Bolso matero tipo táctico.&lt;br /&gt; Compartimiento de la yerba y azucar: 32x10x7cm&lt;br /&gt;Compatimiento principal: 25x9x30cm&lt;/p&gt;</t>
  </si>
  <si>
    <t>&lt;ul&gt;_x000D_
&lt;li&gt;Sección para el termo a la vista, regulable con cintas y trabas.&lt;/li&gt;_x000D_
&lt;li&gt;Sección para la yerba y el azúcar con cierre.&lt;/li&gt;_x000D_
&lt;li&gt;Mini estuche para la bombilla con cierre.&lt;/li&gt;_x000D_
&lt;li&gt;Porta objetos principal con cierre.&lt;/li&gt;_x000D_
&lt;li&gt;Cinta regulable para colgar tipo morral.&lt;/li&gt;_x000D_
&lt;li&gt;Cinta regulable con traba para asegurar a la pierna como una muslera.&lt;/li&gt;_x000D_
&lt;li&gt;Pasacinto con botón.&lt;/li&gt;_x000D_
&lt;/ul&gt;</t>
  </si>
  <si>
    <t>https://rerda.com/1696/bolso-matero-tactico-camping-y-operaciones.jpg,https://rerda.com/1703/bolso-matero-tactico-camping-y-operaciones.jpg,https://rerda.com/1701/bolso-matero-tactico-camping-y-operaciones.jpg,https://rerda.com/1697/bolso-matero-tactico-camping-y-operaciones.jpg,https://rerda.com/1699/bolso-matero-tactico-camping-y-operaciones.jpg</t>
  </si>
  <si>
    <t>Mochila Táctica de Comando 20 litros</t>
  </si>
  <si>
    <t>Poliamida, Mochila, Molle, Táctico, Comando</t>
  </si>
  <si>
    <t>&lt;p&gt;Mochilla pequeña de tipo comando tático con sistema molle, con capacidad 20 litros.&lt;/p&gt;</t>
  </si>
  <si>
    <t>&lt;ul&gt;_x000D_
&lt;li&gt;Dos bolsillos principales con cierre al frente.&lt;/li&gt;_x000D_
&lt;li&gt;Sistema molle en ambos bolsillos.&lt;/li&gt;_x000D_
&lt;li&gt;Abrojo (velcro) para colocar insignias o elementos.&lt;/li&gt;_x000D_
&lt;li&gt;2 (dos) ganchos a los costados para sujetar elementos.&lt;/li&gt;_x000D_
&lt;li&gt;Ganchos y cintas al estilo sistema molle para sujetar elementos.&lt;/li&gt;_x000D_
&lt;li&gt;Paneles acolchados en el dorso.&lt;/li&gt;_x000D_
&lt;/ul&gt;</t>
  </si>
  <si>
    <t>https://rerda.com/1716/mochila-tactica-de-comando-20-litros.jpg,https://rerda.com/1713/mochila-tactica-de-comando-20-litros.jpg,https://rerda.com/1715/mochila-tactica-de-comando-20-litros.jpg,https://rerda.com/1714/mochila-tactica-de-comando-20-litros.jpg</t>
  </si>
  <si>
    <t>Mochila Asalto Táctico</t>
  </si>
  <si>
    <t>Poliamida, Mochila, Molle, Táctico, Asalto</t>
  </si>
  <si>
    <t>Mochila de asalto táctico con sistema M.O.L.L.E.&lt;br /&gt;</t>
  </si>
  <si>
    <t>Sistema molle en el bolsillo del frente, en la tapa principal y en los costados.&lt;br /&gt;Bolsillo frontal externo con abrojo (velcro).&lt;br /&gt;Tapa principal con 2 (dos) bolsillos pequeños con cierre.&lt;br /&gt;2 (dos) bolsillos extensibles con cierre y abrojo (velcro), forrados en tela de avión.&lt;br /&gt;2 (dos) bolsillos internos dentro del compartimiento principal.&lt;br /&gt;Manijas acolchadas regulables para los hombros, con sistema molle y trabas para colgar elementos.&lt;br /&gt;3 (tres) paneles acolchados con goma espuma forrada, en el dorso.&lt;br /&gt;</t>
  </si>
  <si>
    <t>https://rerda.com/1724/mochila-asalto-tactico.jpg,https://rerda.com/1725/mochila-asalto-tactico.jpg,https://rerda.com/1726/mochila-asalto-tactico.jpg,https://rerda.com/1727/mochila-asalto-tactico.jpg,https://rerda.com/1728/mochila-asalto-tactico.jpg,https://rerda.com/1729/mochila-asalto-tactico.jpg,https://rerda.com/1730/mochila-asalto-tactico.jpg,https://rerda.com/1731/mochila-asalto-tactico.jpg</t>
  </si>
  <si>
    <t>Morral Táctico</t>
  </si>
  <si>
    <t>Poliamida, Molle, Táctico, Morral</t>
  </si>
  <si>
    <t>Morral con correa regulable para colgar al hombro y pasacinto para asegurar su estabilidad.&lt;br /&gt;</t>
  </si>
  <si>
    <t>Doble compartimiento con cierre.&lt;br /&gt;Porta pistola universal y 2 (dos) porta cargadores con abrojo (velcro).&lt;br /&gt;Bolsillo frontal al aire con regilla.&lt;br /&gt;Bolsillo frontal pequeño con cierre.&lt;br /&gt;Bolsillo frontal tipo fuelle con solapa y abrojo (velcro).&lt;br /&gt;Cinta para colgar con apoyo acolchado para el hombro.&lt;br /&gt;Extensiones con sistema M.O.L.L.E.&lt;br /&gt;</t>
  </si>
  <si>
    <t>https://rerda.com/1744/morral-tactico.jpg,https://rerda.com/1745/morral-tactico.jpg,https://rerda.com/1746/morral-tactico.jpg,https://rerda.com/1747/morral-tactico.jpg,https://rerda.com/1748/morral-tactico.jpg</t>
  </si>
  <si>
    <t>Mochila Molle Grande Verde Gendarmería</t>
  </si>
  <si>
    <t>Poliamida, Molle, Gendarmería, Táctico</t>
  </si>
  <si>
    <t>&lt;div id="short_description_content" class="rte align_justify"&gt;_x000D_
&lt;ul&gt;_x000D_
&lt;li&gt;Mochila táctica con doble compartimiento.&lt;/li&gt;_x000D_
&lt;li&gt;Ideal para uso táctico en gendarmería.&lt;/li&gt;_x000D_
&lt;/ul&gt;_x000D_
&lt;/div&gt;</t>
  </si>
  <si>
    <t>&lt;ul&gt;_x000D_
&lt;li&gt;2 (dos) bolsillos principales con cierre; el de arriba grande y el de abajo mediano.&lt;/li&gt;_x000D_
&lt;li&gt;Sistema M.O.L.L.E. en el frente.&lt;/li&gt;_x000D_
&lt;li&gt;Tiras acolchadas y regulables para los hombros.&lt;/li&gt;_x000D_
&lt;li&gt;4 (cuatro) tiras regulables para brindar soporte al contenido de toda la mochila.&lt;/li&gt;_x000D_
&lt;/ul&gt;</t>
  </si>
  <si>
    <t>https://rerda.com/1763/mochila-molle-grande-verde-gendarmeria.jpg,https://rerda.com/1764/mochila-molle-grande-verde-gendarmeria.jpg,https://rerda.com/1765/mochila-molle-grande-verde-gendarmeria.jpg,https://rerda.com/1766/mochila-molle-grande-verde-gendarmeria.jpg,https://rerda.com/1767/mochila-molle-grande-verde-gendarmeria.jpg</t>
  </si>
  <si>
    <t>Morral Rancho Verde Gendarmería</t>
  </si>
  <si>
    <t>&lt;p&gt;Morral táctico para Gendarmería.&lt;/p&gt;</t>
  </si>
  <si>
    <t>&lt;ul&gt;&lt;li&gt;Cinta regulable para el hombro.&lt;/li&gt;_x000D_
&lt;li&gt;Tapa con un tarjetero para identidad o jeraquía.&lt;/li&gt;_x000D_
&lt;li&gt;Trabas regulables para la tapa.&lt;/li&gt;_x000D_
&lt;li&gt;Cintas regulables para que rodean todo el dorso, base y frente.&lt;/li&gt;_x000D_
&lt;li&gt;Manija para transporte.&lt;/li&gt;_x000D_
&lt;/ul&gt;</t>
  </si>
  <si>
    <t>https://rerda.com/1768/morral-rancho-verde-gendarmeria.jpg,https://rerda.com/1771/morral-rancho-verde-gendarmeria.jpg,https://rerda.com/1769/morral-rancho-verde-gendarmeria.jpg,https://rerda.com/1770/morral-rancho-verde-gendarmeria.jpg</t>
  </si>
  <si>
    <t>Reloj Táctico Deportivo Resistente al agua</t>
  </si>
  <si>
    <t>Relojes</t>
  </si>
  <si>
    <t>Reloj, Táctico, Sumergible, Cronómetro</t>
  </si>
  <si>
    <t>Reloj deportivo marca H-Sport, modelo 8603B.&lt;br /&gt;Color disponible: Negro con detalles en azul (color naranja es al solo efecto ilustrativo).&lt;br /&gt;</t>
  </si>
  <si>
    <t>Pulsadores grandes.&lt;br /&gt;Luz.&lt;br /&gt;Cronómetro configurable.&lt;br /&gt;Fecha.&lt;br /&gt;Alarma.&lt;br /&gt;&lt;strong&gt;No es sumergible&lt;/strong&gt;.&lt;br /&gt;Modalidad de hora 12/24 hs.&lt;br /&gt;</t>
  </si>
  <si>
    <t>https://rerda.com/3794/reloj-tactico-deportivo-resistente-al-agua.jpg,https://rerda.com/3796/reloj-tactico-deportivo-resistente-al-agua.jpg,https://rerda.com/3795/reloj-tactico-deportivo-resistente-al-agua.jpg</t>
  </si>
  <si>
    <t>Tiro al Blanco Metálico</t>
  </si>
  <si>
    <t>Metal, Tiro al Blanco</t>
  </si>
  <si>
    <t>&lt;p&gt;Tiro al blanco metálico negro con una estructura regulable, 4 (cuatro) blancos bajos y un grande alto con balancín. Inclucye calcomanías de respuesto.&lt;/p&gt;</t>
  </si>
  <si>
    <t>https://rerda.com/1792/tiro-al-blanco-metalico.jpg</t>
  </si>
  <si>
    <t>Cinturón de Poliamida Negro</t>
  </si>
  <si>
    <t>Policía, Penitenciaría, Seguridad Privada</t>
  </si>
  <si>
    <t>&lt;p&gt;Cinturón para uso policial o en gendarmería, hecho en poliamida, con enganches y hebilla metálica.&lt;/p&gt;</t>
  </si>
  <si>
    <t>&lt;ul&gt;_x000D_
&lt;li&gt;Ojalillos para enganche.&lt;/li&gt;_x000D_
&lt;li&gt;Ancho de 5,5 cm.&lt;/li&gt;_x000D_
&lt;li&gt;Contorno máximo que soporta: 108 cm (equivale a un talle 54).&lt;/li&gt;_x000D_
&lt;li&gt;Hebilla nato y/o acetato color negro.&lt;/li&gt;_x000D_
&lt;li&gt;4 (cuatro) pasadores abiertos y desmontables.&lt;/li&gt;_x000D_
&lt;li&gt;Ojalillos niquelados.&lt;/li&gt;_x000D_
&lt;/ul&gt;</t>
  </si>
  <si>
    <t>https://rerda.com/6393/cinturon-de-poliamida-negro.jpg,https://rerda.com/6394/cinturon-de-poliamida-negro.jpg,https://rerda.com/6395/cinturon-de-poliamida-negro.jpg</t>
  </si>
  <si>
    <t>Porta Esposas Sistema Molle</t>
  </si>
  <si>
    <t>Poliamida, Policía, Penitenciaría, Molle, M.O.L.L.E.</t>
  </si>
  <si>
    <t>&lt;ul&gt;_x000D_
&lt;li&gt;Porta esposas para sistema M.O.L.L.E.&lt;/li&gt;_x000D_
&lt;li&gt;Remaches a los costados brindando la forma.&lt;/li&gt;_x000D_
&lt;li&gt;Cinta de poliamida regulable para enganche.&lt;/li&gt;_x000D_
&lt;li&gt;Botón para seguro.&lt;/li&gt;_x000D_
&lt;/ul&gt;</t>
  </si>
  <si>
    <t>https://rerda.com/1848/porta-esposas-sistema-molle.jpg,https://rerda.com/1849/porta-esposas-sistema-molle.jpg,https://rerda.com/1850/porta-esposas-sistema-molle.jpg</t>
  </si>
  <si>
    <t>Cinturón Interno de Poliamida</t>
  </si>
  <si>
    <t>Poliamida, Cinturón, Táctico, Abrojo, Velcro, Interno</t>
  </si>
  <si>
    <t>https://rerda.com/1851/cinturon-interno-de-poliamida.jpg,https://rerda.com/1854/cinturon-interno-de-poliamida.jpg,https://rerda.com/1852/cinturon-interno-de-poliamida.jpg,https://rerda.com/1853/cinturon-interno-de-poliamida.jpg</t>
  </si>
  <si>
    <t>Pistolera Funda Fobus TACH con Botón de Liberación</t>
  </si>
  <si>
    <t>Pistolera, Fobus</t>
  </si>
  <si>
    <t>&lt;ul&gt;&lt;li&gt;TACH Taurus PT 24/7 Gen. 1.&lt;/li&gt;
&lt;li&gt;Mecanismo de la funda: Sistema de bloqueo en el área del guardamonte.&lt;/li&gt;
&lt;li&gt;Disponible para mano izquierda.&lt;/li&gt;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</si>
  <si>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&lt;ul&gt;&lt;li&gt;6909ND.&lt;/li&gt;
&lt;li&gt;3901-9.&lt;/li&gt;
&lt;li&gt;CU9.&lt;/li&gt;
&lt;li&gt;6909-SF.&lt;/li&gt;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</si>
  <si>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1861/pistolera-funda-fobus-tach-con-boton-de-liberacion.jpg,https://rerda.com/1862/pistolera-funda-fobus-tach-con-boton-de-liberacion.jpg,https://rerda.com/1863/pistolera-funda-fobus-tach-con-boton-de-liberacion.jpg,https://rerda.com/1864/pistolera-funda-fobus-tach-con-boton-de-liberacion.jpg</t>
  </si>
  <si>
    <t>Cinturón Geo Táctico Policial</t>
  </si>
  <si>
    <t>Poliamida, Policía, Táctico</t>
  </si>
  <si>
    <t>&lt;p&gt;Cinturón táctico policial de 3 (tres) puntos con cintas regulables y abrojo (velcro).&lt;br /&gt;&lt;strong&gt;Medida máxima de cintura&lt;/strong&gt;: 100 cm.&lt;br /&gt;&lt;br /&gt;&lt;/p&gt;</t>
  </si>
  <si>
    <t>https://rerda.com/1865/cinturon-geo-tactico-policial.jpg,https://rerda.com/1867/cinturon-geo-tactico-policial.jpg,https://rerda.com/1866/cinturon-geo-tactico-policial.jpg,https://rerda.com/1868/cinturon-geo-tactico-policial.jpg</t>
  </si>
  <si>
    <t>Porta Esposas de Poliamida Negro</t>
  </si>
  <si>
    <t>Poliamida, Policía, Porta Esposas</t>
  </si>
  <si>
    <t>&lt;ul&gt;_x000D_
&lt;li&gt;Pota esposas de poliamida con pasacinto regulable con abrojo (velcro).&lt;/li&gt;_x000D_
&lt;li&gt;Bordes cocidos y ribeteados.&lt;/li&gt;_x000D_
&lt;li&gt;Interior acolchado.&lt;/li&gt;_x000D_
&lt;/ul&gt;</t>
  </si>
  <si>
    <t>https://rerda.com/1869/porta-esposas-de-poliamida-negro.jpg,https://rerda.com/1871/porta-esposas-de-poliamida-negro.jpg,https://rerda.com/1872/porta-esposas-de-poliamida-negro.jpg,https://rerda.com/1870/porta-esposas-de-poliamida-negro.jpg</t>
  </si>
  <si>
    <t>Funda Fobus BRCH con Botón de Liberación</t>
  </si>
  <si>
    <t>Pistolera, Policía, PSA, P.S.A., Fobus</t>
  </si>
  <si>
    <t>&lt;ul&gt;&lt;li&gt;Funda para Beretta PX4 Storm tamaño completo, todos los calibres.&lt;/li&gt;
&lt;li&gt;&lt;strong&gt;Mecanismo de la funda&lt;/strong&gt;: Sistema de bloqueo en el área del guardamonte.&lt;/li&gt;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</si>
  <si>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 for 9mm &amp;amp; .40cal.&lt;/li&gt;
&lt;li&gt;6945 for .45cal.&lt;/li&gt;
&lt;li&gt;CU9 &amp;amp; 6909-SF for 9mm &amp;amp; .40cal.&lt;/li&gt;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</si>
  <si>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https://rerda.com/1873/funda-fobus-brch-con-boton-de-liberacion.jpg,https://rerda.com/1875/funda-fobus-brch-con-boton-de-liberacion.jpg,https://rerda.com/1876/funda-fobus-brch-con-boton-de-liberacion.jpg,https://rerda.com/1874/funda-fobus-brch-con-boton-de-liberacion.jpg</t>
  </si>
  <si>
    <t>Chaleco Arnés Israelí M.O.L.L.E.</t>
  </si>
  <si>
    <t>Pistolera, Poliamida, Porta Cargador, Porta Esposas, Chaleco, Porta Elementos, Molle, Termoformado, M.O.L.L.E., Arnés</t>
  </si>
  <si>
    <t>&lt;p&gt;Chaleco de transporte de elementos tipo arnés, con tiras y seguros regulables.&lt;/p&gt;_x000D_
&lt;p&gt;Sistema M.O.L.L.E.&lt;/p&gt;</t>
  </si>
  <si>
    <t>&lt;ul&gt;_x000D_
&lt;li&gt;Cordones de ajuste en los costados.&lt;/li&gt;_x000D_
&lt;li&gt;&lt;strong&gt;Material&lt;/strong&gt;: Poliamida / Cordura.&lt;/li&gt;_x000D_
&lt;li&gt;Trabas regulables al frente.&lt;/li&gt;_x000D_
&lt;li&gt;Sistema M.O.L.L.E. al frente y costados.&lt;/li&gt;_x000D_
&lt;li&gt;Un porta cargador doble termoformado de poliamida.&lt;/li&gt;_x000D_
&lt;li&gt;Una pistolera termoformada con seguro.&lt;/li&gt;_x000D_
&lt;li&gt;Un porta esposas termoformada de poliamida.&lt;/li&gt;_x000D_
&lt;li&gt;Un porta elementos en el dorso. Tapa con abrojo (velcro). Su capacidad de almacenamiento es de 21 x 17 x 5cm.&lt;/li&gt;_x000D_
&lt;li&gt;Tiras tipo arnés acolchadas y con sistema M.O.L.L.E. al frente.&lt;/li&gt;_x000D_
&lt;/ul&gt;</t>
  </si>
  <si>
    <t>https://rerda.com/1883/chaleco-arnes-israeli-molle.jpg,https://rerda.com/1884/chaleco-arnes-israeli-molle.jpg,https://rerda.com/1885/chaleco-arnes-israeli-molle.jpg,https://rerda.com/1886/chaleco-arnes-israeli-molle.jpg,https://rerda.com/1887/chaleco-arnes-israeli-molle.jpg,https://rerda.com/1888/chaleco-arnes-israeli-molle.jpg</t>
  </si>
  <si>
    <t>Gorro Ushanka con Piel</t>
  </si>
  <si>
    <t>Abrigo, Barbijo, Gorro, Piel</t>
  </si>
  <si>
    <t>&lt;ul&gt;_x000D_
&lt;li&gt;Gorro de abrijo forrado en piel con pellón.&lt;/li&gt;_x000D_
&lt;li&gt;Barbijo desmontable con broches y sujetador elástico con traba.&lt;/li&gt;_x000D_
&lt;li&gt;Consulte por adicionales como marcas, escudos, etc.&lt;/li&gt;_x000D_
&lt;/ul&gt;</t>
  </si>
  <si>
    <t>&lt;ul&gt;_x000D_
&lt;li&gt;&lt;strong&gt;No tiene talles.&lt;/strong&gt;&lt;/li&gt;_x000D_
&lt;li&gt;Revestimiento con imitación piel caliente cubre las orejas y la frente.&lt;/li&gt;_x000D_
&lt;li&gt;Es una felpa suave.&lt;/li&gt;_x000D_
&lt;li&gt;Exterior de flocado: ideal para el calor y la comodidad.&lt;/li&gt;_x000D_
&lt;li&gt;Cubierta exterior de poliéster: facilita la limpieza.&lt;/li&gt;_x000D_
&lt;li&gt;Correas y botones de la barbilla para sujetar las solapas del oído.&lt;/li&gt;_x000D_
&lt;li&gt;Diseño versátil para la ropa de sport del día a día.&lt;/li&gt;_x000D_
&lt;li&gt;A prueba de viento.&lt;/li&gt;_x000D_
&lt;li&gt;Ideal para deportes al aire libre como el snowboard o el esquí.&lt;/li&gt;_x000D_
&lt;/ul&gt;</t>
  </si>
  <si>
    <t>https://rerda.com/1912/gorro-ushanka-con-piel.jpg,https://rerda.com/1913/gorro-ushanka-con-piel.jpg,https://rerda.com/1914/gorro-ushanka-con-piel.jpg,https://rerda.com/1915/gorro-ushanka-con-piel.jpg,https://rerda.com/1916/gorro-ushanka-con-piel.jpg</t>
  </si>
  <si>
    <t>Dragona Dorada</t>
  </si>
  <si>
    <t>Sables,Dragonas</t>
  </si>
  <si>
    <t>Gala, Sable, Dorada, Uniforme de Salida, Dragona</t>
  </si>
  <si>
    <t>&lt;p&gt;Dragona dorada para el sable, cuidadósamente confeccionada para el uniforme de salida.&lt;/p&gt;</t>
  </si>
  <si>
    <t>https://rerda.com/1923/dragona-dorada.jpg,https://rerda.com/1924/dragona-dorada.jpg</t>
  </si>
  <si>
    <t>Sobaquera de Poliamida con Porta Cargador Simple</t>
  </si>
  <si>
    <t>Sobaqueras</t>
  </si>
  <si>
    <t>Pistolera, Poliamida, Porta Cargador Simple, Sobaquera</t>
  </si>
  <si>
    <t>&lt;ul&gt;_x000D_
&lt;li&gt;Sobaquera con cintas de poliamida, regulables y una unión de cuerina.&lt;/li&gt;_x000D_
&lt;li&gt;Una pistolera saque rápido regulable.&lt;/li&gt;_x000D_
&lt;li&gt;Un porta cargador simple termoformado.&lt;/li&gt;_x000D_
&lt;/ul&gt;</t>
  </si>
  <si>
    <t>&lt;p&gt;La Pistolera sirve para todo tipo de calibres y marcas. Es universal, al igual que el cargador.&lt;/p&gt;</t>
  </si>
  <si>
    <t>https://rerda.com/1932/sobaquera-de-poliamida-con-porta-cargador-simple.jpg,https://rerda.com/1933/sobaquera-de-poliamida-con-porta-cargador-simple.jpg,https://rerda.com/1934/sobaquera-de-poliamida-con-porta-cargador-simple.jpg</t>
  </si>
  <si>
    <t>Insignia Sub Alcaide Penitenciaría</t>
  </si>
  <si>
    <t>Penitenciaría Oficial</t>
  </si>
  <si>
    <t>Penitenciaría, Oficial, Sub Alcaide</t>
  </si>
  <si>
    <t>&lt;p&gt;Insignias pectorales para los oficiales penitenciarios.&lt;/p&gt;_x000D_
&lt;p&gt;&lt;strong&gt;Oficial Subalcaide&lt;/strong&gt;: un sol dorado fondo azul con serreta dorada superior.&lt;/p&gt;</t>
  </si>
  <si>
    <t>https://rerda.com/4494/insignia-sub-alcaide-penitenciaria.jpg</t>
  </si>
  <si>
    <t>Escudo de Brazo Defensa Civil</t>
  </si>
  <si>
    <t>Defensa, Civil, Defensa Civil</t>
  </si>
  <si>
    <t>&lt;p&gt;Escudo bordado para brazo para Defensa Civil.&lt;/p&gt;</t>
  </si>
  <si>
    <t>https://rerda.com/1949/escudo-de-brazo-defensa-civil.jpg</t>
  </si>
  <si>
    <t>Gorro Polar</t>
  </si>
  <si>
    <t>Policía, Abrigo, Polar, Táctico, Fuerzas Especiales</t>
  </si>
  <si>
    <t>Gorro táctico de material polar y dos elásticos regulables con trabas en los costados.&lt;br /&gt;Dobel protección delantera.&lt;br /&gt;</t>
  </si>
  <si>
    <t>https://rerda.com/1979/gorro-polar.jpg,https://rerda.com/1980/gorro-polar.jpg</t>
  </si>
  <si>
    <t>Porta Llaves</t>
  </si>
  <si>
    <t>Porta llaves</t>
  </si>
  <si>
    <t>&lt;ul&gt;_x000D_
&lt;li&gt;Llavero con envoltura de poliamida y cierre con abrojo (velcro).&lt;/li&gt;_x000D_
&lt;li&gt;Pasacinto para cinturón de 10cm.&lt;/li&gt;_x000D_
&lt;li&gt;Traba metálica.&lt;/li&gt;_x000D_
&lt;/ul&gt;</t>
  </si>
  <si>
    <t>&lt;p&gt;Las llaves quedan envueltas y seguras, evintando en gran medida las sacudidas en un operativo.&lt;/p&gt;</t>
  </si>
  <si>
    <t>https://rerda.com/1981/porta-llaves.jpg,https://rerda.com/1982/porta-llaves.jpg,https://rerda.com/1983/porta-llaves.jpg</t>
  </si>
  <si>
    <t>Pectoral Alas de Chofer</t>
  </si>
  <si>
    <t>Pectoral, Chofer, Alas</t>
  </si>
  <si>
    <t>https://rerda.com/1992/pectoral-alas-de-chofer.jpg</t>
  </si>
  <si>
    <t>Riñonera multi propósito para armas y cargador</t>
  </si>
  <si>
    <t>Táctica, Riñonera, Cordura, Delta</t>
  </si>
  <si>
    <t>&lt;p&gt;Riñonera multi propósito confecionada en poliamida y cordura.&lt;/p&gt;</t>
  </si>
  <si>
    <t>&lt;ul&gt;_x000D_
&lt;li&gt;2 bolsillos a los costados con cierre.&lt;/li&gt;_x000D_
&lt;li&gt;Compartimiento principal con cierre periféperiférico.&lt;/li&gt;_x000D_
&lt;li&gt;Cinturón regulable y con traba.&lt;/li&gt;_x000D_
&lt;li&gt;Seguros internos para sujetar un arma y sus cargadores, por ejemplo.&lt;/li&gt;_x000D_
&lt;li&gt;Bolsillo frontal interno con cierre.&lt;/li&gt;_x000D_
&lt;li&gt;Abrojo y tiras para sistema molle al frente.&lt;/li&gt;_x000D_
&lt;li&gt;Bolsillo interno oculto.&lt;/li&gt;_x000D_
&lt;li&gt;Bolsillo externo dorsal.&lt;/li&gt;_x000D_
&lt;li&gt;Franja de tela tipo red, para lograr una mejor respiración de la piel.&lt;/li&gt;_x000D_
&lt;/ul&gt;</t>
  </si>
  <si>
    <t>https://rerda.com/6434/rinonera-multi-proposito-para-armas-y-cargador.jpg,https://rerda.com/6435/rinonera-multi-proposito-para-armas-y-cargador.jpg,https://rerda.com/6436/rinonera-multi-proposito-para-armas-y-cargador.jpg,https://rerda.com/6437/rinonera-multi-proposito-para-armas-y-cargador.jpg,https://rerda.com/6438/rinonera-multi-proposito-para-armas-y-cargador.jpg,https://rerda.com/6439/rinonera-multi-proposito-para-armas-y-cargador.jpg</t>
  </si>
  <si>
    <t>Escudo Brazo Policía de Mendoza Modelo Viejo</t>
  </si>
  <si>
    <t>https://rerda.com/1999/escudo-brazo-policia-de-mendoza-modelo-viejo.jpg</t>
  </si>
  <si>
    <t>Muslera Polcial Táctica Comando Universal T615</t>
  </si>
  <si>
    <t>Poliamida, Muslera, Táctico, Táctica</t>
  </si>
  <si>
    <t>&lt;ul&gt;_x000D_
&lt;li&gt;Muslera universal regulable y desarmable en todas las secciones.&lt;/li&gt;_x000D_
&lt;li&gt;Seguro para saque rápido.&lt;/li&gt;_x000D_
&lt;/ul&gt;</t>
  </si>
  <si>
    <t>&lt;ul&gt;_x000D_
&lt;li&gt;Sirve para todo tipo de pistolas y calibres.&lt;/li&gt;_x000D_
&lt;li&gt;Seguros y cintas con abrojo (velcro).&lt;/li&gt;_x000D_
&lt;/ul&gt;</t>
  </si>
  <si>
    <t>https://rerda.com/3747/muslera-polcial-tactica-comando-universal-t615.jpg,https://rerda.com/2037/muslera-polcial-tactica-comando-universal-t615.jpg,https://rerda.com/2036/muslera-polcial-tactica-comando-universal-t615.jpg,https://rerda.com/2038/muslera-polcial-tactica-comando-universal-t615.jpg,https://rerda.com/2005/muslera-polcial-tactica-comando-universal-t615.jpg,https://rerda.com/2009/muslera-polcial-tactica-comando-universal-t615.jpg,https://rerda.com/2010/muslera-polcial-tactica-comando-universal-t615.jpg,https://rerda.com/2008/muslera-polcial-tactica-comando-universal-t615.jpg,https://rerda.com/2011/muslera-polcial-tactica-comando-universal-t615.jpg</t>
  </si>
  <si>
    <t>Casquete de Rip Stop Gris con Abrojo</t>
  </si>
  <si>
    <t>Casquetes, Quepis</t>
  </si>
  <si>
    <t>Penitenciaría, Abrojo, Velcro, Casquete, Quepis, Quepi, Gris</t>
  </si>
  <si>
    <t>&lt;ul&gt;_x000D_
&lt;li&gt;Casquete (quepis o quepi) de tela antidesgarro (Rip Stop) color Gris.&lt;/li&gt;_x000D_
&lt;li&gt;Regulador de medida al dorso: con abrojo (velcro).&lt;/li&gt;_x000D_
&lt;/ul&gt;</t>
  </si>
  <si>
    <t>https://rerda.com/2016/casquete-de-rip-stop-gris-con-abrojo.jpg,https://rerda.com/2017/casquete-de-rip-stop-gris-con-abrojo.jpg,https://rerda.com/2018/casquete-de-rip-stop-gris-con-abrojo.jpg</t>
  </si>
  <si>
    <t>Casquete de Rip Stop Beige con Abrojo</t>
  </si>
  <si>
    <t>Liceo, Militar, Liceo Militar, Beige, Casquete, Quepis, Quepi</t>
  </si>
  <si>
    <t>&lt;ul&gt;_x000D_
&lt;li&gt;Casquete (quepis o quepi) de tela antidesgarro (Rip Stop) de color beige.&lt;/li&gt;_x000D_
&lt;li&gt;Regulable con abrojo en la sección trasera.&lt;/li&gt;_x000D_
&lt;li&gt;Ideal para el liceo militar.&lt;/li&gt;_x000D_
&lt;/ul&gt;</t>
  </si>
  <si>
    <t>https://rerda.com/2019/casquete-de-rip-stop-beige-con-abrojo.jpg,https://rerda.com/2020/casquete-de-rip-stop-beige-con-abrojo.jpg,https://rerda.com/2021/casquete-de-rip-stop-beige-con-abrojo.jpg</t>
  </si>
  <si>
    <t>Cinturón Americano Negro Completo con Porta Elementos</t>
  </si>
  <si>
    <t>&lt;p&gt;Cinturón americano regulable, con traba al frente y abrojo (velcro) interno.&lt;/p&gt;</t>
  </si>
  <si>
    <t>&lt;ul&gt;_x000D_
&lt;li&gt;Pascintos elásticos ajustados.&lt;/li&gt;_x000D_
&lt;li&gt;Una pistolera de tipo universal.&lt;/li&gt;_x000D_
&lt;li&gt;Un porta linterna, con tapa y botón.&lt;/li&gt;_x000D_
&lt;li&gt;Un porta esposas.&lt;/li&gt;_x000D_
&lt;li&gt;Un porta handy.&lt;/li&gt;_x000D_
&lt;li&gt;Un porta elemento con un divisor interno, tapa con abrojo (velcro).&lt;/li&gt;_x000D_
&lt;li&gt;Un porta bastón extensible.&lt;/li&gt;_x000D_
&lt;/ul&gt;</t>
  </si>
  <si>
    <t>https://rerda.com/2034/cinturon-americano-negro-completo-con-porta-elementos.jpg</t>
  </si>
  <si>
    <t>Muslera para Fobus ETCH</t>
  </si>
  <si>
    <t>Muslera, Fobus, Cordura</t>
  </si>
  <si>
    <t>Muslera porta pistolera Fobus y con capacidad para dos porta cargadores Fobus.&lt;br /&gt;</t>
  </si>
  <si>
    <t>Cavidad regulable y con seguro horizontal antipérdida.&lt;br /&gt;Interior acolchado con tela técnica antitranspirante.&lt;br /&gt;Sección porta cargadores en ambos lados.&lt;br /&gt;Doble correa para pierna, mejor agarre.&lt;br /&gt;Cintas elásticas para lograr un mejor ajuste.&lt;br /&gt;Pasacinto regulable con abrojo (velcro).&lt;br /&gt;</t>
  </si>
  <si>
    <t>https://rerda.com/2039/muslera-para-fobus-etch.jpg,https://rerda.com/2043/muslera-para-fobus-etch.jpg,https://rerda.com/2045/muslera-para-fobus-etch.jpg,https://rerda.com/2044/muslera-para-fobus-etch.jpg,https://rerda.com/2040/muslera-para-fobus-etch.jpg,https://rerda.com/2041/muslera-para-fobus-etch.jpg,https://rerda.com/2042/muslera-para-fobus-etch.jpg</t>
  </si>
  <si>
    <t>Casquete Quepi Gab regulable con abrojo Azul</t>
  </si>
  <si>
    <t>Gabardina, Casquete, Quepi, Kepi</t>
  </si>
  <si>
    <t>&lt;p&gt;&lt;span&gt;Casquete (quepis o quepi) de gabardina, regulable con abrojo o cinta.&lt;/span&gt;&lt;/p&gt;</t>
  </si>
  <si>
    <t>https://rerda.com/2065/casquete-quepi-gab-regulable-con-abrojo-azul.jpg,https://rerda.com/2067/casquete-quepi-gab-regulable-con-abrojo-azul.jpg</t>
  </si>
  <si>
    <t>Navaja Columbia Spider Saque Rápido</t>
  </si>
  <si>
    <t>Saque rápido, Navaja, Columbia</t>
  </si>
  <si>
    <t>Navaja color negro, Columbia de acero inoxidable modelo F-996, saque rápido. Cuenta con un botón de seguro deslizable.&lt;br /&gt;</t>
  </si>
  <si>
    <t>Largo Total Abierta: 20,4 cm&lt;br /&gt;Ancho: 2,6 cm&lt;br /&gt;Espesor Total: 1,3cm&lt;br /&gt;Largo de la Hoja: 8,6cm&lt;br /&gt;Ancho de la Hoja: 2,1cm&lt;br /&gt;Espesor de la Hoja: 2 mm&lt;br /&gt;</t>
  </si>
  <si>
    <t>https://rerda.com/2069/navaja-columbia-spider-saque-rapido.jpg,https://rerda.com/2070/navaja-columbia-spider-saque-rapido.jpg,https://rerda.com/2071/navaja-columbia-spider-saque-rapido.jpg</t>
  </si>
  <si>
    <t>Mochila Gendarme Táctica 30 litros</t>
  </si>
  <si>
    <t>Poliamida, Gendarmería, Táctica, Cordura</t>
  </si>
  <si>
    <t>Mochila táctica tipo gendarme de color negro de 24 litros + 3 bolsillos de 1 litro cada uno.&lt;br /&gt;Compuesta de cordura de alta calidad.&lt;br /&gt;&lt;br /&gt;</t>
  </si>
  <si>
    <t>3 bolsillos principales. Uno al frente y el resto en los laterales.&lt;br /&gt;Bolsillos cerrados con tapas y trabas regulables.&lt;br /&gt;Tapa principal regulable con dos trabas al frente.&lt;br /&gt;Un bolsillo plano en la tapa principal con cierre.&lt;br /&gt;Sistema de extensión de tamaño en el compartimiento principal, con tela de avión, cordón de ajuste y traba.&lt;br /&gt;Cintas con trabas en la tapa superior para sujetar elementos.&lt;br /&gt;Dorso acolchado para la espalda.&lt;br /&gt;Tiras regulables para los hombros, acolchadas y con tiras exteriores.&lt;br /&gt;Tira a modo cinturón, regulable y acolchada. Se logra una mejor postura.&lt;br /&gt;</t>
  </si>
  <si>
    <t>https://rerda.com/4798/mochila-gendarme-tactica-30-litros.jpg,https://rerda.com/4793/mochila-gendarme-tactica-30-litros.jpg,https://rerda.com/4794/mochila-gendarme-tactica-30-litros.jpg,https://rerda.com/4795/mochila-gendarme-tactica-30-litros.jpg,https://rerda.com/4796/mochila-gendarme-tactica-30-litros.jpg,https://rerda.com/4797/mochila-gendarme-tactica-30-litros.jpg,https://rerda.com/4799/mochila-gendarme-tactica-30-litros.jpg,https://rerda.com/4800/mochila-gendarme-tactica-30-litros.jpg</t>
  </si>
  <si>
    <t>Porta Cargador Doble Termoformado Gris</t>
  </si>
  <si>
    <t>https://rerda.com/2149/porta-cargador-doble-termoformado-gris.jpg,https://rerda.com/2148/porta-cargador-doble-termoformado-gris.jpg,https://rerda.com/2150/porta-cargador-doble-termoformado-gris.jpg</t>
  </si>
  <si>
    <t>Porta Cargador Doble Termoformado Verde</t>
  </si>
  <si>
    <t>Poliamida, Ejército, Porta Cargador, Gendarmería</t>
  </si>
  <si>
    <t>&lt;ul&gt;_x000D_
&lt;li&gt;Para calibre 9 mm.&lt;/li&gt;_x000D_
&lt;li&gt;Fabricado en cordura de alta resistencia.&lt;/li&gt;_x000D_
&lt;li&gt;Cada porta cargador tiene 13cm de alto por 3,5cm de ancho.&lt;/li&gt;_x000D_
&lt;li&gt;Para cinturones de 5,5cm de ancho.&lt;/li&gt;_x000D_
&lt;li&gt;Ideal para Gendarmería o Ejército.&lt;/li&gt;_x000D_
&lt;/ul&gt;</t>
  </si>
  <si>
    <t>https://rerda.com/2159/porta-cargador-doble-termoformado-verde.jpg,https://rerda.com/2161/porta-cargador-doble-termoformado-verde.jpg,https://rerda.com/2160/porta-cargador-doble-termoformado-verde.jpg</t>
  </si>
  <si>
    <t>Casquete de Rip Stop Camuflado Tigger Celeste</t>
  </si>
  <si>
    <t>Mimético, Infantería, Camuflado, Casquete, Quepis, Quepi</t>
  </si>
  <si>
    <t>&lt;div id="short_description_block"&gt;_x000D_
&lt;div id="short_description_content" class="rte align_justify" itemprop="description"&gt;_x000D_
&lt;ul&gt;_x000D_
&lt;li&gt;Casquete (quepis o quepi) de tela antidesgarro (Rip Stop) mimética/camuflado Tigger Celeste.&lt;/li&gt;_x000D_
&lt;li&gt;Regulable con abrojo en la sección trasera.&lt;/li&gt;_x000D_
&lt;/ul&gt;_x000D_
&lt;/div&gt;_x000D_
&lt;/div&gt;</t>
  </si>
  <si>
    <t>https://rerda.com/2165/casquete-de-rip-stop-camuflado-tigger-celeste.jpg,https://rerda.com/2164/casquete-de-rip-stop-camuflado-tigger-celeste.jpg,https://rerda.com/2167/casquete-de-rip-stop-camuflado-tigger-celeste.jpg,https://rerda.com/2166/casquete-de-rip-stop-camuflado-tigger-celeste.jpg,https://rerda.com/2163/casquete-de-rip-stop-camuflado-tigger-celeste.jpg,https://rerda.com/2162/casquete-de-rip-stop-camuflado-tigger-celeste.jpg</t>
  </si>
  <si>
    <t>Bandera Argentina de Goma (PVC) a Color</t>
  </si>
  <si>
    <t>Bandera, Goma, PVC</t>
  </si>
  <si>
    <t>&lt;p&gt;Bandera de PVC a color con contorno negro.&lt;/p&gt;</t>
  </si>
  <si>
    <t>https://rerda.com/2168/bandera-argentina-de-goma-pvc-a-color.jpg</t>
  </si>
  <si>
    <t>Bandera Argentina de Goma (PVC) Baja Visibilidad</t>
  </si>
  <si>
    <t>Baja Visibilidad, Bandera, Goma, PVC</t>
  </si>
  <si>
    <t>&lt;p&gt;Bandera de PVC a baja visibilidad , con tonalidad grisácea y contorno negro.&lt;/p&gt;</t>
  </si>
  <si>
    <t>https://rerda.com/2170/bandera-argentina-de-goma-pvc-baja-visibilidad.jpg</t>
  </si>
  <si>
    <t>Bandera Argentina de Goma (PVC) a Verde Bosque</t>
  </si>
  <si>
    <t>Ejército, Gendarmería, Bandera, Goma, PVC</t>
  </si>
  <si>
    <t>&lt;p&gt;Bandera de PVC verde bosque con contorno negro.&lt;/p&gt;_x000D_
&lt;p&gt;Ideal para gendarmería o ejército.&lt;/p&gt;</t>
  </si>
  <si>
    <t>https://rerda.com/2173/bandera-argentina-de-goma-pvc-a-verde-bosque.jpg</t>
  </si>
  <si>
    <t>Escudo Brazo Policía de Mendoza de Goma (PVC)</t>
  </si>
  <si>
    <t>Policía, Mendoza, Goma, PVC</t>
  </si>
  <si>
    <t>&lt;p&gt;Escudo de goma pvc para brazo.&lt;/p&gt;</t>
  </si>
  <si>
    <t>https://rerda.com/2175/escudo-brazo-policia-de-mendoza-de-goma-pvc.jpg,https://rerda.com/2174/escudo-brazo-policia-de-mendoza-de-goma-pvc.jpg</t>
  </si>
  <si>
    <t>Pectoral Bordado Rueda Alada Policía Vial con Bandera</t>
  </si>
  <si>
    <t>Policía, Vial, Rueda Alada, Pectoral</t>
  </si>
  <si>
    <t>https://rerda.com/2176/pectoral-bordado-rueda-alada-policia-vial-con-bandera.jpg</t>
  </si>
  <si>
    <t>Pectoral Bordado Ejército Argentino</t>
  </si>
  <si>
    <t>Ejército, Pectoral</t>
  </si>
  <si>
    <t>https://rerda.com/2177/pectoral-bordado-ejercito-argentino.jpg</t>
  </si>
  <si>
    <t>Hombrera  Charretera Paleta Capona Sargento</t>
  </si>
  <si>
    <t>Policía, Uniforme de Salida, Hombrera, Charretera, Capona, Paleta, Sargento</t>
  </si>
  <si>
    <t>&lt;p&gt;Hombrera (también llamada Capona, Charretera o Paleta) para Sargento en base acrílico, cocida en tela dorada y forrada en gabardina azul noche.&lt;/p&gt;_x000D_
&lt;p&gt;Galón amarillo y cocido.&lt;/p&gt;</t>
  </si>
  <si>
    <t>https://rerda.com/2196/hombrera-charretera-paleta-capona-sargento.jpg</t>
  </si>
  <si>
    <t>Chaleco Amarillo Fluor con cintas reflectivas</t>
  </si>
  <si>
    <t>Chaleco, Vial, Vialidad</t>
  </si>
  <si>
    <t>&lt;p&gt;Chaleco fluor amarillo/verdos con cintas reflectivas para uso nocturno.&lt;/p&gt;_x000D_
&lt;p&gt;La tela es tipo rejilla.&lt;/p&gt;_x000D_
&lt;p&gt;Con abrojos frontales.&lt;/p&gt;_x000D_
&lt;p&gt;Cintas reflectivas frontales y traseras.&lt;/p&gt;_x000D_
&lt;p&gt;Ideal para uso vial, policial, seguridad, etcétera.&lt;/p&gt;</t>
  </si>
  <si>
    <t>&lt;ul&gt;_x000D_
&lt;li&gt;Alto total: 63cm.&lt;/li&gt;_x000D_
&lt;li&gt;Contorno de cintura: 130cm.&lt;/li&gt;_x000D_
&lt;li&gt;Axila hasta la cintura: 27cm.&lt;/li&gt;_x000D_
&lt;li&gt;Desde una Axila hasta la otra Axila: 64cm.&lt;/li&gt;_x000D_
&lt;li&gt;Hombro hasta Hombro: 44cm.&lt;/li&gt;_x000D_
&lt;/ul&gt;</t>
  </si>
  <si>
    <t>https://rerda.com/6591/chaleco-amarillo-fluor-con-cintas-reflectivas.jpg,https://rerda.com/6592/chaleco-amarillo-fluor-con-cintas-reflectivas.jpg,https://rerda.com/2222/chaleco-amarillo-fluor-con-cintas-reflectivas.jpg</t>
  </si>
  <si>
    <t>Gas Pimienta en Aerosol Sabre Red 60gr</t>
  </si>
  <si>
    <t>Gases pimienta</t>
  </si>
  <si>
    <t>Gas Pimienta, Gas Pimineta, Sabre Red</t>
  </si>
  <si>
    <t>&lt;ul&gt;_x000D_
&lt;li&gt;Gas pimienta en aerosol para defensa personal de 60 gramos.&lt;/li&gt;_x000D_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</si>
  <si>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</si>
  <si>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https://rerda.com/2249/gas-pimienta-en-aerosol-sabre-red-60gr.jpg,https://rerda.com/2250/gas-pimienta-en-aerosol-sabre-red-60gr.jpg,https://rerda.com/2251/gas-pimienta-en-aerosol-sabre-red-60gr.jpg,https://rerda.com/2247/gas-pimienta-en-aerosol-sabre-red-60gr.jpg,https://rerda.com/2248/gas-pimienta-en-aerosol-sabre-red-60gr.jpg</t>
  </si>
  <si>
    <t>Gas Pimienta en Aerosol Sabre Red 14gr</t>
  </si>
  <si>
    <t>Gas Pimienta, Aeorosol, Defensa Personal</t>
  </si>
  <si>
    <t>&lt;div id="short_description_content" class="rte align_justify" itemprop="description"&gt;_x000D_
&lt;ul&gt;_x000D_
&lt;li&gt;Gas pimienta en aerosol para defensa personal de 14 gramos.&lt;/li&gt;_x000D_
&lt;li&gt;De tamaño más disimulado.&lt;/li&gt;_x000D_
&lt;li&gt;Para llevar de incógnito en la mano&lt;strong&gt;.&lt;/strong&gt;&lt;/li&gt;_x000D_
&lt;/ul&gt;_x000D_
&lt;/div&gt;</t>
  </si>
  <si>
    <t>&lt;ul&gt;_x000D_
&lt;li&gt;Las imágenes son solamente a efectos ilustrativos.&lt;/li&gt;_x000D_
&lt;li&gt;Aplicador con seguro giratorio.&lt;/li&gt;_x000D_
&lt;li&gt;Efectivo contra personas bajo la influencia del alcohol y/o drogas.&lt;/li&gt;_x000D_
&lt;/ul&gt;_x000D_
&lt;div class="rte"&gt;_x000D_
&lt;div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&lt;/div&gt;_x000D_
&lt;/div&gt;</t>
  </si>
  <si>
    <t>https://rerda.com/2252/gas-pimienta-en-aerosol-sabre-red-14gr.jpg,https://rerda.com/2253/gas-pimienta-en-aerosol-sabre-red-14gr.jpg,https://rerda.com/2254/gas-pimienta-en-aerosol-sabre-red-14gr.jpg,https://rerda.com/2255/gas-pimienta-en-aerosol-sabre-red-14gr.jpg</t>
  </si>
  <si>
    <t>Pistolera Automatic Holster N5 FS92 Bereta 92</t>
  </si>
  <si>
    <t>Pistolera, Automatic Holster, Nivel 5</t>
  </si>
  <si>
    <t>&lt;p&gt;Pistolera AH B92 con Nivel de seguridad 5 para Bereta 92.&lt;/p&gt;</t>
  </si>
  <si>
    <t>&lt;div class="row"&gt;_x000D_
&lt;div class="col-sm-6"&gt;_x000D_
&lt;p&gt;Toda la acción de “desenfundar y alimentar el arma”, se realiza con una sola mano, más rápido que si llevásemos cartucho en recamara.&lt;/p&gt;_x000D_
&lt;p&gt;Automatic Holster(AH), es un sistema por el cual, con un solo movimiento, desenfundamos y el arma sale con cartucho en recamara y seguros manuales desactivados.&lt;/p&gt;_x000D_
&lt;p&gt;El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+100ºC).&lt;/p&gt;_x000D_
&lt;p&gt;La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agresión.&lt;/p&gt;_x000D_
&lt;p&gt;&lt;strong&gt;Automatic Action&lt;/strong&gt;: Un sistema por el cual, con un solo movimiento, desenfundamos y el arma sale con cartucho en recamara y seguros manuales desactivados.&lt;/p&gt;_x000D_
&lt;/div&gt;_x000D_
&lt;div class="col-sm-6"&gt;&lt;iframe width="100%" height="315" src="https://www.youtube.com/embed/P8v2ccTpcU4?rel=0" frameborder="0" allowfullscreen="allowfullscreen"&gt;&lt;/iframe&gt;&lt;/div&gt;_x000D_
&lt;/div&gt;</t>
  </si>
  <si>
    <t>https://rerda.com/2265/pistolera-automatic-holster-n5-fs92-bereta-92.jpg,https://rerda.com/2256/pistolera-automatic-holster-n5-fs92-bereta-92.jpg,https://rerda.com/2257/pistolera-automatic-holster-n5-fs92-bereta-92.jpg,https://rerda.com/2258/pistolera-automatic-holster-n5-fs92-bereta-92.jpg,https://rerda.com/2259/pistolera-automatic-holster-n5-fs92-bereta-92.jpg,https://rerda.com/2260/pistolera-automatic-holster-n5-fs92-bereta-92.jpg,https://rerda.com/2261/pistolera-automatic-holster-n5-fs92-bereta-92.jpg,https://rerda.com/2262/pistolera-automatic-holster-n5-fs92-bereta-92.jpg,https://rerda.com/2264/pistolera-automatic-holster-n5-fs92-bereta-92.jpg</t>
  </si>
  <si>
    <t>Kit S.O.S. Supervivencia Tarjeta  Pinza Silbato</t>
  </si>
  <si>
    <t>Supervivencia, Emergencias, S.O.S.</t>
  </si>
  <si>
    <t>&lt;p&gt;Kit de supervivencia en caja roja con letrero de S.O.S. y 5 (cinco) elementos en su interior.&lt;/p&gt;</t>
  </si>
  <si>
    <t>&lt;ul&gt;_x000D_
&lt;li&gt;Silbato metálico desarmable con aro: para usar como collar o un simple llavero.&lt;/li&gt;_x000D_
&lt;li&gt;Manual con gráfica de instrucciones.&lt;/li&gt;_x000D_
&lt;li&gt;Estuche de plástico para tarjeta.&lt;/li&gt;_x000D_
&lt;li&gt;Funda de poliamida con tapa, abrojo (velcro) y pasacinto.&lt;/li&gt;_x000D_
&lt;li&gt;Pinza multifunción tipo navaja suiza:&lt;/li&gt;_x000D_
&lt;ol&gt;_x000D_
&lt;li&gt;Aro para llavero.&lt;/li&gt;_x000D_
&lt;li&gt;Pinza de punta.&lt;/li&gt;_x000D_
&lt;li&gt;Corta alambres.&lt;/li&gt;_x000D_
&lt;li&gt;Linterna a led con 3 pilas G3. Se gira para prender o apagar.&lt;/li&gt;_x000D_
&lt;li&gt;Cuchillo.&lt;/li&gt;_x000D_
&lt;li&gt;Serrucho.&lt;/li&gt;_x000D_
&lt;li&gt;Destornillador.&lt;/li&gt;_x000D_
&lt;li&gt;Destapador.&lt;/li&gt;_x000D_
&lt;li&gt;Destornillador Philips chico.&lt;/li&gt;_x000D_
&lt;/ol&gt;&lt;/ul&gt;_x000D_
&lt;ul&gt;_x000D_
&lt;li&gt;Tarjeta de acero inoxidable multifunción de supervivencia (ideal para billetera):&lt;/li&gt;_x000D_
&lt;ol&gt;_x000D_
&lt;li&gt;Serrucho.&lt;/li&gt;_x000D_
&lt;li&gt;Mariposa.&lt;/li&gt;_x000D_
&lt;li&gt;Abrelatas.&lt;/li&gt;_x000D_
&lt;li&gt;Destapador.&lt;/li&gt;_x000D_
&lt;li&gt;Cuchillo.&lt;/li&gt;_x000D_
&lt;li&gt;Llave tornillo.&lt;/li&gt;_x000D_
&lt;li&gt;Regla.&lt;/li&gt;_x000D_
&lt;li&gt;Llave de posición.&lt;/li&gt;_x000D_
&lt;li&gt;Dirección auxiliar de indicación.&lt;/li&gt;_x000D_
&lt;li&gt;Dos llaves inglesas.&lt;/li&gt;_x000D_
&lt;li&gt;Soporte celular.&lt;/li&gt;_x000D_
&lt;/ol&gt;&lt;/ul&gt;</t>
  </si>
  <si>
    <t>https://rerda.com/2284/kit-sos-supervivencia-tarjeta-pinza-silbato.jpg,https://rerda.com/2278/kit-sos-supervivencia-tarjeta-pinza-silbato.jpg,https://rerda.com/2279/kit-sos-supervivencia-tarjeta-pinza-silbato.jpg,https://rerda.com/2276/kit-sos-supervivencia-tarjeta-pinza-silbato.jpg,https://rerda.com/2280/kit-sos-supervivencia-tarjeta-pinza-silbato.jpg,https://rerda.com/2281/kit-sos-supervivencia-tarjeta-pinza-silbato.jpg,https://rerda.com/2282/kit-sos-supervivencia-tarjeta-pinza-silbato.jpg,https://rerda.com/2283/kit-sos-supervivencia-tarjeta-pinza-silbato.jpg,https://rerda.com/2277/kit-sos-supervivencia-tarjeta-pinza-silbato.jpg</t>
  </si>
  <si>
    <t>Pila Recargable USB Li-ion</t>
  </si>
  <si>
    <t>USB, Recargable, Batería</t>
  </si>
  <si>
    <t>&lt;p&gt;Batería recargable USB Li-ion.&lt;br /&gt;COD: 8520626&lt;br /&gt;Tipo de batería 18650&lt;br /&gt;Voltios: 3.7&lt;br /&gt;3800 mAh.&lt;br /&gt;Tiene un capuchón que se extrae y conectarse a un puerto USB para poder cargarse.&lt;/p&gt;</t>
  </si>
  <si>
    <t>https://rerda.com/2294/pila-recargable-usb-li-ion.jpg,https://rerda.com/2290/pila-recargable-usb-li-ion.jpg,https://rerda.com/2291/pila-recargable-usb-li-ion.jpg,https://rerda.com/2292/pila-recargable-usb-li-ion.jpg,https://rerda.com/2293/pila-recargable-usb-li-ion.jpg</t>
  </si>
  <si>
    <t>Gorra Seguridad</t>
  </si>
  <si>
    <t>Seguridad, Gorra</t>
  </si>
  <si>
    <t>&lt;ul&gt;_x000D_
&lt;li&gt;Gorra de gabardina color negro.&lt;/li&gt;_x000D_
&lt;li&gt;Letras amarillas y la leyenda "SEGURIDAD".&lt;/li&gt;_x000D_
&lt;li&gt;Es regulable a través de una cinta trasera con abrojo (velcro).&lt;/li&gt;_x000D_
&lt;/ul&gt;</t>
  </si>
  <si>
    <t>https://rerda.com/2312/gorra-seguridad.jpg,https://rerda.com/2313/gorra-seguridad.jpg,https://rerda.com/2315/gorra-seguridad.jpg,https://rerda.com/2314/gorra-seguridad.jpg,https://rerda.com/2316/gorra-seguridad.jpg</t>
  </si>
  <si>
    <t>Hombrera Auxiliar de Primera</t>
  </si>
  <si>
    <t>Auxiliar de Primera, Hombrera, Charretera, Capona, Paleta, Auxiliar de 1ª</t>
  </si>
  <si>
    <t>&lt;p&gt;Hombrera bordada en amarillo sobre base azul noche, para Auxiliar de Primera.&lt;/p&gt;_x000D_
&lt;p&gt;También llamada Capona, Charretera o Paleta.&lt;/p&gt;_x000D_
&lt;p&gt;&lt;/p&gt;</t>
  </si>
  <si>
    <t>&lt;p&gt;Es una placa de plástico forrada en gabardina azul noche.&lt;/p&gt;_x000D_
&lt;p&gt;El bordado puede ser en amarillo o dorado.&lt;/p&gt;</t>
  </si>
  <si>
    <t>https://rerda.com/2327/hombrera-auxiliar-de-primera.jpg,https://rerda.com/2326/hombrera-auxiliar-de-primera.jpg</t>
  </si>
  <si>
    <t>Hombrera un Sol Sub Adjutor Penitenciaría</t>
  </si>
  <si>
    <t>Hombrera, Charretera, Capona, Paleta, 1 Sol, Subadjutor, Sub Adjutor</t>
  </si>
  <si>
    <t>&lt;div id="short_description_block"&gt;_x000D_
&lt;div id="short_description_content" class="rte align_justify" itemprop="description"&gt;_x000D_
&lt;p&gt;Hombrera (también llamada Capona, Charretera o Paleta) bordada con un sol plateado sobre base celeste.&lt;/p&gt;_x000D_
&lt;/div&gt;_x000D_
&lt;/div&gt;</t>
  </si>
  <si>
    <t>https://rerda.com/2328/hombrera-un-sol-sub-adjutor-penitenciaria.jpg</t>
  </si>
  <si>
    <t>Hombrera 3 Soles Adjutor Principal Penitenciaría</t>
  </si>
  <si>
    <t>Hombrera, Charretera, Capona, Paleta, Adjutor Principal, 3 Soles</t>
  </si>
  <si>
    <t>&lt;div id="short_description_block"&gt;_x000D_
&lt;div id="short_description_content" class="rte align_justify" itemprop="description"&gt;_x000D_
&lt;p&gt;Hombrera (también llamada Capona, Charretera o Paleta) bordada con 3 (tres) soles plateados sobre base celeste.&lt;/p&gt;_x000D_
&lt;/div&gt;_x000D_
&lt;/div&gt;</t>
  </si>
  <si>
    <t>https://rerda.com/2330/hombrera-3-soles-adjutor-principal-penitenciaria.jpg</t>
  </si>
  <si>
    <t>Hombrera Sub Alcaide Penitenciaría</t>
  </si>
  <si>
    <t>Penitenciaría, Hombrera, Charretera, Capona, Paleta, Sub Alcaide</t>
  </si>
  <si>
    <t>&lt;p&gt;Hombrera (también llamada charretera, capona o paleta) con un sol bordado con hilo dorado sobre base francia.&lt;/p&gt;_x000D_
&lt;p&gt;Serreta bordada con hilo dorada en el extremo.&lt;/p&gt;</t>
  </si>
  <si>
    <t>https://rerda.com/2332/hombrera-sub-alcaide-penitenciaria.jpg,https://rerda.com/2331/hombrera-sub-alcaide-penitenciaria.jpg</t>
  </si>
  <si>
    <t>Pectoral 1 Sol Oficial Ayudante PSA</t>
  </si>
  <si>
    <t>PSA, Aeroportuaria, Oficial, P.S.A., Ayudante</t>
  </si>
  <si>
    <t>&lt;p&gt;Pectoral bordado con 1 (un) sol, de la Policía de Seguridad Aeroportuaria, para Oficial Ayudante.&lt;/p&gt;</t>
  </si>
  <si>
    <t>https://rerda.com/2333/pectoral-1-sol-oficial-ayudante-psa.jpg</t>
  </si>
  <si>
    <t>Pectoral 2 Soles Oficial Principal PSA</t>
  </si>
  <si>
    <t>PSA, Aeroportuaria, P.S.A., Oficial Principal</t>
  </si>
  <si>
    <t>&lt;p&gt;Pectoral bordado con 2 (dos) soles, de la Policía de Seguridad Aeroportuaria; para oficial principal.&lt;/p&gt;</t>
  </si>
  <si>
    <t>https://rerda.com/2345/pectoral-2-soles-oficial-principal-psa.jpg</t>
  </si>
  <si>
    <t>Pectoral 1 Sol y Serreta Oficial Mayor PSA</t>
  </si>
  <si>
    <t>PSA, Aeroportuaria, Oficial, P.S.A., Mayor, Oficial Mayor</t>
  </si>
  <si>
    <t>&lt;p&gt;Pectoral bordado con 1 (un) sol y serreta de la Policía de Seguridad Aeroportuaria, para oficial mayor.&lt;/p&gt;</t>
  </si>
  <si>
    <t>https://rerda.com/2350/pectoral-1-sol-y-serreta-oficial-mayor-psa.jpg</t>
  </si>
  <si>
    <t>Pectoral 4 Soles Oficial en Jefe PSA</t>
  </si>
  <si>
    <t>PSA, Aeroportuaria, Oficial, P.S.A., Oficial en Jefe</t>
  </si>
  <si>
    <t>&lt;p&gt;Pectoral bordado con 4 (cuatro) soles de la Policía de Seguridad Aeroportuaria, para Oficial en Jefe.&lt;/p&gt;</t>
  </si>
  <si>
    <t>https://rerda.com/2351/pectoral-4-soles-oficial-en-jefe-psa.jpg</t>
  </si>
  <si>
    <t>Pectoral 3 Soles Oficial Subinspector PSA</t>
  </si>
  <si>
    <t>PSA, Aeroportuaria, Oficial, P.S.A., Subinspector</t>
  </si>
  <si>
    <t>&lt;p&gt;Pectoral bordado con 3 (tres) soles de la Policía de Seguridad Aeroportuaria, para oficial subinspector.&lt;/p&gt;</t>
  </si>
  <si>
    <t>https://rerda.com/3879/pectoral-3-soles-oficial-subinspector-psa.jpg</t>
  </si>
  <si>
    <t>Navaja Mariposa Negra</t>
  </si>
  <si>
    <t>Navaja, Mariposa</t>
  </si>
  <si>
    <t>&lt;p&gt;Navaja de acero inoxidable con mango de metal tipo mariposa.&lt;/p&gt;_x000D_
&lt;p&gt;Mango semianatómico con agujeros y seguro para guardar.&lt;/p&gt;</t>
  </si>
  <si>
    <t>&lt;p&gt;El mango es desmontable mediante tornillos torx.&lt;/p&gt;_x000D_
&lt;p&gt;Cuchilla con agugeros y forma táctica.&lt;/p&gt;</t>
  </si>
  <si>
    <t>https://rerda.com/2387/navaja-mariposa-negra.jpg,https://rerda.com/2391/navaja-mariposa-negra.jpg,https://rerda.com/2388/navaja-mariposa-negra.jpg,https://rerda.com/2389/navaja-mariposa-negra.jpg,https://rerda.com/2390/navaja-mariposa-negra.jpg</t>
  </si>
  <si>
    <t>Metálico Rueda Alada Dorada</t>
  </si>
  <si>
    <t>Motorizada, Metálico, Rueda Alada, Dorada</t>
  </si>
  <si>
    <t>Rueda metálica alada color dorada.&lt;br /&gt;Con 2 (pines).&lt;br /&gt;</t>
  </si>
  <si>
    <t>https://rerda.com/3878/metalico-rueda-alada-dorada.jpg</t>
  </si>
  <si>
    <t>Hebilla con Torreón Penitenciario Plateado</t>
  </si>
  <si>
    <t>Penitenciaría, Salida, Torreón, Hebilla</t>
  </si>
  <si>
    <t>&lt;ul&gt;_x000D_
&lt;li&gt;Hebilla metálica con torreón Penitenciario.&lt;/li&gt;_x000D_
&lt;li&gt;Cuenta con 3 ganchos para sujetar en cinturón.&lt;/li&gt;_x000D_
&lt;/ul&gt;</t>
  </si>
  <si>
    <t>https://rerda.com/2397/hebilla-con-torreon-penitenciario-plateado.jpg,https://rerda.com/2398/hebilla-con-torreon-penitenciario-plateado.jpg</t>
  </si>
  <si>
    <t>Cinta Camuflada para Enmascarar</t>
  </si>
  <si>
    <t>Camuflada, Cinta</t>
  </si>
  <si>
    <t>&lt;p&gt;Cinta camuflada para enmascarar miras, armas, elementos, etc.&lt;/p&gt;_x000D_
&lt;p&gt;Ideal para maniobras tácticas.&lt;/p&gt;</t>
  </si>
  <si>
    <t>&lt;p&gt;Cinta camuflada para forrar y proteger armas, binoculares, termos , etc.&lt;/p&gt;_x000D_
&lt;p&gt;Modelos Camo desierto, ACU digital Camo, Camo jungla.&lt;/p&gt;_x000D_
&lt;p&gt;Autoadhesiva , reutilizable.&lt;/p&gt;</t>
  </si>
  <si>
    <t>https://rerda.com/2428/cinta-camuflada-para-enmascarar.jpg,https://rerda.com/2401/cinta-camuflada-para-enmascarar.jpg,https://rerda.com/2402/cinta-camuflada-para-enmascarar.jpg,https://rerda.com/2403/cinta-camuflada-para-enmascarar.jpg,https://rerda.com/2404/cinta-camuflada-para-enmascarar.jpg</t>
  </si>
  <si>
    <t>Gancho Mosquetón Con Clip</t>
  </si>
  <si>
    <t>Tácticos, Correajes</t>
  </si>
  <si>
    <t>&lt;p&gt;Gancho mosquetón galvanizado y reforzado.&lt;/p&gt;_x000D_
&lt;p&gt;Consta de un sistema de seguridad con clip y resorte.&lt;br /&gt;&lt;br /&gt;&lt;/p&gt;</t>
  </si>
  <si>
    <t>&lt;p&gt;Ideal para soportar grandes pesos.&lt;/p&gt;_x000D_
&lt;p&gt;Escaladas, rapel, maniobras tácticas, etc...&lt;/p&gt;</t>
  </si>
  <si>
    <t>https://rerda.com/2447/gancho-mosqueton-con-clip.jpg</t>
  </si>
  <si>
    <t>Porta Cargador Simple Ajustable</t>
  </si>
  <si>
    <t>Poliamida, Porta Cargador, Cordura</t>
  </si>
  <si>
    <t>Porta cargador simple de poliamida/cordura.&lt;br /&gt;Es regulable con el seguro provisto de abrojo (velcro) tanto en el interior como en el exterior.&lt;br /&gt;</t>
  </si>
  <si>
    <t>Cuenta con un pasacinto con capacidad para un cinturón de 6 cm de ancho.&lt;br /&gt;</t>
  </si>
  <si>
    <t>https://rerda.com/2459/porta-cargador-simple-ajustable.jpg,https://rerda.com/2460/porta-cargador-simple-ajustable.jpg,https://rerda.com/2461/porta-cargador-simple-ajustable.jpg,https://rerda.com/2462/porta-cargador-simple-ajustable.jpg,https://rerda.com/2463/porta-cargador-simple-ajustable.jpg,https://rerda.com/2464/porta-cargador-simple-ajustable.jpg,https://rerda.com/2465/porta-cargador-simple-ajustable.jpg,https://rerda.com/2466/porta-cargador-simple-ajustable.jpg</t>
  </si>
  <si>
    <t>Linterna Frontal de Led para Bici</t>
  </si>
  <si>
    <t>Linterna, Led, Bici</t>
  </si>
  <si>
    <t>&lt;p&gt;Linterna delantera de bici a led con sujetador de goma.&lt;/p&gt;</t>
  </si>
  <si>
    <t>&lt;ul&gt;_x000D_
&lt;li&gt;Funciona con 2 (dos) baterías CR2032.&lt;/li&gt;_x000D_
&lt;li&gt;Leds con gran calidad 2W.&lt;/li&gt;_x000D_
&lt;li&gt;También sirve como luz trasera de bici.&lt;/li&gt;_x000D_
&lt;li&gt;Para colocar en un casco o cualquier caño.&lt;/li&gt;_x000D_
&lt;li&gt;Botón de encendido y apagado.&lt;/li&gt;_x000D_
&lt;li&gt;&lt;strong&gt;Consumo&lt;/strong&gt;: 3 voltios.&lt;/li&gt;_x000D_
&lt;/ul&gt;</t>
  </si>
  <si>
    <t>https://rerda.com/3727/linterna-frontal-de-led-para-bici.jpg,https://rerda.com/2467/linterna-frontal-de-led-para-bici.jpg,https://rerda.com/2468/linterna-frontal-de-led-para-bici.jpg,https://rerda.com/2469/linterna-frontal-de-led-para-bici.jpg,https://rerda.com/2470/linterna-frontal-de-led-para-bici.jpg,https://rerda.com/2471/linterna-frontal-de-led-para-bici.jpg,https://rerda.com/2472/linterna-frontal-de-led-para-bici.jpg,https://rerda.com/2474/linterna-frontal-de-led-para-bici.jpg</t>
  </si>
  <si>
    <t>Luz Trasera de Bici a Led</t>
  </si>
  <si>
    <t>&lt;p&gt;Linterna con 5 leds de bajo consumo para utilizar como luz trasera en la bici.&lt;/p&gt;_x000D_
&lt;p&gt;&lt;br /&gt;&lt;br /&gt;&lt;/p&gt;</t>
  </si>
  <si>
    <t>&lt;ul&gt;_x000D_
&lt;li&gt;Soporte regulable de plástico.&lt;/li&gt;_x000D_
&lt;li&gt;Ideal para colocar en el caño del asiento.&lt;/li&gt;_x000D_
&lt;li&gt;Funciona con 2 (dos) pilas AAA.&lt;/li&gt;_x000D_
&lt;li&gt;Consumo de 3v.&lt;/li&gt;_x000D_
&lt;li&gt;El 2º y 4º son de color Azul.&lt;/li&gt;_x000D_
&lt;li&gt;El 1º, 3º y 5º leds son de color Rojo.&lt;/li&gt;_x000D_
&lt;li&gt;Modalidad prendido sin destello.&lt;/li&gt;_x000D_
&lt;li&gt;Tiene 6 modalidades de destello diferentes.&lt;/li&gt;_x000D_
&lt;li&gt;Fácilmente desmontable.&lt;/li&gt;_x000D_
&lt;li&gt;Angulo de enfoque ajustable.&lt;/li&gt;_x000D_
&lt;/ul&gt;</t>
  </si>
  <si>
    <t>https://rerda.com/2595/luz-trasera-de-bici-a-led.jpg,https://rerda.com/2475/luz-trasera-de-bici-a-led.jpg,https://rerda.com/2596/luz-trasera-de-bici-a-led.jpg,https://rerda.com/2476/luz-trasera-de-bici-a-led.jpg,https://rerda.com/2477/luz-trasera-de-bici-a-led.jpg,https://rerda.com/2478/luz-trasera-de-bici-a-led.jpg,https://rerda.com/2479/luz-trasera-de-bici-a-led.jpg,https://rerda.com/2480/luz-trasera-de-bici-a-led.jpg,https://rerda.com/2481/luz-trasera-de-bici-a-led.jpg</t>
  </si>
  <si>
    <t>Brújula Militar Metálica</t>
  </si>
  <si>
    <t>Brújulas</t>
  </si>
  <si>
    <t>Supervivencia, Gendarmería, Militar, Táctico</t>
  </si>
  <si>
    <t>&lt;p&gt;Brújula multifunción táctica de metal; de uso profesional.&lt;/p&gt;_x000D_
&lt;p&gt;Estructura plegable.&lt;/p&gt;_x000D_
&lt;p&gt;Ideal para maniobras tácticas y de supervivencia.&lt;/p&gt;</t>
  </si>
  <si>
    <t>&lt;ul&gt;_x000D_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trasera.&lt;/li&gt;_x000D_
&lt;li&gt;Línea de carátula externa.&lt;/li&gt;_x000D_
&lt;li&gt;Anillo de rotación.&lt;/li&gt;_x000D_
&lt;li&gt;Anillo para el dedo pulgar.&lt;/li&gt;_x000D_
&lt;/ul&gt;</t>
  </si>
  <si>
    <t>https://rerda.com/2493/brujula-militar-metalica.jpg,https://rerda.com/2495/brujula-militar-metalica.jpg,https://rerda.com/2494/brujula-militar-metalica.jpg</t>
  </si>
  <si>
    <t>Plataforma Universal Rescue</t>
  </si>
  <si>
    <t>Universal, Muslera, Nivel 2, Plataforma</t>
  </si>
  <si>
    <t>&lt;p&gt;Plataforma muslera universal para pistoleras Nivel 2 marca Rescue.&lt;/p&gt;</t>
  </si>
  <si>
    <t>&lt;ul&gt;_x000D_
&lt;li&gt;Cintas regulables y con trabas.&lt;/li&gt;_x000D_
&lt;li&gt;Estructura curva y anatómica para la pierna.&lt;/li&gt;_x000D_
&lt;li&gt;Juego de tornillos y llaves allen.&lt;/li&gt;_x000D_
&lt;li&gt;Rotación regulable.&lt;/li&gt;_x000D_
&lt;/ul&gt;</t>
  </si>
  <si>
    <t>https://rerda.com/2497/plataforma-universal-rescue.jpg,https://rerda.com/2498/plataforma-universal-rescue.jpg,https://rerda.com/2499/plataforma-universal-rescue.jpg,https://rerda.com/2500/plataforma-universal-rescue.jpg</t>
  </si>
  <si>
    <t>Cuchillo Navaja NF5458</t>
  </si>
  <si>
    <t>Poliamida, Cuchillo, Navaja, Supervivencia, Paracord, Táctico, Cordura, Daga</t>
  </si>
  <si>
    <t>&lt;p&gt;Cuchillo tipo navaja con doble filo, balanceada.&lt;/p&gt;_x000D_
&lt;p&gt;Mango envuelto en cordel paracord.&lt;/p&gt;</t>
  </si>
  <si>
    <t>&lt;p&gt;Cuenta con un estucho de poliamida/cordura para poder sujetar en la pierna o en otro soporte.&lt;/p&gt;</t>
  </si>
  <si>
    <t>https://rerda.com/2501/cuchillo-navaja-nf5458.jpg,https://rerda.com/2502/cuchillo-navaja-nf5458.jpg,https://rerda.com/2503/cuchillo-navaja-nf5458.jpg,https://rerda.com/2504/cuchillo-navaja-nf5458.jpg</t>
  </si>
  <si>
    <t>Mochila Táctica Negra con Porta Accesorios</t>
  </si>
  <si>
    <t>Poliamida, Mochila, Molle, Táctico, M.O.L.L.E., Cordura</t>
  </si>
  <si>
    <t>&lt;p&gt;Mochila táctica con sistema molle, multiples bolsillos y varios porta accesorios.&lt;/p&gt;</t>
  </si>
  <si>
    <t>&lt;ul&gt;_x000D_
&lt;li&gt;Compartimiento principal equipado con unas tiras sujetadoras regulables y con traba. Además, un par de tiras con abrojo (velcro). Tiene un bolsillo interno de tela de avión y borde elastizado.&lt;/li&gt;_x000D_
&lt;li&gt;Compartimiento secundario trasero equipado con unas tiras sujetadoras regulables y con traba. Además, un par de tiras con abrojo (velcro). Tiene un bolsillo interno de tela de avión y borde elastizado. Cuenta con una abertura para pasar una manguera de hidratador.&lt;/li&gt;_x000D_
&lt;li&gt;Dorso protegido por secciones acolchadas y con tela red grillada para facilitar la respiración en contacto con el cuerpo.&lt;/li&gt;_x000D_
&lt;li&gt;Tiras regulables al hombro con sitema MOLLE.&lt;/li&gt;_x000D_
&lt;li&gt;Traba sujetadora al pecho para evitar que la mochica se caiga de los hombros.&lt;/li&gt;_x000D_
&lt;li&gt;Trabas con cintas regulables, para la cintura. Se logra una mejor distribución del peso y una postura mejor erguida.&lt;/li&gt;_x000D_
&lt;li&gt;Bolsillos con cierre en cada lateral para la cintura.&lt;/li&gt;_x000D_
&lt;li&gt;Un bolsillo secundario externo con cierre, cuyo interior está compuesto por dos bolsillos con cierre y tela en red grillada.&lt;/li&gt;_x000D_
&lt;li&gt;Un bolsillo exterior con sistema MOLLE en la tapa. Interior compuesto por secciones solapadas de tela de avion que conforman bolsillos para documentos, lapiceras e incluso dos porta cargadores con seguro de abrojo (velcro).&lt;/li&gt;_x000D_
&lt;li&gt;Manija de goma para llevar.&lt;/li&gt;_x000D_
&lt;li&gt;Abrojo frontal para identificación.&lt;/li&gt;_x000D_
&lt;li&gt;Traba superior de abrojo (velcro) para manjera de hidratador.&lt;/li&gt;_x000D_
&lt;li&gt;4 (cuatro) trabas regulables laterales para lograr un mejor ajuste de la mochila cuando esté bien cargada.&lt;/li&gt;_x000D_
&lt;/ul&gt;</t>
  </si>
  <si>
    <t>https://rerda.com/4477/mochila-tactica-negra-con-porta-accesorios.jpg,https://rerda.com/4476/mochila-tactica-negra-con-porta-accesorios.jpg,https://rerda.com/4475/mochila-tactica-negra-con-porta-accesorios.jpg,https://rerda.com/4478/mochila-tactica-negra-con-porta-accesorios.jpg,https://rerda.com/4479/mochila-tactica-negra-con-porta-accesorios.jpg,https://rerda.com/4480/mochila-tactica-negra-con-porta-accesorios.jpg,https://rerda.com/4481/mochila-tactica-negra-con-porta-accesorios.jpg,https://rerda.com/4482/mochila-tactica-negra-con-porta-accesorios.jpg</t>
  </si>
  <si>
    <t>Botón Metálico con Escudo Patrio 16 mm Dorado</t>
  </si>
  <si>
    <t>Escudo Patrio, Botón Metálico</t>
  </si>
  <si>
    <t>Botón dorado metálico con escudo patrio para coser en prendas de vestir, tales como chaquetillas, puños, etc...&lt;br /&gt;Cuentan con un ojal en el dorso.&lt;br /&gt;</t>
  </si>
  <si>
    <t>https://rerda.com/2529/boton-metalico-con-escudo-patrio-16-mm-dorado.jpg</t>
  </si>
  <si>
    <t>Botón Metálico con Escudo Patrio 22 mm Dorado</t>
  </si>
  <si>
    <t>&lt;ul&gt;_x000D_
&lt;li&gt;Botón dorado metálico con escudo patrio para coser en prendas de vestir, tales como chaquetillas, puños, etc...&lt;/li&gt;_x000D_
&lt;li&gt;Cuentan con un ojal en el dorso.&lt;/li&gt;_x000D_
&lt;/ul&gt;</t>
  </si>
  <si>
    <t>https://rerda.com/3877/boton-metalico-con-escudo-patrio-22-mm-dorado.jpg</t>
  </si>
  <si>
    <t>Hebilla con Escudo Nacional Plateada</t>
  </si>
  <si>
    <t>Hebilla metálica para el cinturón con el escudo nacional.&lt;br /&gt;Posee 3 (tres) ganchos en la sección posterior para poder asegurarla al cinto.&lt;br /&gt;</t>
  </si>
  <si>
    <t>También se usa para el Liceo Militar.&lt;br /&gt;</t>
  </si>
  <si>
    <t>https://rerda.com/2540/hebilla-con-escudo-nacional-plateada.jpg,https://rerda.com/2541/hebilla-con-escudo-nacional-plateada.jpg</t>
  </si>
  <si>
    <t>Separador Simple de Poliamida</t>
  </si>
  <si>
    <t>Poliamida, Cinturón, Cordura, Separador</t>
  </si>
  <si>
    <t>&lt;p&gt;Separador de cinturón compuesto de poliamida/cordura, con 2 (dos) broches.&lt;/p&gt;_x000D_
&lt;p&gt;Bordes y contornos ribeteados.&lt;/p&gt;</t>
  </si>
  <si>
    <t>https://rerda.com/2546/separador-simple-de-poliamida.jpg,https://rerda.com/2547/separador-simple-de-poliamida.jpg</t>
  </si>
  <si>
    <t>Separador Simple de Cuero</t>
  </si>
  <si>
    <t>Cuero, Cinturón, Separador</t>
  </si>
  <si>
    <t>&lt;p&gt;Separador simple para cinturón.&lt;/p&gt;_x000D_
&lt;p&gt;Realizado en cuero puro con 2 (dos) broches metálicos.&lt;/p&gt;_x000D_
&lt;p&gt;Costura interna en todo el contorno.&lt;/p&gt;</t>
  </si>
  <si>
    <t>https://rerda.com/2548/separador-simple-de-cuero.jpg,https://rerda.com/2549/separador-simple-de-cuero.jpg</t>
  </si>
  <si>
    <t>Hombrera, Charretera, Paleta, Capona Cabo</t>
  </si>
  <si>
    <t>Hombrera, Charretera, Capona, Paleta, Cabo</t>
  </si>
  <si>
    <t>&lt;ul&gt;_x000D_
&lt;li&gt;Hombrera, charretera, paleta o capona Policial para Cabo.&lt;/li&gt;_x000D_
&lt;li&gt;Placa de plástico forrada en gabardina azul noche.&lt;/li&gt;_x000D_
&lt;li&gt;Emblema amarillo y cocido; tipo galón.&lt;/li&gt;_x000D_
&lt;/ul&gt;</t>
  </si>
  <si>
    <t>https://rerda.com/2565/hombrera-charretera-paleta-capona-cabo.jpg</t>
  </si>
  <si>
    <t>Muslera Plataforma Base para Automatic Holster</t>
  </si>
  <si>
    <t>Muslera, Automatic Holster</t>
  </si>
  <si>
    <t>&lt;p&gt;Muslera con una estructura base de plástico flexible de alta calidad.&lt;/p&gt;</t>
  </si>
  <si>
    <t>&lt;ul&gt;_x000D_
&lt;li&gt;4 (cuatro) orificios para colocar y ajustar la pistolera Automatic Holster deseada.&lt;/li&gt;_x000D_
&lt;li&gt;2 tiras sujetadoras para la pierna regulables y con trabas.&lt;/li&gt;_x000D_
&lt;li&gt;Una tira sujetadora para el cinturón. Es regulable y todo el interior posee abrojo (velcro).&lt;/li&gt;_x000D_
&lt;/ul&gt;</t>
  </si>
  <si>
    <t>https://rerda.com/2570/muslera-plataforma-base-para-automatic-holster.jpg,https://rerda.com/2567/muslera-plataforma-base-para-automatic-holster.jpg,https://rerda.com/2568/muslera-plataforma-base-para-automatic-holster.jpg,https://rerda.com/2569/muslera-plataforma-base-para-automatic-holster.jpg,https://rerda.com/2571/muslera-plataforma-base-para-automatic-holster.jpg,https://rerda.com/2572/muslera-plataforma-base-para-automatic-holster.jpg</t>
  </si>
  <si>
    <t>Hombrera Charretera Capona Cabo Primero</t>
  </si>
  <si>
    <t>Cabo 1º, Suboficial, Hombrera, Charretera, Capona, Paleta</t>
  </si>
  <si>
    <t>&lt;ul&gt;_x000D_
&lt;li&gt;Hombrera (también conocida como Charretera, Paleta o Capona) confeccionada sobre una base dea acrílico y forrada con gabardina azul noche.&lt;/li&gt;_x000D_
&lt;/ul&gt;</t>
  </si>
  <si>
    <t>&lt;ul&gt;_x000D_
&lt;li&gt;Jeraquía amarilla galón cocida.&lt;/li&gt;_x000D_
&lt;/ul&gt;</t>
  </si>
  <si>
    <t>https://rerda.com/2573/hombrera-charretera-capona-cabo-primero.jpg</t>
  </si>
  <si>
    <t>Hombrera Charretera Capona Sargento Primero</t>
  </si>
  <si>
    <t>Suboficial, Hombrera, Charretera, Capona, Paleta, Sargento 1º</t>
  </si>
  <si>
    <t>&lt;p&gt;Hombrera (conocida como Charretera, Capona, Paleta) sobre base acrílico y forrada en gabardina azul noche.&lt;/p&gt;_x000D_
&lt;p&gt;Jerarquía galón cocida de color amarilla/anaranjado.&lt;/p&gt;</t>
  </si>
  <si>
    <t>https://rerda.com/2575/hombrera-charretera-capona-sargento-primero.jpg</t>
  </si>
  <si>
    <t>Hombrera Charrerera Paleta Sargento Ayudante</t>
  </si>
  <si>
    <t>Sargento Ayudante, Hombrera, Charretera, Capona, Paleta</t>
  </si>
  <si>
    <t>&lt;p&gt;Hombrera (también llamada Capona, Paleta o Charretera) en base de acrílico forrada en gabardina azul noche.&lt;/p&gt;_x000D_
&lt;p&gt;Jeraquía galón de color amarillo/anaranjado cocida.&lt;/p&gt;</t>
  </si>
  <si>
    <t>https://rerda.com/2576/hombrera-charrerera-paleta-sargento-ayudante.jpg</t>
  </si>
  <si>
    <t>Hombrera Charretera Suboficial Principal</t>
  </si>
  <si>
    <t>Suboficial, Hombrera, Charretera, Capona, Paleta, Principal</t>
  </si>
  <si>
    <t>&lt;p&gt;Hombrera (también llamada Charretera, Capona o Paleta) en base de acrílico forrada en gabardina azul noche.&lt;/p&gt;_x000D_
&lt;p&gt;Jerarquía galón de color amarilla/anaranjada y cocida.&lt;/p&gt;</t>
  </si>
  <si>
    <t>https://rerda.com/2577/hombrera-charretera-suboficial-principal.jpg</t>
  </si>
  <si>
    <t>Metal Traba Corbata con Escudo Nacional</t>
  </si>
  <si>
    <t>Escudo Patrio, Traba Corbata</t>
  </si>
  <si>
    <t>Sujetador de corbata metálico color dorado con el escudo patrio en el centro.&lt;br /&gt;</t>
  </si>
  <si>
    <t>https://rerda.com/2578/metal-traba-corbata-con-escudo-nacional.jpg,https://rerda.com/2579/metal-traba-corbata-con-escudo-nacional.jpg</t>
  </si>
  <si>
    <t>Pistolera Nivel 2 Taurus PT92</t>
  </si>
  <si>
    <t>Pistolera, Nivel 2, Taurus PT92</t>
  </si>
  <si>
    <t>Pistolera de polímero de alta calidad para Taurus PT92.&lt;br /&gt;Sin riel.&lt;br /&gt;Cuenta con un soporte para cinturón de hasta 5 cm de ancho.&lt;br /&gt;</t>
  </si>
  <si>
    <t>Nivel de seguridad 2.&lt;br /&gt;Traba para accionar con el dedo índice.&lt;br /&gt;Llave alen para cambiar la rotación de la pistolera con respecto al soporte.&lt;br /&gt;</t>
  </si>
  <si>
    <t>https://rerda.com/2580/pistolera-nivel-2-taurus-pt92.jpg,https://rerda.com/2583/pistolera-nivel-2-taurus-pt92.jpg,https://rerda.com/2581/pistolera-nivel-2-taurus-pt92.jpg,https://rerda.com/2585/pistolera-nivel-2-taurus-pt92.jpg,https://rerda.com/2582/pistolera-nivel-2-taurus-pt92.jpg,https://rerda.com/2584/pistolera-nivel-2-taurus-pt92.jpg</t>
  </si>
  <si>
    <t>Barra Metálica de Curso</t>
  </si>
  <si>
    <t>Metálico, Riel, Curso, Barra</t>
  </si>
  <si>
    <t>&lt;p&gt;Barra metálica de curso realizados.&lt;/p&gt;_x000D_
&lt;p&gt;Para colocar en riel.&lt;/p&gt;</t>
  </si>
  <si>
    <t>https://rerda.com/2598/barra-metalica-de-curso.jpg,https://rerda.com/3873/barra-metalica-de-curso.jpg,https://rerda.com/3874/barra-metalica-de-curso.jpg,https://rerda.com/3876/barra-metalica-de-curso.jpg</t>
  </si>
  <si>
    <t>Porta cargador doble de Poliamida con soporte</t>
  </si>
  <si>
    <t>&lt;p&gt;Porta cargador ancho y capacidad doble de poliamida.&lt;br /&gt;Soporte de polímero para el cinturón.&lt;/p&gt;</t>
  </si>
  <si>
    <t>&lt;p&gt;Tapa aseguradora con tiras de poliamida y hebillas metálicas.&lt;br /&gt;Ideal para los coleccionistas y los amantes del deporte Paint Ball.&lt;br /&gt;Disponibles en color gris y verde.&lt;/p&gt;</t>
  </si>
  <si>
    <t>https://rerda.com/2633/porta-cargador-doble-de-poliamida-con-soporte.jpg,https://rerda.com/2625/porta-cargador-doble-de-poliamida-con-soporte.jpg,https://rerda.com/2626/porta-cargador-doble-de-poliamida-con-soporte.jpg,https://rerda.com/2627/porta-cargador-doble-de-poliamida-con-soporte.jpg,https://rerda.com/2628/porta-cargador-doble-de-poliamida-con-soporte.jpg,https://rerda.com/2629/porta-cargador-doble-de-poliamida-con-soporte.jpg,https://rerda.com/2630/porta-cargador-doble-de-poliamida-con-soporte.jpg,https://rerda.com/2631/porta-cargador-doble-de-poliamida-con-soporte.jpg,https://rerda.com/2632/porta-cargador-doble-de-poliamida-con-soporte.jpg,https://rerda.com/2634/porta-cargador-doble-de-poliamida-con-soporte.jpg,https://rerda.com/2635/porta-cargador-doble-de-poliamida-con-soporte.jpg,https://rerda.com/2636/porta-cargador-doble-de-poliamida-con-soporte.jpg,https://rerda.com/2637/porta-cargador-doble-de-poliamida-con-soporte.jpg,https://rerda.com/2638/porta-cargador-doble-de-poliamida-con-soporte.jpg,https://rerda.com/2639/porta-cargador-doble-de-poliamida-con-soporte.jpg,https://rerda.com/2640/porta-cargador-doble-de-poliamida-con-soporte.jpg,https://rerda.com/2641/porta-cargador-doble-de-poliamida-con-soporte.jpg</t>
  </si>
  <si>
    <t>Porta Esposas Fobus HSP</t>
  </si>
  <si>
    <t>Porta Esposas, Fobus</t>
  </si>
  <si>
    <t>&lt;ul&gt;_x000D_
&lt;li&gt;Mecanismo del Estuche&lt;/li&gt;_x000D_
&lt;li&gt;Retención pasiva&lt;/li&gt;_x000D_
&lt;li&gt;Disponible con: (HSP) Paleta y (HSB) Soporte para cinturón&lt;/li&gt;_x000D_
&lt;/ul&gt;</t>
  </si>
  <si>
    <t>&lt;h3&gt;Modo de uso&lt;/h3&gt;_x000D_
&lt;ol&gt;_x000D_
&lt;li&gt;Ajuste su cinturón.&lt;/li&gt;_x000D_
&lt;li&gt;Coloque el estuche en su cadera y asegúrese de empujar la paleta completamente hasta abajo hasta hacer tope con su cinturón.&lt;/li&gt;_x000D_
&lt;li&gt;Desenfunde de manera rápida y decidida, en un movimiento hacia arriba como si se encontrara en una situación crítica.&lt;/li&gt;_x000D_
&lt;/ol&gt;_x000D_
&lt;h4&gt;&lt;br /&gt;Información técnica&lt;/h4&gt;_x000D_
&lt;ul&gt;_x000D_
&lt;li&gt;&lt;strong&gt;Material del estuche&lt;/strong&gt;: fórmula de polímero moldeado por inyección.&lt;/li&gt;_x000D_
&lt;li&gt;&lt;strong&gt;Retención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firmemente.&lt;/li&gt;_x000D_
&lt;/ul&gt;</t>
  </si>
  <si>
    <t>https://rerda.com/2646/porta-esposas-fobus-hsp.jpg,https://rerda.com/2647/porta-esposas-fobus-hsp.jpg,https://rerda.com/2648/porta-esposas-fobus-hsp.jpg,https://rerda.com/2649/porta-esposas-fobus-hsp.jpg,https://rerda.com/2650/porta-esposas-fobus-hsp.jpg,https://rerda.com/2651/porta-esposas-fobus-hsp.jpg</t>
  </si>
  <si>
    <t>Insignia Jerarquía Suboficial de Cabo para camisa</t>
  </si>
  <si>
    <t>Insignia, Jerarquía, Cabo</t>
  </si>
  <si>
    <t>&lt;p&gt;Jerarquía de gabardina azul noche y con galón de color amarillo.&lt;/p&gt;_x000D_
&lt;p&gt;Viene en par, para usar cosida o con abrojo en las camisas para el uniforme de salida.&lt;/p&gt;</t>
  </si>
  <si>
    <t>https://rerda.com/2677/insignia-jerarquia-suboficial-de-cabo-para-camisa.jpg</t>
  </si>
  <si>
    <t>Pistolera Fobus Taurus PT 24-7 G1</t>
  </si>
  <si>
    <t>Pistolera, Fobus, Taurus</t>
  </si>
  <si>
    <t>&lt;ul&gt;_x000D_
&lt;li&gt;Mecanismo de la funda&lt;/li&gt;_x000D_
&lt;li&gt;Sistema de bloqueo en el área del guardamonte&lt;/li&gt;_x000D_
&lt;li&gt;Disponible para mano izquierda&lt;/li&gt;_x000D_
&lt;/ul&gt;</t>
  </si>
  <si>
    <t>&lt;p&gt;&lt;/p&gt;_x000D_
&lt;h3&gt;Disponible con:&lt;/h3&gt;_x000D_
&lt;ul&gt;_x000D_
&lt;li&gt;(P) Paleta&lt;/li&gt;_x000D_
&lt;li&gt;(BH) Soporte para cinturón&lt;/li&gt;_x000D_
&lt;li&gt;(BHP) Soporte para cinturón de policía&lt;/li&gt;_x000D_
&lt;li&gt;(RT) Paleta rotativa&lt;/li&gt;_x000D_
&lt;li&gt;(BH RT) Soporte rotativo para cinturón&lt;/li&gt;_x000D_
&lt;li&gt;(BHP RT) Soporte rotativo para cinturón de policía&lt;/li&gt;_x000D_
&lt;li&gt;(EX) Cinturón para muslo&lt;/li&gt;_x000D_
&lt;li&gt;(KTF SR) Aparejo del hombro&lt;/li&gt;_x000D_
&lt;li&gt;(VARIO RT) Pasacinto regulable, rotativo&lt;/li&gt;_x000D_
&lt;/ul&gt;_x000D_
&lt;h3&gt;Estuches compatibles&lt;/h3&gt;_x000D_
&lt;ul&gt;_x000D_
&lt;li&gt;6909ND&lt;/li&gt;_x000D_
&lt;li&gt;3901-9&lt;/li&gt;_x000D_
&lt;li&gt;CU9&lt;/li&gt;_x000D_
&lt;li&gt;6909-SF&lt;/li&gt;_x000D_
&lt;/ul&gt;_x000D_
&lt;h3&gt;Modo de uso&lt;/h3&gt;_x000D_
&lt;ol&gt;_x000D_
&lt;li&gt;Ajuste su cinturón.&lt;/li&gt;_x000D_
&lt;li&gt;Coloque la funda en su cadera y asegúrese de empujar la paleta completamente hasta abajo hasta hacer tope con su cinturón.&lt;/li&gt;_x000D_
&lt;li&gt;Para liberar el arma y desenfundar presione la palanca de liberación a la vez que toma la empuñadura del arma.&lt;/li&gt;_x000D_
&lt;/ol&gt;_x000D_
&lt;h3&gt;Información técnica&lt;/h3&gt;_x000D_
&lt;ul&gt;_x000D_
&lt;li&gt;&lt;strong&gt;Material de la funda&lt;/strong&gt;: fórmula de Polímero moldeado por inyección.&lt;/li&gt;_x000D_
&lt;li&gt;&lt;strong&gt;Sistema de bloqueo en el área del guardamonte&lt;/strong&gt;: sistema de retención activo que sostiene el arma en la zona del guardamonte hasta que es liberada por el accionamiento con el dedo índice.&lt;/li&gt;_x000D_
&lt;/ul&gt;</t>
  </si>
  <si>
    <t>https://rerda.com/2653/pistolera-fobus-taurus-pt-24-7-g1.jpg,https://rerda.com/2654/pistolera-fobus-taurus-pt-24-7-g1.jpg,https://rerda.com/2655/pistolera-fobus-taurus-pt-24-7-g1.jpg,https://rerda.com/2656/pistolera-fobus-taurus-pt-24-7-g1.jpg,https://rerda.com/2657/pistolera-fobus-taurus-pt-24-7-g1.jpg,https://rerda.com/2658/pistolera-fobus-taurus-pt-24-7-g1.jpg</t>
  </si>
  <si>
    <t>Gas Pimienta en srpay Smith &amp; Wesson 22Gr</t>
  </si>
  <si>
    <t>Gas Pimienta, Smith &amp; Wesson, 22 gr</t>
  </si>
  <si>
    <t>&lt;ul&gt;_x000D_
&lt;li&gt;Gas pimienta en spray de 22 gr, con soporte para llavero; marca Smith &amp; Wesson.&lt;/li&gt;_x000D_
&lt;li&gt;Simple de llevar y fácil de usar.&lt;/li&gt;_x000D_
&lt;/ul&gt;</t>
  </si>
  <si>
    <t>&lt;ul&gt;_x000D_
&lt;li&gt;Los aerosoles de pimienta orgánica Smith &amp; Wesson son la mejor opción para defensa personal y pueden detener al instante a cualquier atacante e incapacitarlo hasta por 30 minutos.&lt;/li&gt;_x000D_
&lt;li&gt;Los aerosoles Smith &amp; Wesson no son inflamables, tóxicos o letales.&lt;/li&gt;_x000D_
&lt;li&gt;Su origen de fabricación es USA.&lt;/li&gt;_x000D_
&lt;li&gt;El modelo incluye una cubierta transparente con llavero para fácil transporte.&lt;/li&gt;_x000D_
&lt;li&gt;Este es de tipo "Venta Libre".&lt;/li&gt;_x000D_
&lt;li&gt;&lt;strong&gt;Ideal para&lt;/strong&gt;: Defensa Personal, Personal de las Fuerzas Armadas, Públicas de Seguridad Privada.&lt;/li&gt;_x000D_
&lt;li&gt;De muy fácil uso tano para mujeres como para hombres.&lt;/li&gt;_x000D_
&lt;li&gt;Camine tranquilo, relajado y protegido.&lt;/li&gt;_x000D_
&lt;/ul&gt;</t>
  </si>
  <si>
    <t>https://rerda.com/2659/gas-pimienta-en-srpay-smith-wesson-22gr.jpg,https://rerda.com/2660/gas-pimienta-en-srpay-smith-wesson-22gr.jpg,https://rerda.com/2661/gas-pimienta-en-srpay-smith-wesson-22gr.jpg,https://rerda.com/2662/gas-pimienta-en-srpay-smith-wesson-22gr.jpg</t>
  </si>
  <si>
    <t>Cinta de Embalaje Transparente Mingli Tape 45x100 metros</t>
  </si>
  <si>
    <t>Cinta, Embalaje</t>
  </si>
  <si>
    <t>&lt;ul&gt;_x000D_
&lt;li&gt;Cinta transparente autoadhesiva para embalaje, marca Mingli Tape.&lt;/li&gt;_x000D_
&lt;li&gt;&lt;strong&gt;Medidas&lt;/strong&gt;: 45mm x 100mts.&lt;/li&gt;_x000D_
&lt;/ul&gt;</t>
  </si>
  <si>
    <t>https://rerda.com/2678/cinta-de-embalaje-transparente-mingli-tape-45x100-metros.jpg</t>
  </si>
  <si>
    <t>Cinta de Embalaje Autoadhesiva Transparente 45x100 x 18u el pack</t>
  </si>
  <si>
    <t>Cinta, Embalaje, Pack, Caja, Mayorista</t>
  </si>
  <si>
    <t>&lt;p&gt;Caja de 18 cintas de embalaje, transparentes, autoadhesiva, cuyas medidas son 45mm x 100mts.&lt;/p&gt;</t>
  </si>
  <si>
    <t>&lt;p&gt;&lt;strong&gt;Marca&lt;/strong&gt;: Mingli Tape&lt;/p&gt;</t>
  </si>
  <si>
    <t>https://rerda.com/2683/cinta-de-embalaje-autoadhesiva-transparente-45x100-x-18u-el-pack.jpg,https://rerda.com/2682/cinta-de-embalaje-autoadhesiva-transparente-45x100-x-18u-el-pack.jpg</t>
  </si>
  <si>
    <t>Cuchillo Navaja Táctica Tarjeta Cardsharp Iain Sinclair</t>
  </si>
  <si>
    <t>Cuchillo, Acero Inoxidable, Tarjeta, Plegable</t>
  </si>
  <si>
    <t>&lt;ul&gt;_x000D_
&lt;li&gt;Cuchillo tipo navaja plegable que se transforma en tarjeta.&lt;/li&gt;_x000D_
&lt;li&gt;Del tamaño de una tarjeta de crédito.&lt;/li&gt;_x000D_
&lt;li&gt;Muy fácil de usar y llevar.&lt;/li&gt;_x000D_
&lt;/ul&gt;</t>
  </si>
  <si>
    <t>&lt;ul&gt;_x000D_
&lt;li&gt;Marca: Iain Sinclair&lt;/li&gt;_x000D_
&lt;li&gt;Uso: muy variado, desde doméstico hasta táctico y supervivencia.&lt;/li&gt;_x000D_
&lt;/ul&gt;_x000D_
&lt;p&gt;&lt;iframe width="100%" height="315" src="https://www.youtube-nocookie.com/embed/kS7X_1t0Hvw?rel=0" frameborder="0" allow="autoplay; encrypted-media" allowfullscreen="allowfullscreen"&gt;&lt;/iframe&gt;&lt;/p&gt;</t>
  </si>
  <si>
    <t>https://rerda.com/2684/cuchillo-navaja-tactica-tarjeta-cardsharp-iain-sinclair.jpg,https://rerda.com/2685/cuchillo-navaja-tactica-tarjeta-cardsharp-iain-sinclair.jpg,https://rerda.com/2687/cuchillo-navaja-tactica-tarjeta-cardsharp-iain-sinclair.jpg,https://rerda.com/2686/cuchillo-navaja-tactica-tarjeta-cardsharp-iain-sinclair.jpg</t>
  </si>
  <si>
    <t>Morral comando táctico con sitema molle y pouch</t>
  </si>
  <si>
    <t>Molle, Táctico, Comando, Morral, Pouch</t>
  </si>
  <si>
    <t>&lt;p&gt;Morral táctico para grupo comando o simplemente policial multiuso.&lt;/p&gt;_x000D_
&lt;p&gt;Cuenta con sistema molle y un portaelementos desmontable.&lt;/p&gt;</t>
  </si>
  <si>
    <t>&lt;ul&gt;_x000D_
&lt;li&gt;Cinta para cruzar en el hombro y cinturón; ambos regulables y con trabas.&lt;/li&gt;_x000D_
&lt;li&gt;Portaelementos desmontable con sitema molle.&lt;/li&gt;_x000D_
&lt;li&gt;Tapa principal con frente de sistema molle y abrojos.&lt;/li&gt;_x000D_
&lt;li&gt;Tapa principal con un compatimiento interior y con cierre.&lt;/li&gt;_x000D_
&lt;li&gt;Compartimiento principal dotado de sujetadores elásticos.&lt;/li&gt;_x000D_
&lt;li&gt;Una placa de abrojo desmontable y plegable para sujetar elementos en el interior, ya sea armas, cargadores, etc...&lt;/li&gt;_x000D_
&lt;li&gt;Bolsillo secundario interno con cierre en el frente.&lt;/li&gt;_x000D_
&lt;li&gt;Bolsillo externo en con sección transparente para poner una placa identificadora. Posee cierre.&lt;/li&gt;_x000D_
&lt;li&gt;Bolsillo externo con cierre.&lt;/li&gt;_x000D_
&lt;li&gt;Bolsillo externo con cierre, fino y alargado.&lt;/li&gt;_x000D_
&lt;li&gt;Hombrera acolchada desplazable.&lt;/li&gt;_x000D_
&lt;/ul&gt;</t>
  </si>
  <si>
    <t>https://rerda.com/4260/morral-comando-tactico-con-sitema-molle-y-pouch.jpg,https://rerda.com/4263/morral-comando-tactico-con-sitema-molle-y-pouch.jpg,https://rerda.com/4262/morral-comando-tactico-con-sitema-molle-y-pouch.jpg,https://rerda.com/4261/morral-comando-tactico-con-sitema-molle-y-pouch.jpg,https://rerda.com/2688/morral-comando-tactico-con-sitema-molle-y-pouch.jpg,https://rerda.com/2689/morral-comando-tactico-con-sitema-molle-y-pouch.jpg,https://rerda.com/2690/morral-comando-tactico-con-sitema-molle-y-pouch.jpg,https://rerda.com/2691/morral-comando-tactico-con-sitema-molle-y-pouch.jpg,https://rerda.com/2692/morral-comando-tactico-con-sitema-molle-y-pouch.jpg,https://rerda.com/2693/morral-comando-tactico-con-sitema-molle-y-pouch.jpg,https://rerda.com/2694/morral-comando-tactico-con-sitema-molle-y-pouch.jpg</t>
  </si>
  <si>
    <t>Linterna táctica policial con rompe vidrio y cargador</t>
  </si>
  <si>
    <t>Linterna, Recargable, Táctica, Policial</t>
  </si>
  <si>
    <t>Linterna táctica policial a led, resistente al agua, con batería 18650 recargable y cagador.&lt;br /&gt;Cuenta con bolita rompevidrio en la base.&lt;br /&gt;</t>
  </si>
  <si>
    <t>Zoom de hasta 2000.&lt;br /&gt;Resistente al agua, pero no es sumergible.&lt;br /&gt;Ideal para el camping.&lt;br /&gt;El frente de la linterna es desplazable para poder lograr un zoom adecuado.&lt;br /&gt;Consumo de 4,7v.&lt;br /&gt;Cilindro de plástico transparente para poder contener la batería 18650.&lt;br /&gt;Batería de Li-Ion, de 3800 mAh, modelo 18650, de 3,7v recargable.&lt;br /&gt;Bolita rompe vidrio en la base de la linterna.&lt;br /&gt;Esqueleto adaptador para 3 pilas AAA.&lt;br /&gt;Cordel para mano.&lt;br /&gt;Cable cargador USB.&lt;br /&gt;&lt;strong&gt;4 puntos&lt;/strong&gt;: luz fuerte, luz suave, destello y señal S.O.S.&lt;br /&gt;</t>
  </si>
  <si>
    <t>https://rerda.com/4997/linterna-tactica-policial-con-rompe-vidrio-y-cargador.jpg,https://rerda.com/2695/linterna-tactica-policial-con-rompe-vidrio-y-cargador.jpg,https://rerda.com/2696/linterna-tactica-policial-con-rompe-vidrio-y-cargador.jpg,https://rerda.com/2697/linterna-tactica-policial-con-rompe-vidrio-y-cargador.jpg,https://rerda.com/2698/linterna-tactica-policial-con-rompe-vidrio-y-cargador.jpg,https://rerda.com/2703/linterna-tactica-policial-con-rompe-vidrio-y-cargador.jpg</t>
  </si>
  <si>
    <t>Linterna táctica policial con rompe vidrio y zoom</t>
  </si>
  <si>
    <t>Linterna, Táctica, Policial, Rompe Vidrio, Zoom</t>
  </si>
  <si>
    <t>Linterna táctica policial con zoom regulable y pila 18650 recargable.&lt;br /&gt;Cable usb para cargar.&lt;br /&gt;</t>
  </si>
  <si>
    <t>Incluye batería YBF modelo 18650 recargable, de 8800 mAh; de 3,7v.&lt;br /&gt;Tuerca en la punta girable para activar y regular el zoom&lt;br /&gt;Zoom de hasta 5000.&lt;br /&gt;Bolita rompe vidrio en la base de la linterna.&lt;br /&gt;Cordel de seguridad para mano.&lt;br /&gt;Cilindro transparente de plástico para sujeta la pila 18650.&lt;br /&gt;&lt;strong&gt;Tres puntos&lt;/strong&gt;: luz fuerte, luz suave y destello.&lt;br /&gt;</t>
  </si>
  <si>
    <t>https://rerda.com/4994/linterna-tactica-policial-con-rompe-vidrio-y-zoom.jpg,https://rerda.com/2708/linterna-tactica-policial-con-rompe-vidrio-y-zoom.jpg,https://rerda.com/2705/linterna-tactica-policial-con-rompe-vidrio-y-zoom.jpg,https://rerda.com/2706/linterna-tactica-policial-con-rompe-vidrio-y-zoom.jpg,https://rerda.com/2707/linterna-tactica-policial-con-rompe-vidrio-y-zoom.jpg,https://rerda.com/2709/linterna-tactica-policial-con-rompe-vidrio-y-zoom.jpg,https://rerda.com/2704/linterna-tactica-policial-con-rompe-vidrio-y-zoom.jpg,https://rerda.com/2710/linterna-tactica-policial-con-rompe-vidrio-y-zoom.jpg</t>
  </si>
  <si>
    <t>Linterna Led USB recargable con zoom</t>
  </si>
  <si>
    <t>Linterna, USB, Recargable, Táctica, Urbana</t>
  </si>
  <si>
    <t>&lt;ul&gt;_x000D_
&lt;li&gt;Linterna táctica recargable mediante puerto USB.&lt;/li&gt;_x000D_
&lt;li&gt;Cuenta con un imán para adherir sobre superficies de metal.&lt;/li&gt;_x000D_
&lt;li&gt;Led bajo consumo.&lt;/li&gt;_x000D_
&lt;li&gt;Cordel de seguridad.&lt;/li&gt;_x000D_
&lt;/ul&gt;</t>
  </si>
  <si>
    <t>&lt;div class="col-sm-6"&gt;_x000D_
&lt;h4&gt;Instrucciones de Uso:&lt;/h4&gt;_x000D_
&lt;ul&gt;_x000D_
&lt;li&gt;Desenrosque la tapa trasera, inserte en un puerto USB y el indicador de la carga se encenderá. El tiempo necesario para una carga completa es de unas 12 horas.&lt;/li&gt;_x000D_
&lt;li&gt;&lt;strong&gt;Tiene 3 (tres) modalidades de iluminación:&lt;/strong&gt; &lt;em&gt;Fuerte&lt;/em&gt;, &lt;em&gt;Débil&lt;/em&gt; y &lt;em&gt;Destellador&lt;/em&gt; (&lt;em&gt;Guiño&lt;/em&gt;). Se cambian secuencialmente a medida que se presiona el botón de encendido.&lt;/li&gt;_x000D_
&lt;li&gt;Dispone de una capacidad de iluminación continua de más de 12 horas (la lámpara soporta un uso mayor a 10.000 horas).&lt;/li&gt;_x000D_
&lt;/ul&gt;_x000D_
&lt;/div&gt;_x000D_
&lt;div class="col-sm-6"&gt;_x000D_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&lt;li&gt;Input: 5v.&lt;/li&gt;_x000D_
&lt;/ul&gt;_x000D_
&lt;/div&gt;</t>
  </si>
  <si>
    <t>https://rerda.com/2717/linterna-led-usb-recargable-con-zoom.jpg,https://rerda.com/2712/linterna-led-usb-recargable-con-zoom.jpg,https://rerda.com/2713/linterna-led-usb-recargable-con-zoom.jpg,https://rerda.com/2714/linterna-led-usb-recargable-con-zoom.jpg,https://rerda.com/2715/linterna-led-usb-recargable-con-zoom.jpg,https://rerda.com/2716/linterna-led-usb-recargable-con-zoom.jpg</t>
  </si>
  <si>
    <t>Linterna táctica policial highligth torch</t>
  </si>
  <si>
    <t>Linterna, USB, Táctica, Policial, AAA</t>
  </si>
  <si>
    <t>Linterna a LED T6 de tipo militar y táctica con vida últil de 100.000 horas.&lt;br /&gt;Incluye cable cargardor USB de la batería.&lt;br /&gt;</t>
  </si>
  <si>
    <t>Batería 18650 recargable de 3.800mAh.&lt;br /&gt;Correa para mano.&lt;br /&gt;Esqueleto adaptador para 3 pilas AAA.&lt;br /&gt;Tubo de plástico transparente para sostener la pila usb.&lt;br /&gt;Compuesta en un material antiabrasivo.&lt;br /&gt;Aerometal resistente.&lt;br /&gt;Zoom regulable 1x-x2000.&lt;br /&gt;Caja para guardar.&lt;br /&gt;</t>
  </si>
  <si>
    <t>https://rerda.com/5007/linterna-tactica-policial-highligth-torch.jpg,https://rerda.com/2718/linterna-tactica-policial-highligth-torch.jpg,https://rerda.com/2720/linterna-tactica-policial-highligth-torch.jpg,https://rerda.com/2721/linterna-tactica-policial-highligth-torch.jpg</t>
  </si>
  <si>
    <t>Linterna táctica led a usb con imán</t>
  </si>
  <si>
    <t>Linterna, USB, Recargable, Led, Táctica, Zoom</t>
  </si>
  <si>
    <t>&lt;ul&gt;_x000D_
&lt;li&gt;Esta linterna es muy fácil de llevar tanto en bolsillo como en un porta objeto.&lt;/li&gt;_x000D_
&lt;li&gt;Posee batería recargable mediante puerto usb, con una autonomía de 12hs ó más.&lt;/li&gt;_x000D_
&lt;/ul&gt;</t>
  </si>
  <si>
    <t>&lt;ul&gt;_x000D_
&lt;li&gt;Carcaza de metal.&lt;/li&gt;_x000D_
&lt;li&gt;Imán para adherir en superficies de metal.&lt;/li&gt;_x000D_
&lt;li&gt;Olvídate de las pilas.&lt;/li&gt;_x000D_
&lt;li&gt;Batería recargable mediante USB.&lt;/li&gt;_x000D_
&lt;li&gt;Lámpara Led de muy bajo consumo.&lt;/li&gt;_x000D_
&lt;li&gt;Cordel de seguridad para colgar de la mano.&lt;/li&gt;_x000D_
&lt;li&gt;Carcaza metálica resistente de alto impacto.&lt;/li&gt;_x000D_
&lt;/ul&gt;_x000D_
&lt;h4&gt;Instrucciones de Uso:&lt;/h4&gt;_x000D_
&lt;ul&gt;_x000D_
&lt;li&gt;Desenrosque la tapa trasera, inserte en un puerto USB y el indicador de la carga se encenderá. El tiempo necesario para una carga completa es de unas 12 horas.&lt;/li&gt;_x000D_
&lt;li&gt;Tiene 3 (tres) modalidades de iluminación: Fuerte, Débil y Destellador (Guiño).&lt;/li&gt;_x000D_
&lt;li&gt;Se cambian secuencialmente a medida que se presiona el botón de encendido.&lt;/li&gt;_x000D_
&lt;li&gt;Dispone de una capacidad de iluminación continua de más de 12 horas (la lámpara soporta un uso mayor a 10.000 horas).&lt;/li&gt;_x000D_
&lt;/ul&gt;_x000D_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&lt;/ul&gt;</t>
  </si>
  <si>
    <t>https://rerda.com/2730/linterna-tactica-led-a-usb-con-iman.jpg,https://rerda.com/2725/linterna-tactica-led-a-usb-con-iman.jpg,https://rerda.com/2726/linterna-tactica-led-a-usb-con-iman.jpg,https://rerda.com/2727/linterna-tactica-led-a-usb-con-iman.jpg,https://rerda.com/2728/linterna-tactica-led-a-usb-con-iman.jpg,https://rerda.com/2729/linterna-tactica-led-a-usb-con-iman.jpg,https://rerda.com/2724/linterna-tactica-led-a-usb-con-iman.jpg</t>
  </si>
  <si>
    <t>Visera Bordada Oro Sub Comisario y Comisario</t>
  </si>
  <si>
    <t>Bordados Oro,Gorras Plato y Viseras</t>
  </si>
  <si>
    <t>Policía, Oro, Comisario, Visera, Sub Comisario</t>
  </si>
  <si>
    <t>&lt;p&gt;Visera para gorra policial, forrada en cuerina acharolada y bordad con hilo oro gusanillo.&lt;/p&gt;</t>
  </si>
  <si>
    <t>https://rerda.com/2737/visera-bordada-oro-sub-comisario-y-comisario.jpg</t>
  </si>
  <si>
    <t>Visera Bordada Oro Sub Comisario Inspector</t>
  </si>
  <si>
    <t>Policía, Comisario Inspector, Visera, Bordada Oro</t>
  </si>
  <si>
    <t>&lt;p&gt;Visera para gorra policial forrada en cuerina acharolada y bordad en hilo oro gusanillo.&lt;/p&gt;</t>
  </si>
  <si>
    <t>https://rerda.com/2738/visera-bordada-oro-sub-comisario-inspector.jpg</t>
  </si>
  <si>
    <t>Lapicera Táctica Operaciones Especiales</t>
  </si>
  <si>
    <t>Táctica, Operaciones Especiales, Rompe Vidrio, Lapicera</t>
  </si>
  <si>
    <t>&lt;ul&gt;_x000D_
&lt;li&gt;Lapicera de metal reforzado color negro, con rompe vidrio en la punta.&lt;/li&gt;_x000D_
&lt;li&gt;Para uso táctico militar en operaciones especiales.&lt;/li&gt;_x000D_
&lt;li&gt;Tinta color negro.&lt;/li&gt;_x000D_
&lt;/ul&gt;</t>
  </si>
  <si>
    <t>&lt;ul&gt;_x000D_
&lt;li&gt;Totalmente desarmable.&lt;/li&gt;_x000D_
&lt;li&gt;Se le puede reemplazar la carga de tinta.&lt;/li&gt;_x000D_
&lt;/ul&gt;</t>
  </si>
  <si>
    <t>https://rerda.com/2746/lapicera-tactica-operaciones-especiales.jpg,https://rerda.com/2748/lapicera-tactica-operaciones-especiales.jpg,https://rerda.com/2745/lapicera-tactica-operaciones-especiales.jpg,https://rerda.com/2747/lapicera-tactica-operaciones-especiales.jpg</t>
  </si>
  <si>
    <t>Puntero láser con cápsula tipo caleidoscopio</t>
  </si>
  <si>
    <t>Laser, Puntero, Caleidoscopio</t>
  </si>
  <si>
    <t>Potencia de Salida &amp;lt; 1000m.&lt;br /&gt;Desarmable.&lt;br /&gt;Utiliza 2 pilas AAA.&lt;br /&gt;Color de láser verde.&lt;br /&gt;Pestaña para asegurar en bolsillo de camisa, tipo lapicera.&lt;br /&gt;</t>
  </si>
  <si>
    <t>Punta giratoria con caleidoscopio.&lt;br /&gt;Desmontable.&lt;br /&gt;Amplitud de Onda: 532nm +- 10.&lt;br /&gt;Prohibida la venta a menores.&lt;br /&gt;Jamás apuntar a los ojos.&lt;br /&gt;SE VENDE SIN PILAS.&lt;br /&gt;</t>
  </si>
  <si>
    <t>https://rerda.com/2749/puntero-laser-con-capsula-tipo-caleidoscopio.jpg</t>
  </si>
  <si>
    <t>Cinturón de Poliamida Verde</t>
  </si>
  <si>
    <t>Ejército, Gendarmería</t>
  </si>
  <si>
    <t>&lt;ul&gt;_x000D_
&lt;li&gt;Ojalillos para enganche.&lt;/li&gt;_x000D_
&lt;li&gt;Ancho de 5,5 cm.&lt;/li&gt;_x000D_
&lt;li&gt;Contorno máximo que soporta: 96 cm (equivale a un talle 48).&lt;/li&gt;_x000D_
&lt;li&gt;Hebilla nato y/o acetato color negro.&lt;/li&gt;_x000D_
&lt;li&gt;4 (cuatro) pasadores abiertos y desmontables.&lt;/li&gt;_x000D_
&lt;li&gt;Ojalillos niquelados.&lt;/li&gt;_x000D_
&lt;/ul&gt;</t>
  </si>
  <si>
    <t>https://rerda.com/6396/cinturon-de-poliamida-verde.jpg,https://rerda.com/6397/cinturon-de-poliamida-verde.jpg,https://rerda.com/6398/cinturon-de-poliamida-verde.jpg,https://rerda.com/6399/cinturon-de-poliamida-verde.jpg</t>
  </si>
  <si>
    <t>Tonfa Policial de Polipropileno</t>
  </si>
  <si>
    <t>Tonfa</t>
  </si>
  <si>
    <t>Policía, Penitenciaría, Táctico, Tonfa, Porta Tonfa</t>
  </si>
  <si>
    <t>&lt;p&gt;Bastón policial de polipropileno negro para uso táctico y antitumulto.&lt;/p&gt;</t>
  </si>
  <si>
    <t>&lt;ul&gt;_x000D_
&lt;li&gt;Material resistente.&lt;/li&gt;_x000D_
&lt;li&gt;Mango anatómico con relieve para mejorar el agarre.&lt;/li&gt;_x000D_
&lt;li&gt;Tope en el mango para evitar la pérdida del mismo.&lt;/li&gt;_x000D_
&lt;/ul&gt;</t>
  </si>
  <si>
    <t>https://rerda.com/2765/tonfa-policial-de-polipropileno.jpg,https://rerda.com/2766/tonfa-policial-de-polipropileno.jpg</t>
  </si>
  <si>
    <t>Casquete de Gabardina Gris con Abrojo</t>
  </si>
  <si>
    <t>&lt;ul&gt;_x000D_
&lt;li&gt;Casquete (quepis o quepi) de tela gabardina color Gris.&lt;/li&gt;_x000D_
&lt;li&gt;Regulador de medida al dorso: con abrojo (velcro).&lt;/li&gt;_x000D_
&lt;/ul&gt;</t>
  </si>
  <si>
    <t>https://rerda.com/2821/casquete-de-gabardina-gris-con-abrojo.jpg</t>
  </si>
  <si>
    <t>Chaleco Funda Táctico Policial Magal Molle</t>
  </si>
  <si>
    <t>Fundas Balísticas o Porta placas</t>
  </si>
  <si>
    <t>Policía, Molle, Funda, Fuerzas Especiales, Balística</t>
  </si>
  <si>
    <t>&lt;p&gt;Chaleco funda balístico modelo Magal con sistema Molle, de uso táctico, policial y fuerzas especiales.&lt;/p&gt;</t>
  </si>
  <si>
    <t>&lt;ul&gt;_x000D_
&lt;li&gt;Totalmente regulable con cintas y trabas a los costados y en los hombros.&lt;/li&gt;_x000D_
&lt;li&gt;Las placas delanteras podrían medir hasta:&lt;br /&gt;Ancho máximo en la parte baja: 58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</si>
  <si>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https://rerda.com/2887/chaleco-funda-tactico-policial-magal-molle.jpg,https://rerda.com/2886/chaleco-funda-tactico-policial-magal-molle.jpg,https://rerda.com/2884/chaleco-funda-tactico-policial-magal-molle.jpg,https://rerda.com/2885/chaleco-funda-tactico-policial-magal-molle.jpg</t>
  </si>
  <si>
    <t>Hombrera Policial Lisa sin botón</t>
  </si>
  <si>
    <t>Hombrera, Charretera, Capona, Paleta</t>
  </si>
  <si>
    <t>&lt;p&gt;Hombrera, charretera, capona, paleta. Base de acrílico forrada en gabardina azul noche.&lt;/p&gt;_x000D_
&lt;p&gt;Ideal para confeccionar con elementos metálicos.&lt;/p&gt;</t>
  </si>
  <si>
    <t>https://rerda.com/2907/hombrera-policial-lisa-sin-boton.jpg</t>
  </si>
  <si>
    <t>Pistolera Zurda Nivel 2 Bersa Thunder Pro</t>
  </si>
  <si>
    <t>Pistolera, Nivel 2, Polímero, Bersa Thunder Pro, Zurdo</t>
  </si>
  <si>
    <t>&lt;div id="short_description_content" class="rte align_justify" itemprop="description"&gt;_x000D_
&lt;ul&gt;_x000D_
&lt;li&gt;Pistolera zurda de polímero de alta calidad para Bersa Thunder Pro.&lt;/li&gt;_x000D_
&lt;li&gt;Sin riel.&lt;/li&gt;_x000D_
&lt;li&gt;Soporte para cinturón de hasta 5 cm de ancho.&lt;/li&gt;_x000D_
&lt;/ul&gt;_x000D_
&lt;/div&gt;</t>
  </si>
  <si>
    <t>&lt;div class="rte"&gt;_x000D_
&lt;ul&gt;_x000D_
&lt;li&gt;Nivel de seguridad 2.&lt;/li&gt;_x000D_
&lt;li&gt;Compatible con Bersa Thunder común.&lt;/li&gt;_x000D_
&lt;li&gt;Traba para accionar con el dedo índice.&lt;/li&gt;_x000D_
&lt;li&gt;Llave alen para cambiar la rotación de la pistolera con respecto al soporte.&lt;/li&gt;_x000D_
&lt;/ul&gt;_x000D_
&lt;/div&gt;</t>
  </si>
  <si>
    <t>https://rerda.com/2908/pistolera-zurda-nivel-2-bersa-thunder-pro.jpg</t>
  </si>
  <si>
    <t>Pectoral Auxiliar Segundo</t>
  </si>
  <si>
    <t>Policía, Auxiliar Segundo</t>
  </si>
  <si>
    <t>&lt;p&gt;Pectoral bordado para Auxiliar Segundo.&lt;/p&gt;</t>
  </si>
  <si>
    <t>https://rerda.com/2922/pectoral-auxiliar-segundo.jpg</t>
  </si>
  <si>
    <t>Botón Metálico con Escudo Patrio 10 a 12 mm Plateado</t>
  </si>
  <si>
    <t>Prendedor plateado metálico con el escudo patrio en el centro.&lt;br /&gt;Incorpora un par de alambres para asegurar en una jerarquía, charretera, chaquetilla, boina, etc...&lt;br /&gt;</t>
  </si>
  <si>
    <t>https://rerda.com/3099/boton-metalico-con-escudo-patrio-10-a-12-mm-plateado.jpg</t>
  </si>
  <si>
    <t>Botón Metálico con Escudo Patrio 16 mm Plateada</t>
  </si>
  <si>
    <t>&lt;ul&gt;_x000D_
&lt;li&gt;Botón plateado metálico con escudo patrio para coser en prendas de vestir, tales como chaquetillas, puños, etc...&lt;/li&gt;_x000D_
&lt;li&gt;Cuentan con un ojal en el dorso.&lt;/li&gt;_x000D_
&lt;/ul&gt;</t>
  </si>
  <si>
    <t>https://rerda.com/3102/boton-metalico-con-escudo-patrio-16-mm-plateada.jpg</t>
  </si>
  <si>
    <t>Botón Metálico con Escudo Patrio 22 mm Plateado</t>
  </si>
  <si>
    <t>https://rerda.com/3105/boton-metalico-con-escudo-patrio-22-mm-plateado.jpg</t>
  </si>
  <si>
    <t>Linterna táctica con zoom batería recargable usb</t>
  </si>
  <si>
    <t>Recargable, Táctica, Batería, Zoom, Resistente al agua</t>
  </si>
  <si>
    <t>&lt;p&gt;Linterna táctica con batería recargable, resistente al agua, cómoda para llevar en la mano y con led cree.&lt;/p&gt;_x000D_
&lt;p&gt;&lt;strong&gt;Incluye pila recargable usb.&lt;/strong&gt;&lt;em&gt;&lt;strong&gt;&lt;br /&gt;&lt;/strong&gt;&lt;/em&gt;&lt;/p&gt;</t>
  </si>
  <si>
    <t>&lt;ul&gt;_x000D_
&lt;li&gt;Lámpara a Led Cree.&lt;/li&gt;_x000D_
&lt;li&gt;Largo normal: 13cm.&lt;/li&gt;_x000D_
&lt;li&gt;Largo extendido: 15cm.&lt;/li&gt;_x000D_
&lt;li&gt;Diámetro del mango: 2,6cm.&lt;/li&gt;_x000D_
&lt;li&gt;Diámetro del cuerpo: 3,4cm.&lt;/li&gt;_x000D_
&lt;li&gt;Zoom: 1x a 2000x.&lt;/li&gt;_x000D_
&lt;li&gt;Botón de encendido en el culote.&lt;/li&gt;_x000D_
&lt;li&gt;4 modalidades de luz: Fuerte, débil, destello rápido y destello lento.&lt;/li&gt;_x000D_
&lt;li&gt;Mango para sujetar en la muñeca.&lt;/li&gt;_x000D_
&lt;li&gt;Batería Li-ion 18650, de 3,7v y 3800mAh recargable por usb.&lt;/li&gt;_x000D_
&lt;li&gt;Cilindro de plástico para colocar la batería.&lt;/li&gt;_x000D_
&lt;li&gt;Esqueleto adaptador para poder utilizar 3 pilas AAA.&lt;/li&gt;_x000D_
&lt;/ul&gt;_x000D_
&lt;p&gt;&lt;/p&gt;</t>
  </si>
  <si>
    <t>https://rerda.com/4996/linterna-tactica-con-zoom-bateria-recargable-usb.jpg,https://rerda.com/3310/linterna-tactica-con-zoom-bateria-recargable-usb.jpg,https://rerda.com/3314/linterna-tactica-con-zoom-bateria-recargable-usb.jpg,https://rerda.com/3311/linterna-tactica-con-zoom-bateria-recargable-usb.jpg,https://rerda.com/3312/linterna-tactica-con-zoom-bateria-recargable-usb.jpg</t>
  </si>
  <si>
    <t>Rombos Metálicos 22 mm Plateado</t>
  </si>
  <si>
    <t>Plateado, Jerarquías</t>
  </si>
  <si>
    <t>&lt;p&gt;Rombos metálicos de 22 mm para armar jerarquías.&lt;/p&gt;</t>
  </si>
  <si>
    <t>https://rerda.com/3470/rombos-metalicos-22-mm-plateado.jpg,https://rerda.com/3471/rombos-metalicos-22-mm-plateado.jpg</t>
  </si>
  <si>
    <t>Hombrera Auxiliar de Segunda</t>
  </si>
  <si>
    <t>Auxiliar de Primera, Hombrera, Charretera, Capona, Paleta, Axiliar 2º</t>
  </si>
  <si>
    <t>&lt;p&gt;Hombrera bordada en amarillo sobre base azul noche, para Auxiliar de Segunda.&lt;/p&gt;_x000D_
&lt;p&gt;También llamada Capona, Charretera o Paleta.&lt;/p&gt;_x000D_
&lt;p&gt;&lt;/p&gt;</t>
  </si>
  <si>
    <t>https://rerda.com/3682/hombrera-auxiliar-de-segunda.jpg</t>
  </si>
  <si>
    <t>Barbijo Cordón Negro</t>
  </si>
  <si>
    <t>&lt;p&gt;Barbijo de poliamida compuesto por dos cordones extensibles y 4 pasadores regulables.&lt;/p&gt;_x000D_
&lt;p&gt;Ideal para la gorra plato.&lt;/p&gt;</t>
  </si>
  <si>
    <t>https://rerda.com/3694/barbijo-cordon-negro.jpg</t>
  </si>
  <si>
    <t>Cordón Edecán con Lápiz Bordó</t>
  </si>
  <si>
    <t>https://rerda.com/3696/cordon-edecan-con-lapiz-bordo.jpg,https://rerda.com/3697/cordon-edecan-con-lapiz-bordo.jpg,https://rerda.com/3698/cordon-edecan-con-lapiz-bordo.jpg</t>
  </si>
  <si>
    <t>Cordón Edecán con Lápiz Gris</t>
  </si>
  <si>
    <t>https://rerda.com/3701/cordon-edecan-con-lapiz-gris.jpg</t>
  </si>
  <si>
    <t>Luz trasera de bici AQY-096 usb 3 colores</t>
  </si>
  <si>
    <t>Led, Bicicleta, Flash</t>
  </si>
  <si>
    <t>&lt;p&gt;Luz trasera a led, recargable con usb; y estructura giratoria. Modelo AQY-096#.&lt;/p&gt;</t>
  </si>
  <si>
    <t>&lt;ul&gt;_x000D_
&lt;li&gt;3 colores: azul, rojo y rosa.&lt;/li&gt;_x000D_
&lt;li&gt;Potencia de Lúmenes: 120.&lt;/li&gt;_x000D_
&lt;li&gt;Autonomía: 15 horas.&lt;/li&gt;_x000D_
&lt;li&gt;Resistente al agua.&lt;/li&gt;_x000D_
&lt;li&gt;Amplio espectro de visión.&lt;/li&gt;_x000D_
&lt;li&gt;Botón de encendido y apagado: se presiona por un par de segundos y se enciende. Lo mismo, para apagar.&lt;/li&gt;_x000D_
&lt;li&gt;Presionando repetidamente el botón de encendido, se cambia la modalida de color y el modo de destello.&lt;/li&gt;_x000D_
&lt;li&gt;El modo de destello combina automáticamente los tres colores.&lt;/li&gt;_x000D_
&lt;li&gt;Sujetador de goma y regulable para lograr un mejor ajuste al caño o soporte.&lt;/li&gt;_x000D_
&lt;li&gt;Cable usb para cargar su batería interna.&lt;/li&gt;_x000D_
&lt;li&gt;Pequeña tapa para proteger el puerto usb.&lt;/li&gt;_x000D_
&lt;/ul&gt;</t>
  </si>
  <si>
    <t>https://rerda.com/3702/luz-trasera-de-bici-aqy-096-usb-3-colores.jpg,https://rerda.com/3703/luz-trasera-de-bici-aqy-096-usb-3-colores.jpg,https://rerda.com/3704/luz-trasera-de-bici-aqy-096-usb-3-colores.jpg,https://rerda.com/3705/luz-trasera-de-bici-aqy-096-usb-3-colores.jpg,https://rerda.com/3706/luz-trasera-de-bici-aqy-096-usb-3-colores.jpg,https://rerda.com/3707/luz-trasera-de-bici-aqy-096-usb-3-colores.jpg,https://rerda.com/3708/luz-trasera-de-bici-aqy-096-usb-3-colores.jpg</t>
  </si>
  <si>
    <t>Casquete Quepi Infantería Selva Negra</t>
  </si>
  <si>
    <t>Infantería, Casquete</t>
  </si>
  <si>
    <t>&lt;p&gt;Casquete reglamentario de tela antidesgarro (rip stop) y camuflado con el mimético típico de infantería.&lt;/p&gt;_x000D_
&lt;p&gt;Es regulable con abrojo.&lt;/p&gt;</t>
  </si>
  <si>
    <t>&lt;p&gt;ESTE PRODUCTO ES UN DESCARTE. NO TIENE CAMBIO NI DEVOLUCIÓN.&lt;/p&gt;</t>
  </si>
  <si>
    <t>https://rerda.com/3738/casquete-quepi-infanteria-selva-negra.jpg</t>
  </si>
  <si>
    <t>Casquete Quepi Gab regulable con traba Negro</t>
  </si>
  <si>
    <t>&lt;p&gt;&lt;span&gt;Casquete (quepis o quepi) de gabardina, regulable con traba o cinta.&lt;/span&gt;&lt;/p&gt;</t>
  </si>
  <si>
    <t>https://rerda.com/3743/casquete-quepi-gab-regulable-con-traba-negro.jpg,https://rerda.com/3740/casquete-quepi-gab-regulable-con-traba-negro.jpg,https://rerda.com/3741/casquete-quepi-gab-regulable-con-traba-negro.jpg,https://rerda.com/3742/casquete-quepi-gab-regulable-con-traba-negro.jpg</t>
  </si>
  <si>
    <t>Pistolera Panquequera corta termoformada</t>
  </si>
  <si>
    <t>Pistolera, Poliamida, Cordura</t>
  </si>
  <si>
    <t>&lt;ul&gt;_x000D_
&lt;li&gt;Pistolera termoformada, tipo panquequera corta.&lt;/li&gt;_x000D_
&lt;li&gt;Confeccionada en cordura/poliamida.&lt;/li&gt;_x000D_
&lt;li&gt;Correa/seguro regulable.&lt;/li&gt;_x000D_
&lt;/ul&gt;</t>
  </si>
  <si>
    <t>https://rerda.com/3779/pistolera-panquequera-corta-termoformada.jpg,https://rerda.com/3780/pistolera-panquequera-corta-termoformada.jpg,https://rerda.com/3781/pistolera-panquequera-corta-termoformada.jpg,https://rerda.com/3782/pistolera-panquequera-corta-termoformada.jpg</t>
  </si>
  <si>
    <t>Brújula Militar con  Ciclómetro y Observador</t>
  </si>
  <si>
    <t>Brújula, Militar, Grupos Especiales</t>
  </si>
  <si>
    <t>&lt;p&gt;Brújula militar metálica con un diseño táctico, ideal para maniobras de cuerpos especiales y supervivencia avanzada.&lt;/p&gt;</t>
  </si>
  <si>
    <t>&lt;div class="rte"&gt;_x000D_
&lt;ul&gt;_x000D_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 regulable.&lt;/li&gt;_x000D_
&lt;li&gt;Línea de carátula externa.&lt;/li&gt;_x000D_
&lt;li&gt;Anillo de rotación.&lt;/li&gt;_x000D_
&lt;li&gt;Anillo para el dedo pulgar.&lt;/li&gt;_x000D_
&lt;li&gt;Planilla de escalas y equivalencias en el dorso.&lt;/li&gt;_x000D_
&lt;li&gt;Cordel para atar y/o llevar en el cuello.&lt;/li&gt;_x000D_
&lt;/ul&gt;_x000D_
&lt;/div&gt;</t>
  </si>
  <si>
    <t>https://rerda.com/3789/brujula-militar-con-ciclometro-y-observador.jpg,https://rerda.com/3791/brujula-militar-con-ciclometro-y-observador.jpg,https://rerda.com/3792/brujula-militar-con-ciclometro-y-observador.jpg,https://rerda.com/3793/brujula-militar-con-ciclometro-y-observador.jpg,https://rerda.com/3790/brujula-militar-con-ciclometro-y-observador.jpg</t>
  </si>
  <si>
    <t>Gas Pimienta en Aerosol Sabre Red 22gr</t>
  </si>
  <si>
    <t>&lt;ul&gt;_x000D_
&lt;li&gt;Gas pimienta en aerosol para defensa personal de 22gr.&lt;/li&gt;_x000D_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</si>
  <si>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&lt;li&gt;Cuenta con soporte para el bolsillo de la camisa o saco.&lt;/li&gt;_x000D_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</si>
  <si>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https://rerda.com/3807/gas-pimienta-en-aerosol-sabre-red-22gr.jpg,https://rerda.com/3806/gas-pimienta-en-aerosol-sabre-red-22gr.jpg,https://rerda.com/3803/gas-pimienta-en-aerosol-sabre-red-22gr.jpg,https://rerda.com/3804/gas-pimienta-en-aerosol-sabre-red-22gr.jpg,https://rerda.com/3805/gas-pimienta-en-aerosol-sabre-red-22gr.jpg</t>
  </si>
  <si>
    <t>Gorra negra con luz led</t>
  </si>
  <si>
    <t>Led, Gorra</t>
  </si>
  <si>
    <t>Gorra negra de gabardina regulable.&lt;br /&gt;Sistema de luz frontal con 5 lámparas led.&lt;br /&gt;Llave de endendido y 2 baterías incorporadas.&lt;br /&gt;</t>
  </si>
  <si>
    <t>https://rerda.com/3826/gorra-negra-con-luz-led.jpg,https://rerda.com/3822/gorra-negra-con-luz-led.jpg,https://rerda.com/3825/gorra-negra-con-luz-led.jpg,https://rerda.com/3823/gorra-negra-con-luz-led.jpg,https://rerda.com/3824/gorra-negra-con-luz-led.jpg</t>
  </si>
  <si>
    <t>Riñonera Táctica Woodpack Camuflada</t>
  </si>
  <si>
    <t>Molle, Camuflado, Riñonera</t>
  </si>
  <si>
    <t>https://rerda.com/3831/rinonera-tactica-woodpack-camuflada.jpg,https://rerda.com/3832/rinonera-tactica-woodpack-camuflada.jpg,https://rerda.com/3833/rinonera-tactica-woodpack-camuflada.jpg,https://rerda.com/3834/rinonera-tactica-woodpack-camuflada.jpg,https://rerda.com/3835/rinonera-tactica-woodpack-camuflada.jpg,https://rerda.com/3830/rinonera-tactica-woodpack-camuflada.jpg</t>
  </si>
  <si>
    <t>Riñonera Táctica Woodpack Verde</t>
  </si>
  <si>
    <t>https://rerda.com/3856/rinonera-tactica-woodpack-verde.jpg,https://rerda.com/3857/rinonera-tactica-woodpack-verde.jpg,https://rerda.com/3858/rinonera-tactica-woodpack-verde.jpg,https://rerda.com/3859/rinonera-tactica-woodpack-verde.jpg,https://rerda.com/3860/rinonera-tactica-woodpack-verde.jpg,https://rerda.com/3861/rinonera-tactica-woodpack-verde.jpg</t>
  </si>
  <si>
    <t>Linterna Táctica Profesional XML-T6</t>
  </si>
  <si>
    <t>Linterna, Táctica, Policial</t>
  </si>
  <si>
    <t>&lt;ul&gt;_x000D_
&lt;li&gt;Linterna Táctica Led Cree Xml T6 Zoom Recargable.&lt;/li&gt;_x000D_
&lt;li&gt;Tiene pila recargable por USB.&lt;/li&gt;_x000D_
&lt;/ul&gt;</t>
  </si>
  <si>
    <t>&lt;ul&gt;_x000D_
&lt;li&gt;5 modalidades: Luz fuerte, media, débil, destello y señal S.O.S. con código MORSE.&lt;/li&gt;_x000D_
&lt;li&gt;Adaptador para utilizar 3 pilas AAA.&lt;/li&gt;_x000D_
&lt;li&gt;Zoom de 1 x 2000.&lt;/li&gt;_x000D_
&lt;li&gt;Pila Li-ion 18650 3.7v 3800mAh.&lt;/li&gt;_x000D_
&lt;li&gt;Cordel para sujetar a la mano.&lt;/li&gt;_x000D_
&lt;li&gt;Tubo transparente contenedor de la batería.&lt;/li&gt;_x000D_
&lt;li&gt;Led CREE XML-T6.&lt;/li&gt;_x000D_
&lt;li&gt;Efectividad más de 100 Mts con el haz concentrado.&lt;/li&gt;_x000D_
&lt;li&gt;Material: Aleación de aluminio superresistente de grado aeronáutico.&lt;/li&gt;_x000D_
&lt;li&gt;Botón de encendido en la culata.&lt;/li&gt;_x000D_
&lt;li&gt;Posee modos de funcionamiento.&lt;/li&gt;_x000D_
&lt;li&gt;Con anillos de goma en todas las uniones dandole una gran impermeabilidad.&lt;/li&gt;_x000D_
&lt;li&gt;Resistente al agua y los golpes (NO SUMERGIBLE).&lt;/li&gt;_x000D_
&lt;/ul&gt;</t>
  </si>
  <si>
    <t>https://rerda.com/4995/linterna-tactica-profesional-xml-t6.jpg,https://rerda.com/3863/linterna-tactica-profesional-xml-t6.jpg,https://rerda.com/3864/linterna-tactica-profesional-xml-t6.jpg,https://rerda.com/3865/linterna-tactica-profesional-xml-t6.jpg,https://rerda.com/3866/linterna-tactica-profesional-xml-t6.jpg</t>
  </si>
  <si>
    <t>Pectoral Oficial Auxiliar Baja Visibilidad</t>
  </si>
  <si>
    <t>Policía, Baja Visibilidad, Oficial Auxiliar</t>
  </si>
  <si>
    <t>&lt;p&gt;Pectoral Bordado. Jerarquía: Oficial Auxiliar en baja visibilidad&lt;/p&gt;</t>
  </si>
  <si>
    <t>https://rerda.com/3902/pectoral-oficial-auxiliar-baja-visibilidad.jpg</t>
  </si>
  <si>
    <t>Escudo Boina Infantería</t>
  </si>
  <si>
    <t>Infantería, Boina</t>
  </si>
  <si>
    <t>https://rerda.com/3905/escudo-boina-infanteria.jpg,https://rerda.com/4000/escudo-boina-infanteria.jpg</t>
  </si>
  <si>
    <t>Linterna Tactica Led Zoom Recargable</t>
  </si>
  <si>
    <t>Linterna, Led, Táctica</t>
  </si>
  <si>
    <t>Linterna táctica con un led super blanco de alta potencia, con una vida útil estimada de 100.000 horas.&lt;br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</si>
  <si>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t>
  </si>
  <si>
    <t>https://rerda.com/5000/linterna-tactica-led-zoom-recargable.jpg,https://rerda.com/3939/linterna-tactica-led-zoom-recargable.jpg,https://rerda.com/3940/linterna-tactica-led-zoom-recargable.jpg,https://rerda.com/3941/linterna-tactica-led-zoom-recargable.jpg,https://rerda.com/3942/linterna-tactica-led-zoom-recargable.jpg</t>
  </si>
  <si>
    <t>Linterna Táctica Led Zoom Recargable Policía</t>
  </si>
  <si>
    <t>Linterna táctica con un led super blanco de alta potencia, con una vida útil estimada de 100.000 horas.&lt;br /&gt;Cartel "Policía".&lt;br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</si>
  <si>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/&gt;Marca: Multifunción Swat Flashlight.&lt;br /&gt;Con Dimming Flashlight.&lt;br /&gt;</t>
  </si>
  <si>
    <t>https://rerda.com/4999/linterna-tactica-led-zoom-recargable-policia.jpg,https://rerda.com/3952/linterna-tactica-led-zoom-recargable-policia.jpg,https://rerda.com/3953/linterna-tactica-led-zoom-recargable-policia.jpg,https://rerda.com/3954/linterna-tactica-led-zoom-recargable-policia.jpg,https://rerda.com/3955/linterna-tactica-led-zoom-recargable-policia.jpg</t>
  </si>
  <si>
    <t>Linterna Led usb recargable YX-612</t>
  </si>
  <si>
    <t>Linterna, USB</t>
  </si>
  <si>
    <t>Linterna usb recargable de metal, tamaño cómodo para la mano.&lt;br /&gt;Luz a led con vida útil de 10.000 horas.&lt;br /&gt;Modelo del LED: Q5.&lt;br /&gt;</t>
  </si>
  <si>
    <t>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t>
  </si>
  <si>
    <t>https://rerda.com/3957/linterna-led-usb-recargable-yx-612.jpg,https://rerda.com/3958/linterna-led-usb-recargable-yx-612.jpg,https://rerda.com/3959/linterna-led-usb-recargable-yx-612.jpg</t>
  </si>
  <si>
    <t>Linterna Táctica Profesional Higlght Torch</t>
  </si>
  <si>
    <t>Linterna Táctica Led Cree Xml T6 Zoom Recargable.&lt;br /&gt;Marca: Higlght Torch.&lt;br /&gt;Batería recargable USB.&lt;br /&gt;</t>
  </si>
  <si>
    <t>Incluye bateria Recargable 18650 USB 3800mAh.&lt;br /&gt;5 modalidades: Luz fuerte, media, débil, destello y señal S.O.S. con código MORSE.&lt;br /&gt;Adaptador para utilizar 3 pilas AAA.&lt;br /&gt;Zoom de 1 x 2000.&lt;br /&gt;Cordel para sujetar a la mano.&lt;br /&gt;Tubo transparente contenedor de la batería.&lt;br /&gt;Led CREE XML-T6.&lt;br /&gt;Efectividad más de 100 Mts con el haz concentrado.&lt;br /&gt;Material: Aleación de aluminio superresistente de grado aeronáutico.&lt;br /&gt;Botón de encendido en la culata.&lt;br /&gt;Con anillos de goma en todas las uniones dandole una gran impermeabilidad.&lt;br /&gt;Resistente al agua y los golpes (NO SUMERGIBLE).&lt;br /&gt;</t>
  </si>
  <si>
    <t>https://rerda.com/3976/linterna-tactica-profesional-higlght-torch.jpg,https://rerda.com/3977/linterna-tactica-profesional-higlght-torch.jpg,https://rerda.com/5001/linterna-tactica-profesional-higlght-torch.jpg,https://rerda.com/3978/linterna-tactica-profesional-higlght-torch.jpg,https://rerda.com/3979/linterna-tactica-profesional-higlght-torch.jpg</t>
  </si>
  <si>
    <t>Linterna Led Táctica Militar c/pila usb</t>
  </si>
  <si>
    <t>Linterna, Militar, USB, Táctica</t>
  </si>
  <si>
    <t>Linterna táctica militar, resistente al agua; con batería recargable mediante Usb.&lt;br /&gt;Ideal para camping, pesca, aventura, trekking nocturno, etc...&lt;br /&gt;</t>
  </si>
  <si>
    <t>Fuente de alimentación: 1 Bateria 18650 recambiable (INCLUIDA), tambien se puede usar con 3 pilas AAA&lt;br /&gt;Modos: Intensidad Alta, Media, Baja, parpadeante y SOS.&lt;br /&gt;Adaptador para utilizar con tres pilas AAA.&lt;br /&gt;Cilindro contenedor para utilizar una pila usb.&lt;br /&gt;Cordel para sujetar en la mano.&lt;br /&gt;Led XML T6.&lt;br /&gt;</t>
  </si>
  <si>
    <t>https://rerda.com/6073/linterna-led-tactica-militar-cpila-usb.jpg,https://rerda.com/3983/linterna-led-tactica-militar-cpila-usb.jpg,https://rerda.com/3984/linterna-led-tactica-militar-cpila-usb.jpg,https://rerda.com/3985/linterna-led-tactica-militar-cpila-usb.jpg</t>
  </si>
  <si>
    <t>Linterna Táctica Swat c/Rompe vidrio multifunción</t>
  </si>
  <si>
    <t>Linterna táctica militar con un led de alta potencia.&lt;br /&gt;Vida útil estimada de 100.000 horas.&lt;br /&gt;Rompe vidrios pequeño y desmontable a rosca.&lt;br /&gt;</t>
  </si>
  <si>
    <t>Foco regulable: permite concentrar el foco o ampliar el haz según necesidad.&lt;br /&gt;Incluye correa para muñeca.&lt;br /&gt;Cable cargador con conexión USB.&lt;br /&gt;Esqueleto adaptador para utilizar con 3 pilas AAA.&lt;br /&gt;Tubo contenedor de la batería 18650.&lt;br /&gt;Modos de uso: Fuerte, débil y destello.&lt;br /&gt;</t>
  </si>
  <si>
    <t>https://rerda.com/4998/linterna-tactica-swat-crompe-vidrio-multifuncion.jpg,https://rerda.com/3989/linterna-tactica-swat-crompe-vidrio-multifuncion.jpg,https://rerda.com/3988/linterna-tactica-swat-crompe-vidrio-multifuncion.jpg,https://rerda.com/3987/linterna-tactica-swat-crompe-vidrio-multifuncion.jpg</t>
  </si>
  <si>
    <t>Insignia Sub Adjutor Penitenciaría</t>
  </si>
  <si>
    <t>Penitenciaría, Oficial, Subadjutor</t>
  </si>
  <si>
    <t>&lt;p&gt;Insignias pectorales para los oficiales penitenciarios.&lt;/p&gt;_x000D_
&lt;p&gt;&lt;strong&gt;Oficial Subadjutor&lt;/strong&gt;: un sol blanco base celeste.&lt;/p&gt;</t>
  </si>
  <si>
    <t>https://rerda.com/4007/insignia-sub-adjutor-penitenciaria.jpg</t>
  </si>
  <si>
    <t>Linterna Táctica Led Highlght Torch Xml T6</t>
  </si>
  <si>
    <t>&lt;ul&gt;_x000D_
&lt;li&gt;Linterna táctica militar a led, zoom y recargable.&lt;/li&gt;_x000D_
&lt;li&gt;Incluye un clip para el cinturón el el bolsillo.&lt;/li&gt;_x000D_
&lt;/ul&gt;</t>
  </si>
  <si>
    <t>&lt;ul&gt;_x000D_
&lt;li&gt;Haz blanco de alta potencia.&lt;/li&gt;_x000D_
&lt;li&gt;4 modos: Fuerte, débil, destello y S.O.S. en código Morse.&lt;/li&gt;_x000D_
&lt;li&gt;2 pilas recargables de 3,7v modelos 18650.&lt;/li&gt;_x000D_
&lt;li&gt;2 tubos contenedores de pilas&lt;/li&gt;_x000D_
&lt;li&gt;2 adaptadores para 3 pilas AAA cada uno.&lt;/li&gt;_x000D_
&lt;li&gt;Un cargador USB de batería 18650.&lt;/li&gt;_x000D_
&lt;li&gt;Cable conector usb.&lt;/li&gt;_x000D_
&lt;li&gt;Cordón para sujetar en la muñeca.&lt;/li&gt;_x000D_
&lt;li&gt;Zoom regulable.&lt;/li&gt;_x000D_
&lt;li&gt;Totalmente desmontable por rosca.&lt;/li&gt;_x000D_
&lt;li&gt;Led Luxeon de 3 Watts.&lt;/li&gt;_x000D_
&lt;li&gt;Capacidad de carga a 180 minutos.&lt;/li&gt;_x000D_
&lt;li&gt;Resistente al agua, pero no sumergible.&lt;/li&gt;_x000D_
&lt;/ul&gt;</t>
  </si>
  <si>
    <t>https://rerda.com/4005/linterna-tactica-led-highlght-torch-xml-t6.jpg,https://rerda.com/4002/linterna-tactica-led-highlght-torch-xml-t6.jpg,https://rerda.com/4003/linterna-tactica-led-highlght-torch-xml-t6.jpg,https://rerda.com/4001/linterna-tactica-led-highlght-torch-xml-t6.jpg,https://rerda.com/4006/linterna-tactica-led-highlght-torch-xml-t6.jpg</t>
  </si>
  <si>
    <t>Adjutor Penitenciaría</t>
  </si>
  <si>
    <t>Penitenciaría, Oficial, Adjutor</t>
  </si>
  <si>
    <t>&lt;p&gt;Insignias pectorales para los oficiales penitenciarios.&lt;/p&gt;_x000D_
&lt;p&gt;&lt;strong&gt;Oficial Adjutor&lt;/strong&gt;: dos soles blanco base celeste.&lt;/p&gt;</t>
  </si>
  <si>
    <t>https://rerda.com/4008/adjutor-penitenciaria.jpg</t>
  </si>
  <si>
    <t>Adjutor Principal Penitenciaría</t>
  </si>
  <si>
    <t>Penitenciaría, Oficial, Adjutor Principal</t>
  </si>
  <si>
    <t>&lt;p&gt;Insignias pectorales para los oficiales penitenciarios.&lt;/p&gt;_x000D_
&lt;p&gt;&lt;strong&gt;Oficial Adjutor Principal&lt;/strong&gt;: tres soles blanco base celeste.&lt;/p&gt;</t>
  </si>
  <si>
    <t>https://rerda.com/4009/adjutor-principal-penitenciaria.jpg</t>
  </si>
  <si>
    <t>Suboficial Ayudante Baja Visibilidad Penitenciaría</t>
  </si>
  <si>
    <t>Penitenciaría, Baja Visibilidad, Suboficiales</t>
  </si>
  <si>
    <t>&lt;p&gt;Insignia pectoral Suboficial Ayudante de Baja Visibilidad para Penitenciaría.&lt;/p&gt;_x000D_
&lt;p&gt;Fondo gris y guarda negra.&lt;/p&gt;</t>
  </si>
  <si>
    <t>https://rerda.com/4010/suboficial-ayudante-baja-visibilidad-penitenciaria.jpg</t>
  </si>
  <si>
    <t>Sargento Baja Visibilidad Penitenciaría</t>
  </si>
  <si>
    <t>Penitenciaría, Baja Visibilidad, Suboficiales, Sargento</t>
  </si>
  <si>
    <t>&lt;p&gt;Insignia pectoral Sargento de Baja Visibilidad para Penitenciaría.&lt;/p&gt;_x000D_
&lt;p&gt;Fondo gris y guarda negra.&lt;/p&gt;</t>
  </si>
  <si>
    <t>https://rerda.com/4011/sargento-baja-visibilidad-penitenciaria.jpg</t>
  </si>
  <si>
    <t>Suboficial de Primera Baja Visibilidad Penitenciaría</t>
  </si>
  <si>
    <t>Penitenciaría, Baja Visibilidad, Suboficiales, Suboficial de Primera</t>
  </si>
  <si>
    <t>&lt;p&gt;Insignia pectoral Suboficial de Primera de Baja Visibilidad para Penitenciaría.&lt;/p&gt;_x000D_
&lt;p&gt;Fondo gris y guarda negra.&lt;/p&gt;</t>
  </si>
  <si>
    <t>https://rerda.com/4012/suboficial-de-primera-baja-visibilidad-penitenciaria.jpg</t>
  </si>
  <si>
    <t>Suboficial Principal Baja Visibilidad Penitenciaría</t>
  </si>
  <si>
    <t>Penitenciaría, Baja Visibilidad, Suboficiales, Suboficial Principal</t>
  </si>
  <si>
    <t>&lt;p&gt;Insignia pectoral Suboficial Principal de Baja Visibilidad para Penitenciaría.&lt;/p&gt;_x000D_
&lt;p&gt;Fondo gris y guarda negra.&lt;/p&gt;</t>
  </si>
  <si>
    <t>https://rerda.com/4013/suboficial-principal-baja-visibilidad-penitenciaria.jpg</t>
  </si>
  <si>
    <t>Suboficial Auxiliar Baja Visibilidad Penitenciaría</t>
  </si>
  <si>
    <t>Penitenciaría, Baja Visibilidad, Suboficiales, Suboficial Auxiliar</t>
  </si>
  <si>
    <t>&lt;p&gt;Insignia pectoral Suboficial Auxiliar de Baja Visibilidad para Penitenciaría.&lt;/p&gt;_x000D_
&lt;p&gt;Fondo gris y guarda negra.&lt;/p&gt;</t>
  </si>
  <si>
    <t>https://rerda.com/4014/suboficial-auxiliar-baja-visibilidad-penitenciaria.jpg</t>
  </si>
  <si>
    <t>Insignia Suboficial Subayudante Penitenciaría</t>
  </si>
  <si>
    <t>Penitenciaría, Bordado, Suboficiales, Suboficial, Suboficial Subayudante</t>
  </si>
  <si>
    <t>&lt;p&gt;Insignia pectoral bordada para Suboficial Subayudante del servicio penitenciario.&lt;/p&gt;</t>
  </si>
  <si>
    <t>https://rerda.com/4016/insignia-suboficial-subayudante-penitenciaria.jpg</t>
  </si>
  <si>
    <t>Insignia Suboficial Ayudante Penitenciaría</t>
  </si>
  <si>
    <t>Penitenciaría, Bordado, Suboficiales, Suboficial, Suboficial Ayudante</t>
  </si>
  <si>
    <t>&lt;p&gt;Insignia pectoral bordada para Suboficial Ayudante del servicio penitenciario.&lt;/p&gt;</t>
  </si>
  <si>
    <t>https://rerda.com/4017/insignia-suboficial-ayudante-penitenciaria.jpg</t>
  </si>
  <si>
    <t>Insignia Suboficial Auxiliar Penitenciaría</t>
  </si>
  <si>
    <t>Penitenciaría, Bordado, Suboficiales, Suboficial Auxiliar</t>
  </si>
  <si>
    <t>&lt;p&gt;Insignia pectoral bordada para Suboficial Auxiliar del servicio penitenciario.&lt;/p&gt;</t>
  </si>
  <si>
    <t>https://rerda.com/4018/insignia-suboficial-auxiliar-penitenciaria.jpg</t>
  </si>
  <si>
    <t>Insignia Suboficial de Primera Penitenciaría</t>
  </si>
  <si>
    <t>Penitenciaría, Bordado, Suboficiales, Suboficial de Primera</t>
  </si>
  <si>
    <t>&lt;p&gt;Insignia pectoral bordada para Suboficial de Primera del servicio penitenciario.&lt;/p&gt;</t>
  </si>
  <si>
    <t>https://rerda.com/4019/insignia-suboficial-de-primera-penitenciaria.jpg</t>
  </si>
  <si>
    <t>Insignia Suboficial Principal Penitenciaría</t>
  </si>
  <si>
    <t>Penitenciaría, Bordado, Suboficiales, Suboficial Principal</t>
  </si>
  <si>
    <t>&lt;p&gt;Insignia pectoral bordada para Suboficial Principal del servicio penitenciario.&lt;/p&gt;</t>
  </si>
  <si>
    <t>https://rerda.com/4021/insignia-suboficial-principal-penitenciaria.jpg,https://rerda.com/4020/insignia-suboficial-principal-penitenciaria.jpg</t>
  </si>
  <si>
    <t>Binoculares Tasco 8x21 Con Funda</t>
  </si>
  <si>
    <t>Binoculares</t>
  </si>
  <si>
    <t>Táctico, Camping, Binoculares</t>
  </si>
  <si>
    <t>Binoculares portátiles simple y ligero. Fácil de usar, ideal para el camping, trekking y maniobas tácticas simples.&lt;br /&gt;</t>
  </si>
  <si>
    <t>Tratamiento al objetivo para excelente visibilidad a la luz del día.&lt;br /&gt;Ampliación potente.&lt;br /&gt;Compactos y ligeros.&lt;br /&gt;Prismáticos sólidos con revestimiento de goma.&lt;br /&gt;Resistentes a las inclemencias del tiempos.&lt;br /&gt;Enfoque central.&lt;br /&gt;Correa para colgar.&lt;br /&gt;Sistema de prisma Roof.&lt;br /&gt;Revestimiento fully coated.&lt;br /&gt;Prisma BAK7.&lt;br /&gt;Campo de visión a 1000mts: 126mts.&lt;br /&gt;Pupila de salida: 2,6mm.&lt;br /&gt;Eyecups plegable.&lt;br /&gt;Visor derecho regulable.&lt;br /&gt;</t>
  </si>
  <si>
    <t>https://rerda.com/4040/binoculares-tasco-8x21-con-funda.jpg,https://rerda.com/4034/binoculares-tasco-8x21-con-funda.jpg,https://rerda.com/4035/binoculares-tasco-8x21-con-funda.jpg,https://rerda.com/4036/binoculares-tasco-8x21-con-funda.jpg,https://rerda.com/4037/binoculares-tasco-8x21-con-funda.jpg,https://rerda.com/4038/binoculares-tasco-8x21-con-funda.jpg,https://rerda.com/4039/binoculares-tasco-8x21-con-funda.jpg,https://rerda.com/4041/binoculares-tasco-8x21-con-funda.jpg</t>
  </si>
  <si>
    <t>E-bike Robstep X1 4.4ah Bici Plegable Eléctrica Litio Over</t>
  </si>
  <si>
    <t>Bicicletas Eléctricas</t>
  </si>
  <si>
    <t>&lt;p&gt;E-bike ROBSTEP x1 4.4AH&lt;br /&gt;Características&lt;br /&gt;- Bateria: 48V 4400mAh Litio LG &lt;br /&gt;- 100% elèctrico&lt;br /&gt;- 25km de autonomía&lt;/p&gt;</t>
  </si>
  <si>
    <t>&lt;p&gt;&lt;iframe width="100%" height="315" src="https://www.youtube.com/embed/Lw35EzuEEls?rel=0" allow="autoplay; encrypted-media" allowfullscreen="allowfullscreen" frameborder="0"&gt;&lt;/iframe&gt;&lt;/p&gt;_x000D_
&lt;hr /&gt;_x000D_
&lt;p&gt;Características&lt;/p&gt;_x000D_
&lt;p&gt;- 3hs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Plegable&lt;/p&gt;_x000D_
&lt;p&gt;Conexión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t>
  </si>
  <si>
    <t>https://rerda.com/4058/e-bike-robstep-x1-44ah-bici-plegable-electrica-litio-over.jpg,https://rerda.com/4059/e-bike-robstep-x1-44ah-bici-plegable-electrica-litio-over.jpg</t>
  </si>
  <si>
    <t>Rombo Metálico Plateado 16 mm</t>
  </si>
  <si>
    <t>Rombo, Jerarquía, Plateado</t>
  </si>
  <si>
    <t>Rombo metálico de 16 mm color plateado, para armar jerarquías.&lt;br /&gt;</t>
  </si>
  <si>
    <t>https://rerda.com/4083/rombo-metalico-plateado-16-mm.jpg,https://rerda.com/4084/rombo-metalico-plateado-16-mm.jpg</t>
  </si>
  <si>
    <t>Insignia Suboficial Cabo con Galón</t>
  </si>
  <si>
    <t>Insignia, Suboficiales, Pectoral, Cabo, Galón</t>
  </si>
  <si>
    <t>&lt;p&gt;Insignia/jerarquía pectoral para suboficial Cabo.&lt;br /&gt;Con galón dorado, cocida sobre fondo azul.&lt;/p&gt;</t>
  </si>
  <si>
    <t>&lt;ul&gt;_x000D_
&lt;li&gt;Cabo&lt;/li&gt;_x000D_
&lt;/ul&gt;</t>
  </si>
  <si>
    <t>https://rerda.com/4086/insignia-suboficial-cabo-con-galon.jpg</t>
  </si>
  <si>
    <t>Insignia Suboficial Cabo Primero con Galón</t>
  </si>
  <si>
    <t>Cabo 1º, Insignia, Suboficiales, Pectoral, Galón</t>
  </si>
  <si>
    <t>&lt;p&gt;Insignia/jerarquía pectoral para suboficial Cabo Primero.&lt;br /&gt;Con galón dorado, cocida sobre fondo azul.&lt;/p&gt;</t>
  </si>
  <si>
    <t>https://rerda.com/4087/insignia-suboficial-cabo-primero-con-galon.jpg</t>
  </si>
  <si>
    <t>Insignia Suboficial Sargento con Galón</t>
  </si>
  <si>
    <t>Insignia, Suboficiales, Pectoral, Sargento, Galón</t>
  </si>
  <si>
    <t>&lt;p&gt;Insignia/jerarquía pectoral para suboficial Sargento.&lt;br /&gt;Con galón dorado, cocida sobre fondo azul.&lt;/p&gt;</t>
  </si>
  <si>
    <t>https://rerda.com/4088/insignia-suboficial-sargento-con-galon.jpg</t>
  </si>
  <si>
    <t>Insignia Suboficial Sargento Primero con Galón</t>
  </si>
  <si>
    <t>Insignia, Suboficiales, Pectoral, Sargento 1º, Galón</t>
  </si>
  <si>
    <t>&lt;p&gt;Insignia/jerarquía pectoral para suboficial Sargento Primero.&lt;br /&gt;Con galón dorado, cocida sobre fondo azul.&lt;/p&gt;</t>
  </si>
  <si>
    <t>https://rerda.com/4089/insignia-suboficial-sargento-primero-con-galon.jpg</t>
  </si>
  <si>
    <t>Insignia Suboficial Sargento Ayudante con Galón</t>
  </si>
  <si>
    <t>Sargento Ayudante, Insignia, Suboficiales, Pectoral, Galón</t>
  </si>
  <si>
    <t>&lt;p&gt;Insignia/jerarquía pectoral para suboficial Sargento Ayudante.&lt;br /&gt;Con galón dorado, cocida sobre fondo azul.&lt;/p&gt;</t>
  </si>
  <si>
    <t>https://rerda.com/4090/insignia-suboficial-sargento-ayudante-con-galon.jpg</t>
  </si>
  <si>
    <t>Insignia Suboficial Principal con Galón</t>
  </si>
  <si>
    <t>Insignia, Suboficiales, Pectoral, Galón, Suboficial Principal</t>
  </si>
  <si>
    <t>&lt;ul&gt;_x000D_
&lt;li&gt;Insignia/jerarquía pectoral para suboficial Principal.&lt;/li&gt;_x000D_
&lt;li&gt;Con galón dorado, cocida sobre fondo azul.&lt;/li&gt;_x000D_
&lt;/ul&gt;</t>
  </si>
  <si>
    <t>https://rerda.com/4091/insignia-suboficial-principal-con-galon.jpg</t>
  </si>
  <si>
    <t>Nombre Bordado Infantería</t>
  </si>
  <si>
    <t>Infantería, Pectoral</t>
  </si>
  <si>
    <t>&lt;p&gt;Nombre bordado para usar de pectoral con la leyenda de "Infantería".&lt;/p&gt;_x000D_
&lt;p&gt;Fondo negro con letras y contornos dorados/anaranjados.&lt;/p&gt;_x000D_
&lt;p&gt;Ideal para abrojo o coserlo al uniforme.&lt;/p&gt;</t>
  </si>
  <si>
    <t>https://rerda.com/4102/nombre-bordado-infanteria.jpg</t>
  </si>
  <si>
    <t>Aplique Bordado Seguridad</t>
  </si>
  <si>
    <t>Bordado, Seguridad, Parche, Aplique</t>
  </si>
  <si>
    <t>&lt;p&gt;Parche bordado para usar de pectoral, con la leyende "Seguridad".&lt;/p&gt;_x000D_
&lt;p&gt;Fondo y bordes negros, letras amarillas.&lt;/p&gt;_x000D_
&lt;p&gt;Ideal para empresas de seguridad privada.&lt;/p&gt;</t>
  </si>
  <si>
    <t>https://rerda.com/4103/aplique-bordado-seguridad.jpg</t>
  </si>
  <si>
    <t>Insignia Suboficial Principal B.V.</t>
  </si>
  <si>
    <t>Insignia, Suboficiales, Pectoral, Suboficial Principal</t>
  </si>
  <si>
    <t>&lt;p&gt;Insignia pectoral para suboficial Principal.&lt;br /&gt;Gris oscuro sobre fondo negro.&lt;br /&gt; Baja visibilidad.&lt;/p&gt;</t>
  </si>
  <si>
    <t>https://rerda.com/4108/insignia-suboficial-principal-bv.jpg</t>
  </si>
  <si>
    <t>Insignia Suboficial Sargento Ayudante B.V.</t>
  </si>
  <si>
    <t>Sargento Ayudante, Insignia, Suboficiales, Pectoral</t>
  </si>
  <si>
    <t>&lt;p&gt;Insignia pectoral para suboficial Sargento Ayudante.&lt;br /&gt;Gris oscuro sobre fondo negro.&lt;br /&gt; Baja visibilidad.&lt;/p&gt;</t>
  </si>
  <si>
    <t>https://rerda.com/4109/insignia-suboficial-sargento-ayudante-bv.jpg</t>
  </si>
  <si>
    <t>Insignia Suboficial Sargento 1º B.V.</t>
  </si>
  <si>
    <t>Insignia, Suboficiales, Pectoral, Sargento 1º, Sargento Primero</t>
  </si>
  <si>
    <t>&lt;p&gt;Insignia pectoral para suboficial Sargento Primero.&lt;br /&gt;Gris oscuro sobre fondo negro.&lt;br /&gt; Baja visibilidad.&lt;/p&gt;</t>
  </si>
  <si>
    <t>https://rerda.com/4110/insignia-suboficial-sargento-1-bv.jpg</t>
  </si>
  <si>
    <t>Insignia Suboficial Sargento B.V.</t>
  </si>
  <si>
    <t>Insignia, Suboficiales, Pectoral, Sargento</t>
  </si>
  <si>
    <t>&lt;p&gt;Insignia pectoral para suboficial Sargento.&lt;br /&gt;Gris oscuro sobre fondo negro.&lt;br /&gt; Baja visibilidad.&lt;/p&gt;</t>
  </si>
  <si>
    <t>https://rerda.com/4111/insignia-suboficial-sargento-bv.jpg</t>
  </si>
  <si>
    <t>Insignia Suboficial Cabo 1º B.V.</t>
  </si>
  <si>
    <t>Insignia, Suboficiales, Pectoral, Cabo Primero</t>
  </si>
  <si>
    <t>&lt;p&gt;Insignia pectoral para suboficial Cabo Primero.&lt;br /&gt;Gris oscuro sobre fondo negro.&lt;br /&gt; Baja visibilidad.&lt;/p&gt;</t>
  </si>
  <si>
    <t>https://rerda.com/4112/insignia-suboficial-cabo-1-bv.jpg</t>
  </si>
  <si>
    <t>Insignia Suboficial Cabo B.V.</t>
  </si>
  <si>
    <t>Insignia, Suboficiales, Pectoral, Cabo</t>
  </si>
  <si>
    <t>&lt;p&gt;Insignia pectoral para suboficial Cabo.&lt;br /&gt;Gris oscuro sobre fondo negro.&lt;br /&gt; Baja visibilidad.&lt;/p&gt;</t>
  </si>
  <si>
    <t>https://rerda.com/4113/insignia-suboficial-cabo-bv.jpg</t>
  </si>
  <si>
    <t>Carpa 3 personas 2 x 1,5 x 1,35 m</t>
  </si>
  <si>
    <t>Carpa, Camping, Camuflada, 3 personas</t>
  </si>
  <si>
    <t>&lt;ul&gt;_x000D_
&lt;li&gt;3 personas.&lt;/li&gt;_x000D_
&lt;li&gt;Doble puerta.&lt;/li&gt;_x000D_
&lt;li&gt;Camuflada.&lt;/li&gt;_x000D_
&lt;li&gt;Armado automático.&lt;/li&gt;_x000D_
&lt;/ul&gt;</t>
  </si>
  <si>
    <t>&lt;p&gt;&lt;img src="https://www.rerda.com/img/cms/Carpa para 3 personas Shun Feng 1.jpg" alt="Carpa para 3 personas" width="100%" height="auto" /&gt;&lt;/p&gt;</t>
  </si>
  <si>
    <t>https://rerda.com/4142/carpa-3-personas-2-x-15-x-135-m.jpg</t>
  </si>
  <si>
    <t>Carpa 4 personas 2 x 2 x 1,45 m</t>
  </si>
  <si>
    <t>Carpa, Camping, 4 Personas, Camuflada</t>
  </si>
  <si>
    <t>&lt;ul&gt;_x000D_
&lt;li&gt;4 personas.&lt;/li&gt;_x000D_
&lt;li&gt;Doble puerta.&lt;/li&gt;_x000D_
&lt;li&gt;Camuflada.&lt;/li&gt;_x000D_
&lt;li&gt;Armado automático.&lt;/li&gt;_x000D_
&lt;/ul&gt;</t>
  </si>
  <si>
    <t>&lt;p&gt;&lt;img src="https://www.rerda.com/img/cms/Carpa para 4 personas Shun Feng 1.jpg" alt="Carpa para 4 personas" width="100%" height="auto" /&gt;&lt;/p&gt;</t>
  </si>
  <si>
    <t>https://rerda.com/4143/carpa-4-personas-2-x-2-x-145-m.jpg</t>
  </si>
  <si>
    <t>Carpa para 3 personas con techo 2,1x2,1x1,45m</t>
  </si>
  <si>
    <t>Camping</t>
  </si>
  <si>
    <t>&lt;ul&gt;_x000D_
&lt;li&gt;Carpa 3 personas.&lt;/li&gt;_x000D_
&lt;li&gt;Armado fácil.&lt;/li&gt;_x000D_
&lt;li&gt;Un pequeño y sofisticado cubretecho.&lt;/li&gt;_x000D_
&lt;li&gt;La foto es meramente ilustrativa. Es camuflada.&lt;/li&gt;_x000D_
&lt;/ul&gt;</t>
  </si>
  <si>
    <t>&lt;p&gt;Bolso con manijas regulables para transportar.&lt;/p&gt;_x000D_
&lt;p&gt;&lt;img src="https://www.rerda.com/img/cms/Carpa para 4 Personas con techo 1.jpg" alt="Carpa 3 personas con cubretecho" width="100%" height="auto" /&gt;&lt;/p&gt;</t>
  </si>
  <si>
    <t>https://rerda.com/4145/carpa-para-3-personas-con-techo-21x21x145m.jpg,https://rerda.com/4146/carpa-para-3-personas-con-techo-21x21x145m.jpg,https://rerda.com/4144/carpa-para-3-personas-con-techo-21x21x145m.jpg</t>
  </si>
  <si>
    <t>https://rerda.com/4147/carpa-4-personas-2-x-2-x-145-m.jpg,https://rerda.com/4148/carpa-4-personas-2-x-2-x-145-m.jpg</t>
  </si>
  <si>
    <t>Carpa para 4 personas 250x250x145cm s/cubre techo</t>
  </si>
  <si>
    <t>Carpa, 4 Personas, Camuflada</t>
  </si>
  <si>
    <t>&lt;ul&gt;_x000D_
&lt;li&gt;4 personas.&lt;/li&gt;_x000D_
&lt;li&gt;Doble puerta.&lt;/li&gt;_x000D_
&lt;li&gt;Camuflada.&lt;/li&gt;_x000D_
&lt;li&gt;Armado automático.&lt;/li&gt;_x000D_
&lt;li&gt;&lt;strong&gt;SIN CUBRETECHO.&lt;/strong&gt;&lt;/li&gt;_x000D_
&lt;/ul&gt;</t>
  </si>
  <si>
    <t>https://rerda.com/4149/carpa-para-4-personas-250x250x145cm-scubre-techo.jpg</t>
  </si>
  <si>
    <t>Canana Porta Cartuchos para cinturón</t>
  </si>
  <si>
    <t>Porta Cartuchos, Canana</t>
  </si>
  <si>
    <t>Cierre con abrojo y pasacinto regulable.&lt;br /&gt;Capacidad para 10 cartuchos.&lt;br /&gt;</t>
  </si>
  <si>
    <t>https://rerda.com/4159/canana-porta-cartuchos-para-cinturon.jpg,https://rerda.com/4160/canana-porta-cartuchos-para-cinturon.jpg,https://rerda.com/4161/canana-porta-cartuchos-para-cinturon.jpg</t>
  </si>
  <si>
    <t>Llave para esposas marca Gancho</t>
  </si>
  <si>
    <t>Esposas,Llaves para esposas</t>
  </si>
  <si>
    <t>Policía, Penitenciaría, Esposas, Llaves</t>
  </si>
  <si>
    <t>&lt;p&gt;Llave para esposas marca Gancho.&lt;/p&gt;_x000D_
&lt;p&gt;Se vende una sola sin el llavero.&lt;/p&gt;</t>
  </si>
  <si>
    <t>https://rerda.com/6410/llave-para-esposas-marca-gancho.jpg</t>
  </si>
  <si>
    <t>Porta Tonfa Gris</t>
  </si>
  <si>
    <t>Tonfa, Porta Tonfa</t>
  </si>
  <si>
    <t>Estructura de poliamida ribeteada y reforzada con un remache. Cuenta con 2 botones a presión.&lt;br /&gt;</t>
  </si>
  <si>
    <t>https://rerda.com/4214/porta-tonfa-gris.jpg,https://rerda.com/4215/porta-tonfa-gris.jpg</t>
  </si>
  <si>
    <t>Protector Auditivo Segugoma</t>
  </si>
  <si>
    <t>Protector</t>
  </si>
  <si>
    <t>https://rerda.com/4216/protector-auditivo-segugoma.jpg,https://rerda.com/4218/protector-auditivo-segugoma.jpg,https://rerda.com/4217/protector-auditivo-segugoma.jpg,https://rerda.com/4219/protector-auditivo-segugoma.jpg</t>
  </si>
  <si>
    <t>Escudo Metálico Gorra Oficial Dorado Mendoza</t>
  </si>
  <si>
    <t>https://rerda.com/4264/escudo-metalico-gorra-oficial-dorado-mendoza.jpg,https://rerda.com/4265/escudo-metalico-gorra-oficial-dorado-mendoza.jpg</t>
  </si>
  <si>
    <t>Pistolera Houston Taurus PT92/B92/96 Nivel 2</t>
  </si>
  <si>
    <t>Pistolera Houston modelo Cytac, con nivel de seguridad 2, compatible para armas Taurus modelos PT92, B92 y 96.&lt;br /&gt;</t>
  </si>
  <si>
    <t>Platforma regulable con tuerca y llave allen.&lt;br /&gt;Compuesta de un polímero resitente y botón de seguridad.&lt;br /&gt;Soporta un cinturón de hasta 6cm de ancho.&lt;br /&gt;Aleta a modo de traba lograr una mejor seguridad al cinturón.&lt;br /&gt;</t>
  </si>
  <si>
    <t>https://rerda.com/4295/pistolera-houston-taurus-pt92b9296-nivel-2.jpg,https://rerda.com/4297/pistolera-houston-taurus-pt92b9296-nivel-2.jpg,https://rerda.com/4296/pistolera-houston-taurus-pt92b9296-nivel-2.jpg,https://rerda.com/4298/pistolera-houston-taurus-pt92b9296-nivel-2.jpg</t>
  </si>
  <si>
    <t>Pistolera Houston N2_41 Bersa Thunder y Pro</t>
  </si>
  <si>
    <t>Bersa Thunder Pro, Bersa Thunder</t>
  </si>
  <si>
    <t>&lt;p&gt;Pistolera Houston N2-41, con nivel de seguridad 2.&lt;/p&gt;_x000D_
&lt;p&gt;Diseñado en polímero de alta resistencia y adaptado para las armas Bersa Thunder y Bersa Thunder Pro.&lt;/p&gt;</t>
  </si>
  <si>
    <t>&lt;div class="rte"&gt;_x000D_
&lt;div class="rte"&gt;_x000D_
&lt;ul&gt;_x000D_
&lt;li&gt;Platforma regulable con tuerca y llave allen.&lt;/li&gt;_x000D_
&lt;li&gt;Compuesta de un polímero resitente.&lt;/li&gt;_x000D_
&lt;li&gt;Palanca de seguridad a modo de traba para sacar el arma.&lt;/li&gt;_x000D_
&lt;li&gt;Soporta un cinturón de hasta 5cm de ancho.&lt;/li&gt;_x000D_
&lt;li&gt;Soporte que se puede rotar y ajustar para lograr una mejor ángulo de posicionamiento.&lt;/li&gt;_x000D_
&lt;/ul&gt;_x000D_
&lt;/div&gt;_x000D_
&lt;/div&gt;</t>
  </si>
  <si>
    <t>https://rerda.com/4335/pistolera-houston-n241-bersa-thunder-y-pro.jpg,https://rerda.com/4336/pistolera-houston-n241-bersa-thunder-y-pro.jpg,https://rerda.com/4337/pistolera-houston-n241-bersa-thunder-y-pro.jpg,https://rerda.com/4338/pistolera-houston-n241-bersa-thunder-y-pro.jpg,https://rerda.com/4339/pistolera-houston-n241-bersa-thunder-y-pro.jpg,https://rerda.com/4340/pistolera-houston-n241-bersa-thunder-y-pro.jpg</t>
  </si>
  <si>
    <t>Plataforma Muslera Houston N2-72</t>
  </si>
  <si>
    <t>Plataforma muslera con capacidad de 3 (tres) accesorios de posición regulable.&lt;br /&gt;Bandas regulables y con trabas.&lt;br /&gt;</t>
  </si>
  <si>
    <t>Cinta para sujetar del cinturón envuelta en abrojo y con traba.&lt;br /&gt;Cavidad interna para tuerca.&lt;br /&gt;</t>
  </si>
  <si>
    <t>https://rerda.com/4306/plataforma-muslera-houston-n2-72.jpg,https://rerda.com/4307/plataforma-muslera-houston-n2-72.jpg,https://rerda.com/4310/plataforma-muslera-houston-n2-72.jpg,https://rerda.com/4308/plataforma-muslera-houston-n2-72.jpg,https://rerda.com/4309/plataforma-muslera-houston-n2-72.jpg</t>
  </si>
  <si>
    <t>Medias TE56A</t>
  </si>
  <si>
    <t>Medias</t>
  </si>
  <si>
    <t>https://rerda.com/4328/medias-te56a.jpg</t>
  </si>
  <si>
    <t>Pistolera Nivel 2 Bersa Thunder/Pro H.N2-41</t>
  </si>
  <si>
    <t>Pistolera, Nivel 2, Polímero, Bersa Thunder Pro</t>
  </si>
  <si>
    <t>https://rerda.com/4425/pistolera-nivel-2-bersa-thunderpro-hn2-41.jpg</t>
  </si>
  <si>
    <t>Mochila Táctica Laser Etch 30 litros Negra</t>
  </si>
  <si>
    <t>Militar, Táctica, Trekking</t>
  </si>
  <si>
    <t>&lt;p&gt;Mochila táctica militar ideal para maniobras, trekking y camping.&lt;/p&gt;</t>
  </si>
  <si>
    <t>&lt;ul&gt;_x000D_
&lt;li&gt;Soportes inferiores para colchoneta.&lt;/li&gt;_x000D_
&lt;li&gt;Orificio para el hidratador.&lt;/li&gt;_x000D_
&lt;li&gt;Sistema molle en el frente.&lt;/li&gt;_x000D_
&lt;li&gt;Dos tiras laterales para sujetar mosquetones.&lt;/li&gt;_x000D_
&lt;li&gt;Espaldera acolchada para facilitar la ventilación y evitar la transpiración.&lt;/li&gt;_x000D_
&lt;li&gt;Tiras para hombros regulables.&lt;/li&gt;_x000D_
&lt;li&gt;Tiras de seguro para el pecho, regulable.&lt;/li&gt;_x000D_
&lt;li&gt;Tiras a modo de cinturón, regulables.&lt;/li&gt;_x000D_
&lt;li&gt;Cuenta con numerosos bolsillos internos, ya sea con cierres o abrojos.&lt;/li&gt;_x000D_
&lt;/ul&gt;</t>
  </si>
  <si>
    <t>https://rerda.com/4436/mochila-tactica-laser-etch-30-litros-negra.jpg,https://rerda.com/4440/mochila-tactica-laser-etch-30-litros-negra.jpg,https://rerda.com/4437/mochila-tactica-laser-etch-30-litros-negra.jpg,https://rerda.com/4438/mochila-tactica-laser-etch-30-litros-negra.jpg,https://rerda.com/4439/mochila-tactica-laser-etch-30-litros-negra.jpg,https://rerda.com/4441/mochila-tactica-laser-etch-30-litros-negra.jpg</t>
  </si>
  <si>
    <t>Gorro Ushanka con Piel y tira reflectiva</t>
  </si>
  <si>
    <t>Gorro de abrijo forrado en piel con pellón y una tira reflectiva.&lt;br /&gt;Barbijo desmontable con broches y sujetador elástico con traba.&lt;br /&gt;</t>
  </si>
  <si>
    <t>Revestimiento con imitación piel caliente cubre las orejas y la frente. Es una felpa suave.&lt;br /&gt;Exterior de flocado: ideal para el calor y la comodidad.&lt;br /&gt;Cubierta exterior de poliéster: facilita la limpieza.&lt;br /&gt;Correas y botones de la barbilla para sujetar las solapas del oído.&lt;br /&gt;Diseño versátil para la ropa de sport del día a día.&lt;br /&gt;A prueba de viento.&lt;br /&gt;Ideal para deportes al aire libre como el snowboard o el esquí.&lt;br /&gt;</t>
  </si>
  <si>
    <t>https://rerda.com/4462/gorro-ushanka-con-piel-y-tira-reflectiva.jpg,https://rerda.com/4461/gorro-ushanka-con-piel-y-tira-reflectiva.jpg,https://rerda.com/4463/gorro-ushanka-con-piel-y-tira-reflectiva.jpg</t>
  </si>
  <si>
    <t>Corbata para Uniforme Negra</t>
  </si>
  <si>
    <t>Cortaba, Negro</t>
  </si>
  <si>
    <t>https://rerda.com/4467/corbata-para-uniforme-negra.jpg</t>
  </si>
  <si>
    <t>Corbata para Uniforme Azul</t>
  </si>
  <si>
    <t>Liceo, Militar, Cortaba, Uniforme, Azul</t>
  </si>
  <si>
    <t>https://rerda.com/4470/corbata-para-uniforme-azul.jpg</t>
  </si>
  <si>
    <t>Muslera Pistolera Táctica Escorpión STD</t>
  </si>
  <si>
    <t>&lt;p&gt;Muslera táctica ideal para fuerzas armadas, instrucción y deportes como Air Soft o Paintball.&lt;/p&gt;_x000D_
&lt;p&gt;Es universal, sirve para todos los calibres.&lt;/p&gt;</t>
  </si>
  <si>
    <t>&lt;ul&gt;_x000D_
&lt;li&gt;Seguro con abrojo regulable y botón.&lt;/li&gt;_x000D_
&lt;li&gt;También viene un modelo para zurdos.&lt;/li&gt;_x000D_
&lt;li&gt;Cinta para el cinturón, regulable y con traba.&lt;/li&gt;_x000D_
&lt;li&gt;Cintas para el muslo, regulables con abrojo.&lt;/li&gt;_x000D_
&lt;/ul&gt;</t>
  </si>
  <si>
    <t>https://rerda.com/4483/muslera-pistolera-tactica-escorpion-std.jpg,https://rerda.com/4484/muslera-pistolera-tactica-escorpion-std.jpg,https://rerda.com/4485/muslera-pistolera-tactica-escorpion-std.jpg,https://rerda.com/4486/muslera-pistolera-tactica-escorpion-std.jpg</t>
  </si>
  <si>
    <t>Muslera Táctica con porta cargador STD</t>
  </si>
  <si>
    <t>&lt;p&gt;Muslera táctica con porta cargador, confeccionada en poliamida/cordura.&lt;/p&gt;_x000D_
&lt;p&gt;&lt;/p&gt;</t>
  </si>
  <si>
    <t>&lt;ul&gt;_x000D_
&lt;li&gt;Incluye un porta cargador con abrojo regulable.&lt;/li&gt;_x000D_
&lt;li&gt;Seguro para pistola regulable con abrojo y un botón.&lt;/li&gt;_x000D_
&lt;li&gt;Cinta para cinturón regulable y con traba.&lt;/li&gt;_x000D_
&lt;li&gt;Cintas para muslo regulables con abrojo.&lt;/li&gt;_x000D_
&lt;li&gt;Es modelo universal, sirve para todos los calibres que no sean grandes.&lt;/li&gt;_x000D_
&lt;/ul&gt;</t>
  </si>
  <si>
    <t>https://rerda.com/4487/muslera-tactica-con-porta-cargador-std.jpg,https://rerda.com/4488/muslera-tactica-con-porta-cargador-std.jpg,https://rerda.com/4489/muslera-tactica-con-porta-cargador-std.jpg</t>
  </si>
  <si>
    <t>Gorra negra ajustable</t>
  </si>
  <si>
    <t>&lt;ul&gt;_x000D_
&lt;li&gt;Gorra negra de gabardina regulable.&lt;/li&gt;_x000D_
&lt;li&gt;Ideal para bordar o uso urbano.&lt;/li&gt;_x000D_
&lt;/ul&gt;</t>
  </si>
  <si>
    <t>https://rerda.com/4500/gorra-negra-ajustable.jpg,https://rerda.com/4501/gorra-negra-ajustable.jpg</t>
  </si>
  <si>
    <t>Gorra azul noche ajustable</t>
  </si>
  <si>
    <t>Gorra</t>
  </si>
  <si>
    <t>&lt;ul&gt;_x000D_
&lt;li&gt;Gorra azul noche de gabardina regulable.&lt;/li&gt;_x000D_
&lt;li&gt;Ideal para bordar o uso urbano.&lt;/li&gt;_x000D_
&lt;/ul&gt;</t>
  </si>
  <si>
    <t>https://rerda.com/4502/gorra-azul-noche-ajustable.jpg,https://rerda.com/4503/gorra-azul-noche-ajustable.jpg</t>
  </si>
  <si>
    <t>Gorra negra lisa de béisbol</t>
  </si>
  <si>
    <t>&lt;ul&gt;_x000D_
&lt;li&gt;Gorra negra de gabardina regulable.&lt;/li&gt;_x000D_
&lt;li&gt;Ideal para bordar, uso urbano o beisbol.&lt;/li&gt;_x000D_
&lt;/ul&gt;</t>
  </si>
  <si>
    <t>https://rerda.com/4508/gorra-negra-lisa-de-beisbol.jpg,https://rerda.com/4507/gorra-negra-lisa-de-beisbol.jpg</t>
  </si>
  <si>
    <t>Gorra gris lisa de béisbol</t>
  </si>
  <si>
    <t>&lt;ul&gt;_x000D_
&lt;li&gt;Gorra gris de gabardina regulable.&lt;/li&gt;_x000D_
&lt;li&gt;Ideal para bordar, uso urbano o beisbol.&lt;/li&gt;_x000D_
&lt;/ul&gt;</t>
  </si>
  <si>
    <t>https://rerda.com/4509/gorra-gris-lisa-de-beisbol.jpg,https://rerda.com/4510/gorra-gris-lisa-de-beisbol.jpg</t>
  </si>
  <si>
    <t>Muslera SWAT Doble enganche</t>
  </si>
  <si>
    <t>Muslera táctica de cordura/poliamida regulable todo calibre.&lt;br /&gt;</t>
  </si>
  <si>
    <t>Seguro regulable con abrojo y saque rápido.&lt;br /&gt;Doble ajuste regulable para pierna.&lt;br /&gt;Pasacinto regulable en altura, con abrojo.&lt;br /&gt;Bordes ribeteados.&lt;br /&gt;Costuras en abrojo reforzadas.&lt;br /&gt;Un par de remaches resistentes.&lt;br /&gt;</t>
  </si>
  <si>
    <t>https://rerda.com/4807/muslera-swat-doble-enganche.jpg,https://rerda.com/4804/muslera-swat-doble-enganche.jpg,https://rerda.com/4805/muslera-swat-doble-enganche.jpg,https://rerda.com/4806/muslera-swat-doble-enganche.jpg</t>
  </si>
  <si>
    <t>Pistolera Automatic Holster Beretta PX4 Storm</t>
  </si>
  <si>
    <t>&lt;p&gt;Pistolera AH PX4 con Nivel de seguridad 5, para Beretta PX4 Storm.&lt;/p&gt;</t>
  </si>
  <si>
    <t>https://rerda.com/4819/pistolera-automatic-holster-beretta-px4-storm.jpg,https://rerda.com/4811/pistolera-automatic-holster-beretta-px4-storm.jpg,https://rerda.com/4812/pistolera-automatic-holster-beretta-px4-storm.jpg,https://rerda.com/4813/pistolera-automatic-holster-beretta-px4-storm.jpg,https://rerda.com/4814/pistolera-automatic-holster-beretta-px4-storm.jpg,https://rerda.com/4815/pistolera-automatic-holster-beretta-px4-storm.jpg,https://rerda.com/4816/pistolera-automatic-holster-beretta-px4-storm.jpg,https://rerda.com/4817/pistolera-automatic-holster-beretta-px4-storm.jpg,https://rerda.com/4818/pistolera-automatic-holster-beretta-px4-storm.jpg</t>
  </si>
  <si>
    <t>Gorra azul lisa de béisbol</t>
  </si>
  <si>
    <t>&lt;ul&gt;_x000D_
&lt;li&gt;Gorra azul noche de gabardina regulable.&lt;/li&gt;_x000D_
&lt;li&gt;Ideal para bordar, uso urbano o beisbol.&lt;/li&gt;_x000D_
&lt;/ul&gt;</t>
  </si>
  <si>
    <t>https://rerda.com/4825/gorra-azul-lisa-de-beisbol.jpg,https://rerda.com/4826/gorra-azul-lisa-de-beisbol.jpg,https://rerda.com/4827/gorra-azul-lisa-de-beisbol.jpg</t>
  </si>
  <si>
    <t>Hebilla cinturón de gala dorada</t>
  </si>
  <si>
    <t>&lt;p&gt;Hebilla metálica dorada para el cinturón policial de gala.&lt;/p&gt;_x000D_
&lt;p&gt;Cuenta con dos encastres a modo de traba y dos pasacintos labrados.&lt;/p&gt;</t>
  </si>
  <si>
    <t>https://rerda.com/4877/hebilla-cinturon-de-gala-dorada.jpg</t>
  </si>
  <si>
    <t>Cinturón Laureado de Gala dorado</t>
  </si>
  <si>
    <t>Gala, Laureado</t>
  </si>
  <si>
    <t>&lt;p&gt;Cinturón laureado dorado para uniforme policial de gala.&lt;/p&gt;_x000D_
&lt;p&gt;Cinta negra con luareado dorado.&lt;/p&gt;</t>
  </si>
  <si>
    <t>https://rerda.com/4879/cinturon-laureado-de-gala-dorado.jpg,https://rerda.com/4878/cinturon-laureado-de-gala-dorado.jpg</t>
  </si>
  <si>
    <t>Gorra azul lisa de béisbol F54</t>
  </si>
  <si>
    <t>https://rerda.com/4944/gorra-azul-lisa-de-beisbol-f54.jpg,https://rerda.com/4945/gorra-azul-lisa-de-beisbol-f54.jpg,https://rerda.com/4946/gorra-azul-lisa-de-beisbol-f54.jpg</t>
  </si>
  <si>
    <t>Gorra negra lisa de béisbol F54</t>
  </si>
  <si>
    <t>https://rerda.com/4948/gorra-negra-lisa-de-beisbol-f54.jpg,https://rerda.com/4947/gorra-negra-lisa-de-beisbol-f54.jpg</t>
  </si>
  <si>
    <t>Navaja Buck DA139 semi automática</t>
  </si>
  <si>
    <t>&lt;p&gt;Esta navaja es muy buena para las actividades de camping, supervivencia, caza. Incluso para el típico asado familiar.&lt;/p&gt;</t>
  </si>
  <si>
    <t>&lt;p&gt;Navaja táctica semi automática confexionado en acero de muy alta calidad.&lt;br /&gt;Cuenta con pasacinto.&lt;br /&gt;Desarmable mediante tornillos Torc.&lt;/p&gt;_x000D_
&lt;p&gt;Largo total abierto/extendido: 22,5 cm.&lt;br /&gt;Largo de la hoja: 10 cm.&lt;br /&gt;Largo del mango: 12,5 cm.&lt;br /&gt;Ancho total: 4 cm.&lt;br /&gt;Ancho de la hoja: 2,5 cm.&lt;/p&gt;</t>
  </si>
  <si>
    <t>https://rerda.com/4966/navaja-buck-da139-semi-automatica.jpg,https://rerda.com/4967/navaja-buck-da139-semi-automatica.jpg,https://rerda.com/4968/navaja-buck-da139-semi-automatica.jpg,https://rerda.com/4969/navaja-buck-da139-semi-automatica.jpg</t>
  </si>
  <si>
    <t>Sudadera Red Militar Táctica Verde 160x45</t>
  </si>
  <si>
    <t>https://rerda.com/4982/sudadera-red-militar-tactica-verde-160x45.jpg</t>
  </si>
  <si>
    <t>Sudadera Red Militar Táctica Verde 160x25</t>
  </si>
  <si>
    <t>https://rerda.com/4983/sudadera-red-militar-tactica-verde-160x25.jpg</t>
  </si>
  <si>
    <t>Linterna táctica highligth torch sin caja</t>
  </si>
  <si>
    <t>&lt;ul&gt;_x000D_
&lt;li&gt;Linterna a LED T6 de tipo militar y táctica con vida últil de 100.000 horas.&lt;/li&gt;_x000D_
&lt;li&gt;Incluye cable cargardor USB de la batería.&lt;/li&gt;_x000D_
&lt;li&gt;Sin caja.&lt;/li&gt;_x000D_
&lt;li&gt;No es sumergible.&lt;/li&gt;_x000D_
&lt;/ul&gt;</t>
  </si>
  <si>
    <t>&lt;ul&gt;_x000D_
&lt;li&gt;Batería 18650 recargable de 8.800mAh.&lt;/li&gt;_x000D_
&lt;li&gt;Correa para mano.&lt;/li&gt;_x000D_
&lt;li&gt;Resistente al agua.&lt;/li&gt;_x000D_
&lt;li&gt;Tubo de plástico transparente para sostener la pila usb.&lt;/li&gt;_x000D_
&lt;li&gt;Compuesta en un material antiabrasivo.&lt;/li&gt;_x000D_
&lt;li&gt;Aerometal resistente.&lt;/li&gt;_x000D_
&lt;li&gt;Zoom regulable 1x-x2000.&lt;/li&gt;_x000D_
&lt;/ul&gt;</t>
  </si>
  <si>
    <t>https://rerda.com/5008/linterna-tactica-highligth-torch-sin-caja.jpg,https://rerda.com/5003/linterna-tactica-highligth-torch-sin-caja.jpg,https://rerda.com/5004/linterna-tactica-highligth-torch-sin-caja.jpg,https://rerda.com/5005/linterna-tactica-highligth-torch-sin-caja.jpg</t>
  </si>
  <si>
    <t>Mira Láser roja con luz y cable riel Picatinny</t>
  </si>
  <si>
    <t>&lt;p&gt;Mira láser profesional para riel Picatinny; con luz roja, linterna incorporada y un cable para prender.&lt;/p&gt;</t>
  </si>
  <si>
    <t>&lt;p&gt;Esta mira es ideal para el profesional del deporte como para los operativos y comandos especiales.&lt;br /&gt;Llave allen para regular el laser.&lt;br /&gt;Perilla para 4 modos: Apagado / Láser / Linterna / Linterna y láser a la vez.&lt;br /&gt;Cable con plug para prender en forma remota con la mano.&lt;br /&gt;Botón de encendido.&lt;br /&gt;Ajuste para el riel Picatinny.&lt;br /&gt;2 pilas: Li-ion 16340 de 3,7v y 1800mAh CE cada una.&lt;br /&gt;Color del láser: Rojo.&lt;/p&gt;</t>
  </si>
  <si>
    <t>https://rerda.com/6270/mira-laser-roja-con-luz-y-cable-riel-picatinny.jpg,https://rerda.com/6273/mira-laser-roja-con-luz-y-cable-riel-picatinny.jpg,https://rerda.com/6268/mira-laser-roja-con-luz-y-cable-riel-picatinny.jpg,https://rerda.com/6269/mira-laser-roja-con-luz-y-cable-riel-picatinny.jpg,https://rerda.com/6271/mira-laser-roja-con-luz-y-cable-riel-picatinny.jpg,https://rerda.com/6272/mira-laser-roja-con-luz-y-cable-riel-picatinny.jpg</t>
  </si>
  <si>
    <t>Pila recargable GH18650 Unarmfire 3,7v</t>
  </si>
  <si>
    <t>&lt;p&gt;&lt;br /&gt;Pila recargable GH18650 Unarmfire 3,7v de 6800mAh.&lt;br /&gt;&lt;br /&gt;&lt;br /&gt;&lt;/p&gt;</t>
  </si>
  <si>
    <t>&lt;p&gt;Marca: UnarmFire.&lt;br /&gt;Modelo: GH 18650.&lt;br /&gt;Voltage: 3,7.&lt;br /&gt;Capacidad: 6800mAh.&lt;br /&gt;Material: Li-ion.&lt;br /&gt;Usos: linternas y diversos dispositivos.&lt;/p&gt;</t>
  </si>
  <si>
    <t>https://rerda.com/6074/pila-recargable-gh18650-unarmfire-37v.jpg</t>
  </si>
  <si>
    <t>Pila recargable YBF 18650 3,7v</t>
  </si>
  <si>
    <t>&lt;p&gt;&lt;br /&gt;Pila YBF recargable 18650 3,7v de 6800mAh.&lt;br /&gt;&lt;br /&gt;&lt;br /&gt;&lt;/p&gt;</t>
  </si>
  <si>
    <t>&lt;p&gt;Marca: YBF&lt;br /&gt;Modelo: YBF 18650&lt;br /&gt;Voltage: 3,7.&lt;br /&gt;Capacidad: 8800mAh.&lt;br /&gt;Material: Li-ion.&lt;br /&gt;Usos: linternas y diversos dispositivos.&lt;/p&gt;</t>
  </si>
  <si>
    <t>https://rerda.com/5036/pila-recargable-ybf-18650-37v.jpg</t>
  </si>
  <si>
    <t>Cargador De Pilas Universal</t>
  </si>
  <si>
    <t>&lt;p&gt;Cargador Universal de Pilas 26650, 18650, 14500&lt;/p&gt;</t>
  </si>
  <si>
    <t>&lt;p&gt;Dispone de un led indicador de encendido.&lt;br /&gt;Tope de polo negativo, regulable mediante resorte interno.&lt;br /&gt;Modelo: NK-205.&lt;br /&gt;Entrada: DV 5v 2A Max.&lt;br /&gt;Salida: DC4.2V&lt;br /&gt;Amperaje: 6500mAh.&lt;br /&gt;Incluye: Cable USB.&lt;/p&gt;</t>
  </si>
  <si>
    <t>https://rerda.com/5037/cargador-de-pilas-universal.jpg</t>
  </si>
  <si>
    <t>Correa Banda Reflectiva Con Leds</t>
  </si>
  <si>
    <t>&lt;p&gt;NO INCLUYE LAS PILAS.&lt;br /&gt;Esta cinta reflectiva es ideal para ajentes de tránsito o actividades nocturnas en las cuales es muy importante estar todo el tiempo señalizado.&lt;/p&gt;</t>
  </si>
  <si>
    <t>&lt;p&gt;Cuenta con 4 lámparas leds en modo destello.&lt;br /&gt;Correa elástica con abrojo.&lt;br /&gt;Cavidad para la pila asegurada con abrojo.&lt;br /&gt;Utiliza una pila de Litio de tipo CR3032 de 3v.&lt;br /&gt;NO INCLUYE LAS PILAS.&lt;br /&gt;Botón de encendido.&lt;br /&gt;Contorno máximo: 36 cm.&lt;br /&gt;Contorno mínimo: 28 cm.&lt;/p&gt;</t>
  </si>
  <si>
    <t>https://rerda.com/5038/correa-banda-reflectiva-con-leds.jpg,https://rerda.com/5039/correa-banda-reflectiva-con-leds.jpg</t>
  </si>
  <si>
    <t>Cinturón Táctico Urbano Grande Negro</t>
  </si>
  <si>
    <t>Cinturón, Militar, Cinto</t>
  </si>
  <si>
    <t>&lt;p&gt;Este cinturón importado, cuenta con un estilo sofisticado y moderno.&lt;br /&gt;Totalmente regulable con su hebilla particularmente diseñada para amoldarse a cualquier talle.&lt;/p&gt;_x000D_
&lt;p&gt;&lt;strong&gt;No incluye pasacinto.&lt;/strong&gt;&lt;/p&gt;</t>
  </si>
  <si>
    <t>&lt;p&gt;Modelo: Urbano.&lt;br /&gt;Contorno máximo que soporta: 118 cm. Como un talle 60.&lt;br /&gt;Ancho: 4 cm.&lt;br /&gt;Largo del cinturón: 128 cm.&lt;br /&gt;Ancho de la hebilla: 4,5 cm.&lt;br /&gt;Largo de la hebilla: 5 cm.&lt;br /&gt;Material de la Hebilla: Polímero.&lt;/p&gt;</t>
  </si>
  <si>
    <t>https://rerda.com/8297/cinturon-tactico-urbano-grande-negro.jpg,https://rerda.com/8298/cinturon-tactico-urbano-grande-negro.jpg,https://rerda.com/8299/cinturon-tactico-urbano-grande-negro.jpg,https://rerda.com/8300/cinturon-tactico-urbano-grande-negro.jpg</t>
  </si>
  <si>
    <t>Porta Handy Molle</t>
  </si>
  <si>
    <t>&lt;p&gt;Porta handy de poliamida para sistema MOLLE.&lt;/p&gt;_x000D_
&lt;p&gt;Permite colocarlo en cualquier sitio que acepte este sistema.&lt;/p&gt;</t>
  </si>
  <si>
    <t>&lt;p&gt;Seguro elastizado con botón. Permite una correcta sujeción del aparato.&lt;/p&gt;_x000D_
&lt;p&gt;Parte trasera con seguro para sistema MOLLE.&lt;/p&gt;_x000D_
&lt;p&gt;Laterales levemente expansibles; permite una adecuada adaptación al tamaño del handy.&lt;/p&gt;_x000D_
&lt;p&gt;Cofeccionado en poliamida/cordura.&lt;/p&gt;_x000D_
&lt;p&gt;Medidas: 14,5 x 9 x 2,5 cm.&lt;/p&gt;_x000D_
&lt;p&gt;Medidas máximas que soporta de handy: 15,5 x 9,5 x 4,5 cm.&lt;/p&gt;</t>
  </si>
  <si>
    <t>https://rerda.com/5079/porta-handy-molle.jpg,https://rerda.com/5075/porta-handy-molle.jpg,https://rerda.com/5076/porta-handy-molle.jpg,https://rerda.com/5077/porta-handy-molle.jpg,https://rerda.com/5078/porta-handy-molle.jpg</t>
  </si>
  <si>
    <t>Mochila Gendarme Táctica Verde 30 litros</t>
  </si>
  <si>
    <t>&lt;p&gt;Mochila táctica tipo gendarme de color negro de 24 litros + 3 bolsillos de 1 litro cada uno.&lt;/p&gt;_x000D_
&lt;p&gt;Compuesta de cordura de alta calidad.&lt;/p&gt;_x000D_
&lt;p&gt;&lt;/p&gt;</t>
  </si>
  <si>
    <t>&lt;div class="rte"&gt;_x000D_
&lt;ul&gt;_x000D_
&lt;li&gt;3 bolsillos principales. Uno al frente y el resto en los laterales.&lt;/li&gt;_x000D_
&lt;li&gt;Bolsillos cerrados con tapas y trabas regulables.&lt;/li&gt;_x000D_
&lt;li&gt;Tapa principal regulable con dos trabas al frente.&lt;/li&gt;_x000D_
&lt;li&gt;Un bolsillo plano en la tapa principal con cierre.&lt;/li&gt;_x000D_
&lt;li&gt;Sistema de extensión de tamaño en el compartimiento principal, con tela de avión, cordón de ajuste y traba.&lt;/li&gt;_x000D_
&lt;li&gt;Cintas con trabas en la tapa superior para sujetar elementos.&lt;/li&gt;_x000D_
&lt;li&gt;Dorso acolchado para la espalda.&lt;/li&gt;_x000D_
&lt;li&gt;Tiras regulables para los hombros, acolchadas y con tiras exteriores.&lt;/li&gt;_x000D_
&lt;li&gt;Tira a modo cinturón, regulable y acolchada. Se logra una mejor postura.&lt;/li&gt;_x000D_
&lt;/ul&gt;_x000D_
&lt;/div&gt;</t>
  </si>
  <si>
    <t>https://rerda.com/5090/mochila-gendarme-tactica-verde-30-litros.jpg,https://rerda.com/5091/mochila-gendarme-tactica-verde-30-litros.jpg,https://rerda.com/5092/mochila-gendarme-tactica-verde-30-litros.jpg</t>
  </si>
  <si>
    <t>Mochila Táctica Laser Etch 30 litros Gris</t>
  </si>
  <si>
    <t>https://rerda.com/5094/mochila-tactica-laser-etch-30-litros-gris.jpg,https://rerda.com/5093/mochila-tactica-laser-etch-30-litros-gris.jpg,https://rerda.com/5095/mochila-tactica-laser-etch-30-litros-gris.jpg,https://rerda.com/5096/mochila-tactica-laser-etch-30-litros-gris.jpg</t>
  </si>
  <si>
    <t>Mochila Táctica Laser Etch 30 litros Verde</t>
  </si>
  <si>
    <t>https://rerda.com/5097/mochila-tactica-laser-etch-30-litros-verde.jpg,https://rerda.com/5098/mochila-tactica-laser-etch-30-litros-verde.jpg,https://rerda.com/5099/mochila-tactica-laser-etch-30-litros-verde.jpg,https://rerda.com/5100/mochila-tactica-laser-etch-30-litros-verde.jpg,https://rerda.com/5101/mochila-tactica-laser-etch-30-litros-verde.jpg</t>
  </si>
  <si>
    <t>Mochila Táctica Laser Etch 30 litros Azul</t>
  </si>
  <si>
    <t>https://rerda.com/5105/mochila-tactica-laser-etch-30-litros-azul.jpg,https://rerda.com/5102/mochila-tactica-laser-etch-30-litros-azul.jpg,https://rerda.com/5103/mochila-tactica-laser-etch-30-litros-azul.jpg,https://rerda.com/5104/mochila-tactica-laser-etch-30-litros-azul.jpg</t>
  </si>
  <si>
    <t>Muslera Porta Elementos Camuflada Woodland</t>
  </si>
  <si>
    <t>&lt;ul&gt;_x000D_
&lt;li&gt;Muslera de poliamida para portar elementos y arma.&lt;/li&gt;_x000D_
&lt;/ul&gt;</t>
  </si>
  <si>
    <t>&lt;ul&gt;_x000D_
&lt;li&gt;Cintas aseguradoras a la pierna regulables con abrojo (velcro).&lt;/li&gt;_x000D_
&lt;li&gt;Un bolsillo superior interno con cierre.&lt;/li&gt;_x000D_
&lt;li&gt;Un bolsillo delantero en la tapa, pequeño y con cierre.&lt;/li&gt;_x000D_
&lt;li&gt;Sistema molle en ambos costados del compartimiento principal.&lt;/li&gt;_x000D_
&lt;li&gt;Sección principal con tapa y traba regulable.&lt;/li&gt;_x000D_
&lt;li&gt;Un bolsillo interno en el compatimiento principal.&lt;/li&gt;_x000D_
&lt;li&gt;Pistolera interna con posicionamiento regulable en abrojo (velcro).&lt;/li&gt;_x000D_
&lt;/ul&gt;</t>
  </si>
  <si>
    <t>https://rerda.com/5137/muslera-porta-elementos-camuflada-woodland.jpg,https://rerda.com/5139/muslera-porta-elementos-camuflada-woodland.jpg,https://rerda.com/5138/muslera-porta-elementos-camuflada-woodland.jpg</t>
  </si>
  <si>
    <t>Muslera Porta Elementos Azul</t>
  </si>
  <si>
    <t>https://rerda.com/5140/muslera-porta-elementos-azul.jpg,https://rerda.com/5141/muslera-porta-elementos-azul.jpg,https://rerda.com/5142/muslera-porta-elementos-azul.jpg</t>
  </si>
  <si>
    <t>Muslera Porta Elementos Gris</t>
  </si>
  <si>
    <t>https://rerda.com/5143/muslera-porta-elementos-gris.jpg,https://rerda.com/5145/muslera-porta-elementos-gris.jpg,https://rerda.com/5144/muslera-porta-elementos-gris.jpg</t>
  </si>
  <si>
    <t>Muslera Porta Elementos Verde</t>
  </si>
  <si>
    <t>https://rerda.com/5146/muslera-porta-elementos-verde.jpg,https://rerda.com/5147/muslera-porta-elementos-verde.jpg</t>
  </si>
  <si>
    <t>Pistolera Minicompac Universal Diestra y Zurda</t>
  </si>
  <si>
    <t>&lt;p&gt;Pistolera de tipo universal, de saque rápido que puede utilizarse como diestro o zurdo.&lt;/p&gt;</t>
  </si>
  <si>
    <t>&lt;ul&gt;_x000D_
&lt;li&gt;Confeccionada en poliamida/cordura.&lt;/li&gt;_x000D_
&lt;li&gt;Pasacinto en ambos laterales, permitiendo modo diestro o zurdo.&lt;/li&gt;_x000D_
&lt;li&gt;Cinta con abrojo y botón, totalmente regulable.&lt;/li&gt;_x000D_
&lt;li&gt;Sirve para todos los calibres.&lt;/li&gt;_x000D_
&lt;li&gt;Costuras ribeteadas y reforzadas.&lt;/li&gt;_x000D_
&lt;/ul&gt;</t>
  </si>
  <si>
    <t>https://rerda.com/5150/pistolera-minicompac-universal-diestra-y-zurda.jpg,https://rerda.com/5148/pistolera-minicompac-universal-diestra-y-zurda.jpg,https://rerda.com/5149/pistolera-minicompac-universal-diestra-y-zurda.jpg</t>
  </si>
  <si>
    <t>Cinturón de Gala Blanco Liceo con hebilla</t>
  </si>
  <si>
    <t>Gala, Liceo, Militar, Salida, Uniforme</t>
  </si>
  <si>
    <t>&lt;p&gt;Cinturón de gala blanco para el Liceo Militar.&lt;/p&gt;</t>
  </si>
  <si>
    <t>&lt;ul&gt;_x000D_
&lt;li&gt;Confeccionado en cuero con bordes cocidos.&lt;/li&gt;_x000D_
&lt;li&gt;Doble lengueta.&lt;/li&gt;_x000D_
&lt;li&gt;Hebilla dorada: 5,5 x 6,8 cm.&lt;/li&gt;_x000D_
&lt;li&gt;Ideal para el uniforme de salida.&lt;/li&gt;_x000D_
&lt;/ul&gt;</t>
  </si>
  <si>
    <t>https://rerda.com/5151/cinturon-de-gala-blanco-liceo-con-hebilla.jpg,https://rerda.com/5152/cinturon-de-gala-blanco-liceo-con-hebilla.jpg</t>
  </si>
  <si>
    <t>Pistolera Panqueq Universal Shoke Diestro Zurdo</t>
  </si>
  <si>
    <t>&lt;p&gt;Pistolera de poliamida/cordura, adaptable para zurdo o diestro.&lt;/p&gt;</t>
  </si>
  <si>
    <t>&lt;ul&gt;_x000D_
&lt;li&gt;Diestro y zurdo.&lt;/li&gt;_x000D_
&lt;li&gt;Cinta regulable con abrojo a modo de seguro.&lt;/li&gt;_x000D_
&lt;li&gt;Pasacintos en ambos laterales.&lt;/li&gt;_x000D_
&lt;li&gt;Sirve para todo tipo de calibre.&lt;/li&gt;_x000D_
&lt;/ul&gt;</t>
  </si>
  <si>
    <t>https://rerda.com/5153/pistolera-panqueq-universal-shoke-diestro-zurdo.jpg,https://rerda.com/5154/pistolera-panqueq-universal-shoke-diestro-zurdo.jpg</t>
  </si>
  <si>
    <t>Cuchillo Táctico Grande Bayoneta Militar</t>
  </si>
  <si>
    <t>&lt;p&gt;Chuchillo táctico para usar como bayoneta, modelo TK0638382.&lt;br /&gt;&lt;br /&gt;&lt;strong&gt;ACLARACIÓN:&lt;/strong&gt; &lt;em&gt;El cuchillo no coincide con la foto. Es todo dentado el borde superior.&lt;/em&gt;&lt;/p&gt;</t>
  </si>
  <si>
    <t>&lt;p&gt;Largo total: 31 cm.&lt;br /&gt;Largo del mango: 13 cm.&lt;br /&gt;Largo de la hoja: 18 cm.&lt;br /&gt;Largo con funda incluída: 37 cm.&lt;br /&gt;Ancho de la hoja: 4 cm&lt;br /&gt;Espesor de la hoja: 0.5 cm&lt;br /&gt;&lt;br /&gt;Cuchillo táctico militar, ideal para instrucción, supervivencia y especialmente útil para ser usado como Bayoneta.&lt;br /&gt;Sector dentado en la parte superior de la hoja.&lt;br /&gt;Una cavidad en la hoja, cerca de la punta.&lt;br /&gt;Dispositivo de anclaje en el mango para dejarlo como bayoneta.&lt;br /&gt;Funda de polímero altamente resistente.&lt;br /&gt;Pasacinto regulable con cintas y un seguro con estructura metálica.&lt;br /&gt;Mango de polímero.&lt;/p&gt;</t>
  </si>
  <si>
    <t>https://rerda.com/5250/cuchillo-tactico-grande-bayoneta-militar.jpg,https://rerda.com/5249/cuchillo-tactico-grande-bayoneta-militar.jpg,https://rerda.com/5247/cuchillo-tactico-grande-bayoneta-militar.jpg,https://rerda.com/5248/cuchillo-tactico-grande-bayoneta-militar.jpg</t>
  </si>
  <si>
    <t>Cuchillo Táctico Kerambit Funda Rígida Karambit Garra</t>
  </si>
  <si>
    <t>&lt;p&gt;Cuchillo Karambit &lt;br /&gt;&lt;strong&gt;Material:&lt;/strong&gt; acero inoxidable de alta calidad y mango de ABS y funda dura de ABS. Hoja: inoxidable, portátil y afilada.&lt;/p&gt;</t>
  </si>
  <si>
    <t>&lt;p&gt;Multifunción: perfecto para actividades al aire libre, como caza, pesca, camping o lucha contra la supervivencia, autodefensa.&lt;br /&gt;Cuchillos elementales: Si sos un coleccionista y quieres un cuchillo único, esta es una muy buena elección.&lt;br /&gt;Excelente diseño: mango de tipo ergonómico, se siente genial para sujetar en tu mano y cómodo de usar.&lt;br /&gt;&lt;br /&gt;Largo Total: 19 cm.&lt;br /&gt;Largo de la Hoja: 10 cm.&lt;br /&gt;Largo del mango: 12,5 cm.&lt;br /&gt;Ancho total: 4 cm.&lt;br /&gt;&lt;br /&gt;Incluye un estuche plástico para guardar y un cordel para colgar y asegurar.&lt;/p&gt;</t>
  </si>
  <si>
    <t>https://rerda.com/5252/cuchillo-tactico-kerambit-funda-rigida-karambit-garra.jpg,https://rerda.com/5251/cuchillo-tactico-kerambit-funda-rigida-karambit-garra.jpg,https://rerda.com/5253/cuchillo-tactico-kerambit-funda-rigida-karambit-garra.jpg</t>
  </si>
  <si>
    <t>Cuchillo Táctico Camuflado Bosque</t>
  </si>
  <si>
    <t>&lt;p&gt;Cuchillo táctico camuflado bosque&lt;/p&gt;</t>
  </si>
  <si>
    <t>&lt;p&gt;&lt;br /&gt;Largo total abierto/extendido: 30 cm.&lt;br /&gt;Largo de la hoja: 15 cm.&lt;br /&gt;Largo del mango: 14,5 cm.&lt;br /&gt;&lt;br /&gt;Hoja con filo tipo liso.&lt;br /&gt;Mango de polímero, también camuflado.&lt;br /&gt;Extremo del mango con un ajugero para colgar.&lt;br /&gt;Ideal para instrucción y operativos militares, supervivencia.&lt;br /&gt;Funda de poliamida.&lt;/p&gt;</t>
  </si>
  <si>
    <t>https://rerda.com/5256/cuchillo-tactico-camuflado-bosque.jpg,https://rerda.com/5255/cuchillo-tactico-camuflado-bosque.jpg,https://rerda.com/5254/cuchillo-tactico-camuflado-bosque.jpg</t>
  </si>
  <si>
    <t>Cuchillo Navaja Mariposa Metálico</t>
  </si>
  <si>
    <t>&lt;p&gt;Navaja mariposa plateada&lt;/p&gt;</t>
  </si>
  <si>
    <t>&lt;p&gt;Increíble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expertos.&lt;br /&gt;&lt;br /&gt;Largo total abierto/extendido: 17 cm.&lt;br /&gt;Largo plegado: 10 cm.&lt;br /&gt;Largo de la hoja: 8 cm.&lt;br /&gt;Largo del mango: 9 cm.&lt;br /&gt;Espesor total: 1 cm.&lt;br /&gt;Ancho total: 3 cm.&lt;br /&gt;Ancho de la hoja: 1,8 cm.&lt;/p&gt;</t>
  </si>
  <si>
    <t>https://rerda.com/5257/cuchillo-navaja-mariposa-metalico.jpg,https://rerda.com/5258/cuchillo-navaja-mariposa-metalico.jpg,https://rerda.com/5259/cuchillo-navaja-mariposa-metalico.jpg</t>
  </si>
  <si>
    <t>Cuchillo Navaja Camuflada Militar Táctica Rompe Cristales</t>
  </si>
  <si>
    <t>&lt;p&gt;Cuchillo Navaja camuflada Militar táctica, de punta caída, con rompevidrio, marca Mastiff, modelo DA161.&lt;br /&gt;&lt;br /&gt;&lt;/p&gt;</t>
  </si>
  <si>
    <t>&lt;p&gt;Esta navaja cuenta con un camuflado bosque (también llamado woodland). Es especial para ralizar maniobras e instrucción militar.&lt;br /&gt;Cuenta con un precisa punta rompevidrio en la base del mango.&lt;br /&gt;También es ideal para actividades de camping, supervivencia, caza, pesca y domésticas.&lt;br /&gt;&lt;br /&gt;Largo total abierto/extendido: 21,5 cm.&lt;br /&gt;Largo plegado: 12,5 cm.&lt;br /&gt;Largo de la hoja: 9 cm.&lt;br /&gt;Largo del mango: 12,5 cm.&lt;br /&gt;Espesor total: 2 cm.&lt;br /&gt;Ancho total: 4 cm.&lt;br /&gt;Ancho de la hoja: 3 cm.&lt;br /&gt;Marca: Mastiff.&lt;br /&gt;Modelo: DA161.&lt;br /&gt;&lt;br /&gt;Semi-automática, con seguro para pulgar.&lt;br /&gt;Totalmente construída de acero inoxidable de alta resistencia.&lt;br /&gt;Incluye: pasacinto, corta cinturón y rompe cristales.&lt;br /&gt;Desarmable mediantes tornillos Torc.&lt;/p&gt;</t>
  </si>
  <si>
    <t>https://rerda.com/5263/cuchillo-navaja-camuflada-militar-tactica-rompe-cristales.jpg,https://rerda.com/5260/cuchillo-navaja-camuflada-militar-tactica-rompe-cristales.jpg,https://rerda.com/5261/cuchillo-navaja-camuflada-militar-tactica-rompe-cristales.jpg,https://rerda.com/5262/cuchillo-navaja-camuflada-militar-tactica-rompe-cristales.jpg</t>
  </si>
  <si>
    <t>Mosquetón Metálico Gris Con Rosca</t>
  </si>
  <si>
    <t>&lt;p&gt;Mosquetón gris con rosca.&lt;br /&gt;Este mosquetón es de aluminio y &lt;strong&gt;NO ES PARA ESCALAR&lt;/strong&gt;.&lt;br /&gt;Sólo sirve para llevar elementos, tales como botellas hidratantes, indumetaria y similares.&lt;/p&gt;</t>
  </si>
  <si>
    <t>&lt;p&gt;Largo: 82 mm.&lt;br /&gt;Ancho: 43 mm.&lt;br /&gt;Diámetro: 5 mm.&lt;/p&gt;</t>
  </si>
  <si>
    <t>https://rerda.com/5285/mosqueton-metalico-gris-con-rosca.jpg,https://rerda.com/5286/mosqueton-metalico-gris-con-rosca.jpg</t>
  </si>
  <si>
    <t>Plataforma de Polímero Para Sistema Molle</t>
  </si>
  <si>
    <t>&lt;p&gt;Plataforma molle Strike&lt;br /&gt;Plataforma de polímero para sistema molle.&lt;br /&gt;Puede ser utilizada para colocar pistoleras y cualquier elemento que sea compatible.&lt;/p&gt;</t>
  </si>
  <si>
    <t>&lt;p&gt;Marca: Blackhawk!&lt;br /&gt;Modelo: C/1450.&lt;br /&gt;Ancho: 14,5 cm.&lt;br /&gt;Alto: 11 cm.&lt;/p&gt;</t>
  </si>
  <si>
    <t>https://rerda.com/5287/plataforma-de-polimero-para-sistema-molle.jpg,https://rerda.com/5288/plataforma-de-polimero-para-sistema-molle.jpg,https://rerda.com/5289/plataforma-de-polimero-para-sistema-molle.jpg,https://rerda.com/5290/plataforma-de-polimero-para-sistema-molle.jpg</t>
  </si>
  <si>
    <t>Navaja Suiza 17 funciones</t>
  </si>
  <si>
    <t>&lt;p&gt;Navaja tipo suiza Stainless, con 17 funciones.&lt;/p&gt;_x000D_
&lt;p&gt;Un instrumento ideal para ir de camping o simplemente llevar en el auto.&lt;/p&gt;_x000D_
&lt;p&gt;Siempre hará falta.&lt;/p&gt;</t>
  </si>
  <si>
    <t>&lt;ol&gt;_x000D_
&lt;li&gt;Tirabuzón.&lt;/li&gt;_x000D_
&lt;li&gt;Destornillador pequeño plano.&lt;/li&gt;_x000D_
&lt;li&gt;Destornillador medio.&lt;/li&gt;_x000D_
&lt;li&gt;Simple alisador de almabres.&lt;/li&gt;_x000D_
&lt;li&gt;Punta enebradora.&lt;/li&gt;_x000D_
&lt;li&gt;Escarbadientes de plástico.&lt;/li&gt;_x000D_
&lt;li&gt;Abrelatas.&lt;/li&gt;_x000D_
&lt;li&gt;Destornillador Philips.&lt;/li&gt;_x000D_
&lt;li&gt;Destapador.&lt;/li&gt;_x000D_
&lt;li&gt;Pequeña lupa.&lt;/li&gt;_x000D_
&lt;li&gt;Pinza.&lt;/li&gt;_x000D_
&lt;li&gt;Tijera.&lt;/li&gt;_x000D_
&lt;li&gt;Serrucho suave sin filo y con regla para medir pulgadas.&lt;/li&gt;_x000D_
&lt;li&gt;Serrucho grueso con filo.&lt;/li&gt;_x000D_
&lt;li&gt;Navaja pequeña.&lt;/li&gt;_x000D_
&lt;li&gt;Navaja grande.&lt;/li&gt;_x000D_
&lt;li&gt;Lima.&lt;/li&gt;_x000D_
&lt;/ol&gt;_x000D_
&lt;p&gt;Medidas Exteriores: 9 x 3 x 3 cm.&lt;/p&gt;</t>
  </si>
  <si>
    <t>https://rerda.com/5302/navaja-suiza-17-funciones.jpg</t>
  </si>
  <si>
    <t>Balde para limpieza con sistema de mopa giratoria</t>
  </si>
  <si>
    <t>&lt;p&gt;Balde para limpieza con sistema de mopa giratoria&lt;br /&gt;CON REPUESTO DE MOPA DE REGALO!&lt;/p&gt;_x000D_
&lt;p&gt;El Color es surtido y &lt;strong&gt;no se puede elegir&lt;/strong&gt;, depende de cómo venga dentro de la caja. Puede ser celeste, rosa o verde.&lt;/p&gt;</t>
  </si>
  <si>
    <t>&lt;p&gt;Este balde está creado para limpieza y desinfección de ambientes, casas u oficinas.&lt;/p&gt;_x000D_
&lt;p&gt;Cuenta con un novedoso sistema de centrifugado, que hace muy simple su secado. &lt;br /&gt;El mango tiene un eje inclinable que facilita su uso en lugares de dificil acceso.&lt;br /&gt;Tanto el balde, como la mopa, están hechos en materiales de primera calidad que los colocan muy por encima de sus competidores.&lt;/p&gt;_x000D_
&lt;p&gt;El Color es surtido y no se puede elegir, depende de cómo venga dentro de la caja. Puede ser celeste, rosa o verde.&lt;br /&gt;Material de la mopa: microfibra absorvente.&lt;br /&gt;Material del mango: dos secciones de acero inoxidable y plástico.&lt;br /&gt;Balde de Plástico.&lt;br /&gt;Capacidad del mango: telescópico.&lt;br /&gt;&lt;br /&gt;Medidas Exteriores: 45 x 35 x 30 cm.&lt;br /&gt;Capacidad: 5 litros.&lt;/p&gt;</t>
  </si>
  <si>
    <t>https://rerda.com/5317/balde-para-limpieza-con-sistema-de-mopa-giratoria.jpg,https://rerda.com/5316/balde-para-limpieza-con-sistema-de-mopa-giratoria.jpg,https://rerda.com/5318/balde-para-limpieza-con-sistema-de-mopa-giratoria.jpg,https://rerda.com/5319/balde-para-limpieza-con-sistema-de-mopa-giratoria.jpg,https://rerda.com/5320/balde-para-limpieza-con-sistema-de-mopa-giratoria.jpg</t>
  </si>
  <si>
    <t>Pectoral Gimnasia Liceo Militar 2º Año</t>
  </si>
  <si>
    <t>https://rerda.com/5324/pectoral-gimnasia-liceo-militar-2-ano.jpg</t>
  </si>
  <si>
    <t>Pectoral Gimnasia Liceo Militar 3º Año</t>
  </si>
  <si>
    <t>https://rerda.com/5325/pectoral-gimnasia-liceo-militar-3-ano.jpg</t>
  </si>
  <si>
    <t>Pectoral Gimnasia Liceo Militar 4º Año</t>
  </si>
  <si>
    <t>https://rerda.com/5326/pectoral-gimnasia-liceo-militar-4-ano.jpg</t>
  </si>
  <si>
    <t>Pectoral Gimnasia Liceo Militar 5º Año</t>
  </si>
  <si>
    <t>https://rerda.com/5327/pectoral-gimnasia-liceo-militar-5-ano.jpg</t>
  </si>
  <si>
    <t>Pectoral Gimnasia Liceo Militar 6º Año</t>
  </si>
  <si>
    <t>https://rerda.com/5328/pectoral-gimnasia-liceo-militar-6-ano.jpg</t>
  </si>
  <si>
    <t>Reloj Táctico Digital Deportivo Luz Sumergible</t>
  </si>
  <si>
    <t>&lt;p&gt;La pulsera está hecha de poliuretano termoplástico (TPU), suave y cómodo de llevar.&lt;/p&gt;</t>
  </si>
  <si>
    <t>&lt;p&gt;Código: 8303299&lt;br /&gt;&lt;br /&gt;Acrílico superior, de alta transparencia, compresión y a la abrasión.&lt;br /&gt;Resistente al agua 50 m. Nota: Por favor, no accione el botón bajo el agua.&lt;br /&gt;Diseñado con retroiluminación LED, hace más fácil comprobar la hora en la noche oscura o donde la luz no es fuerte.&lt;br /&gt;Una gran pantalla digital hace que sea más fácil de leer la hora.&lt;/p&gt;</t>
  </si>
  <si>
    <t>https://rerda.com/5958/reloj-tactico-digital-deportivo-luz-sumergible.jpg,https://rerda.com/5959/reloj-tactico-digital-deportivo-luz-sumergible.jpg,https://rerda.com/5960/reloj-tactico-digital-deportivo-luz-sumergible.jpg,https://rerda.com/5961/reloj-tactico-digital-deportivo-luz-sumergible.jpg,https://rerda.com/5962/reloj-tactico-digital-deportivo-luz-sumergible.jpg</t>
  </si>
  <si>
    <t>Bastón Extensible Policial De Metal</t>
  </si>
  <si>
    <t>&lt;p&gt;Bastón extensible policial&lt;/p&gt;</t>
  </si>
  <si>
    <t>&lt;p&gt;Cód: 8503125&lt;br /&gt;&lt;br /&gt;Este bastón es ideal para la el efectivo policial o personal de seguridad privada; así como penitenciario.&lt;br /&gt;Es táctico, cuenta con una punta rompevidrio en la base.&lt;br /&gt;El mango es muy cómodo, forrado en goma espuma negra compactada.&lt;br /&gt;Incluye una funda de poliamida para poder colgar en el cinturón.&lt;br /&gt;&lt;br /&gt;Largo extendido: 65 cm.&lt;br /&gt;Largo Plegado: 28,8 cm.&lt;br /&gt;Diámetro: 2,5 cm.&lt;/p&gt;</t>
  </si>
  <si>
    <t>https://rerda.com/5967/baston-extensible-policial-de-metal.jpg,https://rerda.com/5968/baston-extensible-policial-de-metal.jpg</t>
  </si>
  <si>
    <t>Reloj Sport Watch Resistente Al Agua 30 Metros</t>
  </si>
  <si>
    <t>&lt;p&gt;Reloj Sport Watch resistente al agua 30 metros.&lt;/p&gt;</t>
  </si>
  <si>
    <t>&lt;p&gt;Código: 8503303&lt;br /&gt;&lt;br /&gt;Marca: Aosun.&lt;br /&gt;Este reloj es ideal para uso deportivo o urbano.&lt;br /&gt;Resistente al agua.&lt;br /&gt;Cuenta con un botón para la luz interna. Si lo mantienes pulsado durante unos 3 segundos va cambiando de color por turnos. De lo contrario parapadea con varias tonalidades de colores.&lt;br /&gt;Alarma.&lt;br /&gt;Cronómetro.&lt;br /&gt;Fecha por días, meses y años.&lt;br /&gt;El rango de temperatura de funcionamiento óptimo es de 5 a 35º.&lt;br /&gt;Caja exagonal de metal.&lt;/p&gt;</t>
  </si>
  <si>
    <t>https://rerda.com/5969/reloj-sport-watch-resistente-al-agua-30-metros.jpg,https://rerda.com/5970/reloj-sport-watch-resistente-al-agua-30-metros.jpg,https://rerda.com/5971/reloj-sport-watch-resistente-al-agua-30-metros.jpg</t>
  </si>
  <si>
    <t>Kit Rodilleras Y Coderas Tácticas Policial Paintball</t>
  </si>
  <si>
    <t>&lt;p&gt;KIT RODILLERAS Y CODERAS TÁCTICAS&lt;/p&gt;</t>
  </si>
  <si>
    <t>&lt;p&gt;Código: 8503600&lt;br /&gt;&lt;br /&gt;Hechas en Polímero de Alto Impacto y Eva de Alta Densidad.&lt;br /&gt;Con Protección Contra Golpes.&lt;br /&gt;Amortiguador Interno.&lt;br /&gt;Correas de Velcro Ajustables para una Variedad de Tamaños.&lt;br /&gt;IDEAL PARA ACTIVIDADES COMO AIRSOFT, PAINTBALL, CAZA O DEPORTES EXTREMOS.&lt;/p&gt;</t>
  </si>
  <si>
    <t>https://rerda.com/5972/kit-rodilleras-y-coderas-tacticas-policial-paintball.jpg,https://rerda.com/5973/kit-rodilleras-y-coderas-tacticas-policial-paintball.jpg</t>
  </si>
  <si>
    <t>Linterna Táctica Baliza Usb Rompe Cristales Imantada</t>
  </si>
  <si>
    <t>&lt;p&gt;Linterna T6 Táctica Multifuncional&lt;/p&gt;</t>
  </si>
  <si>
    <t>&lt;p&gt;Código: 8520003&lt;br /&gt;&lt;br /&gt;Este modelo es ideal tanto para uso cotidiano, como para usos de emergencia, camping o laborales, ya que cuenta con un diseño ergonimico y confortable. A esto sumamos una increible luminosidad y una alta duración de las baterias.&lt;br /&gt;Medidas Exteriores: 21 x 6,5 x 4,3 cm.&lt;br /&gt;Rompevidrios.&lt;br /&gt;Corta Cinturones.&lt;br /&gt;Zoom Deslizable.&lt;br /&gt;4 Tiempos de Luz: 2 tiempos de luz de frente, 2 tiempos de luz en el tubo led, maneja luz blanca y Luz Roja.&lt;br /&gt;Iman: Ideal para uso en los automoviles.&lt;br /&gt;Correa de mano.&lt;br /&gt;Excelente para Trabajos Extremos.&lt;br /&gt;Cable Para Recargarla.&lt;/p&gt;</t>
  </si>
  <si>
    <t>https://rerda.com/5982/linterna-tactica-baliza-usb-rompe-cristales-imantada.jpg,https://rerda.com/5983/linterna-tactica-baliza-usb-rompe-cristales-imantada.jpg,https://rerda.com/5984/linterna-tactica-baliza-usb-rompe-cristales-imantada.jpg</t>
  </si>
  <si>
    <t>Linterna Táctica Led Recargable Solar Usb Brújula Zoom</t>
  </si>
  <si>
    <t>&lt;p&gt;Linterna Solar&lt;/p&gt;</t>
  </si>
  <si>
    <t>&lt;p&gt;Código: 8520005&lt;br /&gt;&lt;br /&gt;El cuerpo de la lámpara de esta linterna está hecho de aleación de aluminio de alta calidad y es duradero.&lt;br /&gt;Tiene doble modo de carga: carga solar exterior y cable usb de carga interior.&lt;br /&gt;Modo de iluminación: brillante, semibrillante y flash.&lt;br /&gt;La longitud focal ajustable es para diferentes fines, y el foco se ajusta estirando.&lt;br /&gt;Diseño resistente al agua, antideslizante y resistente al desgaste.&lt;br /&gt;La cola está equipada con una brújula para un fácil uso al aire libre.&lt;br /&gt;Adecuado para camping, pesca, viajes a pie, reparación de automóviles y otras actividades en interiores y exteriores.&lt;br /&gt;&lt;br /&gt;Material: aleación de aluminio.&lt;br /&gt;Color del producto: negro.&lt;br /&gt;Color de luz: blanco.&lt;br /&gt;Brillo: 1500 lúmenes.&lt;br /&gt;3 modos de luz: alto, bajo, flash.&lt;br /&gt;Método de carga: Solar/usb.&lt;br /&gt;Modo de Zoom: zoom telescópico.&lt;br /&gt;Fuente de alimentación: batería integrada de 2000 millones de 18650.&lt;br /&gt;Tamaño: 3 cm x 4 cm × 3,2.&lt;br /&gt;Peso: 307g.&lt;br /&gt;Embalaje incluye: una linterna de carga solar led y un cable usb.&lt;/p&gt;</t>
  </si>
  <si>
    <t>https://rerda.com/5987/linterna-tactica-led-recargable-solar-usb-brujula-zoom.jpg,https://rerda.com/5985/linterna-tactica-led-recargable-solar-usb-brujula-zoom.jpg,https://rerda.com/5986/linterna-tactica-led-recargable-solar-usb-brujula-zoom.jpg</t>
  </si>
  <si>
    <t>Linterna Usb Recargable De Plástico Con Clip</t>
  </si>
  <si>
    <t>&lt;p&gt;Linterna recargable USB con clip&lt;/p&gt;</t>
  </si>
  <si>
    <t>&lt;p&gt;Cód: 8520014&lt;br /&gt;&lt;br /&gt;Esta linterna es ideal para salir de camping o senderismo.&lt;br /&gt;Al estar recubierta en goma, la hace excelente para resistir los embates de la lluvia.&lt;br /&gt;Cuenta con un clip metálico para colocar tipo lapicera o sujetarla en la mochila o la visera de la gorra.&lt;br /&gt;Su color es un negro clarito.&lt;br /&gt;&lt;br /&gt;Potencia: 1000 lúmenes.&lt;br /&gt;Alcance aproximado: 100 metros.&lt;br /&gt;Zoom: hasta 4x.&lt;br /&gt;3 modos de luz: fuerte, débil y destello.&lt;br /&gt;Recargable mediante un puerto USB.&lt;br /&gt;Duración máxima: 12 horas aproximadamente.&lt;br /&gt;Vida útil: puede ser usada por más de 1000 horas.&lt;br /&gt;Longitud Encogida: 11,5 cm.&lt;br /&gt;Longitud extendida: 12,3 cm.&lt;br /&gt;Diámetro: 3 cm.&lt;/p&gt;</t>
  </si>
  <si>
    <t>https://rerda.com/5988/linterna-usb-recargable-de-plastico-con-clip.jpg,https://rerda.com/5989/linterna-usb-recargable-de-plastico-con-clip.jpg,https://rerda.com/5990/linterna-usb-recargable-de-plastico-con-clip.jpg,https://rerda.com/5991/linterna-usb-recargable-de-plastico-con-clip.jpg</t>
  </si>
  <si>
    <t>Linterna Led Cob T6-26 Recargable Usb 200 Metros</t>
  </si>
  <si>
    <t>&lt;p&gt;Linterna Led Cob T6-26 recargable USB 200 metros.&lt;/p&gt;</t>
  </si>
  <si>
    <t>&lt;p&gt;Código: 8520016&lt;br /&gt;&lt;br /&gt;Esta linterna Led de alta calidad resistente al agua 2300LM con atenuador, a través del ajuste de la cabeza telescópica, puedes obtener el haz de punto.&lt;br /&gt;Ideal para cavas, exploradores de bosque, cazador, pescador, etc.&lt;br /&gt;Ampliamente utilizado en actividades al aire libre como escalada en montaña, camping, senderismo, exploración del bosque.&lt;br /&gt;También se usa en casa para reparar o encontrar cosas pequeñas.&lt;br /&gt;&lt;br /&gt;Características:&lt;br /&gt;Brillo máximo: 2300 Lúmenes.&lt;br /&gt;Distancia de irradiación máxima: 200 metros.&lt;br /&gt;El cableado interno aplica una salida de corriente constante, el rango de funcionamiento es amplio.&lt;br /&gt;Carcasa de goma de plástico y diseño antideslizante, se siente más cómodo.&lt;br /&gt;Se puede utilizar con 3 pilas AAA.&lt;br /&gt;Se puede usar también con la pila recargable.&lt;br /&gt;5 Modos de funcionamiento: Fuerte, débil, led lateral y destello.&lt;br /&gt;Salida: 5V1000mA.&lt;br /&gt;Es resistente al agua, pero no es sumergible.&lt;br /&gt;&lt;br /&gt;Incluye:&lt;br /&gt;Batería recargable 16865 de 3.7 voltios.&lt;br /&gt;Cable usb para recargar la batería.&lt;br /&gt;Esqueleto para utilizar 3 pilas AAA.&lt;br /&gt;Cilindro transparente de plástico como contenedor de la pila recargable.&lt;br /&gt;Clip para asegurar la linterna tipo lapicera, en un bolsillo, carpeta o agenda.&lt;br /&gt;Tapa inferior magenética para fijar la linterna en cualquier superficie lisa de metal con hierro.&lt;br /&gt;Led lateral super brillante.&lt;br /&gt;Zoom de 1x a 2000x.&lt;strong&gt;&lt;/strong&gt;&lt;/p&gt;</t>
  </si>
  <si>
    <t>https://rerda.com/5992/linterna-led-cob-t6-26-recargable-usb-200-metros.jpg,https://rerda.com/5993/linterna-led-cob-t6-26-recargable-usb-200-metros.jpg,https://rerda.com/5994/linterna-led-cob-t6-26-recargable-usb-200-metros.jpg,https://rerda.com/5995/linterna-led-cob-t6-26-recargable-usb-200-metros.jpg</t>
  </si>
  <si>
    <t>Mini Linterna Táctica Usb Recargable Doble Led Zoom Potente</t>
  </si>
  <si>
    <t>&lt;p&gt;Mini linterna LED USB.&lt;/p&gt;_x000D_
&lt;p&gt;Realizada en aleación de aluminio de alta calidad que dota a la linterna de una larga vida útil.&lt;/p&gt;</t>
  </si>
  <si>
    <t>&lt;p&gt;Código: 8520025&lt;br /&gt;Características:&lt;br /&gt;&lt;br /&gt;- Ajustable en longitud focal para acercar o alejar el Zoom.&lt;br /&gt;- 3 modos de luz: XPE fulgor, XPE bajo luz y resplandor de mazorca.&lt;br /&gt;- Recargable por USB, muy práctica!&lt;br /&gt;- Pequeño tamaño y peso ligero, con una cuerda para facilitar su transporte.&lt;br /&gt;- Diseño ergonomico y confortable al tacto.&lt;br /&gt;- Resistente al agua (no es sumergible), puede ser utilizado en días de lluvia.&lt;br /&gt;- Apto para camping, senderismo, ciclismo, mochila, caza, pesca, coche de emergencia, actividades al aire libre.&lt;br /&gt;&lt;br /&gt;Medidas:&lt;br /&gt;&lt;br /&gt;Largo: 9 cm.&lt;br /&gt;Ancho: 1.8 cm.&lt;br /&gt;&lt;br /&gt;&lt;br /&gt;&lt;/p&gt;</t>
  </si>
  <si>
    <t>https://rerda.com/5996/mini-linterna-tactica-usb-recargable-doble-led-zoom-potente.jpg,https://rerda.com/6004/mini-linterna-tactica-usb-recargable-doble-led-zoom-potente.jpg,https://rerda.com/5997/mini-linterna-tactica-usb-recargable-doble-led-zoom-potente.jpg,https://rerda.com/5998/mini-linterna-tactica-usb-recargable-doble-led-zoom-potente.jpg,https://rerda.com/5999/mini-linterna-tactica-usb-recargable-doble-led-zoom-potente.jpg,https://rerda.com/6001/mini-linterna-tactica-usb-recargable-doble-led-zoom-potente.jpg,https://rerda.com/6002/mini-linterna-tactica-usb-recargable-doble-led-zoom-potente.jpg,https://rerda.com/6003/mini-linterna-tactica-usb-recargable-doble-led-zoom-potente.jpg</t>
  </si>
  <si>
    <t>Navaja Táctica Mastiff Da162</t>
  </si>
  <si>
    <t>&lt;p&gt;Navaja Táctica semi-automática, de punta caída, marca Mastiff, modelo DA162.&lt;/p&gt;</t>
  </si>
  <si>
    <t>&lt;p&gt;Cód: 8520102&lt;br /&gt;&lt;br /&gt;Esta navaja cuenta con un pestillo para abrila a voluntad y asegurar las maniobras de corte. Es peso está balanceado y brinda seguridad y firmeza al cortar.&lt;br /&gt;Posee un excelente filo, ideal para defensa personal como para actividades de outdoor, camping, campamentos y doméstico.&lt;br /&gt;&lt;br /&gt;Largo total abierto/extendido: 21 cm.&lt;br /&gt;Largo plegado: 12 cm.&lt;br /&gt;Largo de la hoja: 9 cm.&lt;br /&gt;Largo del mango: 12 cm.&lt;br /&gt;Espesor total: 2 cm.&lt;br /&gt;Ancho total: 3,5 cm.&lt;br /&gt;Ancho de la hoja: 2,8 cm.&lt;br /&gt;Marca: Mastiff.&lt;br /&gt;Modelo: DA162.&lt;br /&gt;&lt;br /&gt;Navaja con hoja de punta caída, Drop Point.&lt;br /&gt;Semi-automática, con seguro para pulgar.&lt;br /&gt;Totalmente construída de acero inoxidable de alta resistencia.&lt;br /&gt;Incluye un pasacinto.&lt;br /&gt;Desarmable mediantes tornillos Torc.&lt;/p&gt;</t>
  </si>
  <si>
    <t>https://rerda.com/6005/navaja-tactica-mastiff-da162.jpg,https://rerda.com/6006/navaja-tactica-mastiff-da162.jpg,https://rerda.com/6007/navaja-tactica-mastiff-da162.jpg</t>
  </si>
  <si>
    <t>Linterna Táctica Led Recargable Usb Zoom Con Luz Lateral</t>
  </si>
  <si>
    <t>&lt;p&gt;Linterna Táctica Usb.&lt;/p&gt;</t>
  </si>
  <si>
    <t>&lt;p&gt;Cód: 8520118&lt;br /&gt;&lt;br /&gt;Lúmenes: 3800lm.&lt;br /&gt;Tipo: Linterna Táctica Mini Linternas Linterna LED Linterna a Prueba de Agua.&lt;br /&gt;Tipo de LED: T6 + COB.&lt;br /&gt;Modo de switch: Alto / bajo / estroboscópico.&lt;br /&gt;Emisión De Color: Blanco frío.&lt;br /&gt;Fuente de luz: LED.&lt;br /&gt;A Prueba De Agua: Sí.&lt;br /&gt;Tipo de la linterna: Caminata Campamento, Laboral, Táctico, Portátil, Para Escalar, Viajes, Auto-conducción, Pesca, etc.&lt;br /&gt;Distancia de la iluminación: 200-500 metros.&lt;br /&gt;Material: Aluminio.&lt;/p&gt;</t>
  </si>
  <si>
    <t>https://rerda.com/6008/linterna-tactica-led-recargable-usb-zoom-con-luz-lateral.jpg,https://rerda.com/6009/linterna-tactica-led-recargable-usb-zoom-con-luz-lateral.jpg,https://rerda.com/6010/linterna-tactica-led-recargable-usb-zoom-con-luz-lateral.jpg,https://rerda.com/6011/linterna-tactica-led-recargable-usb-zoom-con-luz-lateral.jpg,https://rerda.com/6012/linterna-tactica-led-recargable-usb-zoom-con-luz-lateral.jpg,https://rerda.com/6013/linterna-tactica-led-recargable-usb-zoom-con-luz-lateral.jpg</t>
  </si>
  <si>
    <t>Linterna Táctica Recargable Solar Usb Zoom Baliza Imantada</t>
  </si>
  <si>
    <t>&lt;p&gt;Linterna Táctica Recargable Solar Usb Zoom Baliza Imantada&lt;/p&gt;</t>
  </si>
  <si>
    <t>&lt;p&gt;Cód: 8520733&lt;br /&gt;&lt;br /&gt;Linterna Táctica LED multifunción con ventana Breaker (Cargador Solar), cortador de cinturón de seguridad, brújula para viajes, acampadas y emergencias.&lt;br /&gt;&lt;br /&gt;7 modos de trabajo: &lt;br /&gt;- Faro (4-6 horas) -alto, medio e intermitente&lt;br /&gt;- Luz blanca lateral (4-7 horas) - alta y media&lt;br /&gt;- Luz roja lateral (6 – 7 horas) – intermitente y lento parpadeo.&lt;br /&gt;- Su haz se puede enfocar para arrojar luz hasta unos impresionantes 200mts&lt;br /&gt;- Medidas Exteriores: 21 x 6,5 x 4,3 cm.&lt;br /&gt;- Sin manos: con un potente imán en el lado de la linterna, puedes fijarlo al coche u otra superficie metálica para usarlo como una luz de trabajo, lámpara de camping o luz de advertencia de emergencia.&lt;br /&gt;La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senderismo.&lt;/p&gt;</t>
  </si>
  <si>
    <t>https://rerda.com/6014/linterna-tactica-recargable-solar-usb-zoom-baliza-imantada.jpg,https://rerda.com/6019/linterna-tactica-recargable-solar-usb-zoom-baliza-imantada.jpg,https://rerda.com/6015/linterna-tactica-recargable-solar-usb-zoom-baliza-imantada.jpg,https://rerda.com/6016/linterna-tactica-recargable-solar-usb-zoom-baliza-imantada.jpg,https://rerda.com/6017/linterna-tactica-recargable-solar-usb-zoom-baliza-imantada.jpg,https://rerda.com/6018/linterna-tactica-recargable-solar-usb-zoom-baliza-imantada.jpg,https://rerda.com/6020/linterna-tactica-recargable-solar-usb-zoom-baliza-imantada.jpg,https://rerda.com/6021/linterna-tactica-recargable-solar-usb-zoom-baliza-imantada.jpg,https://rerda.com/6022/linterna-tactica-recargable-solar-usb-zoom-baliza-imantada.jpg</t>
  </si>
  <si>
    <t>Navaja Columbia Automática Escorpión K-20</t>
  </si>
  <si>
    <t>&lt;p&gt;Navaja columbia automática escorpión&lt;/p&gt;</t>
  </si>
  <si>
    <t>&lt;p&gt;Cód: 8520813&lt;br /&gt;&lt;br /&gt;Largo total abierto/extendido: 25,5 cm.&lt;br /&gt;Largo de la hoja: 10,5 cm.&lt;br /&gt;Largo del mango: 14 cm.&lt;br /&gt;Larto total cerrado: 14 cm.&lt;br /&gt;Modelo K-20.&lt;br /&gt;&lt;br /&gt;Navaja con botón y apertura automática.&lt;br /&gt;Cuenta con un seguro.&lt;br /&gt;Estrucura de metal en el mango.&lt;br /&gt;Un pasacinto ajustado.&lt;br /&gt;Totalmente desarmable con tornillos Philips.&lt;br /&gt;Hoja tipo Clip Point o Bowie.&lt;br /&gt;Cuenta la hoja con un gancho de desventrar (Gut Hook).&lt;/p&gt;</t>
  </si>
  <si>
    <t>https://rerda.com/6024/navaja-columbia-automatica-escorpion-k-20.jpg,https://rerda.com/6023/navaja-columbia-automatica-escorpion-k-20.jpg,https://rerda.com/6025/navaja-columbia-automatica-escorpion-k-20.jpg</t>
  </si>
  <si>
    <t>Pouch Botiquín táctico sistema molle</t>
  </si>
  <si>
    <t>&lt;p&gt;Botiquín modalidad Pouch táctico con sistema molle.&lt;/p&gt;</t>
  </si>
  <si>
    <t>&lt;p&gt;Cód: 8708020.&lt;/p&gt;_x000D_
&lt;ul&gt;_x000D_
&lt;li&gt;Compartimiento principal con cierre de doble apertura.&lt;/li&gt;_x000D_
&lt;li&gt;Sujetadores elásticos internos.&lt;/li&gt;_x000D_
&lt;li&gt;Bolsillo interno.&lt;/li&gt;_x000D_
&lt;li&gt;Todo confeccionado en cordura de alta calidad.&lt;/li&gt;_x000D_
&lt;li&gt;Abrojo en el frente como para poder colocar identificaciones o jerarquías.&lt;/li&gt;_x000D_
&lt;li&gt;Sistema molle al frente: se le puede colocar cualquier objeto compatible.&lt;/li&gt;_x000D_
&lt;li&gt;Cinta regulable con traba, para dar más firmeza al contenido.&lt;/li&gt;_x000D_
&lt;li&gt;Manija para colgar.&lt;/li&gt;_x000D_
&lt;li&gt;Sistema Molle en el dorso desmontable con abrojo.&lt;/li&gt;_x000D_
&lt;li&gt;Dos argollas para poder usarlo al pouch con una cinta.&lt;/li&gt;_x000D_
&lt;li&gt;Medidas Exteriores: 22 x 16 x 9 cm.&lt;/li&gt;_x000D_
&lt;/ul&gt;</t>
  </si>
  <si>
    <t>https://rerda.com/6026/pouch-botiquin-tactico-sistema-molle.jpg,https://rerda.com/6027/pouch-botiquin-tactico-sistema-molle.jpg,https://rerda.com/6028/pouch-botiquin-tactico-sistema-molle.jpg,https://rerda.com/6029/pouch-botiquin-tactico-sistema-molle.jpg,https://rerda.com/6030/pouch-botiquin-tactico-sistema-molle.jpg</t>
  </si>
  <si>
    <t>Morral táctico cruzado con porta botella</t>
  </si>
  <si>
    <t>&lt;p&gt;Morral ideal para uso urbano como supervivencia.&lt;br /&gt;Muy cómodo para llevar en forma cruzada por el hombro.&lt;br /&gt;&lt;br /&gt;&lt;/p&gt;</t>
  </si>
  <si>
    <t>&lt;p&gt;Cód: 8708249&lt;/p&gt;_x000D_
&lt;p&gt;Características:&lt;br /&gt;Bosillo delantero con cierre y sistema Molle.&lt;br /&gt;Sistema molle en un lateral.&lt;br /&gt;Porta botella hidratadora en otro lateral.&lt;br /&gt;Bolsillo secundario interno con cierre.&lt;br /&gt;Compartimiento principal con bolsillo interno tipo solapa.&lt;br /&gt;Dorso mullido con acolchado interior.&lt;br /&gt;Cinta para colgar al hombro regulable, con traba y cuenta con la posibilidad de cambiarlo de diestro a zurdo.&lt;br /&gt;Porta mosquetón frontal.&lt;br /&gt;Sitema molle en la hombreara frontal.&lt;br /&gt;Abrojo para pegar alguna identificación o jerarquía.&lt;br /&gt;&lt;br /&gt;Medidas Exteriores: 29 x 18 x 12 cm.&lt;br /&gt;Medidas Inteiores: 25 x 17 x 7 cm.&lt;br /&gt;Capacidad: 3 litros.&lt;/p&gt;</t>
  </si>
  <si>
    <t>https://rerda.com/6051/morral-tactico-cruzado-con-porta-botella.jpg,https://rerda.com/6031/morral-tactico-cruzado-con-porta-botella.jpg,https://rerda.com/6032/morral-tactico-cruzado-con-porta-botella.jpg,https://rerda.com/6033/morral-tactico-cruzado-con-porta-botella.jpg,https://rerda.com/6034/morral-tactico-cruzado-con-porta-botella.jpg,https://rerda.com/6035/morral-tactico-cruzado-con-porta-botella.jpg</t>
  </si>
  <si>
    <t>Rabiza Táctica Reforzada Con Hebilla</t>
  </si>
  <si>
    <t>&lt;p&gt;Esta rabiza es ideal para el personal policial, así como personal de seguridad pública y privada.&lt;br /&gt;Cuenta con una hebilla para enganchar el arma.&lt;/p&gt;</t>
  </si>
  <si>
    <t>&lt;p&gt;Código: 8522030&lt;br /&gt;&lt;br /&gt;Cable enrollado reforzado.&lt;br /&gt;Cordel para envolver en el mango del arma.&lt;br /&gt;Traba de plástico.&lt;br /&gt;Cinta regulable para el cinturón.&lt;br /&gt;&lt;br /&gt;Largo mínimo: 47 cm.&lt;br /&gt;Largo máximo soportable: 100 cm.&lt;br /&gt;Ancho de la cinta: 2,5 cm.&lt;/p&gt;</t>
  </si>
  <si>
    <t>https://rerda.com/6045/rabiza-tactica-reforzada-con-hebilla.jpg,https://rerda.com/6043/rabiza-tactica-reforzada-con-hebilla.jpg,https://rerda.com/6044/rabiza-tactica-reforzada-con-hebilla.jpg</t>
  </si>
  <si>
    <t>Silbato Profesional Negro Con Colgante</t>
  </si>
  <si>
    <t>&lt;p&gt;Silbato de plástico negro con colgante&lt;/p&gt;</t>
  </si>
  <si>
    <t>&lt;p&gt;Código: 8525576&lt;br /&gt;&lt;br /&gt;Este silbato profesional es ideal para instrucción militar y el deporte.&lt;br /&gt;Cuenta con un cordel y el respectivo lanyard (gancho).&lt;br /&gt;Tiene una bolita interna para lograr un sonido limpio y perfecto.&lt;br /&gt;&lt;br /&gt;Medidas Exteriores: 5 x 1,2 x 2,2 cm.&lt;br /&gt;Largo de la soga: 40 cm.&lt;/p&gt;</t>
  </si>
  <si>
    <t>https://rerda.com/6046/silbato-profesional-negro-con-colgante.jpg,https://rerda.com/6047/silbato-profesional-negro-con-colgante.jpg</t>
  </si>
  <si>
    <t>Tarjeta Táctica 14 Usos Supervivencia Metal</t>
  </si>
  <si>
    <t>&lt;p&gt;La más completa Survival Card que podemos encontrar en el mercado por un precio insuperable.&lt;/p&gt;_x000D_
&lt;p&gt;LA TARJETA ES SIN ESTUCHE.&lt;/p&gt;</t>
  </si>
  <si>
    <t>&lt;p&gt;Cód: 8612418&lt;br /&gt;&lt;br /&gt;Adaptada para cualquier condición extrema o de supervivencia. La PRT SOS ofrece 14 usos, en acero inoxidable negro; que ha sido adaptada a las necesidades en ambientes hostiles o exigentes.&lt;br /&gt;&lt;br /&gt;La recomiendo para actividades como camping, senderismo, trekking, caza, viajes, montar. La única tarjeta multiusos que viene con cuerda. Tiene buen perfomance y su diseño es muy genuino.&lt;br /&gt;&lt;br /&gt;Marca: PRT.&lt;br /&gt;14 Herramientas.&lt;br /&gt;Peso: 27 gramos.&lt;br /&gt;Medidas: 8,5 x 5,3 x 0,05 cm.&lt;br /&gt;Cuerda: 97,2 cm.&lt;br /&gt;&lt;br /&gt;&lt;/p&gt;</t>
  </si>
  <si>
    <t>https://rerda.com/6048/tarjeta-tactica-14-usos-supervivencia-metal.jpg,https://rerda.com/6049/tarjeta-tactica-14-usos-supervivencia-metal.jpg,https://rerda.com/6050/tarjeta-tactica-14-usos-supervivencia-metal.jpg</t>
  </si>
  <si>
    <t>Morral táctico Rerda</t>
  </si>
  <si>
    <t>&lt;p&gt;Morral táctico marca Rerda modelo Delta.&lt;/p&gt;</t>
  </si>
  <si>
    <t>&lt;p&gt;Cód: 8708045&lt;/p&gt;_x000D_
&lt;ul&gt;_x000D_
&lt;li&gt;Excelente morral para instrucciones militares.&lt;/li&gt;_x000D_
&lt;li&gt;También para uso urbano o de camping y superviviencia.&lt;/li&gt;_x000D_
&lt;li&gt;Cuenta con dos bolsillos internos con cierre en ambos costados.&lt;/li&gt;_x000D_
&lt;li&gt;Bolsillo externo frontal con tapa y abrojo.&lt;/li&gt;_x000D_
&lt;li&gt;Dos pasacintos traseros.&lt;/li&gt;_x000D_
&lt;li&gt;Cinta regulable y con trabas, para colgar al hombro o simplemente quitarla.&lt;/li&gt;_x000D_
&lt;li&gt;Manija de mano.&lt;/li&gt;_x000D_
&lt;li&gt;Dos trabas frontales regulables.&lt;/li&gt;_x000D_
&lt;li&gt;Compartimiento principal con cierre tipo fuelle, cordel y traba.&lt;/li&gt;_x000D_
&lt;li&gt;Dos cintas molles en ambos laterales para poder colocar elementos.&lt;/li&gt;_x000D_
&lt;/ul&gt;_x000D_
&lt;p&gt;Medidas Exteriores: 30 x 20 x 17 cm.&lt;/p&gt;_x000D_
&lt;p&gt;Medidas Interiores: 25 x 18 x 11 cm.&lt;/p&gt;_x000D_
&lt;p&gt;Capacidad: 5 litros.&lt;/p&gt;</t>
  </si>
  <si>
    <t>https://rerda.com/6053/morral-tactico-rerda.jpg,https://rerda.com/6052/morral-tactico-rerda.jpg,https://rerda.com/6054/morral-tactico-rerda.jpg,https://rerda.com/6055/morral-tactico-rerda.jpg,https://rerda.com/6056/morral-tactico-rerda.jpg,https://rerda.com/6057/morral-tactico-rerda.jpg,https://rerda.com/6058/morral-tactico-rerda.jpg,https://rerda.com/6059/morral-tactico-rerda.jpg</t>
  </si>
  <si>
    <t>Combo Pistolera Y Portacargador doble de regalo</t>
  </si>
  <si>
    <t>Pistolera, Porta Cargador, Fobus</t>
  </si>
  <si>
    <t>&lt;p&gt;Combo Pistolera Fobus Holsters BR-2 y porta cargador doble Fobus Holsters 6909.&lt;br /&gt;Pistolera compatible con: Beretta 92F/96 sin riel; excepto Brigadier, Vertec &amp; Elite.&lt;/p&gt;</t>
  </si>
  <si>
    <t>&lt;p&gt;Mecanismo de la funda: Retención pasiva.&lt;br /&gt;Disponible con: &lt;br /&gt;(P) Paleta.&lt;br /&gt;(BH) Pasa cinturón.&lt;br /&gt;(BHP) Soporte para cinturón de policía.&lt;br /&gt;(BH VARIO) Pasacinto regulable.&lt;br /&gt;(VARIO RT) Pasacinto regulable, rotativo.&lt;br /&gt;(RT) Paleta rotativa.&lt;br /&gt;(BH RT) Soporte rotativo para cinturón.&lt;br /&gt;(BHP RT) Soporte rotativo para cinturón de policía.&lt;br /&gt;(A) Funda para tobillo.&lt;br /&gt;(EX) Cinturón para muslo.&lt;br /&gt;(KTF SR) Aparejo del hombro.&lt;br /&gt;&lt;br /&gt;Estuches compatibles: 6909ND, CU9, 6909-SF.&lt;br /&gt;&lt;br /&gt;Modo de uso:&lt;br /&gt;Ajuste su cinturón.&lt;br /&gt;Coloque la funda en su cadera y asegúrese de empujar la paleta completamente hasta abajo hasta hacer tope con su cinturón.&lt;br /&gt;Desenfunde de manera rápida y decidida, en un movimiento hacia arriba como si se encontrara en una situación crítica.&lt;br /&gt;También puede aplicar silicona en spray en el área de la funda correspondiente al guardamonte para disminuir el nivel de retención.&lt;br /&gt; &lt;br /&gt;Información técnica&lt;br /&gt;Material de la funda: fórmula de polímero moldeado por inyección.&lt;br /&gt;Sistema de retención pasiva: el mecanismo de la funda actúa como un resorte en la zona del guardamonte y sostiene el arma de manera firme en su lugar.&lt;br /&gt;&lt;br /&gt;Desarrollado a partir de la línea de fundas estándar.&lt;br /&gt;El Compact ofrece la máxima retención y capacidad de ocultación.&lt;br /&gt;El diseño liviano permite un transporte cómodo durante todo el día.&lt;br /&gt;Diseño compacto y ligero.&lt;br /&gt;Diseño de bajo perfil para ocultar&lt;br /&gt;Retención pasiva que permite una rápida presentación.&lt;br /&gt;Inserto de paleta de goma para mayor estabilidad.&lt;br /&gt;Fijación de remaches de acero.&lt;/p&gt;_x000D_
&lt;p&gt;Medidas de la pistolera: 14 x 11 x 4,5 cm.&lt;/p&gt;_x000D_
&lt;p&gt;Medidas del porta cargador doble: 14 x 11 x 6,5 cm.&lt;/p&gt;</t>
  </si>
  <si>
    <t>https://rerda.com/6121/combo-pistolera-y-portacargador-doble-de-regalo.jpg,https://rerda.com/6120/combo-pistolera-y-portacargador-doble-de-regalo.jpg,https://rerda.com/6123/combo-pistolera-y-portacargador-doble-de-regalo.jpg</t>
  </si>
  <si>
    <t>Pistolera Nivel 3 Polímero Móvil Bersa Pro Automática</t>
  </si>
  <si>
    <t>&lt;p&gt;Pistolera Móvil Nivel 3.&lt;/p&gt;_x000D_
&lt;p&gt;&lt;video width="300" height="150" controls="controls"&gt;_x000D_
&lt;source src="/img/cms/1DR9OnSIoZYto08PrZD__hd.mp4" type="video/mp4" /&gt;_x000D_
&lt;source src="Pistolera Nivel 3 Polímero Móvil Bersa Pro Automática " /&gt;_x000D_
&lt;/video&gt;&lt;/p&gt;</t>
  </si>
  <si>
    <t>&lt;p&gt;Código: 8703573.&lt;br /&gt; Construcción de polímero moldeado por inyección resistente.&lt;br /&gt; Peso: Ultra ligero y cómodo de llevar.&lt;br /&gt; Bloqueo activo.&lt;br /&gt; La ranura de la Guía de la vista delantera y los imanes ayudan a reindexar la diapositiva para una rápida reposición.&lt;br /&gt; El diseño con resorte permite que la funda se abra rápidamente una vez que el bloqueo de retención se desconecta para un acceso rápido.&lt;br /&gt; Diseñado de forma única para permitir una manipulación rápida de una mano.&lt;br /&gt; Llévalo con seguridad en la condición 3 sin perder una rápida presentación de tu arma.&lt;br /&gt; Sistema de bucle de cinturón ajustable para cinturones de varios tamaños.&lt;br /&gt; Ajustable en ángulo.&lt;br /&gt; Ajustable en altura.&lt;br /&gt; Orientación: dibujo a mano derecha.&lt;br /&gt; Material: polímero moldeado por inyección de alta resistencia.&lt;/p&gt;</t>
  </si>
  <si>
    <t>https://rerda.com/6128/pistolera-nivel-3-polimero-movil-bersa-pro-automatica.jpg,https://rerda.com/6131/pistolera-nivel-3-polimero-movil-bersa-pro-automatica.jpg,https://rerda.com/6132/pistolera-nivel-3-polimero-movil-bersa-pro-automatica.jpg,https://rerda.com/6127/pistolera-nivel-3-polimero-movil-bersa-pro-automatica.jpg,https://rerda.com/6129/pistolera-nivel-3-polimero-movil-bersa-pro-automatica.jpg,https://rerda.com/6130/pistolera-nivel-3-polimero-movil-bersa-pro-automatica.jpg</t>
  </si>
  <si>
    <t>Pistolera Bersa Thunder Pro Nivel 2</t>
  </si>
  <si>
    <t>&lt;p&gt;Pistolera Bersa Thunder Pro Nivel 2.&lt;br /&gt; Esta pistolera cuenta con un sistema rotativo que beneficia al efectivo policial en inclinar cómodamente su arma.&lt;/p&gt;</t>
  </si>
  <si>
    <t>&lt;p&gt;Código: 8703656.&lt;br /&gt; Cuenta con:&lt;br /&gt; 2 plataformas intercambiables para sujetar al cinturón.&lt;br /&gt; Llave allen para agustar el tornillo.&lt;br /&gt; Un botón de liberación.&lt;br /&gt; Nivel de seguridad 2.&lt;br /&gt; Botón para asegurar la pistolera al cinturón.&lt;br /&gt; Un guía regulable con tornillo, para el cinturón.&lt;br /&gt; Compuesto en polímero de alta calidad.&lt;br /&gt; Alto: 14,5 cm.&lt;br /&gt; Ancho: 11 cm.&lt;br /&gt; Espesor: 7,5 cm.&lt;/p&gt;</t>
  </si>
  <si>
    <t>https://rerda.com/6133/pistolera-bersa-thunder-pro-nivel-2.jpg,https://rerda.com/6134/pistolera-bersa-thunder-pro-nivel-2.jpg,https://rerda.com/6135/pistolera-bersa-thunder-pro-nivel-2.jpg,https://rerda.com/6136/pistolera-bersa-thunder-pro-nivel-2.jpg</t>
  </si>
  <si>
    <t>Pistolera Nivel 2 Bersa Thunder Pro</t>
  </si>
  <si>
    <t>Nivel 2</t>
  </si>
  <si>
    <t>&lt;p&gt;Pistolera Nivel 2 Bersa Thunder Pro.&lt;br /&gt; Esta pistolera cuenta con un sistema rotativo que beneficia al efectivo policial en inclinar cómodamente su arma.&lt;/p&gt;</t>
  </si>
  <si>
    <t>&lt;p&gt;Código: 8703658.&lt;br /&gt; Cuenta con: Un botón de liberación.&lt;br /&gt; Nivel de seguridad 2.&lt;br /&gt; Botón para asegurar la pistolera al cinturón.&lt;br /&gt; Un guía regulable con tornillo, para el cinturón.&lt;br /&gt; Compuesto en polímero de alta calidad.&lt;br /&gt; Alto: 14 cm.&lt;br /&gt; Ancho: 9 cm.&lt;br /&gt; Espesor: 7 cm.&lt;/p&gt;</t>
  </si>
  <si>
    <t>https://rerda.com/6137/pistolera-nivel-2-bersa-thunder-pro.jpg,https://rerda.com/6138/pistolera-nivel-2-bersa-thunder-pro.jpg,https://rerda.com/6139/pistolera-nivel-2-bersa-thunder-pro.jpg,https://rerda.com/6140/pistolera-nivel-2-bersa-thunder-pro.jpg</t>
  </si>
  <si>
    <t>Pistolera Nivel 2 Glock 17 para zurdo</t>
  </si>
  <si>
    <t>&lt;p&gt;Pistolera Nivel 2 Glock 17 sólo para zurdos.&lt;br /&gt; Código: 8703660.&lt;/p&gt;</t>
  </si>
  <si>
    <t>&lt;p&gt;Esta pistolera es justo para la Glock BlackHawk, confeccionada en polímero.&lt;br /&gt; Cuenta con dos plataformas intercambiables de acuerdo a las nececidades del usuario y botón de liberación.&lt;br /&gt; Plataforma para colocar y sacar del cinturón sin tener que desprenderlo.&lt;br /&gt; Otra plataforma para insertar el cinturón.&lt;br /&gt; Cuenta con llaven allen para ajustar los tornillos y un regulador de ancho de cinturón.&lt;br /&gt; Arma: Glock 17.&lt;br /&gt; Marca: BlackHawk.&lt;br /&gt; Mano: Zurdo.&lt;br /&gt; Nivel de seguridad: 2.&lt;br /&gt; Alto: 15,5 cm.&lt;br /&gt; Ancho Mínimo: 10 cm.&lt;br /&gt; Ancho Máximo: 14 cm.&lt;br /&gt; Espesor: 7 cm.&lt;/p&gt;</t>
  </si>
  <si>
    <t>https://rerda.com/6141/pistolera-nivel-2-glock-17-para-zurdo.jpg,https://rerda.com/6142/pistolera-nivel-2-glock-17-para-zurdo.jpg,https://rerda.com/6143/pistolera-nivel-2-glock-17-para-zurdo.jpg,https://rerda.com/6144/pistolera-nivel-2-glock-17-para-zurdo.jpg</t>
  </si>
  <si>
    <t>Pistolera Nivel 2 Bersa Thunder Y Bersa Thunder Pro</t>
  </si>
  <si>
    <t>&lt;p&gt;Esta pistolera es especial para la Bersa, Bersa Thunder y Bersa Thunder Pro.&lt;/p&gt;</t>
  </si>
  <si>
    <t>&lt;p&gt;Código: 8703662.&lt;br /&gt; Pistolera Nivel 2 Bersa Thunder Y Bersa Thunder Pro.&lt;br /&gt; Confeccionada en polímero de alta resistencia.&lt;br /&gt; Cuenta con botón de seguro de liberación.&lt;br /&gt; Posee una plataforma tipo traba para formar un pasacinto regulable con guía y tornillo.&lt;br /&gt; Dispone de tornillos phillip para ubicar la plataforma.&lt;br /&gt; Altura: 15 cm.&lt;br /&gt; Ancho: 9 cm.&lt;br /&gt; Espesor: 7 cm.&lt;/p&gt;</t>
  </si>
  <si>
    <t>https://rerda.com/6145/pistolera-nivel-2-bersa-thunder-y-bersa-thunder-pro.jpg,https://rerda.com/6146/pistolera-nivel-2-bersa-thunder-y-bersa-thunder-pro.jpg,https://rerda.com/6147/pistolera-nivel-2-bersa-thunder-y-bersa-thunder-pro.jpg,https://rerda.com/6148/pistolera-nivel-2-bersa-thunder-y-bersa-thunder-pro.jpg,https://rerda.com/6149/pistolera-nivel-2-bersa-thunder-y-bersa-thunder-pro.jpg</t>
  </si>
  <si>
    <t>Muslera Pistolera Nivel 2 Bersa 92g</t>
  </si>
  <si>
    <t>&lt;p&gt;Muslera con tiras regulables para Bersa 92G, confeccionada en polímero.&lt;/p&gt;</t>
  </si>
  <si>
    <t>&lt;p&gt;Muslera Nivel 2 Bersa 92G.&lt;br /&gt; Código: 8703665.&lt;br /&gt; Cuenta con botón de liberación.&lt;br /&gt; Dispone de tueras para ajustar la rotación y lograr una mejor comodidad al desenfundar el arma.&lt;br /&gt; Arma: Bersa 92G.&lt;br /&gt; Marca: BlackHawk!.&lt;br /&gt; Nivel de seguridad: 2.&lt;br /&gt; Alto: 17 cm.&lt;br /&gt; Ancho: 12 cm.&lt;br /&gt; Espesor: 9,5 cm.&lt;/p&gt;</t>
  </si>
  <si>
    <t>https://rerda.com/6150/muslera-pistolera-nivel-2-bersa-92g.jpg,https://rerda.com/6151/muslera-pistolera-nivel-2-bersa-92g.jpg,https://rerda.com/6152/muslera-pistolera-nivel-2-bersa-92g.jpg</t>
  </si>
  <si>
    <t>Pistolera Nivel 2 Ajustable Bersa 92gb</t>
  </si>
  <si>
    <t>&lt;p&gt;Esta pistolera cuenta con un sistema regulable que beneficia al efectivo policial en ubicar cómodamente su arma.&lt;/p&gt;</t>
  </si>
  <si>
    <t>&lt;p&gt;Código: 8703667.&lt;br /&gt; Pistolera Nivel 2 Ajustable Bersa 92GB.&lt;br /&gt; Cuenta con: Un botón de liberación.&lt;br /&gt; Botón regulable para la altura de la pistolera.&lt;br /&gt; Botón para asegurar la pistolera al cinturón.&lt;br /&gt; Un guía regulable con tornillo, para el cinturón.&lt;br /&gt; Alto Mínimo: 16 cm.&lt;br /&gt; Alto Máximo: 21 cm.&lt;br /&gt; Ancho: 9 cm.&lt;br /&gt; Espesor: 10 cm.&lt;/p&gt;</t>
  </si>
  <si>
    <t>https://rerda.com/6153/pistolera-nivel-2-ajustable-bersa-92gb.jpg,https://rerda.com/6154/pistolera-nivel-2-ajustable-bersa-92gb.jpg,https://rerda.com/6155/pistolera-nivel-2-ajustable-bersa-92gb.jpg,https://rerda.com/6156/pistolera-nivel-2-ajustable-bersa-92gb.jpg</t>
  </si>
  <si>
    <t>Pistolera Rotativa Nivel 2 Bersa 98</t>
  </si>
  <si>
    <t>&lt;p&gt;Pistolera ultra cómoda, para poder girarla y acomodarla al gusto del usuario.&lt;/p&gt;</t>
  </si>
  <si>
    <t>&lt;p&gt;Código: 8703669.&lt;br /&gt; Pistolera Rotativa Nivel 2 Bersa 98.&lt;br /&gt; Cuenta con un botón de seguridad y liberación del arma.&lt;br /&gt; Dispone de una pequeña plataforma regulable con tornillo y guía; para utilizar en el cinturón.&lt;br /&gt; Tiene un botón para abrir la tapa y poder colocar sin necesidad de sacarse el cinto.&lt;br /&gt; Arma: Bersa 98.&lt;br /&gt; Marca: BlackHawk!.&lt;br /&gt; Nivel de seguridad: 2.&lt;br /&gt; Alto Máximo: 17 cm.&lt;br /&gt; Alto Mínimo: 14 cm Ancho: 9 cm.&lt;br /&gt; Espesor: 7 cm.&lt;/p&gt;</t>
  </si>
  <si>
    <t>https://rerda.com/6157/pistolera-rotativa-nivel-2-bersa-98.jpg,https://rerda.com/6158/pistolera-rotativa-nivel-2-bersa-98.jpg,https://rerda.com/6159/pistolera-rotativa-nivel-2-bersa-98.jpg,https://rerda.com/6160/pistolera-rotativa-nivel-2-bersa-98.jpg</t>
  </si>
  <si>
    <t>Pistolera Nivel 3 Glock 17 Doble Seguro de Polímero</t>
  </si>
  <si>
    <t>&lt;p&gt;Pistolera Nivel 3 Glock.&lt;/p&gt;</t>
  </si>
  <si>
    <t>&lt;p&gt;Código: 8703671.&lt;br /&gt; Diseñado para personal militar y de policía.&lt;br /&gt; Dual-safety sistema de retención con cero tiempo de desenfunde oprimiendo la palanca para retirar fácilmente la arma de fuego.&lt;br /&gt; Tornillo de tensión se ajusta con una simple llave Allen (incluida).&lt;br /&gt; Gira 360 grados para cada aplicación.&lt;/p&gt;</t>
  </si>
  <si>
    <t>https://rerda.com/6166/pistolera-nivel-3-glock-17-doble-seguro-de-polimero.jpg,https://rerda.com/6165/pistolera-nivel-3-glock-17-doble-seguro-de-polimero.jpg,https://rerda.com/6167/pistolera-nivel-3-glock-17-doble-seguro-de-polimero.jpg,https://rerda.com/6168/pistolera-nivel-3-glock-17-doble-seguro-de-polimero.jpg</t>
  </si>
  <si>
    <t>Pistolera Nivel 2 Glock 17 a 19 con Base Intercambiable</t>
  </si>
  <si>
    <t>&lt;p&gt;Pistolera Nivel 2 Polímero Glock 17 a 19 con base intercambiable.&lt;/p&gt;</t>
  </si>
  <si>
    <t>&lt;p&gt;Código: 8703679.&lt;br /&gt; Para Pistolas Glock modelos 17, 19, 22, 23 y 31.&lt;br /&gt; Tiene sistema de seguridad con boton nivel II.&lt;br /&gt; Nueva línea de fundas inyectadas en polímero de alta resistencia nivel de retención II para mayor seguridad.&lt;br /&gt; Incluye DOS PLATAFORMAS (Paleta y Ojal).&lt;/p&gt;</t>
  </si>
  <si>
    <t>https://rerda.com/6169/pistolera-nivel-2-glock-17-a-19-con-base-intercambiable.jpg,https://rerda.com/6170/pistolera-nivel-2-glock-17-a-19-con-base-intercambiable.jpg,https://rerda.com/6171/pistolera-nivel-2-glock-17-a-19-con-base-intercambiable.jpg</t>
  </si>
  <si>
    <t>Porta Bastón Rotable De Polímero Corto</t>
  </si>
  <si>
    <t>Porta bastón</t>
  </si>
  <si>
    <t>&lt;p&gt;Porta bastón rotable de polímero corto.&lt;/p&gt;</t>
  </si>
  <si>
    <t>&lt;p&gt;Cód: 8705568.&lt;br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12 cm.&lt;br /&gt; Altura máxima: 16 cm.&lt;br /&gt; Ancho: 9 cm.&lt;br /&gt; Diámetro interno: 2,8 cm.&lt;br /&gt; Altura del porta bastón: 9,5 cm.&lt;br /&gt; Altura interna: 9 cm.&lt;br /&gt; Marca: Beisheng.&lt;br /&gt; Modelo: JG9,5.&lt;/p&gt;</t>
  </si>
  <si>
    <t>https://rerda.com/6172/porta-baston-rotable-de-polimero-corto.jpg,https://rerda.com/6173/porta-baston-rotable-de-polimero-corto.jpg,https://rerda.com/6174/porta-baston-rotable-de-polimero-corto.jpg,https://rerda.com/6175/porta-baston-rotable-de-polimero-corto.jpg</t>
  </si>
  <si>
    <t>Porta Bastón Rotable De Polímero Largo</t>
  </si>
  <si>
    <t>&lt;p&gt;Porta bastón rotable de polímero largo.&lt;/p&gt;</t>
  </si>
  <si>
    <t>&lt;p&gt;Cód: 8705661.&lt;br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15 cm.&lt;br /&gt; Altura máxima: 19 cm.&lt;br /&gt; Ancho: 9 cm.&lt;br /&gt; Altura del porta bastón: 12,5 cm.&lt;br /&gt; Diámetro interno: 2,8 cm.&lt;br /&gt; Altura interna: 12 cm.&lt;/p&gt;</t>
  </si>
  <si>
    <t>https://rerda.com/6179/porta-baston-rotable-de-polimero-largo.jpg,https://rerda.com/6180/porta-baston-rotable-de-polimero-largo.jpg,https://rerda.com/6181/porta-baston-rotable-de-polimero-largo.jpg,https://rerda.com/6182/porta-baston-rotable-de-polimero-largo.jpg,https://rerda.com/6183/porta-baston-rotable-de-polimero-largo.jpg</t>
  </si>
  <si>
    <t>Porta Bastón Táctico Para Sistema Molle Y Cinto De Polímero</t>
  </si>
  <si>
    <t>&lt;p&gt;Porta bastón exterior de polímero para el sitema MOLLE.&lt;/p&gt;</t>
  </si>
  <si>
    <t>&lt;p&gt;Código: 8705683.&lt;br /&gt; Este porta bastón, resultará muy cómodo ya que permite utilizarlo en el cinturón como en el sitema molle.&lt;br /&gt; Tiene la capacidad de poder girar y brindar un saque rápido del bastón.&lt;br /&gt; Cuenta con un ajuste perfecto, no se cae.&lt;br /&gt; La traba interna, junto con el regulador; permite adaptarlo al tamaño de cualquier cinturón y sistemas MOLLES.&lt;br /&gt; Compuesto en un polímero de alta resistencia.&lt;br /&gt; Largo: 13 cm.&lt;br /&gt; Ancho: 3,5 cm.&lt;br /&gt; Espesor: 5,5 cm.&lt;br /&gt; Diámetro interior: 2,8 cm.&lt;br /&gt; Profundidad interior: 12,6 cm.&lt;br /&gt; Ancho máximo que soporta de cinturón: 6,6 cm.&lt;/p&gt;</t>
  </si>
  <si>
    <t>https://rerda.com/6184/porta-baston-tactico-para-sistema-molle-y-cinto-de-polimero.jpg,https://rerda.com/6185/porta-baston-tactico-para-sistema-molle-y-cinto-de-polimero.jpg,https://rerda.com/6186/porta-baston-tactico-para-sistema-molle-y-cinto-de-polimero.jpg,https://rerda.com/6187/porta-baston-tactico-para-sistema-molle-y-cinto-de-polimero.jpg,https://rerda.com/6188/porta-baston-tactico-para-sistema-molle-y-cinto-de-polimero.jpg,https://rerda.com/6189/porta-baston-tactico-para-sistema-molle-y-cinto-de-polimero.jpg</t>
  </si>
  <si>
    <t>Base Acrílica de Antigüedad 1 Estrella</t>
  </si>
  <si>
    <t>Acrílicos</t>
  </si>
  <si>
    <t>&lt;p&gt;Base acrílica con agujeritos para poder colocar estrellas metálicas que simbolizan la Antigüedad.&lt;/p&gt;</t>
  </si>
  <si>
    <t>&lt;p&gt;Cuenta con un alfiler de gancho trasero, adherido a la estructura.&lt;/p&gt;</t>
  </si>
  <si>
    <t>https://rerda.com/6222/base-acrilica-de-antigueedad-1-estrella.jpg</t>
  </si>
  <si>
    <t>Base Acrílica de Antigüedad 2 Estrellas</t>
  </si>
  <si>
    <t>https://rerda.com/6217/base-acrilica-de-antigueedad-2-estrellas.jpg,https://rerda.com/6218/base-acrilica-de-antigueedad-2-estrellas.jpg</t>
  </si>
  <si>
    <t>Base Acrílica de Antigüedad 3 Estrellas</t>
  </si>
  <si>
    <t>https://rerda.com/6220/base-acrilica-de-antigueedad-3-estrellas.jpg</t>
  </si>
  <si>
    <t>Base Acrílica de Antigüedad 4 Estrellas</t>
  </si>
  <si>
    <t>https://rerda.com/6221/base-acrilica-de-antigueedad-4-estrellas.jpg</t>
  </si>
  <si>
    <t>Base Acrílica de Antigüedad 5 Estrellas</t>
  </si>
  <si>
    <t>https://rerda.com/6219/base-acrilica-de-antigueedad-5-estrellas.jpg</t>
  </si>
  <si>
    <t>Base Acrílica 1 rombo chico 3x3</t>
  </si>
  <si>
    <t>&lt;p&gt;Base acrílica para colocar rombos metálicos y armar una insignia.&lt;br /&gt; Ideal para armar jerarquía de Oficial Subayudante y Ayudante.&lt;/p&gt;</t>
  </si>
  <si>
    <t>&lt;p&gt;Confeccionada en acrílico marrón oscuro.&lt;br /&gt; Cuenta con un alfiler de gancho adherido al dorso.&lt;/p&gt;</t>
  </si>
  <si>
    <t>https://rerda.com/6235/base-acrilica-1-rombo-chico-3x3.jpg,https://rerda.com/6236/base-acrilica-1-rombo-chico-3x3.jpg</t>
  </si>
  <si>
    <t>Base Acrílica 2 rombos chicos 3x6</t>
  </si>
  <si>
    <t>&lt;p&gt;Base acrílica para colocar rombos metálicos y armar una insignia.&lt;br /&gt; Ideal para armar jerarquía de Oficial Inspector y Subinspector.&lt;/p&gt;</t>
  </si>
  <si>
    <t>https://rerda.com/6238/base-acrilica-2-rombos-chicos-3x6.jpg</t>
  </si>
  <si>
    <t>Base Acrílica 3 rombos chicos 3x8</t>
  </si>
  <si>
    <t>&lt;p&gt;Base acrílica para colocar rombos metálicos y armar una insignia.&lt;/p&gt;</t>
  </si>
  <si>
    <t>https://rerda.com/6237/base-acrilica-3-rombos-chicos-3x8.jpg</t>
  </si>
  <si>
    <t>Rabiza Antiperdida de broche con abrojo</t>
  </si>
  <si>
    <t>&lt;p&gt;Rabiza antipérdida de arma con seguro de abrojo.&lt;/p&gt;</t>
  </si>
  <si>
    <t>&lt;p&gt;Cable enrollado elastizado.&lt;br /&gt; Seguro con abrojo para envolver el mango del arma.&lt;br /&gt; Pasacinto remachado, de cordura para cinturón de hasta 5 cm de ancho.&lt;br /&gt; Material: cordura/poliamida.&lt;/p&gt;</t>
  </si>
  <si>
    <t>https://rerda.com/6277/rabiza-antiperdida-de-broche-con-abrojo.jpg,https://rerda.com/6274/rabiza-antiperdida-de-broche-con-abrojo.jpg,https://rerda.com/6275/rabiza-antiperdida-de-broche-con-abrojo.jpg,https://rerda.com/6276/rabiza-antiperdida-de-broche-con-abrojo.jpg</t>
  </si>
  <si>
    <t>Porta Cargador Táctico Doble De Cintura Polímero Rígido</t>
  </si>
  <si>
    <t>&lt;p&gt;Porta Cargador Rígido.&lt;br /&gt;&lt;br /&gt;Código: 8705914&lt;/p&gt;</t>
  </si>
  <si>
    <t>&lt;p&gt;Está fabricado en materiales de primera calidad, tanto en los plásticos, como en la cordura y broches.&lt;/p&gt;_x000D_
&lt;p&gt;Cuenta con un separador que hace muy cómoda su utilización.&lt;/p&gt;_x000D_
&lt;p&gt;Ya que podrás usarlo con campera o chaleco de transporte sin que estos lo tapen.&lt;/p&gt;_x000D_
&lt;p&gt;Si lo que buscás es un porta cargador cómodo, seguro y resistente esta es la mejor opción.&lt;br /&gt;&lt;br /&gt;Medidas Exteriores: 15 x 9 x 6,5 cm.&lt;br /&gt;Medias Interiores: 13,5 x 3,5 x 3 cm.&lt;/p&gt;</t>
  </si>
  <si>
    <t>https://rerda.com/6318/porta-cargador-tactico-doble-de-cintura-polimero-rigido.jpg,https://rerda.com/6322/porta-cargador-tactico-doble-de-cintura-polimero-rigido.jpg,https://rerda.com/6319/porta-cargador-tactico-doble-de-cintura-polimero-rigido.jpg,https://rerda.com/6320/porta-cargador-tactico-doble-de-cintura-polimero-rigido.jpg,https://rerda.com/6321/porta-cargador-tactico-doble-de-cintura-polimero-rigido.jpg</t>
  </si>
  <si>
    <t>&lt;ul&gt;_x000D_
&lt;li&gt;Totalmente regulable con cintas y trabas a los costados y en los hombros.&lt;/li&gt;_x000D_
&lt;li&gt;Las placas delanteras podrían medir hasta:&lt;br /&gt;Ancho máximo en la parte baja: 54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</si>
  <si>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https://rerda.com/6326/chaleco-funda-tactico-policial-magal-molle.jpg,https://rerda.com/6327/chaleco-funda-tactico-policial-magal-molle.jpg,https://rerda.com/6328/chaleco-funda-tactico-policial-magal-molle.jpg,https://rerda.com/6324/chaleco-funda-tactico-policial-magal-molle.jpg,https://rerda.com/6325/chaleco-funda-tactico-policial-magal-molle.jpg,https://rerda.com/6323/chaleco-funda-tactico-policial-magal-molle.jpg</t>
  </si>
  <si>
    <t>Base Acrílica 2 rombos grandes</t>
  </si>
  <si>
    <t>https://rerda.com/6363/base-acrilica-2-rombos-grandes.jpg,https://rerda.com/6364/base-acrilica-2-rombos-grandes.jpg</t>
  </si>
  <si>
    <t>Serreta de metal tipo bastón 6cm</t>
  </si>
  <si>
    <t>&lt;p&gt;7707572 - Metal Serreta tipo bastón 6cm 2 patas.&lt;/p&gt;</t>
  </si>
  <si>
    <t>&lt;p&gt;Serreta metálica con dos patas para poder armar jerarquías en una placa de acrílico.&lt;/p&gt;</t>
  </si>
  <si>
    <t>https://rerda.com/6369/serreta-de-metal-tipo-baston-6cm.jpg</t>
  </si>
  <si>
    <t>Base Acrílica 2 rombos grandes y serreta</t>
  </si>
  <si>
    <t>&lt;p&gt;Base acrílica para colocar 2 rombos grandes y una serreta.&lt;/p&gt;_x000D_
&lt;p&gt;Ideal para la jerarquía de Comisario.&lt;/p&gt;</t>
  </si>
  <si>
    <t>https://rerda.com/6370/base-acrilica-2-rombos-grandes-y-serreta.jpg,https://rerda.com/6371/base-acrilica-2-rombos-grandes-y-serreta.jpg</t>
  </si>
  <si>
    <t>Hombrera Liceo Verde 1º año</t>
  </si>
  <si>
    <t>&lt;p&gt;Hombrera verde ideal para el Liceo Militar o empresas de seguridad privada.&lt;/p&gt;_x000D_
&lt;p&gt;Soporte de plástico revestidas en gabardina azul noche y forma romboidal.&lt;/p&gt;</t>
  </si>
  <si>
    <t>https://rerda.com/6372/hombrera-liceo-verde-1-ano.jpg</t>
  </si>
  <si>
    <t>Hombrera Liceo Verde 2º año</t>
  </si>
  <si>
    <t>https://rerda.com/6373/hombrera-liceo-verde-2-ano.jpg</t>
  </si>
  <si>
    <t>Hombrera Liceo Verde 3º año</t>
  </si>
  <si>
    <t>https://rerda.com/6374/hombrera-liceo-verde-3-ano.jpg</t>
  </si>
  <si>
    <t>Hombrera Liceo Verde 4º año</t>
  </si>
  <si>
    <t>https://rerda.com/6375/hombrera-liceo-verde-4-ano.jpg</t>
  </si>
  <si>
    <t>Hombrera Liceo Verde 5º año</t>
  </si>
  <si>
    <t>https://rerda.com/6376/hombrera-liceo-verde-5-ano.jpg</t>
  </si>
  <si>
    <t>Hombrera Liceo Verde 6º año</t>
  </si>
  <si>
    <t>https://rerda.com/6377/hombrera-liceo-verde-6-ano.jpg</t>
  </si>
  <si>
    <t>Pistolera Nivel 2 Houston para Bersa TPR9</t>
  </si>
  <si>
    <t>Pistolera, Nivel 2, Polímero</t>
  </si>
  <si>
    <t>&lt;p&gt;Pistolera para Bersa TPR9 con nivel de seguridad 2.&lt;/p&gt;</t>
  </si>
  <si>
    <t>&lt;ul&gt;_x000D_
&lt;li&gt;Pistolera con sujetador rotativo para cinturón.&lt;/li&gt;_x000D_
&lt;li&gt;Botón de liberación.&lt;/li&gt;_x000D_
&lt;li&gt;Confeccionada en polímero de alta resistencia.&lt;/li&gt;_x000D_
&lt;li&gt;Retención activa.&lt;/li&gt;_x000D_
&lt;li&gt;Para uso exterior.&lt;/li&gt;_x000D_
&lt;/ul&gt;</t>
  </si>
  <si>
    <t>https://rerda.com/6418/pistolera-nivel-2-houston-para-bersa-tpr9.jpg,https://rerda.com/6419/pistolera-nivel-2-houston-para-bersa-tpr9.jpg,https://rerda.com/6420/pistolera-nivel-2-houston-para-bersa-tpr9.jpg,https://rerda.com/6421/pistolera-nivel-2-houston-para-bersa-tpr9.jpg</t>
  </si>
  <si>
    <t>Muslera botiquín táctico con porta elementos</t>
  </si>
  <si>
    <t>Muslera, Botiquín</t>
  </si>
  <si>
    <t>&lt;p&gt;Muslera botiquín multipropósito táctico.&lt;/p&gt;</t>
  </si>
  <si>
    <t>&lt;p&gt;Cinturón regulable y con traba.&lt;br /&gt;Cinta para pierna regulable y con traba.&lt;br /&gt;Compartimento principal superior con cierre perimetral y sujetaores elásticos internos.&lt;br /&gt;Sistema MOLLE al frente, para sujetar elementos.&lt;br /&gt;2 bolsillos pequeños con cierre en ambos laterales.&lt;br /&gt;Compartimiento principal inferior con cierre.&lt;br /&gt;2 bolsillos externos tipo fuelle con tapa y abrojo al frente.&lt;br /&gt;Porta linterna regulable con seguro de abrojo.&lt;/p&gt;</t>
  </si>
  <si>
    <t>https://rerda.com/6442/muslera-botiquin-tactico-con-porta-elementos.jpg,https://rerda.com/6440/muslera-botiquin-tactico-con-porta-elementos.jpg,https://rerda.com/6443/muslera-botiquin-tactico-con-porta-elementos.jpg,https://rerda.com/6444/muslera-botiquin-tactico-con-porta-elementos.jpg,https://rerda.com/6441/muslera-botiquin-tactico-con-porta-elementos.jpg</t>
  </si>
  <si>
    <t>Porta cargador doble de polímero</t>
  </si>
  <si>
    <t>Porta Cargador, Polímero</t>
  </si>
  <si>
    <t>&lt;p&gt;Porta cargador doble de polímero con sistema de retención pasiva.&lt;/p&gt;</t>
  </si>
  <si>
    <t>&lt;p&gt;Cuenta con un sistema de retención pasiva: facilita el sacado rápido del cargador.&lt;br /&gt;Plataforma giratoria para cinturón de hasta 5 cm de ancho.&lt;br /&gt;El soporte se puede regular su inclinación mediante una tuerca.&lt;br /&gt;Llave Allen de ajuste incluída.&lt;/p&gt;</t>
  </si>
  <si>
    <t>https://rerda.com/6460/porta-cargador-doble-de-polimero.jpg,https://rerda.com/6461/porta-cargador-doble-de-polimero.jpg,https://rerda.com/6459/porta-cargador-doble-de-polimero.jpg,https://rerda.com/6462/porta-cargador-doble-de-polimero.jpg</t>
  </si>
  <si>
    <t>Porta cargador doble Houston RP113</t>
  </si>
  <si>
    <t>&lt;p&gt;Porta carcador doble Houston, de polímero; con sistema de retención pasiva.&lt;/p&gt;</t>
  </si>
  <si>
    <t>&lt;p&gt;Remaches en los puntos de unión.&lt;br /&gt;Textura negra y áspera.&lt;br /&gt;Base curva para sujetar con el cinturón.&lt;br /&gt;Felpa interna para lograr un mejor ajuste en los cartuchos.&lt;br /&gt;Marca: Houston.&lt;br /&gt;Modelo: RP113.&lt;br /&gt;Medidas Exteriores: 12 x 14 x 5 cm.&lt;br /&gt;Medidas Interiores de cada porta cartucho: 75 x 33 x 75 mm.&lt;/p&gt;</t>
  </si>
  <si>
    <t>https://rerda.com/6466/porta-cargador-doble-houston-rp113.jpg,https://rerda.com/6463/porta-cargador-doble-houston-rp113.jpg,https://rerda.com/6464/porta-cargador-doble-houston-rp113.jpg,https://rerda.com/6465/porta-cargador-doble-houston-rp113.jpg</t>
  </si>
  <si>
    <t>Casquete Quepi Negro rip stop con abrojo</t>
  </si>
  <si>
    <t>PSA, P.S.A., Casquete, Quepi</t>
  </si>
  <si>
    <t>&lt;div id="short_description_block"&gt;_x000D_
&lt;div id="short_description_content" class="rte align_justify" itemprop="description"&gt;_x000D_
&lt;ul&gt;_x000D_
&lt;li&gt;Casquete (quepis o quepi) de tela antidesgarro (Rip Stop).&lt;/li&gt;_x000D_
&lt;li&gt;Regulador de medida al dorso: con abrojo (velcro).&lt;/li&gt;_x000D_
&lt;/ul&gt;_x000D_
&lt;/div&gt;_x000D_
&lt;/div&gt;</t>
  </si>
  <si>
    <t>https://rerda.com/6475/casquete-quepi-negro-rip-stop-con-abrojo.jpg,https://rerda.com/6476/casquete-quepi-negro-rip-stop-con-abrojo.jpg,https://rerda.com/6477/casquete-quepi-negro-rip-stop-con-abrojo.jpg</t>
  </si>
  <si>
    <t>Tonfa Policial de Policarbonato</t>
  </si>
  <si>
    <t>&lt;p&gt;Bastón policial de policarbonato negro para uso táctico y antitumulto.&lt;/p&gt;</t>
  </si>
  <si>
    <t>https://rerda.com/6561/tonfa-policial-de-policarbonato.jpg,https://rerda.com/6562/tonfa-policial-de-policarbonato.jpg</t>
  </si>
  <si>
    <t>Porta tonfa con aro de metal</t>
  </si>
  <si>
    <t>&lt;p&gt;Sirve para colgar un bastón de goma o tonfa policial de defensa.&lt;/p&gt;</t>
  </si>
  <si>
    <t>&lt;ul&gt;_x000D_
&lt;li&gt;2 broches metálicos y un remache.&lt;/li&gt;_x000D_
&lt;li&gt;Bordes reforzados y ribeteados.&lt;/li&gt;_x000D_
&lt;li&gt;Estructura de poliamida.&lt;/li&gt;_x000D_
&lt;li&gt;Aro metálico con tope.&lt;/li&gt;_x000D_
&lt;li&gt;Soporta un cinturón de 4,5 cm de ancho.&lt;/li&gt;_x000D_
&lt;li&gt;Largo del pasacinto total: 9 cm.&lt;/li&gt;_x000D_
&lt;li&gt;Ancho del pasacinto: 3 cm.&lt;/li&gt;_x000D_
&lt;li&gt;Espesor del pasacinto: 1,6 cm.&lt;/li&gt;_x000D_
&lt;li&gt;Diámetro exterior del aro: 4,6 cm.&lt;/li&gt;_x000D_
&lt;li&gt;Diámetro interior:3,4 cm.&lt;/li&gt;_x000D_
&lt;/ul&gt;</t>
  </si>
  <si>
    <t>https://rerda.com/6563/porta-tonfa-con-aro-de-metal.jpg,https://rerda.com/6564/porta-tonfa-con-aro-de-metal.jpg,https://rerda.com/6565/porta-tonfa-con-aro-de-metal.jpg</t>
  </si>
  <si>
    <t>Cinturón Táctico Urbano Negro</t>
  </si>
  <si>
    <t>&lt;p&gt;Modelo: Urbano.&lt;br /&gt;Contorno máximo que soporta: 104 cm. Como un talle 52.&lt;br /&gt;Ancho: 3 cm.&lt;br /&gt;Largo del cinturón: 120 cm.&lt;br /&gt;Ancho de la hebilla: 4 cm.&lt;br /&gt;Largo de la hebilla: 5 cm.&lt;br /&gt;Material de la Hebilla: Polímero.&lt;/p&gt;</t>
  </si>
  <si>
    <t>https://rerda.com/8301/cinturon-tactico-urbano-negro.jpg,https://rerda.com/8302/cinturon-tactico-urbano-negro.jpg,https://rerda.com/8303/cinturon-tactico-urbano-negro.jpg,https://rerda.com/8304/cinturon-tactico-urbano-negro.jpg</t>
  </si>
  <si>
    <t>Cinturón Cinto Táctico Metal Regulable Reforzado Resistente</t>
  </si>
  <si>
    <t>&lt;p&gt;Cinturón táctico reforzado con hebillas de Metal.&lt;br /&gt;Te será mucho más fácil y rápido colocar y sacar el cinto.&lt;br /&gt;Confeccionado en Paracord 550.&lt;/p&gt;</t>
  </si>
  <si>
    <t>&lt;p&gt;Largo total con hebilla incluída: 124 cm.&lt;br /&gt;Largo máximo de talle permitido: 97 cm =&amp;gt; Equivale a un 48. &lt;br /&gt;Largó mínimo de talle permitido: 83 cm =&amp;gt; Equivale a un 40.&lt;br /&gt;Ancho del cinto: 4 cm.&lt;br /&gt;Ancho total de Hebilla: 5 cm.&lt;br /&gt;&lt;br /&gt;Incluye:&lt;br /&gt;Hebilla metálica &lt;br /&gt;Una hebilla para colgar un seguro de abrojo.&lt;br /&gt;Ajuste mediante abrojo.&lt;/p&gt;</t>
  </si>
  <si>
    <t>https://rerda.com/8317/cinturon-cinto-tactico-metal-regulable-reforzado-resistente.jpg,https://rerda.com/8316/cinturon-cinto-tactico-metal-regulable-reforzado-resistente.jpg,https://rerda.com/8318/cinturon-cinto-tactico-metal-regulable-reforzado-resistente.jpg</t>
  </si>
  <si>
    <t>Product ID</t>
  </si>
  <si>
    <t>Active (0/1)</t>
  </si>
  <si>
    <t>ID</t>
  </si>
  <si>
    <t>ID PADRE</t>
  </si>
  <si>
    <t>nombre web</t>
  </si>
  <si>
    <t>Talle</t>
  </si>
  <si>
    <t>Color</t>
  </si>
  <si>
    <t>Categoría</t>
  </si>
  <si>
    <t>Subcategoría</t>
  </si>
  <si>
    <t>Sub sub Categoría</t>
  </si>
  <si>
    <t>Sub sub sub categoría</t>
  </si>
  <si>
    <t>Sub sub sub sub categoría</t>
  </si>
  <si>
    <t>etiquetas</t>
  </si>
  <si>
    <t>Ancho</t>
  </si>
  <si>
    <t>Peso</t>
  </si>
  <si>
    <t>desc corta</t>
  </si>
  <si>
    <t>desc larga</t>
  </si>
  <si>
    <t>Imágenes</t>
  </si>
  <si>
    <t>precio</t>
  </si>
  <si>
    <t>stock</t>
  </si>
  <si>
    <t>anch paq cm</t>
  </si>
  <si>
    <t>alt paq cm</t>
  </si>
  <si>
    <t>prof paq cm</t>
  </si>
  <si>
    <t>peso paq kg</t>
  </si>
  <si>
    <t>Jerarquía</t>
  </si>
  <si>
    <t>Denominación</t>
  </si>
  <si>
    <t>Jurisdicción</t>
  </si>
  <si>
    <t>Material</t>
  </si>
  <si>
    <t>Modelo</t>
  </si>
  <si>
    <t>Altura</t>
  </si>
  <si>
    <t>Espesor</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</si>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</sst>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xf numFmtId="0" fontId="1"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aPreci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oc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istado%20de%20Productos%20simples%20a%20importar%20a%20Wordpre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ticulo"/>
    </sheetNames>
    <sheetDataSet>
      <sheetData sheetId="0">
        <row r="1">
          <cell r="B1" t="str">
            <v>artcod</v>
          </cell>
          <cell r="C1" t="str">
            <v>artdes</v>
          </cell>
          <cell r="D1" t="str">
            <v>apr2</v>
          </cell>
        </row>
        <row r="2">
          <cell r="A2" t="str">
            <v/>
          </cell>
          <cell r="B2" t="str">
            <v xml:space="preserve"> 8520745		0		</v>
          </cell>
          <cell r="C2" t="str">
            <v/>
          </cell>
          <cell r="D2">
            <v>0</v>
          </cell>
        </row>
        <row r="3">
          <cell r="A3">
            <v>8520745</v>
          </cell>
          <cell r="B3" t="str">
            <v xml:space="preserve"> 8520745</v>
          </cell>
          <cell r="C3" t="str">
            <v/>
          </cell>
          <cell r="D3">
            <v>0</v>
          </cell>
        </row>
        <row r="4">
          <cell r="A4" t="str">
            <v/>
          </cell>
          <cell r="B4" t="str">
            <v>!!ART-NOCODI</v>
          </cell>
          <cell r="C4" t="str">
            <v>ARTICULO NO CODIFICADO</v>
          </cell>
          <cell r="D4">
            <v>0</v>
          </cell>
        </row>
        <row r="5">
          <cell r="A5" t="str">
            <v/>
          </cell>
          <cell r="B5" t="str">
            <v>-COMPRAS</v>
          </cell>
          <cell r="C5" t="str">
            <v/>
          </cell>
          <cell r="D5">
            <v>0</v>
          </cell>
        </row>
        <row r="6">
          <cell r="A6" t="str">
            <v/>
          </cell>
          <cell r="B6" t="str">
            <v>-GASTOS</v>
          </cell>
          <cell r="C6" t="str">
            <v/>
          </cell>
          <cell r="D6">
            <v>0</v>
          </cell>
        </row>
        <row r="7">
          <cell r="A7" t="str">
            <v/>
          </cell>
          <cell r="B7" t="str">
            <v>-GASTOS ADMIN</v>
          </cell>
          <cell r="C7" t="str">
            <v/>
          </cell>
          <cell r="D7">
            <v>0</v>
          </cell>
        </row>
        <row r="8">
          <cell r="A8" t="str">
            <v/>
          </cell>
          <cell r="B8" t="str">
            <v>-GASTOS BSAS</v>
          </cell>
          <cell r="C8" t="str">
            <v/>
          </cell>
          <cell r="D8">
            <v>0</v>
          </cell>
        </row>
        <row r="9">
          <cell r="A9" t="str">
            <v/>
          </cell>
          <cell r="B9" t="str">
            <v>-GASTOS CATA</v>
          </cell>
          <cell r="C9" t="str">
            <v/>
          </cell>
          <cell r="D9">
            <v>0</v>
          </cell>
        </row>
        <row r="10">
          <cell r="A10" t="str">
            <v/>
          </cell>
          <cell r="B10" t="str">
            <v>-GASTOS CHUB</v>
          </cell>
          <cell r="C10" t="str">
            <v/>
          </cell>
          <cell r="D10">
            <v>0</v>
          </cell>
        </row>
        <row r="11">
          <cell r="A11" t="str">
            <v/>
          </cell>
          <cell r="B11" t="str">
            <v>-GASTOS COMER</v>
          </cell>
          <cell r="C11" t="str">
            <v/>
          </cell>
          <cell r="D11">
            <v>0</v>
          </cell>
        </row>
        <row r="12">
          <cell r="A12" t="str">
            <v/>
          </cell>
          <cell r="B12" t="str">
            <v>-GASTOS JUJUY</v>
          </cell>
          <cell r="C12" t="str">
            <v/>
          </cell>
          <cell r="D12">
            <v>0</v>
          </cell>
        </row>
        <row r="13">
          <cell r="A13" t="str">
            <v/>
          </cell>
          <cell r="B13" t="str">
            <v>-GASTOS LAPAM</v>
          </cell>
          <cell r="C13" t="str">
            <v/>
          </cell>
          <cell r="D13">
            <v>0</v>
          </cell>
        </row>
        <row r="14">
          <cell r="A14" t="str">
            <v/>
          </cell>
          <cell r="B14" t="str">
            <v>-GASTOS LARIO</v>
          </cell>
          <cell r="C14" t="str">
            <v/>
          </cell>
          <cell r="D14">
            <v>0</v>
          </cell>
        </row>
        <row r="15">
          <cell r="A15" t="str">
            <v/>
          </cell>
          <cell r="B15" t="str">
            <v>-GASTOS MZA</v>
          </cell>
          <cell r="C15" t="str">
            <v/>
          </cell>
          <cell r="D15">
            <v>0</v>
          </cell>
        </row>
        <row r="16">
          <cell r="A16" t="str">
            <v/>
          </cell>
          <cell r="B16" t="str">
            <v>-GASTOS NOGRA</v>
          </cell>
          <cell r="C16" t="str">
            <v>GASTOS NO GRAVADOS</v>
          </cell>
          <cell r="D16">
            <v>0</v>
          </cell>
        </row>
        <row r="17">
          <cell r="A17" t="str">
            <v/>
          </cell>
          <cell r="B17" t="str">
            <v>-GASTOS NQN</v>
          </cell>
          <cell r="C17" t="str">
            <v/>
          </cell>
          <cell r="D17">
            <v>0</v>
          </cell>
        </row>
        <row r="18">
          <cell r="A18" t="str">
            <v/>
          </cell>
          <cell r="B18" t="str">
            <v>-GASTOS RNEG</v>
          </cell>
          <cell r="C18" t="str">
            <v/>
          </cell>
          <cell r="D18">
            <v>0</v>
          </cell>
        </row>
        <row r="19">
          <cell r="A19" t="str">
            <v/>
          </cell>
          <cell r="B19" t="str">
            <v>-GASTOS SCRUZ</v>
          </cell>
          <cell r="C19" t="str">
            <v/>
          </cell>
          <cell r="D19">
            <v>0</v>
          </cell>
        </row>
        <row r="20">
          <cell r="A20" t="str">
            <v/>
          </cell>
          <cell r="B20" t="str">
            <v>-GASTOS SJUAN</v>
          </cell>
          <cell r="C20" t="str">
            <v/>
          </cell>
          <cell r="D20">
            <v>0</v>
          </cell>
        </row>
        <row r="21">
          <cell r="A21" t="str">
            <v/>
          </cell>
          <cell r="B21" t="str">
            <v>-GASTOS SLUIS</v>
          </cell>
          <cell r="C21" t="str">
            <v/>
          </cell>
          <cell r="D21">
            <v>0</v>
          </cell>
        </row>
        <row r="22">
          <cell r="A22" t="str">
            <v/>
          </cell>
          <cell r="B22" t="str">
            <v>-GASTOS TUC</v>
          </cell>
          <cell r="C22" t="str">
            <v/>
          </cell>
          <cell r="D22">
            <v>0</v>
          </cell>
        </row>
        <row r="23">
          <cell r="A23" t="str">
            <v/>
          </cell>
          <cell r="B23" t="str">
            <v>0000120	VTC B</v>
          </cell>
          <cell r="C23" t="str">
            <v/>
          </cell>
          <cell r="D23">
            <v>0</v>
          </cell>
        </row>
        <row r="24">
          <cell r="A24">
            <v>120</v>
          </cell>
          <cell r="B24" t="str">
            <v>0000120</v>
          </cell>
          <cell r="C24" t="str">
            <v>VTC BORCEGUI</v>
          </cell>
          <cell r="D24">
            <v>0</v>
          </cell>
        </row>
        <row r="25">
          <cell r="A25" t="str">
            <v/>
          </cell>
          <cell r="B25" t="str">
            <v>0000123	CASQ</v>
          </cell>
          <cell r="C25" t="str">
            <v/>
          </cell>
          <cell r="D25">
            <v>0</v>
          </cell>
        </row>
        <row r="26">
          <cell r="A26">
            <v>123</v>
          </cell>
          <cell r="B26" t="str">
            <v>0000123</v>
          </cell>
          <cell r="C26" t="str">
            <v>CASQ VTC</v>
          </cell>
          <cell r="D26">
            <v>0</v>
          </cell>
        </row>
        <row r="27">
          <cell r="A27" t="str">
            <v/>
          </cell>
          <cell r="B27" t="str">
            <v>0000124	VTC C</v>
          </cell>
          <cell r="C27" t="str">
            <v/>
          </cell>
          <cell r="D27">
            <v>0</v>
          </cell>
        </row>
        <row r="28">
          <cell r="A28">
            <v>124</v>
          </cell>
          <cell r="B28" t="str">
            <v>0000124</v>
          </cell>
          <cell r="C28" t="str">
            <v>VTC CHOMBA BICOLOR</v>
          </cell>
          <cell r="D28">
            <v>0</v>
          </cell>
        </row>
        <row r="29">
          <cell r="A29">
            <v>125</v>
          </cell>
          <cell r="B29" t="str">
            <v>0000125</v>
          </cell>
          <cell r="C29" t="str">
            <v>VTC TRICOTA NEGRA C/POLERA</v>
          </cell>
          <cell r="D29">
            <v>0</v>
          </cell>
        </row>
        <row r="30">
          <cell r="A30" t="str">
            <v/>
          </cell>
          <cell r="B30" t="str">
            <v>0000126	VTC C</v>
          </cell>
          <cell r="C30" t="str">
            <v/>
          </cell>
          <cell r="D30">
            <v>0</v>
          </cell>
        </row>
        <row r="31">
          <cell r="A31">
            <v>126</v>
          </cell>
          <cell r="B31" t="str">
            <v>0000126</v>
          </cell>
          <cell r="C31" t="str">
            <v>VTC CINTURON AMERICANO</v>
          </cell>
          <cell r="D31">
            <v>0</v>
          </cell>
        </row>
        <row r="32">
          <cell r="A32" t="str">
            <v/>
          </cell>
          <cell r="B32" t="str">
            <v>0000127	VTC B</v>
          </cell>
          <cell r="C32" t="str">
            <v/>
          </cell>
          <cell r="D32">
            <v>0</v>
          </cell>
        </row>
        <row r="33">
          <cell r="A33">
            <v>127</v>
          </cell>
          <cell r="B33" t="str">
            <v>0000127</v>
          </cell>
          <cell r="C33" t="str">
            <v>VTC BOMB AMERICANA NEGRA</v>
          </cell>
          <cell r="D33">
            <v>0</v>
          </cell>
        </row>
        <row r="34">
          <cell r="A34" t="str">
            <v/>
          </cell>
          <cell r="B34" t="str">
            <v>0000128	VTC C</v>
          </cell>
          <cell r="C34" t="str">
            <v/>
          </cell>
          <cell r="D34">
            <v>0</v>
          </cell>
        </row>
        <row r="35">
          <cell r="A35">
            <v>128</v>
          </cell>
          <cell r="B35" t="str">
            <v>0000128</v>
          </cell>
          <cell r="C35" t="str">
            <v>VTC CAMPERA PALMAJ</v>
          </cell>
          <cell r="D35">
            <v>0</v>
          </cell>
        </row>
        <row r="36">
          <cell r="A36" t="str">
            <v/>
          </cell>
          <cell r="B36" t="str">
            <v>0000129	VTC B</v>
          </cell>
          <cell r="C36" t="str">
            <v/>
          </cell>
          <cell r="D36">
            <v>0</v>
          </cell>
        </row>
        <row r="37">
          <cell r="A37">
            <v>129</v>
          </cell>
          <cell r="B37" t="str">
            <v>0000129</v>
          </cell>
          <cell r="C37" t="str">
            <v>VTC BORCEGUI OFERTA 39/44</v>
          </cell>
          <cell r="D37">
            <v>0</v>
          </cell>
        </row>
        <row r="38">
          <cell r="A38" t="str">
            <v/>
          </cell>
          <cell r="B38" t="str">
            <v>01	01 CENTAVO</v>
          </cell>
          <cell r="C38" t="str">
            <v/>
          </cell>
          <cell r="D38">
            <v>0</v>
          </cell>
        </row>
        <row r="39">
          <cell r="A39">
            <v>1</v>
          </cell>
          <cell r="B39" t="str">
            <v>01</v>
          </cell>
          <cell r="C39" t="str">
            <v>01 CENTAVO</v>
          </cell>
          <cell r="D39">
            <v>0</v>
          </cell>
        </row>
        <row r="40">
          <cell r="A40">
            <v>1</v>
          </cell>
          <cell r="B40" t="str">
            <v>1</v>
          </cell>
          <cell r="C40" t="str">
            <v>PARA ANULAR FCS</v>
          </cell>
          <cell r="D40">
            <v>0</v>
          </cell>
        </row>
        <row r="41">
          <cell r="A41" t="str">
            <v/>
          </cell>
          <cell r="B41" t="str">
            <v>10	RECARGO PO</v>
          </cell>
          <cell r="C41" t="str">
            <v/>
          </cell>
          <cell r="D41">
            <v>0</v>
          </cell>
        </row>
        <row r="42">
          <cell r="A42">
            <v>10</v>
          </cell>
          <cell r="B42" t="str">
            <v>10</v>
          </cell>
          <cell r="C42" t="str">
            <v>RECARGO POR PAGO TARJETA DE CREDITO</v>
          </cell>
          <cell r="D42">
            <v>0</v>
          </cell>
        </row>
        <row r="43">
          <cell r="A43" t="str">
            <v/>
          </cell>
          <cell r="B43" t="str">
            <v>100	GASTOS DE</v>
          </cell>
          <cell r="C43" t="str">
            <v/>
          </cell>
          <cell r="D43">
            <v>0</v>
          </cell>
        </row>
        <row r="44">
          <cell r="A44">
            <v>100</v>
          </cell>
          <cell r="B44" t="str">
            <v>100</v>
          </cell>
          <cell r="C44" t="str">
            <v>NO USARRRRRRRRRRRRRR</v>
          </cell>
          <cell r="D44">
            <v>0</v>
          </cell>
        </row>
        <row r="45">
          <cell r="A45" t="str">
            <v/>
          </cell>
          <cell r="B45" t="str">
            <v>1000040	BOLSO</v>
          </cell>
          <cell r="C45" t="str">
            <v/>
          </cell>
          <cell r="D45">
            <v>0</v>
          </cell>
        </row>
        <row r="46">
          <cell r="A46">
            <v>1000040</v>
          </cell>
          <cell r="B46" t="str">
            <v>1000040</v>
          </cell>
          <cell r="C46" t="str">
            <v>BOLSO TRANSPORTE</v>
          </cell>
          <cell r="D46">
            <v>0</v>
          </cell>
        </row>
        <row r="47">
          <cell r="A47" t="str">
            <v/>
          </cell>
          <cell r="B47" t="str">
            <v>1000195	AGEN</v>
          </cell>
          <cell r="C47" t="str">
            <v/>
          </cell>
          <cell r="D47">
            <v>0</v>
          </cell>
        </row>
        <row r="48">
          <cell r="A48">
            <v>1000195</v>
          </cell>
          <cell r="B48" t="str">
            <v>1000195</v>
          </cell>
          <cell r="C48" t="str">
            <v>AGEN ENO ESC CHICO RER</v>
          </cell>
          <cell r="D48">
            <v>0</v>
          </cell>
        </row>
        <row r="49">
          <cell r="A49" t="str">
            <v/>
          </cell>
          <cell r="B49" t="str">
            <v>1000198	AGEN</v>
          </cell>
          <cell r="C49" t="str">
            <v/>
          </cell>
          <cell r="D49">
            <v>0</v>
          </cell>
        </row>
        <row r="50">
          <cell r="A50">
            <v>1000198</v>
          </cell>
          <cell r="B50" t="str">
            <v>1000198</v>
          </cell>
          <cell r="C50" t="str">
            <v>AGEN ENO BANDERA RER</v>
          </cell>
          <cell r="D50">
            <v>0</v>
          </cell>
        </row>
        <row r="51">
          <cell r="A51">
            <v>1000256</v>
          </cell>
          <cell r="B51" t="str">
            <v>1000256</v>
          </cell>
          <cell r="C51" t="str">
            <v>MORRAL LMGE AZUL RER</v>
          </cell>
          <cell r="D51">
            <v>448.29</v>
          </cell>
        </row>
        <row r="52">
          <cell r="A52" t="str">
            <v/>
          </cell>
          <cell r="B52" t="str">
            <v>1000257	MORRA</v>
          </cell>
          <cell r="C52" t="str">
            <v/>
          </cell>
          <cell r="D52">
            <v>0</v>
          </cell>
        </row>
        <row r="53">
          <cell r="A53">
            <v>1000257</v>
          </cell>
          <cell r="B53" t="str">
            <v>1000257</v>
          </cell>
          <cell r="C53" t="str">
            <v>MORRAL LMGE VERDE RER</v>
          </cell>
          <cell r="D53">
            <v>0</v>
          </cell>
        </row>
        <row r="54">
          <cell r="A54" t="str">
            <v/>
          </cell>
          <cell r="B54" t="str">
            <v>1000798	MAXI</v>
          </cell>
          <cell r="C54" t="str">
            <v/>
          </cell>
          <cell r="D54">
            <v>0</v>
          </cell>
        </row>
        <row r="55">
          <cell r="A55">
            <v>1000798</v>
          </cell>
          <cell r="B55" t="str">
            <v>1000798</v>
          </cell>
          <cell r="C55" t="str">
            <v>MAXI MALL BORD LOGO FRTE IZ BI</v>
          </cell>
          <cell r="D55">
            <v>0</v>
          </cell>
        </row>
        <row r="56">
          <cell r="A56" t="str">
            <v/>
          </cell>
          <cell r="B56" t="str">
            <v>1000799	AGEN.</v>
          </cell>
          <cell r="C56" t="str">
            <v/>
          </cell>
          <cell r="D56">
            <v>0</v>
          </cell>
        </row>
        <row r="57">
          <cell r="A57">
            <v>1000799</v>
          </cell>
          <cell r="B57" t="str">
            <v>1000799</v>
          </cell>
          <cell r="C57" t="str">
            <v>AGEN SEGURYTEC BORD ESCUDO GRANDE BI</v>
          </cell>
          <cell r="D57">
            <v>270.77999999999997</v>
          </cell>
        </row>
        <row r="58">
          <cell r="A58">
            <v>1000800</v>
          </cell>
          <cell r="B58" t="str">
            <v>1000800</v>
          </cell>
          <cell r="C58" t="str">
            <v>AGEN SEGURYTEC BORD GORRA RER</v>
          </cell>
          <cell r="D58">
            <v>0</v>
          </cell>
        </row>
        <row r="59">
          <cell r="A59">
            <v>1000802</v>
          </cell>
          <cell r="B59" t="str">
            <v>1000802</v>
          </cell>
          <cell r="C59" t="str">
            <v>AGEN SEGURYTEC APLIQ PALABRA SEGURYTE BI</v>
          </cell>
          <cell r="D59">
            <v>218.39</v>
          </cell>
        </row>
        <row r="60">
          <cell r="A60">
            <v>1000803</v>
          </cell>
          <cell r="B60" t="str">
            <v>1000803</v>
          </cell>
          <cell r="C60" t="str">
            <v>AGEN SEGURYTEC BANDERA PARA CAMISA BI</v>
          </cell>
          <cell r="D60">
            <v>187.2</v>
          </cell>
        </row>
        <row r="61">
          <cell r="A61">
            <v>1000808</v>
          </cell>
          <cell r="B61" t="str">
            <v>1000808</v>
          </cell>
          <cell r="C61" t="str">
            <v>AGEN SEGURYTEC ESC CHICO PARA CAMISA BI</v>
          </cell>
          <cell r="D61">
            <v>176.9</v>
          </cell>
        </row>
        <row r="62">
          <cell r="A62" t="str">
            <v/>
          </cell>
          <cell r="B62" t="str">
            <v>1000809	AGEN</v>
          </cell>
          <cell r="C62" t="str">
            <v/>
          </cell>
          <cell r="D62">
            <v>0</v>
          </cell>
        </row>
        <row r="63">
          <cell r="A63">
            <v>1000809</v>
          </cell>
          <cell r="B63" t="str">
            <v>1000809</v>
          </cell>
          <cell r="C63" t="str">
            <v>AGEN CORBATA SEGURYTEC RER</v>
          </cell>
          <cell r="D63">
            <v>0</v>
          </cell>
        </row>
        <row r="64">
          <cell r="A64">
            <v>1000810</v>
          </cell>
          <cell r="B64" t="str">
            <v>1000810</v>
          </cell>
          <cell r="C64" t="str">
            <v>AGEN SEGURYTEC HOMBRERAS BI</v>
          </cell>
          <cell r="D64">
            <v>812.34</v>
          </cell>
        </row>
        <row r="65">
          <cell r="A65">
            <v>1000811</v>
          </cell>
          <cell r="B65" t="str">
            <v>1000811</v>
          </cell>
          <cell r="C65" t="str">
            <v>AGEN SEGURYTEC APLIQUE GRANDE ESPALDA</v>
          </cell>
          <cell r="D65">
            <v>235.87</v>
          </cell>
        </row>
        <row r="66">
          <cell r="A66" t="str">
            <v/>
          </cell>
          <cell r="B66" t="str">
            <v>1000888	AGEN</v>
          </cell>
          <cell r="C66" t="str">
            <v/>
          </cell>
          <cell r="D66">
            <v>0</v>
          </cell>
        </row>
        <row r="67">
          <cell r="A67">
            <v>1000888</v>
          </cell>
          <cell r="B67" t="str">
            <v>1000888</v>
          </cell>
          <cell r="C67" t="str">
            <v>AGEN OSS ESCUDO BORDADO RER</v>
          </cell>
          <cell r="D67">
            <v>0</v>
          </cell>
        </row>
        <row r="68">
          <cell r="A68" t="str">
            <v/>
          </cell>
          <cell r="B68" t="str">
            <v>1000950	UNIFO</v>
          </cell>
          <cell r="C68" t="str">
            <v/>
          </cell>
          <cell r="D68">
            <v>0</v>
          </cell>
        </row>
        <row r="69">
          <cell r="A69">
            <v>1000950</v>
          </cell>
          <cell r="B69" t="str">
            <v>1000950</v>
          </cell>
          <cell r="C69" t="str">
            <v>UNIFORME IUSP COMPLETO</v>
          </cell>
          <cell r="D69">
            <v>0</v>
          </cell>
        </row>
        <row r="70">
          <cell r="A70" t="str">
            <v/>
          </cell>
          <cell r="B70" t="str">
            <v>1000960	UNIFO</v>
          </cell>
          <cell r="C70" t="str">
            <v/>
          </cell>
          <cell r="D70">
            <v>0</v>
          </cell>
        </row>
        <row r="71">
          <cell r="A71">
            <v>1000960</v>
          </cell>
          <cell r="B71" t="str">
            <v>1000960</v>
          </cell>
          <cell r="C71" t="str">
            <v>UNIFORME GALA LMGE RER</v>
          </cell>
          <cell r="D71">
            <v>0</v>
          </cell>
        </row>
        <row r="72">
          <cell r="A72" t="str">
            <v/>
          </cell>
          <cell r="B72" t="str">
            <v>1000970	KIT U</v>
          </cell>
          <cell r="C72" t="str">
            <v/>
          </cell>
          <cell r="D72">
            <v>0</v>
          </cell>
        </row>
        <row r="73">
          <cell r="A73">
            <v>1000970</v>
          </cell>
          <cell r="B73" t="str">
            <v>1000970</v>
          </cell>
          <cell r="C73" t="str">
            <v>KIT UNIFORME COMPLETO RER</v>
          </cell>
          <cell r="D73">
            <v>0</v>
          </cell>
        </row>
        <row r="74">
          <cell r="A74" t="str">
            <v/>
          </cell>
          <cell r="B74" t="str">
            <v>1000984	AGEN.</v>
          </cell>
          <cell r="C74" t="str">
            <v/>
          </cell>
          <cell r="D74">
            <v>0</v>
          </cell>
        </row>
        <row r="75">
          <cell r="A75">
            <v>1000984</v>
          </cell>
          <cell r="B75" t="str">
            <v>1000984</v>
          </cell>
          <cell r="C75" t="str">
            <v>AGEN. PULENTA CAMP CORT BORDA RER</v>
          </cell>
          <cell r="D75">
            <v>0</v>
          </cell>
        </row>
        <row r="76">
          <cell r="A76" t="str">
            <v/>
          </cell>
          <cell r="B76" t="str">
            <v>1000985	AGEN.</v>
          </cell>
          <cell r="C76" t="str">
            <v/>
          </cell>
          <cell r="D76">
            <v>0</v>
          </cell>
        </row>
        <row r="77">
          <cell r="A77">
            <v>1000985</v>
          </cell>
          <cell r="B77" t="str">
            <v>1000985</v>
          </cell>
          <cell r="C77" t="str">
            <v>AGEN. PULENTA CAMISA M7LARGA BORDAD RER</v>
          </cell>
          <cell r="D77">
            <v>0</v>
          </cell>
        </row>
        <row r="78">
          <cell r="A78" t="str">
            <v/>
          </cell>
          <cell r="B78" t="str">
            <v>1000988	AGEN.</v>
          </cell>
          <cell r="C78" t="str">
            <v/>
          </cell>
          <cell r="D78">
            <v>0</v>
          </cell>
        </row>
        <row r="79">
          <cell r="A79">
            <v>1000988</v>
          </cell>
          <cell r="B79" t="str">
            <v>1000988</v>
          </cell>
          <cell r="C79" t="str">
            <v>AGEN. GORRA PULENTA RER</v>
          </cell>
          <cell r="D79">
            <v>0</v>
          </cell>
        </row>
        <row r="80">
          <cell r="A80" t="str">
            <v/>
          </cell>
          <cell r="B80" t="str">
            <v>10BOMBACHA</v>
          </cell>
          <cell r="C80" t="str">
            <v>BOMB CLAS GAB NEGRA1</v>
          </cell>
          <cell r="D80">
            <v>934.35</v>
          </cell>
        </row>
        <row r="81">
          <cell r="A81" t="str">
            <v/>
          </cell>
          <cell r="B81" t="str">
            <v>10BOMBACHA CL</v>
          </cell>
          <cell r="C81" t="str">
            <v/>
          </cell>
          <cell r="D81">
            <v>0</v>
          </cell>
        </row>
        <row r="82">
          <cell r="A82" t="str">
            <v/>
          </cell>
          <cell r="B82" t="str">
            <v>10BOMBACHA2</v>
          </cell>
          <cell r="C82" t="str">
            <v>BOMB CLAS GAB NEGRA DARIO</v>
          </cell>
          <cell r="D82">
            <v>982.96</v>
          </cell>
        </row>
        <row r="83">
          <cell r="A83" t="str">
            <v/>
          </cell>
          <cell r="B83" t="str">
            <v>10BORCEG</v>
          </cell>
          <cell r="C83" t="str">
            <v>BORCEGUI TACTICO</v>
          </cell>
          <cell r="D83">
            <v>0</v>
          </cell>
        </row>
        <row r="84">
          <cell r="A84" t="str">
            <v/>
          </cell>
          <cell r="B84" t="str">
            <v>10CAMISA</v>
          </cell>
          <cell r="C84" t="str">
            <v>NO USAR</v>
          </cell>
          <cell r="D84">
            <v>0</v>
          </cell>
        </row>
        <row r="85">
          <cell r="A85" t="str">
            <v/>
          </cell>
          <cell r="B85" t="str">
            <v>10CAMPE</v>
          </cell>
          <cell r="C85" t="str">
            <v>CAMPERAS</v>
          </cell>
          <cell r="D85">
            <v>0</v>
          </cell>
        </row>
        <row r="86">
          <cell r="A86" t="str">
            <v/>
          </cell>
          <cell r="B86" t="str">
            <v>10CAPA	CAPA D</v>
          </cell>
          <cell r="C86" t="str">
            <v/>
          </cell>
          <cell r="D86">
            <v>0</v>
          </cell>
        </row>
        <row r="87">
          <cell r="A87" t="str">
            <v/>
          </cell>
          <cell r="B87" t="str">
            <v>10CAPA</v>
          </cell>
          <cell r="C87" t="str">
            <v>CAPA DE LLUVIA</v>
          </cell>
          <cell r="D87">
            <v>0</v>
          </cell>
        </row>
        <row r="88">
          <cell r="A88" t="str">
            <v/>
          </cell>
          <cell r="B88" t="str">
            <v>10CASQUE</v>
          </cell>
          <cell r="C88" t="str">
            <v>NO USAR</v>
          </cell>
          <cell r="D88">
            <v>0</v>
          </cell>
        </row>
        <row r="89">
          <cell r="A89" t="str">
            <v/>
          </cell>
          <cell r="B89" t="str">
            <v>10CINTOAM	CIN</v>
          </cell>
          <cell r="C89" t="str">
            <v/>
          </cell>
          <cell r="D89">
            <v>0</v>
          </cell>
        </row>
        <row r="90">
          <cell r="A90" t="str">
            <v/>
          </cell>
          <cell r="B90" t="str">
            <v>10CINTOAM</v>
          </cell>
          <cell r="C90" t="str">
            <v>CINTO AMERICANO</v>
          </cell>
          <cell r="D90">
            <v>0</v>
          </cell>
        </row>
        <row r="91">
          <cell r="A91" t="str">
            <v/>
          </cell>
          <cell r="B91" t="str">
            <v>10SILVA</v>
          </cell>
          <cell r="C91" t="str">
            <v>SILBATO METALICO</v>
          </cell>
          <cell r="D91">
            <v>268.41000000000003</v>
          </cell>
        </row>
        <row r="92">
          <cell r="A92" t="str">
            <v/>
          </cell>
          <cell r="B92" t="str">
            <v>10TICOT	TRICO</v>
          </cell>
          <cell r="C92" t="str">
            <v/>
          </cell>
          <cell r="D92">
            <v>0</v>
          </cell>
        </row>
        <row r="93">
          <cell r="A93" t="str">
            <v/>
          </cell>
          <cell r="B93" t="str">
            <v>10TICOT</v>
          </cell>
          <cell r="C93" t="str">
            <v>TRICOTA CON POLERA NEGRA</v>
          </cell>
          <cell r="D93">
            <v>0</v>
          </cell>
        </row>
        <row r="94">
          <cell r="A94" t="str">
            <v/>
          </cell>
          <cell r="B94" t="str">
            <v>10TONFAYP</v>
          </cell>
          <cell r="C94" t="str">
            <v>TONFA Y PORTA TONFA</v>
          </cell>
          <cell r="D94">
            <v>416.73</v>
          </cell>
        </row>
        <row r="95">
          <cell r="A95">
            <v>1110000</v>
          </cell>
          <cell r="B95" t="str">
            <v>1110000</v>
          </cell>
          <cell r="C95" t="str">
            <v>PANT NINIA 2/12 RER</v>
          </cell>
          <cell r="D95">
            <v>0</v>
          </cell>
        </row>
        <row r="96">
          <cell r="A96">
            <v>1120000</v>
          </cell>
          <cell r="B96" t="str">
            <v>1120000</v>
          </cell>
          <cell r="C96" t="str">
            <v/>
          </cell>
          <cell r="D96">
            <v>0</v>
          </cell>
        </row>
        <row r="97">
          <cell r="A97" t="str">
            <v/>
          </cell>
          <cell r="B97" t="str">
            <v>1120001	BOMB</v>
          </cell>
          <cell r="C97" t="str">
            <v/>
          </cell>
          <cell r="D97">
            <v>0</v>
          </cell>
        </row>
        <row r="98">
          <cell r="A98">
            <v>1120001</v>
          </cell>
          <cell r="B98" t="str">
            <v>1120001</v>
          </cell>
          <cell r="C98" t="str">
            <v>BOMB CONDOR RIP AZUL 36/48 RER</v>
          </cell>
          <cell r="D98">
            <v>5700</v>
          </cell>
        </row>
        <row r="99">
          <cell r="A99">
            <v>1120002</v>
          </cell>
          <cell r="B99" t="str">
            <v>1120002</v>
          </cell>
          <cell r="C99" t="str">
            <v>BOMB CONDOR RIP AZUL 50/54 RER</v>
          </cell>
          <cell r="D99">
            <v>5870</v>
          </cell>
        </row>
        <row r="100">
          <cell r="A100">
            <v>1120003</v>
          </cell>
          <cell r="B100" t="str">
            <v>1120003</v>
          </cell>
          <cell r="C100" t="str">
            <v>BOMB AMER GAB AZUL 34/48 RER</v>
          </cell>
          <cell r="D100">
            <v>6300</v>
          </cell>
        </row>
        <row r="101">
          <cell r="A101">
            <v>1120004</v>
          </cell>
          <cell r="B101" t="str">
            <v>1120004</v>
          </cell>
          <cell r="C101" t="str">
            <v>BOMB AMER GAB AZUL 50/54 RER</v>
          </cell>
          <cell r="D101">
            <v>6480</v>
          </cell>
        </row>
        <row r="102">
          <cell r="A102">
            <v>1120005</v>
          </cell>
          <cell r="B102" t="str">
            <v>1120005</v>
          </cell>
          <cell r="C102" t="str">
            <v>BOMB AMER GAB AZUL 56/60 RER</v>
          </cell>
          <cell r="D102">
            <v>6680</v>
          </cell>
        </row>
        <row r="103">
          <cell r="A103">
            <v>1120006</v>
          </cell>
          <cell r="B103" t="str">
            <v>1120006</v>
          </cell>
          <cell r="C103" t="str">
            <v>BOMB AMER GAB AZUL 62/66 RER</v>
          </cell>
          <cell r="D103">
            <v>6880</v>
          </cell>
        </row>
        <row r="104">
          <cell r="A104">
            <v>1120007</v>
          </cell>
          <cell r="B104" t="str">
            <v>1120007</v>
          </cell>
          <cell r="C104" t="str">
            <v>BOMB CONDOR RIP AZUL 56/60 RER</v>
          </cell>
          <cell r="D104">
            <v>6050</v>
          </cell>
        </row>
        <row r="105">
          <cell r="A105" t="str">
            <v/>
          </cell>
          <cell r="B105" t="str">
            <v>1120008	BOMB</v>
          </cell>
          <cell r="C105" t="str">
            <v/>
          </cell>
          <cell r="D105">
            <v>0</v>
          </cell>
        </row>
        <row r="106">
          <cell r="A106">
            <v>1120008</v>
          </cell>
          <cell r="B106" t="str">
            <v>1120008</v>
          </cell>
          <cell r="C106" t="str">
            <v>BOMB CONDOR RIP AZUL 62/66 RER</v>
          </cell>
          <cell r="D106">
            <v>6250</v>
          </cell>
        </row>
        <row r="107">
          <cell r="A107">
            <v>1120009</v>
          </cell>
          <cell r="B107" t="str">
            <v>1120009</v>
          </cell>
          <cell r="C107" t="str">
            <v>BOMB CLAS SAT TERM SATIN/POLAR  34/48</v>
          </cell>
          <cell r="D107">
            <v>1.18</v>
          </cell>
        </row>
        <row r="108">
          <cell r="A108">
            <v>1120010</v>
          </cell>
          <cell r="B108" t="str">
            <v>1120010</v>
          </cell>
          <cell r="C108" t="str">
            <v>BOMB CLAS SAT TERM SATIN/POLAR 50/54</v>
          </cell>
          <cell r="D108">
            <v>1.18</v>
          </cell>
        </row>
        <row r="109">
          <cell r="A109" t="str">
            <v/>
          </cell>
          <cell r="B109" t="str">
            <v>1120011	BOMB</v>
          </cell>
          <cell r="C109" t="str">
            <v/>
          </cell>
          <cell r="D109">
            <v>0</v>
          </cell>
        </row>
        <row r="110">
          <cell r="A110">
            <v>1120011</v>
          </cell>
          <cell r="B110" t="str">
            <v>1120011</v>
          </cell>
          <cell r="C110" t="str">
            <v>BOMB CLAS GAB AZUL DAMA/SPANDE 34/48 RER</v>
          </cell>
          <cell r="D110">
            <v>6500</v>
          </cell>
        </row>
        <row r="111">
          <cell r="A111">
            <v>1120012</v>
          </cell>
          <cell r="B111" t="str">
            <v>1120012</v>
          </cell>
          <cell r="C111" t="str">
            <v>BOMB CLAS GAB AZUL DAMA/SPANDE 50/54 RER</v>
          </cell>
          <cell r="D111">
            <v>6500</v>
          </cell>
        </row>
        <row r="112">
          <cell r="A112" t="str">
            <v/>
          </cell>
          <cell r="B112" t="str">
            <v>1120013	BOMB</v>
          </cell>
          <cell r="C112" t="str">
            <v/>
          </cell>
          <cell r="D112">
            <v>0</v>
          </cell>
        </row>
        <row r="113">
          <cell r="A113">
            <v>1120013</v>
          </cell>
          <cell r="B113" t="str">
            <v>1120013</v>
          </cell>
          <cell r="C113" t="str">
            <v>BOMB AMER GAB AZUL 68/72 RER</v>
          </cell>
          <cell r="D113">
            <v>7000</v>
          </cell>
        </row>
        <row r="114">
          <cell r="A114" t="str">
            <v/>
          </cell>
          <cell r="B114" t="str">
            <v>1120014	BOMB</v>
          </cell>
          <cell r="C114" t="str">
            <v/>
          </cell>
          <cell r="D114">
            <v>0</v>
          </cell>
        </row>
        <row r="115">
          <cell r="A115">
            <v>1120014</v>
          </cell>
          <cell r="B115" t="str">
            <v>1120014</v>
          </cell>
          <cell r="C115" t="str">
            <v>BOMB CONDOR RIP MULTICAM 34/48 RER</v>
          </cell>
          <cell r="D115">
            <v>0</v>
          </cell>
        </row>
        <row r="116">
          <cell r="A116" t="str">
            <v/>
          </cell>
          <cell r="B116" t="str">
            <v>1120015	BOMB</v>
          </cell>
          <cell r="C116" t="str">
            <v/>
          </cell>
          <cell r="D116">
            <v>0</v>
          </cell>
        </row>
        <row r="117">
          <cell r="A117">
            <v>1120015</v>
          </cell>
          <cell r="B117" t="str">
            <v>1120015</v>
          </cell>
          <cell r="C117" t="str">
            <v>BOMB CONDOR RIP MULTICAM 50/54 RER</v>
          </cell>
          <cell r="D117">
            <v>0</v>
          </cell>
        </row>
        <row r="118">
          <cell r="A118" t="str">
            <v/>
          </cell>
          <cell r="B118" t="str">
            <v>1120016	BOMB</v>
          </cell>
          <cell r="C118" t="str">
            <v/>
          </cell>
          <cell r="D118">
            <v>0</v>
          </cell>
        </row>
        <row r="119">
          <cell r="A119">
            <v>1120016</v>
          </cell>
          <cell r="B119" t="str">
            <v>1120016</v>
          </cell>
          <cell r="C119" t="str">
            <v>BOMB CONDOR RIP MULTICAM 56/60 RER</v>
          </cell>
          <cell r="D119">
            <v>0</v>
          </cell>
        </row>
        <row r="120">
          <cell r="A120" t="str">
            <v/>
          </cell>
          <cell r="B120" t="str">
            <v>1120017	BOMB</v>
          </cell>
          <cell r="C120" t="str">
            <v/>
          </cell>
          <cell r="D120">
            <v>0</v>
          </cell>
        </row>
        <row r="121">
          <cell r="A121">
            <v>1120017</v>
          </cell>
          <cell r="B121" t="str">
            <v>1120017</v>
          </cell>
          <cell r="C121" t="str">
            <v>BOMB CONDOR RIP MULTICAM 62/66 RER</v>
          </cell>
          <cell r="D121">
            <v>0</v>
          </cell>
        </row>
        <row r="122">
          <cell r="A122">
            <v>1120020</v>
          </cell>
          <cell r="B122" t="str">
            <v>1120020</v>
          </cell>
          <cell r="C122" t="str">
            <v>BOMB NINO RIP MIMETICA</v>
          </cell>
          <cell r="D122">
            <v>2358.71</v>
          </cell>
        </row>
        <row r="123">
          <cell r="A123" t="str">
            <v/>
          </cell>
          <cell r="B123" t="str">
            <v>1120024	BOMB</v>
          </cell>
          <cell r="C123" t="str">
            <v/>
          </cell>
          <cell r="D123">
            <v>0</v>
          </cell>
        </row>
        <row r="124">
          <cell r="A124">
            <v>1120024</v>
          </cell>
          <cell r="B124" t="str">
            <v>1120024</v>
          </cell>
          <cell r="C124" t="str">
            <v>BOMB AMER GAB PETREO 56/60</v>
          </cell>
          <cell r="D124">
            <v>0</v>
          </cell>
        </row>
        <row r="125">
          <cell r="A125" t="str">
            <v/>
          </cell>
          <cell r="B125" t="str">
            <v>1120025	BOMB</v>
          </cell>
          <cell r="C125" t="str">
            <v/>
          </cell>
          <cell r="D125">
            <v>0</v>
          </cell>
        </row>
        <row r="126">
          <cell r="A126">
            <v>1120025</v>
          </cell>
          <cell r="B126" t="str">
            <v>1120025</v>
          </cell>
          <cell r="C126" t="str">
            <v>BOMB AMER GAB PETREO 62/66 RER</v>
          </cell>
          <cell r="D126">
            <v>0</v>
          </cell>
        </row>
        <row r="127">
          <cell r="A127">
            <v>1120050</v>
          </cell>
          <cell r="B127" t="str">
            <v>1120050</v>
          </cell>
          <cell r="C127" t="str">
            <v>BOMB JAZAK RIP REQUISA 34/48 RER</v>
          </cell>
          <cell r="D127">
            <v>10200</v>
          </cell>
        </row>
        <row r="128">
          <cell r="A128" t="str">
            <v/>
          </cell>
          <cell r="B128" t="str">
            <v>1120051	BOMB</v>
          </cell>
          <cell r="C128" t="str">
            <v/>
          </cell>
          <cell r="D128">
            <v>0</v>
          </cell>
        </row>
        <row r="129">
          <cell r="A129">
            <v>1120051</v>
          </cell>
          <cell r="B129" t="str">
            <v>1120051</v>
          </cell>
          <cell r="C129" t="str">
            <v>BOMB JAZAK RIP REQUISA 50/54 RER</v>
          </cell>
          <cell r="D129">
            <v>10400</v>
          </cell>
        </row>
        <row r="130">
          <cell r="A130" t="str">
            <v/>
          </cell>
          <cell r="B130" t="str">
            <v>1120052	BOMB</v>
          </cell>
          <cell r="C130" t="str">
            <v/>
          </cell>
          <cell r="D130">
            <v>0</v>
          </cell>
        </row>
        <row r="131">
          <cell r="A131">
            <v>1120052</v>
          </cell>
          <cell r="B131" t="str">
            <v>1120052</v>
          </cell>
          <cell r="C131" t="str">
            <v>BOMB JAZAK RIP REQUISA 56/60 RER</v>
          </cell>
          <cell r="D131">
            <v>10600</v>
          </cell>
        </row>
        <row r="132">
          <cell r="A132" t="str">
            <v/>
          </cell>
          <cell r="B132" t="str">
            <v>1120053	BOMB</v>
          </cell>
          <cell r="C132" t="str">
            <v/>
          </cell>
          <cell r="D132">
            <v>0</v>
          </cell>
        </row>
        <row r="133">
          <cell r="A133">
            <v>1120053</v>
          </cell>
          <cell r="B133" t="str">
            <v>1120053</v>
          </cell>
          <cell r="C133" t="str">
            <v>BOMB JAZAK RIP REQUISA 62/66 RER</v>
          </cell>
          <cell r="D133">
            <v>10800</v>
          </cell>
        </row>
        <row r="134">
          <cell r="A134" t="str">
            <v/>
          </cell>
          <cell r="B134" t="str">
            <v>1120055	BOMB</v>
          </cell>
          <cell r="C134" t="str">
            <v/>
          </cell>
          <cell r="D134">
            <v>0</v>
          </cell>
        </row>
        <row r="135">
          <cell r="A135">
            <v>1120055</v>
          </cell>
          <cell r="B135" t="str">
            <v>1120055</v>
          </cell>
          <cell r="C135" t="str">
            <v>BOMB JAZAK RIP BEIGE 34/48 RER</v>
          </cell>
          <cell r="D135">
            <v>8300</v>
          </cell>
        </row>
        <row r="136">
          <cell r="A136">
            <v>1120056</v>
          </cell>
          <cell r="B136" t="str">
            <v>1120056</v>
          </cell>
          <cell r="C136" t="str">
            <v>BOMB JAZAK RIP BEIGE 50/54 RER</v>
          </cell>
          <cell r="D136">
            <v>8500</v>
          </cell>
        </row>
        <row r="137">
          <cell r="A137" t="str">
            <v/>
          </cell>
          <cell r="B137" t="str">
            <v>1120057	BOMB</v>
          </cell>
          <cell r="C137" t="str">
            <v/>
          </cell>
          <cell r="D137">
            <v>0</v>
          </cell>
        </row>
        <row r="138">
          <cell r="A138">
            <v>1120057</v>
          </cell>
          <cell r="B138" t="str">
            <v>1120057</v>
          </cell>
          <cell r="C138" t="str">
            <v>BOMB JAZAK RIP BEIGE 56/60 RER</v>
          </cell>
          <cell r="D138">
            <v>8700</v>
          </cell>
        </row>
        <row r="139">
          <cell r="A139" t="str">
            <v/>
          </cell>
          <cell r="B139" t="str">
            <v>1120058	BOMB</v>
          </cell>
          <cell r="C139" t="str">
            <v/>
          </cell>
          <cell r="D139">
            <v>0</v>
          </cell>
        </row>
        <row r="140">
          <cell r="A140">
            <v>1120058</v>
          </cell>
          <cell r="B140" t="str">
            <v>1120058</v>
          </cell>
          <cell r="C140" t="str">
            <v>BOMB JAZAK RIP BEIGE 62/66 RER</v>
          </cell>
          <cell r="D140">
            <v>8900</v>
          </cell>
        </row>
        <row r="141">
          <cell r="A141">
            <v>1120060</v>
          </cell>
          <cell r="B141" t="str">
            <v>1120060</v>
          </cell>
          <cell r="C141" t="str">
            <v>BOMB JAZAK RIP GRIS 34/48 RER</v>
          </cell>
          <cell r="D141">
            <v>8300</v>
          </cell>
        </row>
        <row r="142">
          <cell r="A142">
            <v>1120061</v>
          </cell>
          <cell r="B142" t="str">
            <v>1120061</v>
          </cell>
          <cell r="C142" t="str">
            <v>BOMB JAZAK RIP GRIS 50/54 RER</v>
          </cell>
          <cell r="D142">
            <v>8500</v>
          </cell>
        </row>
        <row r="143">
          <cell r="A143">
            <v>1120062</v>
          </cell>
          <cell r="B143" t="str">
            <v>1120062</v>
          </cell>
          <cell r="C143" t="str">
            <v>BOMB JAZAK RIP GRIS 56/60 RER</v>
          </cell>
          <cell r="D143">
            <v>8700</v>
          </cell>
        </row>
        <row r="144">
          <cell r="A144" t="str">
            <v/>
          </cell>
          <cell r="B144" t="str">
            <v>1120063	BOMB</v>
          </cell>
          <cell r="C144" t="str">
            <v/>
          </cell>
          <cell r="D144">
            <v>0</v>
          </cell>
        </row>
        <row r="145">
          <cell r="A145">
            <v>1120063</v>
          </cell>
          <cell r="B145" t="str">
            <v>1120063</v>
          </cell>
          <cell r="C145" t="str">
            <v>BOMB JAZAK RIP GRIS 62/64 RER</v>
          </cell>
          <cell r="D145">
            <v>8900</v>
          </cell>
        </row>
        <row r="146">
          <cell r="A146" t="str">
            <v/>
          </cell>
          <cell r="B146" t="str">
            <v>1120064	BOMB</v>
          </cell>
          <cell r="C146" t="str">
            <v/>
          </cell>
          <cell r="D146">
            <v>0</v>
          </cell>
        </row>
        <row r="147">
          <cell r="A147">
            <v>1120064</v>
          </cell>
          <cell r="B147" t="str">
            <v>1120064</v>
          </cell>
          <cell r="C147" t="str">
            <v>BOMB JAZAK RIP DESERTICO 34/38 RER</v>
          </cell>
          <cell r="D147">
            <v>0</v>
          </cell>
        </row>
        <row r="148">
          <cell r="A148" t="str">
            <v/>
          </cell>
          <cell r="B148" t="str">
            <v>1120065	BOMB</v>
          </cell>
          <cell r="C148" t="str">
            <v/>
          </cell>
          <cell r="D148">
            <v>0</v>
          </cell>
        </row>
        <row r="149">
          <cell r="A149">
            <v>1120065</v>
          </cell>
          <cell r="B149" t="str">
            <v>1120065</v>
          </cell>
          <cell r="C149" t="str">
            <v>BOMB JAZAK RIP DESERTICO 50/54 RER</v>
          </cell>
          <cell r="D149">
            <v>0</v>
          </cell>
        </row>
        <row r="150">
          <cell r="A150" t="str">
            <v/>
          </cell>
          <cell r="B150" t="str">
            <v>1120066	BOMB</v>
          </cell>
          <cell r="C150" t="str">
            <v/>
          </cell>
          <cell r="D150">
            <v>0</v>
          </cell>
        </row>
        <row r="151">
          <cell r="A151">
            <v>1120066</v>
          </cell>
          <cell r="B151" t="str">
            <v>1120066</v>
          </cell>
          <cell r="C151" t="str">
            <v>BOMB JAZAK RIP DESERTICO 56/60 RER</v>
          </cell>
          <cell r="D151">
            <v>0</v>
          </cell>
        </row>
        <row r="152">
          <cell r="A152" t="str">
            <v/>
          </cell>
          <cell r="B152" t="str">
            <v>1120067	BOMB</v>
          </cell>
          <cell r="C152" t="str">
            <v/>
          </cell>
          <cell r="D152">
            <v>0</v>
          </cell>
        </row>
        <row r="153">
          <cell r="A153">
            <v>1120067</v>
          </cell>
          <cell r="B153" t="str">
            <v>1120067</v>
          </cell>
          <cell r="C153" t="str">
            <v>BOMB JAZAK RIP DESERTICO 62/66 RER</v>
          </cell>
          <cell r="D153">
            <v>0</v>
          </cell>
        </row>
        <row r="154">
          <cell r="A154" t="str">
            <v/>
          </cell>
          <cell r="B154" t="str">
            <v>1120068	BOMB</v>
          </cell>
          <cell r="C154" t="str">
            <v/>
          </cell>
          <cell r="D154">
            <v>0</v>
          </cell>
        </row>
        <row r="155">
          <cell r="A155">
            <v>1120068</v>
          </cell>
          <cell r="B155" t="str">
            <v>1120068</v>
          </cell>
          <cell r="C155" t="str">
            <v>BOMB JAZAK RIP DIGITAL BEIGE 34/48 RER</v>
          </cell>
          <cell r="D155">
            <v>0</v>
          </cell>
        </row>
        <row r="156">
          <cell r="A156" t="str">
            <v/>
          </cell>
          <cell r="B156" t="str">
            <v>1120069	BOMB</v>
          </cell>
          <cell r="C156" t="str">
            <v/>
          </cell>
          <cell r="D156">
            <v>0</v>
          </cell>
        </row>
        <row r="157">
          <cell r="A157">
            <v>1120069</v>
          </cell>
          <cell r="B157" t="str">
            <v>1120069</v>
          </cell>
          <cell r="C157" t="str">
            <v>BOMB JAZAK RIP DIGITAL BEIGE 50/54 RER</v>
          </cell>
          <cell r="D157">
            <v>0</v>
          </cell>
        </row>
        <row r="158">
          <cell r="A158" t="str">
            <v/>
          </cell>
          <cell r="B158" t="str">
            <v>1120070	BOMB</v>
          </cell>
          <cell r="C158" t="str">
            <v/>
          </cell>
          <cell r="D158">
            <v>0</v>
          </cell>
        </row>
        <row r="159">
          <cell r="A159">
            <v>1120070</v>
          </cell>
          <cell r="B159" t="str">
            <v>1120070</v>
          </cell>
          <cell r="C159" t="str">
            <v>BOMB JAZAK RIP DIGITAL BEIGE 56/60 RER</v>
          </cell>
          <cell r="D159">
            <v>0</v>
          </cell>
        </row>
        <row r="160">
          <cell r="A160" t="str">
            <v/>
          </cell>
          <cell r="B160" t="str">
            <v>1120071	BOMB</v>
          </cell>
          <cell r="C160" t="str">
            <v/>
          </cell>
          <cell r="D160">
            <v>0</v>
          </cell>
        </row>
        <row r="161">
          <cell r="A161">
            <v>1120071</v>
          </cell>
          <cell r="B161" t="str">
            <v>1120071</v>
          </cell>
          <cell r="C161" t="str">
            <v>BOMB JAZAK RIP DIGITAL BEIGE 62/66 RER</v>
          </cell>
          <cell r="D161">
            <v>0</v>
          </cell>
        </row>
        <row r="162">
          <cell r="A162">
            <v>1120072</v>
          </cell>
          <cell r="B162" t="str">
            <v>1120072</v>
          </cell>
          <cell r="C162" t="str">
            <v>BOMB JAZAK RIP PITON 34/48</v>
          </cell>
          <cell r="D162">
            <v>10200</v>
          </cell>
        </row>
        <row r="163">
          <cell r="A163" t="str">
            <v/>
          </cell>
          <cell r="B163" t="str">
            <v>1120073	BOMB</v>
          </cell>
          <cell r="C163" t="str">
            <v/>
          </cell>
          <cell r="D163">
            <v>0</v>
          </cell>
        </row>
        <row r="164">
          <cell r="A164">
            <v>1120073</v>
          </cell>
          <cell r="B164" t="str">
            <v>1120073</v>
          </cell>
          <cell r="C164" t="str">
            <v>BOMB JAZAK RIP PITON 50/54</v>
          </cell>
          <cell r="D164">
            <v>10400</v>
          </cell>
        </row>
        <row r="165">
          <cell r="A165" t="str">
            <v/>
          </cell>
          <cell r="B165" t="str">
            <v>1120074	BOMB</v>
          </cell>
          <cell r="C165" t="str">
            <v/>
          </cell>
          <cell r="D165">
            <v>0</v>
          </cell>
        </row>
        <row r="166">
          <cell r="A166">
            <v>1120074</v>
          </cell>
          <cell r="B166" t="str">
            <v>1120074</v>
          </cell>
          <cell r="C166" t="str">
            <v>BOMB JAZAK RIP PITON 56/60</v>
          </cell>
          <cell r="D166">
            <v>10600</v>
          </cell>
        </row>
        <row r="167">
          <cell r="A167" t="str">
            <v/>
          </cell>
          <cell r="B167" t="str">
            <v>1120075	BOMB</v>
          </cell>
          <cell r="C167" t="str">
            <v/>
          </cell>
          <cell r="D167">
            <v>0</v>
          </cell>
        </row>
        <row r="168">
          <cell r="A168">
            <v>1120075</v>
          </cell>
          <cell r="B168" t="str">
            <v>1120075</v>
          </cell>
          <cell r="C168" t="str">
            <v>BOMB JAZAK RIP PITON 62/66</v>
          </cell>
          <cell r="D168">
            <v>10800</v>
          </cell>
        </row>
        <row r="169">
          <cell r="A169">
            <v>1120076</v>
          </cell>
          <cell r="B169" t="str">
            <v>1120076</v>
          </cell>
          <cell r="C169" t="str">
            <v>BOMB CLAS BOLS RURAL DIGITAL MODA 34/48</v>
          </cell>
          <cell r="D169">
            <v>0</v>
          </cell>
        </row>
        <row r="170">
          <cell r="A170">
            <v>1120077</v>
          </cell>
          <cell r="B170" t="str">
            <v>1120077</v>
          </cell>
          <cell r="C170" t="str">
            <v>BOMB CLAS BOLS RURAL DIGITAL MODA 50/54</v>
          </cell>
          <cell r="D170">
            <v>0</v>
          </cell>
        </row>
        <row r="171">
          <cell r="A171">
            <v>1120078</v>
          </cell>
          <cell r="B171" t="str">
            <v>1120078</v>
          </cell>
          <cell r="C171" t="str">
            <v>BOMB CLAS BOLS RURAL DIGITAL MODA 56/60</v>
          </cell>
          <cell r="D171">
            <v>0</v>
          </cell>
        </row>
        <row r="172">
          <cell r="A172">
            <v>1120079</v>
          </cell>
          <cell r="B172" t="str">
            <v>1120079</v>
          </cell>
          <cell r="C172" t="str">
            <v>BOMB CLAS BOLS RURAL DIGITAL MODA 62/66</v>
          </cell>
          <cell r="D172">
            <v>0</v>
          </cell>
        </row>
        <row r="173">
          <cell r="A173">
            <v>1120106</v>
          </cell>
          <cell r="B173" t="str">
            <v>1120106</v>
          </cell>
          <cell r="C173" t="str">
            <v>BOMB AMER GAB GRIS 34/48 RER</v>
          </cell>
          <cell r="D173">
            <v>6300</v>
          </cell>
        </row>
        <row r="174">
          <cell r="A174">
            <v>1120107</v>
          </cell>
          <cell r="B174" t="str">
            <v>1120107</v>
          </cell>
          <cell r="C174" t="str">
            <v>BOMB AMER GAB GRIS 50/54 RER</v>
          </cell>
          <cell r="D174">
            <v>6480</v>
          </cell>
        </row>
        <row r="175">
          <cell r="A175">
            <v>1120110</v>
          </cell>
          <cell r="B175" t="str">
            <v>1120110</v>
          </cell>
          <cell r="C175" t="str">
            <v>BOMB AMER GAB GRIS 56/60 RER</v>
          </cell>
          <cell r="D175">
            <v>6680</v>
          </cell>
        </row>
        <row r="176">
          <cell r="A176">
            <v>1120111</v>
          </cell>
          <cell r="B176" t="str">
            <v>1120111</v>
          </cell>
          <cell r="C176" t="str">
            <v>BOMB AMER GAB GRIS 62/66 RER</v>
          </cell>
          <cell r="D176">
            <v>6880</v>
          </cell>
        </row>
        <row r="177">
          <cell r="A177" t="str">
            <v/>
          </cell>
          <cell r="B177" t="str">
            <v>1120112	BOMB</v>
          </cell>
          <cell r="C177" t="str">
            <v/>
          </cell>
          <cell r="D177">
            <v>0</v>
          </cell>
        </row>
        <row r="178">
          <cell r="A178">
            <v>1120112</v>
          </cell>
          <cell r="B178" t="str">
            <v>1120112</v>
          </cell>
          <cell r="C178" t="str">
            <v>BOMB CLAS RIP PETREO DAMA 56/60</v>
          </cell>
          <cell r="D178">
            <v>0</v>
          </cell>
        </row>
        <row r="179">
          <cell r="A179">
            <v>1120125</v>
          </cell>
          <cell r="B179" t="str">
            <v>1120125</v>
          </cell>
          <cell r="C179" t="str">
            <v>BOMB CLA SARGA MEC NEGRA</v>
          </cell>
          <cell r="D179">
            <v>0</v>
          </cell>
        </row>
        <row r="180">
          <cell r="A180">
            <v>1120126</v>
          </cell>
          <cell r="B180" t="str">
            <v>1120126</v>
          </cell>
          <cell r="C180" t="str">
            <v>BOMB CLA SARGA MEC NEGRA 50/54</v>
          </cell>
          <cell r="D180">
            <v>0</v>
          </cell>
        </row>
        <row r="181">
          <cell r="A181" t="str">
            <v/>
          </cell>
          <cell r="B181" t="str">
            <v>1120130	BOMB</v>
          </cell>
          <cell r="C181" t="str">
            <v/>
          </cell>
          <cell r="D181">
            <v>0</v>
          </cell>
        </row>
        <row r="182">
          <cell r="A182">
            <v>1120130</v>
          </cell>
          <cell r="B182" t="str">
            <v>1120130</v>
          </cell>
          <cell r="C182" t="str">
            <v>BOMB CLAS GAB PENIT FEDERAL 34/48 RER</v>
          </cell>
          <cell r="D182">
            <v>5500</v>
          </cell>
        </row>
        <row r="183">
          <cell r="A183">
            <v>1120131</v>
          </cell>
          <cell r="B183" t="str">
            <v>1120131</v>
          </cell>
          <cell r="C183" t="str">
            <v>BOMB CLAS GAB PENIT FEDERAL 50/54 RER</v>
          </cell>
          <cell r="D183">
            <v>5650</v>
          </cell>
        </row>
        <row r="184">
          <cell r="A184">
            <v>1120132</v>
          </cell>
          <cell r="B184" t="str">
            <v>1120132</v>
          </cell>
          <cell r="C184" t="str">
            <v>BOMB CLAS GAB PENIT FEDERAL 56/60 RER</v>
          </cell>
          <cell r="D184">
            <v>5800</v>
          </cell>
        </row>
        <row r="185">
          <cell r="A185" t="str">
            <v/>
          </cell>
          <cell r="B185" t="str">
            <v>1120133	BOMB</v>
          </cell>
          <cell r="C185" t="str">
            <v/>
          </cell>
          <cell r="D185">
            <v>0</v>
          </cell>
        </row>
        <row r="186">
          <cell r="A186">
            <v>1120133</v>
          </cell>
          <cell r="B186" t="str">
            <v>1120133</v>
          </cell>
          <cell r="C186" t="str">
            <v>BOMB CLAS GAB PENIT FEDERAL 62/66 RER</v>
          </cell>
          <cell r="D186">
            <v>5950</v>
          </cell>
        </row>
        <row r="187">
          <cell r="A187">
            <v>1120136</v>
          </cell>
          <cell r="B187" t="str">
            <v>1120136</v>
          </cell>
          <cell r="C187" t="str">
            <v>PANT TERMICOS SPINIT STX NEGRO RER</v>
          </cell>
          <cell r="D187">
            <v>0</v>
          </cell>
        </row>
        <row r="188">
          <cell r="A188">
            <v>1120140</v>
          </cell>
          <cell r="B188" t="str">
            <v>1120140</v>
          </cell>
          <cell r="C188" t="str">
            <v>BOMB CLAS GAB GRIS 34/48 RER</v>
          </cell>
          <cell r="D188">
            <v>5500</v>
          </cell>
        </row>
        <row r="189">
          <cell r="A189" t="str">
            <v/>
          </cell>
          <cell r="B189" t="str">
            <v>1120147	BOMB</v>
          </cell>
          <cell r="C189" t="str">
            <v/>
          </cell>
          <cell r="D189">
            <v>0</v>
          </cell>
        </row>
        <row r="190">
          <cell r="A190">
            <v>1120147</v>
          </cell>
          <cell r="B190" t="str">
            <v>1120147</v>
          </cell>
          <cell r="C190" t="str">
            <v>BOMB JAZAK RIP TIGER VERDE 34/48 RER</v>
          </cell>
          <cell r="D190">
            <v>0</v>
          </cell>
        </row>
        <row r="191">
          <cell r="A191" t="str">
            <v/>
          </cell>
          <cell r="B191" t="str">
            <v>1120148	BOMB</v>
          </cell>
          <cell r="C191" t="str">
            <v/>
          </cell>
          <cell r="D191">
            <v>0</v>
          </cell>
        </row>
        <row r="192">
          <cell r="A192">
            <v>1120148</v>
          </cell>
          <cell r="B192" t="str">
            <v>1120148</v>
          </cell>
          <cell r="C192" t="str">
            <v>BOMB JAZAK RIP TIGER VERDE 50/54 RER</v>
          </cell>
          <cell r="D192">
            <v>0</v>
          </cell>
        </row>
        <row r="193">
          <cell r="A193" t="str">
            <v/>
          </cell>
          <cell r="B193" t="str">
            <v>1120149	BOMB</v>
          </cell>
          <cell r="C193" t="str">
            <v/>
          </cell>
          <cell r="D193">
            <v>0</v>
          </cell>
        </row>
        <row r="194">
          <cell r="A194">
            <v>1120149</v>
          </cell>
          <cell r="B194" t="str">
            <v>1120149</v>
          </cell>
          <cell r="C194" t="str">
            <v>BOMB JAZAK RIP TIGER VERDE 56/60 RER</v>
          </cell>
          <cell r="D194">
            <v>0</v>
          </cell>
        </row>
        <row r="195">
          <cell r="A195">
            <v>1120150</v>
          </cell>
          <cell r="B195" t="str">
            <v>1120150</v>
          </cell>
          <cell r="C195" t="str">
            <v>BOMB CLAS GAB GRIS 50/54 RER</v>
          </cell>
          <cell r="D195">
            <v>5650</v>
          </cell>
        </row>
        <row r="196">
          <cell r="A196">
            <v>1120159</v>
          </cell>
          <cell r="B196" t="str">
            <v>1120159</v>
          </cell>
          <cell r="C196" t="str">
            <v>NO USAR-BOMB TERM AZUL 34/48</v>
          </cell>
          <cell r="D196">
            <v>0</v>
          </cell>
        </row>
        <row r="197">
          <cell r="A197">
            <v>112016</v>
          </cell>
          <cell r="B197" t="str">
            <v>112016</v>
          </cell>
          <cell r="C197" t="str">
            <v/>
          </cell>
          <cell r="D197">
            <v>0</v>
          </cell>
        </row>
        <row r="198">
          <cell r="A198">
            <v>1120160</v>
          </cell>
          <cell r="B198" t="str">
            <v>1120160</v>
          </cell>
          <cell r="C198" t="str">
            <v>BOMB CLAS GAB GRIS 56/60 RER</v>
          </cell>
          <cell r="D198">
            <v>5800</v>
          </cell>
        </row>
        <row r="199">
          <cell r="A199">
            <v>1120161</v>
          </cell>
          <cell r="B199" t="str">
            <v>1120161</v>
          </cell>
          <cell r="C199" t="str">
            <v>NO USAR BOMB TERM AZUL 56/60</v>
          </cell>
          <cell r="D199">
            <v>1.18</v>
          </cell>
        </row>
        <row r="200">
          <cell r="A200">
            <v>1120162</v>
          </cell>
          <cell r="B200" t="str">
            <v>1120162</v>
          </cell>
          <cell r="C200" t="str">
            <v>NO USAR -BOMB TERM AZUL 62/66</v>
          </cell>
          <cell r="D200">
            <v>1.18</v>
          </cell>
        </row>
        <row r="201">
          <cell r="A201">
            <v>1120163</v>
          </cell>
          <cell r="B201" t="str">
            <v>1120163</v>
          </cell>
          <cell r="C201" t="str">
            <v>NO USAR - BOMB TERM NEGRA 36/48</v>
          </cell>
          <cell r="D201">
            <v>1.18</v>
          </cell>
        </row>
        <row r="202">
          <cell r="A202">
            <v>1120164</v>
          </cell>
          <cell r="B202" t="str">
            <v>1120164</v>
          </cell>
          <cell r="C202" t="str">
            <v>NO USAR - BOMB TERM NEGRA 50/54</v>
          </cell>
          <cell r="D202">
            <v>1.18</v>
          </cell>
        </row>
        <row r="203">
          <cell r="A203">
            <v>1120165</v>
          </cell>
          <cell r="B203" t="str">
            <v>1120165</v>
          </cell>
          <cell r="C203" t="str">
            <v>BOMB AMER RIP DIGITAL ACU 34/48 RER</v>
          </cell>
          <cell r="D203">
            <v>7900</v>
          </cell>
        </row>
        <row r="204">
          <cell r="A204">
            <v>1120166</v>
          </cell>
          <cell r="B204" t="str">
            <v>1120166</v>
          </cell>
          <cell r="C204" t="str">
            <v>BOMB AMER RIP DIGITAL ACU 50/54 RER</v>
          </cell>
          <cell r="D204">
            <v>8150</v>
          </cell>
        </row>
        <row r="205">
          <cell r="A205" t="str">
            <v/>
          </cell>
          <cell r="B205" t="str">
            <v>1120167	BOMB</v>
          </cell>
          <cell r="C205" t="str">
            <v/>
          </cell>
          <cell r="D205">
            <v>0</v>
          </cell>
        </row>
        <row r="206">
          <cell r="A206">
            <v>1120167</v>
          </cell>
          <cell r="B206" t="str">
            <v>1120167</v>
          </cell>
          <cell r="C206" t="str">
            <v>BOMB AMER RIP DIGITAL ACU 56/60 RER</v>
          </cell>
          <cell r="D206">
            <v>8380</v>
          </cell>
        </row>
        <row r="207">
          <cell r="A207">
            <v>1120168</v>
          </cell>
          <cell r="B207" t="str">
            <v>1120168</v>
          </cell>
          <cell r="C207" t="str">
            <v>BOMB AMER RIP DIGITAL ACU 62/66 RER</v>
          </cell>
          <cell r="D207">
            <v>8630</v>
          </cell>
        </row>
        <row r="208">
          <cell r="A208">
            <v>1120169</v>
          </cell>
          <cell r="B208" t="str">
            <v>1120169</v>
          </cell>
          <cell r="C208" t="str">
            <v>NO USAR - BOMB TERM AZUL 50/54</v>
          </cell>
          <cell r="D208">
            <v>0</v>
          </cell>
        </row>
        <row r="209">
          <cell r="A209">
            <v>1120170</v>
          </cell>
          <cell r="B209" t="str">
            <v>1120170</v>
          </cell>
          <cell r="C209" t="str">
            <v>BOMB CLAS GAB NEGRA 34/48 RER</v>
          </cell>
          <cell r="D209">
            <v>5500</v>
          </cell>
        </row>
        <row r="210">
          <cell r="A210">
            <v>1120171</v>
          </cell>
          <cell r="B210" t="str">
            <v>1120171</v>
          </cell>
          <cell r="C210" t="str">
            <v>NO USAR - BOMB TERM NEGRA 56/60</v>
          </cell>
          <cell r="D210">
            <v>1.18</v>
          </cell>
        </row>
        <row r="211">
          <cell r="A211">
            <v>1120172</v>
          </cell>
          <cell r="B211" t="str">
            <v>1120172</v>
          </cell>
          <cell r="C211" t="str">
            <v>NO USAR - BOMB TERM NEGRA 62/66</v>
          </cell>
          <cell r="D211">
            <v>1.18</v>
          </cell>
        </row>
        <row r="212">
          <cell r="A212">
            <v>1120173</v>
          </cell>
          <cell r="B212" t="str">
            <v>1120173</v>
          </cell>
          <cell r="C212" t="str">
            <v>BOMB TERMICA AZUL 36/48 RER</v>
          </cell>
          <cell r="D212">
            <v>8800</v>
          </cell>
        </row>
        <row r="213">
          <cell r="A213">
            <v>1120174</v>
          </cell>
          <cell r="B213" t="str">
            <v>1120174</v>
          </cell>
          <cell r="C213" t="str">
            <v>BOMB TERMICA AZUL 50/54 RER</v>
          </cell>
          <cell r="D213">
            <v>9050</v>
          </cell>
        </row>
        <row r="214">
          <cell r="A214">
            <v>1120175</v>
          </cell>
          <cell r="B214" t="str">
            <v>1120175</v>
          </cell>
          <cell r="C214" t="str">
            <v>BOMB CLAS GAB GRIS 62/66 RER</v>
          </cell>
          <cell r="D214">
            <v>5950</v>
          </cell>
        </row>
        <row r="215">
          <cell r="A215">
            <v>1120176</v>
          </cell>
          <cell r="B215" t="str">
            <v>1120176</v>
          </cell>
          <cell r="C215" t="str">
            <v>BOMB TERMICA AZUL 56/60 RER</v>
          </cell>
          <cell r="D215">
            <v>9250</v>
          </cell>
        </row>
        <row r="216">
          <cell r="A216" t="str">
            <v/>
          </cell>
          <cell r="B216" t="str">
            <v>1120177	BOMB</v>
          </cell>
          <cell r="C216" t="str">
            <v/>
          </cell>
          <cell r="D216">
            <v>0</v>
          </cell>
        </row>
        <row r="217">
          <cell r="A217">
            <v>1120177</v>
          </cell>
          <cell r="B217" t="str">
            <v>1120177</v>
          </cell>
          <cell r="C217" t="str">
            <v>BOMB TERMICA AZUL 62/66 RER</v>
          </cell>
          <cell r="D217">
            <v>9450</v>
          </cell>
        </row>
        <row r="218">
          <cell r="A218">
            <v>1120180</v>
          </cell>
          <cell r="B218" t="str">
            <v>1120180</v>
          </cell>
          <cell r="C218" t="str">
            <v>BOMB CLAS GAB NEGRA 50/54 RER</v>
          </cell>
          <cell r="D218">
            <v>5650</v>
          </cell>
        </row>
        <row r="219">
          <cell r="A219" t="str">
            <v/>
          </cell>
          <cell r="B219" t="str">
            <v>1120182	BOMB</v>
          </cell>
          <cell r="C219" t="str">
            <v/>
          </cell>
          <cell r="D219">
            <v>0</v>
          </cell>
        </row>
        <row r="220">
          <cell r="A220">
            <v>1120182</v>
          </cell>
          <cell r="B220" t="str">
            <v>1120182</v>
          </cell>
          <cell r="C220" t="str">
            <v>BOMB CLAS RIP AZUL NEUQUEN 34/48 RER</v>
          </cell>
          <cell r="D220">
            <v>5000</v>
          </cell>
        </row>
        <row r="221">
          <cell r="A221" t="str">
            <v/>
          </cell>
          <cell r="B221" t="str">
            <v>1120183	BOMB</v>
          </cell>
          <cell r="C221" t="str">
            <v/>
          </cell>
          <cell r="D221">
            <v>0</v>
          </cell>
        </row>
        <row r="222">
          <cell r="A222">
            <v>1120183</v>
          </cell>
          <cell r="B222" t="str">
            <v>1120183</v>
          </cell>
          <cell r="C222" t="str">
            <v>BOMB CLAS RIP AZUL NEUQUEN 50/54 RER</v>
          </cell>
          <cell r="D222">
            <v>5150</v>
          </cell>
        </row>
        <row r="223">
          <cell r="A223" t="str">
            <v/>
          </cell>
          <cell r="B223" t="str">
            <v>1120184	BOMB</v>
          </cell>
          <cell r="C223" t="str">
            <v/>
          </cell>
          <cell r="D223">
            <v>0</v>
          </cell>
        </row>
        <row r="224">
          <cell r="A224">
            <v>1120184</v>
          </cell>
          <cell r="B224" t="str">
            <v>1120184</v>
          </cell>
          <cell r="C224" t="str">
            <v>BOMB CLAS RIP AZUL NEUQUEN 56/60 RER</v>
          </cell>
          <cell r="D224">
            <v>5300</v>
          </cell>
        </row>
        <row r="225">
          <cell r="A225" t="str">
            <v/>
          </cell>
          <cell r="B225" t="str">
            <v>1120185	BOMB</v>
          </cell>
          <cell r="C225" t="str">
            <v/>
          </cell>
          <cell r="D225">
            <v>0</v>
          </cell>
        </row>
        <row r="226">
          <cell r="A226">
            <v>1120185</v>
          </cell>
          <cell r="B226" t="str">
            <v>1120185</v>
          </cell>
          <cell r="C226" t="str">
            <v>BOMB CLAS RIP AZUL NEUQUEN 62/66 RER</v>
          </cell>
          <cell r="D226">
            <v>5450</v>
          </cell>
        </row>
        <row r="227">
          <cell r="A227">
            <v>1120188</v>
          </cell>
          <cell r="B227" t="str">
            <v>1120188</v>
          </cell>
          <cell r="C227" t="str">
            <v>BOMB JAZAK GAB AZUL 56/60 RER</v>
          </cell>
          <cell r="D227">
            <v>9100</v>
          </cell>
        </row>
        <row r="228">
          <cell r="A228">
            <v>1120190</v>
          </cell>
          <cell r="B228" t="str">
            <v>1120190</v>
          </cell>
          <cell r="C228" t="str">
            <v>BOMB CLAS GAB NEGRA 56/60 RER</v>
          </cell>
          <cell r="D228">
            <v>5800</v>
          </cell>
        </row>
        <row r="229">
          <cell r="A229">
            <v>1120191</v>
          </cell>
          <cell r="B229" t="str">
            <v>1120191</v>
          </cell>
          <cell r="C229" t="str">
            <v>BOMB JAZAK RIP INFANTERIA 34/48 RER</v>
          </cell>
          <cell r="D229">
            <v>10200</v>
          </cell>
        </row>
        <row r="230">
          <cell r="A230">
            <v>1120192</v>
          </cell>
          <cell r="B230" t="str">
            <v>1120192</v>
          </cell>
          <cell r="C230" t="str">
            <v>BOMB JAZAK RIP INFANTERIA 50/54 RER</v>
          </cell>
          <cell r="D230">
            <v>10400</v>
          </cell>
        </row>
        <row r="231">
          <cell r="A231">
            <v>1120193</v>
          </cell>
          <cell r="B231" t="str">
            <v>1120193</v>
          </cell>
          <cell r="C231" t="str">
            <v>BOMB JAZAK RIP INFANTERIA 56/60 RER</v>
          </cell>
          <cell r="D231">
            <v>10600</v>
          </cell>
        </row>
        <row r="232">
          <cell r="A232" t="str">
            <v/>
          </cell>
          <cell r="B232" t="str">
            <v>1120194	BOMB</v>
          </cell>
          <cell r="C232" t="str">
            <v/>
          </cell>
          <cell r="D232">
            <v>0</v>
          </cell>
        </row>
        <row r="233">
          <cell r="A233">
            <v>1120194</v>
          </cell>
          <cell r="B233" t="str">
            <v>1120194</v>
          </cell>
          <cell r="C233" t="str">
            <v>BOMB JAZAK RIP INFANTERIA 62/66 RER</v>
          </cell>
          <cell r="D233">
            <v>10800</v>
          </cell>
        </row>
        <row r="234">
          <cell r="A234">
            <v>1120195</v>
          </cell>
          <cell r="B234" t="str">
            <v>1120195</v>
          </cell>
          <cell r="C234" t="str">
            <v>BOMB CLAS GAB NEGRA 62/66 RER</v>
          </cell>
          <cell r="D234">
            <v>5950</v>
          </cell>
        </row>
        <row r="235">
          <cell r="A235">
            <v>1120196</v>
          </cell>
          <cell r="B235" t="str">
            <v>1120196</v>
          </cell>
          <cell r="C235" t="str">
            <v>BOMB JAZAK GAB AZUL 34/48 RER</v>
          </cell>
          <cell r="D235">
            <v>8700</v>
          </cell>
        </row>
        <row r="236">
          <cell r="A236">
            <v>1120197</v>
          </cell>
          <cell r="B236" t="str">
            <v>1120197</v>
          </cell>
          <cell r="C236" t="str">
            <v>BOMB JAZAK GAB AZUL 50/54 RER</v>
          </cell>
          <cell r="D236">
            <v>8900</v>
          </cell>
        </row>
        <row r="237">
          <cell r="A237" t="str">
            <v/>
          </cell>
          <cell r="B237" t="str">
            <v>1120199	BOMB</v>
          </cell>
          <cell r="C237" t="str">
            <v/>
          </cell>
          <cell r="D237">
            <v>0</v>
          </cell>
        </row>
        <row r="238">
          <cell r="A238">
            <v>1120199</v>
          </cell>
          <cell r="B238" t="str">
            <v>1120199</v>
          </cell>
          <cell r="C238" t="str">
            <v>BOMB JAZAK RIP TIGER VERDE 62/66 RER</v>
          </cell>
          <cell r="D238">
            <v>0</v>
          </cell>
        </row>
        <row r="239">
          <cell r="A239" t="str">
            <v/>
          </cell>
          <cell r="B239" t="str">
            <v>1120200	BOMB</v>
          </cell>
          <cell r="C239" t="str">
            <v/>
          </cell>
          <cell r="D239">
            <v>0</v>
          </cell>
        </row>
        <row r="240">
          <cell r="A240">
            <v>1120200</v>
          </cell>
          <cell r="B240" t="str">
            <v>1120200</v>
          </cell>
          <cell r="C240" t="str">
            <v>BOMB JAZAK GAB AZUL 62/66 RER</v>
          </cell>
          <cell r="D240">
            <v>9300</v>
          </cell>
        </row>
        <row r="241">
          <cell r="A241">
            <v>1120201</v>
          </cell>
          <cell r="B241" t="str">
            <v>1120201</v>
          </cell>
          <cell r="C241" t="str">
            <v>BOMB JAZAK GAB NEGRA 34/48 RER</v>
          </cell>
          <cell r="D241">
            <v>8700</v>
          </cell>
        </row>
        <row r="242">
          <cell r="A242">
            <v>1120202</v>
          </cell>
          <cell r="B242" t="str">
            <v>1120202</v>
          </cell>
          <cell r="C242" t="str">
            <v>BOMB JAZAK GAB NEGRA 50/54 RER</v>
          </cell>
          <cell r="D242">
            <v>8900</v>
          </cell>
        </row>
        <row r="243">
          <cell r="A243">
            <v>1120203</v>
          </cell>
          <cell r="B243" t="str">
            <v>1120203</v>
          </cell>
          <cell r="C243" t="str">
            <v>BOMB JAZAK GAB NEGRA 56/60 RER</v>
          </cell>
          <cell r="D243">
            <v>9100</v>
          </cell>
        </row>
        <row r="244">
          <cell r="A244" t="str">
            <v/>
          </cell>
          <cell r="B244" t="str">
            <v>1120204	BOMB</v>
          </cell>
          <cell r="C244" t="str">
            <v/>
          </cell>
          <cell r="D244">
            <v>0</v>
          </cell>
        </row>
        <row r="245">
          <cell r="A245">
            <v>1120204</v>
          </cell>
          <cell r="B245" t="str">
            <v>1120204</v>
          </cell>
          <cell r="C245" t="str">
            <v>BOMB JAZAK GAB NEGRA 62/64 RER</v>
          </cell>
          <cell r="D245">
            <v>9300</v>
          </cell>
        </row>
        <row r="246">
          <cell r="A246">
            <v>1120206</v>
          </cell>
          <cell r="B246" t="str">
            <v>1120206</v>
          </cell>
          <cell r="C246" t="str">
            <v>BOMB AMER GAB NEGRA 34/48 RER</v>
          </cell>
          <cell r="D246">
            <v>6300</v>
          </cell>
        </row>
        <row r="247">
          <cell r="A247">
            <v>1120207</v>
          </cell>
          <cell r="B247" t="str">
            <v>1120207</v>
          </cell>
          <cell r="C247" t="str">
            <v>BOMB AMER GAB NEGRA 50/54 RER</v>
          </cell>
          <cell r="D247">
            <v>6480</v>
          </cell>
        </row>
        <row r="248">
          <cell r="A248">
            <v>1120208</v>
          </cell>
          <cell r="B248" t="str">
            <v>1120208</v>
          </cell>
          <cell r="C248" t="str">
            <v>BOMB AMER GAB NEGRA 56/60 RER</v>
          </cell>
          <cell r="D248">
            <v>6680</v>
          </cell>
        </row>
        <row r="249">
          <cell r="A249">
            <v>1120209</v>
          </cell>
          <cell r="B249" t="str">
            <v>1120209</v>
          </cell>
          <cell r="C249" t="str">
            <v>BOMB AMER GAB NEGRA 62/66 RER</v>
          </cell>
          <cell r="D249">
            <v>6880</v>
          </cell>
        </row>
        <row r="250">
          <cell r="A250" t="str">
            <v/>
          </cell>
          <cell r="B250" t="str">
            <v>1120210	BOMB</v>
          </cell>
          <cell r="C250" t="str">
            <v/>
          </cell>
          <cell r="D250">
            <v>0</v>
          </cell>
        </row>
        <row r="251">
          <cell r="A251">
            <v>1120210</v>
          </cell>
          <cell r="B251" t="str">
            <v>1120210</v>
          </cell>
          <cell r="C251" t="str">
            <v>BOMB JAZAK RIP DIG INFANTERIA 34/48 RER</v>
          </cell>
          <cell r="D251">
            <v>0</v>
          </cell>
        </row>
        <row r="252">
          <cell r="A252" t="str">
            <v/>
          </cell>
          <cell r="B252" t="str">
            <v>1120211	BOMB</v>
          </cell>
          <cell r="C252" t="str">
            <v/>
          </cell>
          <cell r="D252">
            <v>0</v>
          </cell>
        </row>
        <row r="253">
          <cell r="A253">
            <v>1120211</v>
          </cell>
          <cell r="B253" t="str">
            <v>1120211</v>
          </cell>
          <cell r="C253" t="str">
            <v>BOMB JAZAK RIP DIG INFANTERIA 50/54 RER</v>
          </cell>
          <cell r="D253">
            <v>0</v>
          </cell>
        </row>
        <row r="254">
          <cell r="A254" t="str">
            <v/>
          </cell>
          <cell r="B254" t="str">
            <v>1120212	BOMB</v>
          </cell>
          <cell r="C254" t="str">
            <v/>
          </cell>
          <cell r="D254">
            <v>0</v>
          </cell>
        </row>
        <row r="255">
          <cell r="A255">
            <v>1120212</v>
          </cell>
          <cell r="B255" t="str">
            <v>1120212</v>
          </cell>
          <cell r="C255" t="str">
            <v>BOMB JAZAK RIP DIG INFANTERIA 56/60 RER</v>
          </cell>
          <cell r="D255">
            <v>0</v>
          </cell>
        </row>
        <row r="256">
          <cell r="A256" t="str">
            <v/>
          </cell>
          <cell r="B256" t="str">
            <v>1120213	BOMB</v>
          </cell>
          <cell r="C256" t="str">
            <v/>
          </cell>
          <cell r="D256">
            <v>0</v>
          </cell>
        </row>
        <row r="257">
          <cell r="A257">
            <v>1120213</v>
          </cell>
          <cell r="B257" t="str">
            <v>1120213</v>
          </cell>
          <cell r="C257" t="str">
            <v>BOMB JAZAK RIP DIG INFANTERIA 62/66 RER</v>
          </cell>
          <cell r="D257">
            <v>0</v>
          </cell>
        </row>
        <row r="258">
          <cell r="A258">
            <v>1120214</v>
          </cell>
          <cell r="B258" t="str">
            <v>1120214</v>
          </cell>
          <cell r="C258" t="str">
            <v>BOMB JAZAK RIP DIG GRIS 34/48 RER</v>
          </cell>
          <cell r="D258">
            <v>10200</v>
          </cell>
        </row>
        <row r="259">
          <cell r="A259" t="str">
            <v/>
          </cell>
          <cell r="B259" t="str">
            <v>1120215	BOMB</v>
          </cell>
          <cell r="C259" t="str">
            <v/>
          </cell>
          <cell r="D259">
            <v>0</v>
          </cell>
        </row>
        <row r="260">
          <cell r="A260">
            <v>1120215</v>
          </cell>
          <cell r="B260" t="str">
            <v>1120215</v>
          </cell>
          <cell r="C260" t="str">
            <v>BOMB JAZAK RIP DIG GRIS 50/54 RER</v>
          </cell>
          <cell r="D260">
            <v>10400</v>
          </cell>
        </row>
        <row r="261">
          <cell r="A261" t="str">
            <v/>
          </cell>
          <cell r="B261" t="str">
            <v>1120216	BOMB</v>
          </cell>
          <cell r="C261" t="str">
            <v/>
          </cell>
          <cell r="D261">
            <v>0</v>
          </cell>
        </row>
        <row r="262">
          <cell r="A262">
            <v>1120216</v>
          </cell>
          <cell r="B262" t="str">
            <v>1120216</v>
          </cell>
          <cell r="C262" t="str">
            <v>BOMB JAZAK RIP DIG GRIS 56/60 RER</v>
          </cell>
          <cell r="D262">
            <v>10600</v>
          </cell>
        </row>
        <row r="263">
          <cell r="A263" t="str">
            <v/>
          </cell>
          <cell r="B263" t="str">
            <v>1120217	BOMB</v>
          </cell>
          <cell r="C263" t="str">
            <v/>
          </cell>
          <cell r="D263">
            <v>0</v>
          </cell>
        </row>
        <row r="264">
          <cell r="A264">
            <v>1120217</v>
          </cell>
          <cell r="B264" t="str">
            <v>1120217</v>
          </cell>
          <cell r="C264" t="str">
            <v>BOMB JAZAK RIP DIG GRIS 62/66 RER</v>
          </cell>
          <cell r="D264">
            <v>10800</v>
          </cell>
        </row>
        <row r="265">
          <cell r="A265">
            <v>1120220</v>
          </cell>
          <cell r="B265" t="str">
            <v>1120220</v>
          </cell>
          <cell r="C265" t="str">
            <v>BOMB AMER RIP TIGER VERDE 34/48 RER</v>
          </cell>
          <cell r="D265">
            <v>0</v>
          </cell>
        </row>
        <row r="266">
          <cell r="A266">
            <v>1120221</v>
          </cell>
          <cell r="B266" t="str">
            <v>1120221</v>
          </cell>
          <cell r="C266" t="str">
            <v>BOMB AMER RIP TIGER VERDE 50/54 RER</v>
          </cell>
          <cell r="D266">
            <v>0</v>
          </cell>
        </row>
        <row r="267">
          <cell r="A267">
            <v>1120222</v>
          </cell>
          <cell r="B267" t="str">
            <v>1120222</v>
          </cell>
          <cell r="C267" t="str">
            <v>BOMB AMER RIP TIGER VERDE 56/60 RER</v>
          </cell>
          <cell r="D267">
            <v>0</v>
          </cell>
        </row>
        <row r="268">
          <cell r="A268" t="str">
            <v/>
          </cell>
          <cell r="B268" t="str">
            <v>1120223	BOMB</v>
          </cell>
          <cell r="C268" t="str">
            <v/>
          </cell>
          <cell r="D268">
            <v>0</v>
          </cell>
        </row>
        <row r="269">
          <cell r="A269">
            <v>1120223</v>
          </cell>
          <cell r="B269" t="str">
            <v>1120223</v>
          </cell>
          <cell r="C269" t="str">
            <v>BOMB AMER RIP TIGER VERDE 62/66 RER</v>
          </cell>
          <cell r="D269">
            <v>0</v>
          </cell>
        </row>
        <row r="270">
          <cell r="A270">
            <v>1120230</v>
          </cell>
          <cell r="B270" t="str">
            <v>1120230</v>
          </cell>
          <cell r="C270" t="str">
            <v>PANT GRIS TOPO 34/48 RER</v>
          </cell>
          <cell r="D270">
            <v>3962.65</v>
          </cell>
        </row>
        <row r="271">
          <cell r="A271">
            <v>1120231</v>
          </cell>
          <cell r="B271" t="str">
            <v>1120231</v>
          </cell>
          <cell r="C271" t="str">
            <v>PANT GRIS TOPO 50/54 RER</v>
          </cell>
          <cell r="D271">
            <v>4210.32</v>
          </cell>
        </row>
        <row r="272">
          <cell r="A272">
            <v>1120232</v>
          </cell>
          <cell r="B272" t="str">
            <v>1120232</v>
          </cell>
          <cell r="C272" t="str">
            <v>PANT GRIS TOPO 56/60 RER</v>
          </cell>
          <cell r="D272">
            <v>4457.9799999999996</v>
          </cell>
        </row>
        <row r="273">
          <cell r="A273">
            <v>1120233</v>
          </cell>
          <cell r="B273" t="str">
            <v>1120233</v>
          </cell>
          <cell r="C273" t="str">
            <v>BOMB JAZAK RIP MULTICAM BLACK 34/48</v>
          </cell>
          <cell r="D273">
            <v>10200</v>
          </cell>
        </row>
        <row r="274">
          <cell r="A274" t="str">
            <v/>
          </cell>
          <cell r="B274" t="str">
            <v>1120234	BOMB</v>
          </cell>
          <cell r="C274" t="str">
            <v/>
          </cell>
          <cell r="D274">
            <v>0</v>
          </cell>
        </row>
        <row r="275">
          <cell r="A275">
            <v>1120234</v>
          </cell>
          <cell r="B275" t="str">
            <v>1120234</v>
          </cell>
          <cell r="C275" t="str">
            <v>BOMB JAZAK RIP MULTICAM BLACK 50/54</v>
          </cell>
          <cell r="D275">
            <v>10400</v>
          </cell>
        </row>
        <row r="276">
          <cell r="A276" t="str">
            <v/>
          </cell>
          <cell r="B276" t="str">
            <v>1120235	BOMB</v>
          </cell>
          <cell r="C276" t="str">
            <v/>
          </cell>
          <cell r="D276">
            <v>0</v>
          </cell>
        </row>
        <row r="277">
          <cell r="A277">
            <v>1120235</v>
          </cell>
          <cell r="B277" t="str">
            <v>1120235</v>
          </cell>
          <cell r="C277" t="str">
            <v>BOMB JAZAK RIP MULTICAM BLACK 56/60</v>
          </cell>
          <cell r="D277">
            <v>10600</v>
          </cell>
        </row>
        <row r="278">
          <cell r="A278" t="str">
            <v/>
          </cell>
          <cell r="B278" t="str">
            <v>1120236	BOMB</v>
          </cell>
          <cell r="C278" t="str">
            <v/>
          </cell>
          <cell r="D278">
            <v>0</v>
          </cell>
        </row>
        <row r="279">
          <cell r="A279">
            <v>1120236</v>
          </cell>
          <cell r="B279" t="str">
            <v>1120236</v>
          </cell>
          <cell r="C279" t="str">
            <v>BOMB JAZAK RIP MULTICAM BLACK 62/66</v>
          </cell>
          <cell r="D279">
            <v>10800</v>
          </cell>
        </row>
        <row r="280">
          <cell r="A280">
            <v>1120238</v>
          </cell>
          <cell r="B280" t="str">
            <v>1120238</v>
          </cell>
          <cell r="C280" t="str">
            <v>PANT NEGRO TROPICAL 34/48 RER</v>
          </cell>
          <cell r="D280">
            <v>2971.99</v>
          </cell>
        </row>
        <row r="281">
          <cell r="A281" t="str">
            <v/>
          </cell>
          <cell r="B281" t="str">
            <v>1120239	PANT</v>
          </cell>
          <cell r="C281" t="str">
            <v/>
          </cell>
          <cell r="D281">
            <v>0</v>
          </cell>
        </row>
        <row r="282">
          <cell r="A282">
            <v>1120239</v>
          </cell>
          <cell r="B282" t="str">
            <v>1120239</v>
          </cell>
          <cell r="C282" t="str">
            <v>PANT AZUL FRIZA DEPORTIVA</v>
          </cell>
          <cell r="D282">
            <v>0</v>
          </cell>
        </row>
        <row r="283">
          <cell r="A283" t="str">
            <v/>
          </cell>
          <cell r="B283" t="str">
            <v>1120240	PANT</v>
          </cell>
          <cell r="C283" t="str">
            <v/>
          </cell>
          <cell r="D283">
            <v>0</v>
          </cell>
        </row>
        <row r="284">
          <cell r="A284">
            <v>1120240</v>
          </cell>
          <cell r="B284" t="str">
            <v>1120240</v>
          </cell>
          <cell r="C284" t="str">
            <v>PANT LARGO DE GIMNASIA AZUL RER</v>
          </cell>
          <cell r="D284">
            <v>0</v>
          </cell>
        </row>
        <row r="285">
          <cell r="A285">
            <v>1120241</v>
          </cell>
          <cell r="B285" t="str">
            <v>1120241</v>
          </cell>
          <cell r="C285" t="str">
            <v>BOMB CLAS GAB BOLS RURAL AZUL 34/48</v>
          </cell>
          <cell r="D285">
            <v>5500</v>
          </cell>
        </row>
        <row r="286">
          <cell r="A286">
            <v>1120242</v>
          </cell>
          <cell r="B286" t="str">
            <v>1120242</v>
          </cell>
          <cell r="C286" t="str">
            <v>BOMB CLAS GAB BOLS RURAL AZUL 50/54</v>
          </cell>
          <cell r="D286">
            <v>5650</v>
          </cell>
        </row>
        <row r="287">
          <cell r="A287" t="str">
            <v/>
          </cell>
          <cell r="B287" t="str">
            <v>1120243	BOMB</v>
          </cell>
          <cell r="C287" t="str">
            <v/>
          </cell>
          <cell r="D287">
            <v>0</v>
          </cell>
        </row>
        <row r="288">
          <cell r="A288">
            <v>1120243</v>
          </cell>
          <cell r="B288" t="str">
            <v>1120243</v>
          </cell>
          <cell r="C288" t="str">
            <v>BOMB CLAS GAB BOLS RURAL AZUL 56/60</v>
          </cell>
          <cell r="D288">
            <v>5800</v>
          </cell>
        </row>
        <row r="289">
          <cell r="A289">
            <v>1120246</v>
          </cell>
          <cell r="B289" t="str">
            <v>1120246</v>
          </cell>
          <cell r="C289" t="str">
            <v>BOMB CLAS GAB AZUL 50/54 RER</v>
          </cell>
          <cell r="D289">
            <v>5650</v>
          </cell>
        </row>
        <row r="290">
          <cell r="A290" t="str">
            <v/>
          </cell>
          <cell r="B290" t="str">
            <v>1120246B</v>
          </cell>
          <cell r="C290" t="str">
            <v>BOMB CLAS GAB AZUL 50/54</v>
          </cell>
          <cell r="D290">
            <v>5443.22</v>
          </cell>
        </row>
        <row r="291">
          <cell r="A291">
            <v>1120247</v>
          </cell>
          <cell r="B291" t="str">
            <v>1120247</v>
          </cell>
          <cell r="C291" t="str">
            <v>BOMB CLAS GAB AZUL 56/60 RER</v>
          </cell>
          <cell r="D291">
            <v>5800</v>
          </cell>
        </row>
        <row r="292">
          <cell r="A292" t="str">
            <v/>
          </cell>
          <cell r="B292" t="str">
            <v>1120247B</v>
          </cell>
          <cell r="C292" t="str">
            <v>BOMB CLAS GAB AZUL 56/60</v>
          </cell>
          <cell r="D292">
            <v>5103.0200000000004</v>
          </cell>
        </row>
        <row r="293">
          <cell r="A293">
            <v>1120248</v>
          </cell>
          <cell r="B293" t="str">
            <v>1120248</v>
          </cell>
          <cell r="C293" t="str">
            <v>BOMB CLAS GAB AZUL 62/68 RER</v>
          </cell>
          <cell r="D293">
            <v>5950</v>
          </cell>
        </row>
        <row r="294">
          <cell r="A294">
            <v>1120250</v>
          </cell>
          <cell r="B294" t="str">
            <v>1120250</v>
          </cell>
          <cell r="C294" t="str">
            <v>BOMB AMER GAB PETREO 34/48 RER</v>
          </cell>
          <cell r="D294">
            <v>0</v>
          </cell>
        </row>
        <row r="295">
          <cell r="A295">
            <v>1120251</v>
          </cell>
          <cell r="B295" t="str">
            <v>1120251</v>
          </cell>
          <cell r="C295" t="str">
            <v>BOMB AMER GAB PETREO 50/54</v>
          </cell>
          <cell r="D295">
            <v>0</v>
          </cell>
        </row>
        <row r="296">
          <cell r="A296">
            <v>1120260</v>
          </cell>
          <cell r="B296" t="str">
            <v>1120260</v>
          </cell>
          <cell r="C296" t="str">
            <v>NO USAR 34/48 PREF 1120250</v>
          </cell>
          <cell r="D296">
            <v>0</v>
          </cell>
        </row>
        <row r="297">
          <cell r="A297">
            <v>1120261</v>
          </cell>
          <cell r="B297" t="str">
            <v>1120261</v>
          </cell>
          <cell r="C297" t="str">
            <v>NO USAR 50/54 PREF 1120251</v>
          </cell>
          <cell r="D297">
            <v>0</v>
          </cell>
        </row>
        <row r="298">
          <cell r="A298">
            <v>1120262</v>
          </cell>
          <cell r="B298" t="str">
            <v>1120262</v>
          </cell>
          <cell r="C298" t="str">
            <v>NO USAR 56/60 PREF 1120252 RER</v>
          </cell>
          <cell r="D298">
            <v>0</v>
          </cell>
        </row>
        <row r="299">
          <cell r="A299">
            <v>1120263</v>
          </cell>
          <cell r="B299" t="str">
            <v>1120263</v>
          </cell>
          <cell r="C299" t="str">
            <v>BOMB HAGANA RIP MULTICAM EJERC 34/48 RER</v>
          </cell>
          <cell r="D299">
            <v>9200</v>
          </cell>
        </row>
        <row r="300">
          <cell r="A300">
            <v>1120264</v>
          </cell>
          <cell r="B300" t="str">
            <v>1120264</v>
          </cell>
          <cell r="C300" t="str">
            <v>BOMB HAGANA RIP MULTICAM EJERC 50/54 RER</v>
          </cell>
          <cell r="D300">
            <v>9350</v>
          </cell>
        </row>
        <row r="301">
          <cell r="A301" t="str">
            <v/>
          </cell>
          <cell r="B301" t="str">
            <v>1120265	BOMB</v>
          </cell>
          <cell r="C301" t="str">
            <v/>
          </cell>
          <cell r="D301">
            <v>0</v>
          </cell>
        </row>
        <row r="302">
          <cell r="A302">
            <v>1120265</v>
          </cell>
          <cell r="B302" t="str">
            <v>1120265</v>
          </cell>
          <cell r="C302" t="str">
            <v>BOMB HAGANA RIP MULTICAM EJERC 56/60 RER</v>
          </cell>
          <cell r="D302">
            <v>9500</v>
          </cell>
        </row>
        <row r="303">
          <cell r="A303" t="str">
            <v/>
          </cell>
          <cell r="B303" t="str">
            <v>1120266	BOMB</v>
          </cell>
          <cell r="C303" t="str">
            <v/>
          </cell>
          <cell r="D303">
            <v>0</v>
          </cell>
        </row>
        <row r="304">
          <cell r="A304">
            <v>1120266</v>
          </cell>
          <cell r="B304" t="str">
            <v>1120266</v>
          </cell>
          <cell r="C304" t="str">
            <v>BOMB HAGANA RIP MULTICAM EJERC 62/66 RER</v>
          </cell>
          <cell r="D304">
            <v>9650</v>
          </cell>
        </row>
        <row r="305">
          <cell r="A305">
            <v>1120267</v>
          </cell>
          <cell r="B305" t="str">
            <v>1120267</v>
          </cell>
          <cell r="C305" t="str">
            <v>BOMB HAGANA RIP AZUL 36/48 RER</v>
          </cell>
          <cell r="D305">
            <v>7900</v>
          </cell>
        </row>
        <row r="306">
          <cell r="A306">
            <v>1120268</v>
          </cell>
          <cell r="B306" t="str">
            <v>1120268</v>
          </cell>
          <cell r="C306" t="str">
            <v>BOMB HAGANA RIP AZUL 50/54 RER</v>
          </cell>
          <cell r="D306">
            <v>8100</v>
          </cell>
        </row>
        <row r="307">
          <cell r="A307" t="str">
            <v/>
          </cell>
          <cell r="B307" t="str">
            <v>1120269	BOMB</v>
          </cell>
          <cell r="C307" t="str">
            <v/>
          </cell>
          <cell r="D307">
            <v>0</v>
          </cell>
        </row>
        <row r="308">
          <cell r="A308">
            <v>1120269</v>
          </cell>
          <cell r="B308" t="str">
            <v>1120269</v>
          </cell>
          <cell r="C308" t="str">
            <v>BOMB HAGANA RIP AZUL 56/60 RER</v>
          </cell>
          <cell r="D308">
            <v>8250</v>
          </cell>
        </row>
        <row r="309">
          <cell r="A309" t="str">
            <v/>
          </cell>
          <cell r="B309" t="str">
            <v>1120270	BOMB</v>
          </cell>
          <cell r="C309" t="str">
            <v/>
          </cell>
          <cell r="D309">
            <v>0</v>
          </cell>
        </row>
        <row r="310">
          <cell r="A310">
            <v>1120270</v>
          </cell>
          <cell r="B310" t="str">
            <v>1120270</v>
          </cell>
          <cell r="C310" t="str">
            <v>BOMB HAGANA RIP AZUL 62/66 RER</v>
          </cell>
          <cell r="D310">
            <v>8400</v>
          </cell>
        </row>
        <row r="311">
          <cell r="A311">
            <v>1120271</v>
          </cell>
          <cell r="B311" t="str">
            <v>1120271</v>
          </cell>
          <cell r="C311" t="str">
            <v>BOMB HAGANA RIP NEGRA 36/48 RER</v>
          </cell>
          <cell r="D311">
            <v>7900</v>
          </cell>
        </row>
        <row r="312">
          <cell r="A312">
            <v>1120272</v>
          </cell>
          <cell r="B312" t="str">
            <v>1120272</v>
          </cell>
          <cell r="C312" t="str">
            <v>BOMB HAGANA RIP NEGRA 50/54 RER</v>
          </cell>
          <cell r="D312">
            <v>8100</v>
          </cell>
        </row>
        <row r="313">
          <cell r="A313" t="str">
            <v/>
          </cell>
          <cell r="B313" t="str">
            <v>1120273	BOMB</v>
          </cell>
          <cell r="C313" t="str">
            <v/>
          </cell>
          <cell r="D313">
            <v>0</v>
          </cell>
        </row>
        <row r="314">
          <cell r="A314">
            <v>1120273</v>
          </cell>
          <cell r="B314" t="str">
            <v>1120273</v>
          </cell>
          <cell r="C314" t="str">
            <v>BOMB HAGANA RIP NEGRA 56/60 RER</v>
          </cell>
          <cell r="D314">
            <v>8250</v>
          </cell>
        </row>
        <row r="315">
          <cell r="A315" t="str">
            <v/>
          </cell>
          <cell r="B315" t="str">
            <v>1120274	BOMB</v>
          </cell>
          <cell r="C315" t="str">
            <v/>
          </cell>
          <cell r="D315">
            <v>0</v>
          </cell>
        </row>
        <row r="316">
          <cell r="A316">
            <v>1120274</v>
          </cell>
          <cell r="B316" t="str">
            <v>1120274</v>
          </cell>
          <cell r="C316" t="str">
            <v>BOMB HAGANA RIP NEGRA 62/66 RER</v>
          </cell>
          <cell r="D316">
            <v>8400</v>
          </cell>
        </row>
        <row r="317">
          <cell r="A317">
            <v>1120275</v>
          </cell>
          <cell r="B317" t="str">
            <v>1120275</v>
          </cell>
          <cell r="C317" t="str">
            <v>BOMB HAGANA RIP DIGITAL VERDE 36/48 RER</v>
          </cell>
          <cell r="D317">
            <v>9200</v>
          </cell>
        </row>
        <row r="318">
          <cell r="A318">
            <v>1120276</v>
          </cell>
          <cell r="B318" t="str">
            <v>1120276</v>
          </cell>
          <cell r="C318" t="str">
            <v>BOMB HAGANA RIP DIGITAL VERDE 50/54 RER</v>
          </cell>
          <cell r="D318">
            <v>9350</v>
          </cell>
        </row>
        <row r="319">
          <cell r="A319" t="str">
            <v/>
          </cell>
          <cell r="B319" t="str">
            <v>1120277	BOMB</v>
          </cell>
          <cell r="C319" t="str">
            <v/>
          </cell>
          <cell r="D319">
            <v>0</v>
          </cell>
        </row>
        <row r="320">
          <cell r="A320">
            <v>1120277</v>
          </cell>
          <cell r="B320" t="str">
            <v>1120277</v>
          </cell>
          <cell r="C320" t="str">
            <v>BOMB HAGANA RIP DIGITAL VERDE 56/60 RER</v>
          </cell>
          <cell r="D320">
            <v>9500</v>
          </cell>
        </row>
        <row r="321">
          <cell r="A321" t="str">
            <v/>
          </cell>
          <cell r="B321" t="str">
            <v>1120278	BOMB</v>
          </cell>
          <cell r="C321" t="str">
            <v/>
          </cell>
          <cell r="D321">
            <v>0</v>
          </cell>
        </row>
        <row r="322">
          <cell r="A322">
            <v>1120278</v>
          </cell>
          <cell r="B322" t="str">
            <v>1120278</v>
          </cell>
          <cell r="C322" t="str">
            <v>BOMB HAGANA RIP DIGITAL VERDE 62/66 RER</v>
          </cell>
          <cell r="D322">
            <v>9650</v>
          </cell>
        </row>
        <row r="323">
          <cell r="A323">
            <v>1120280</v>
          </cell>
          <cell r="B323" t="str">
            <v>1120280</v>
          </cell>
          <cell r="C323" t="str">
            <v>PANT NEGRO GABARDINA 34/48 RER</v>
          </cell>
          <cell r="D323">
            <v>3962.65</v>
          </cell>
        </row>
        <row r="324">
          <cell r="A324">
            <v>1120285</v>
          </cell>
          <cell r="B324" t="str">
            <v>1120285</v>
          </cell>
          <cell r="C324" t="str">
            <v>BOMB CLAS GAB AZUL 36/48 RER</v>
          </cell>
          <cell r="D324">
            <v>5500</v>
          </cell>
        </row>
        <row r="325">
          <cell r="A325" t="str">
            <v/>
          </cell>
          <cell r="B325" t="str">
            <v>1120285B</v>
          </cell>
          <cell r="C325" t="str">
            <v>BOMB CLAS GAB AZUL 36/48</v>
          </cell>
          <cell r="D325">
            <v>4876.22</v>
          </cell>
        </row>
        <row r="326">
          <cell r="A326">
            <v>1120286</v>
          </cell>
          <cell r="B326" t="str">
            <v>1120286</v>
          </cell>
          <cell r="C326" t="str">
            <v>BOMB CLAS GAB PETREO 34/48 RER</v>
          </cell>
          <cell r="D326">
            <v>0</v>
          </cell>
        </row>
        <row r="327">
          <cell r="A327">
            <v>1120287</v>
          </cell>
          <cell r="B327" t="str">
            <v>1120287</v>
          </cell>
          <cell r="C327" t="str">
            <v>BOMB CLAS GAB PETREO 50/54 RER</v>
          </cell>
          <cell r="D327">
            <v>0</v>
          </cell>
        </row>
        <row r="328">
          <cell r="A328">
            <v>1120288</v>
          </cell>
          <cell r="B328" t="str">
            <v>1120288</v>
          </cell>
          <cell r="C328" t="str">
            <v>BOMB CLAS GAB PETREO 56/60 RER</v>
          </cell>
          <cell r="D328">
            <v>0</v>
          </cell>
        </row>
        <row r="329">
          <cell r="A329">
            <v>1120289</v>
          </cell>
          <cell r="B329" t="str">
            <v>1120289</v>
          </cell>
          <cell r="C329" t="str">
            <v>BOMB CLAS GAB PETREO 62/66</v>
          </cell>
          <cell r="D329">
            <v>0</v>
          </cell>
        </row>
        <row r="330">
          <cell r="A330" t="str">
            <v/>
          </cell>
          <cell r="B330" t="str">
            <v>1120290	BOMB</v>
          </cell>
          <cell r="C330" t="str">
            <v/>
          </cell>
          <cell r="D330">
            <v>0</v>
          </cell>
        </row>
        <row r="331">
          <cell r="A331">
            <v>1120290</v>
          </cell>
          <cell r="B331" t="str">
            <v>1120290</v>
          </cell>
          <cell r="C331" t="str">
            <v>BOMB CLAS GAB BEIGE 34/48 RER</v>
          </cell>
          <cell r="D331">
            <v>5500</v>
          </cell>
        </row>
        <row r="332">
          <cell r="A332" t="str">
            <v/>
          </cell>
          <cell r="B332" t="str">
            <v>1120291	BOMB</v>
          </cell>
          <cell r="C332" t="str">
            <v/>
          </cell>
          <cell r="D332">
            <v>0</v>
          </cell>
        </row>
        <row r="333">
          <cell r="A333">
            <v>1120291</v>
          </cell>
          <cell r="B333" t="str">
            <v>1120291</v>
          </cell>
          <cell r="C333" t="str">
            <v>BOMB CLAS GAB BEIGE 50/54 RER</v>
          </cell>
          <cell r="D333">
            <v>5650</v>
          </cell>
        </row>
        <row r="334">
          <cell r="A334" t="str">
            <v/>
          </cell>
          <cell r="B334" t="str">
            <v>1120292	BOMB</v>
          </cell>
          <cell r="C334" t="str">
            <v/>
          </cell>
          <cell r="D334">
            <v>0</v>
          </cell>
        </row>
        <row r="335">
          <cell r="A335">
            <v>1120292</v>
          </cell>
          <cell r="B335" t="str">
            <v>1120292</v>
          </cell>
          <cell r="C335" t="str">
            <v>BOMB CLAS GAB BEIGE 56/60 RER</v>
          </cell>
          <cell r="D335">
            <v>5800</v>
          </cell>
        </row>
        <row r="336">
          <cell r="A336" t="str">
            <v/>
          </cell>
          <cell r="B336" t="str">
            <v>1120293	BOMB</v>
          </cell>
          <cell r="C336" t="str">
            <v/>
          </cell>
          <cell r="D336">
            <v>0</v>
          </cell>
        </row>
        <row r="337">
          <cell r="A337">
            <v>1120293</v>
          </cell>
          <cell r="B337" t="str">
            <v>1120293</v>
          </cell>
          <cell r="C337" t="str">
            <v>BOMB CLAS GAB BEIGE 62/66 RER</v>
          </cell>
          <cell r="D337">
            <v>5950</v>
          </cell>
        </row>
        <row r="338">
          <cell r="A338" t="str">
            <v/>
          </cell>
          <cell r="B338" t="str">
            <v>1120299	BOMB</v>
          </cell>
          <cell r="C338" t="str">
            <v/>
          </cell>
          <cell r="D338">
            <v>0</v>
          </cell>
        </row>
        <row r="339">
          <cell r="A339">
            <v>1120299</v>
          </cell>
          <cell r="B339" t="str">
            <v>1120299</v>
          </cell>
          <cell r="C339" t="str">
            <v>BOMB CONDOR GAB BEIGE</v>
          </cell>
          <cell r="D339">
            <v>0</v>
          </cell>
        </row>
        <row r="340">
          <cell r="A340" t="str">
            <v/>
          </cell>
          <cell r="B340" t="str">
            <v>1120300	BOMB</v>
          </cell>
          <cell r="C340" t="str">
            <v/>
          </cell>
          <cell r="D340">
            <v>0</v>
          </cell>
        </row>
        <row r="341">
          <cell r="A341">
            <v>1120300</v>
          </cell>
          <cell r="B341" t="str">
            <v>1120300</v>
          </cell>
          <cell r="C341" t="str">
            <v>BOMB CLAS RIP PETREO 34/48 RER</v>
          </cell>
          <cell r="D341">
            <v>0</v>
          </cell>
        </row>
        <row r="342">
          <cell r="A342" t="str">
            <v/>
          </cell>
          <cell r="B342" t="str">
            <v>1120301	BOMB</v>
          </cell>
          <cell r="C342" t="str">
            <v/>
          </cell>
          <cell r="D342">
            <v>0</v>
          </cell>
        </row>
        <row r="343">
          <cell r="A343">
            <v>1120301</v>
          </cell>
          <cell r="B343" t="str">
            <v>1120301</v>
          </cell>
          <cell r="C343" t="str">
            <v>BOMB CLAS RIP PETREO 50/54 RER</v>
          </cell>
          <cell r="D343">
            <v>0</v>
          </cell>
        </row>
        <row r="344">
          <cell r="A344" t="str">
            <v/>
          </cell>
          <cell r="B344" t="str">
            <v>1120302	BOMB</v>
          </cell>
          <cell r="C344" t="str">
            <v/>
          </cell>
          <cell r="D344">
            <v>0</v>
          </cell>
        </row>
        <row r="345">
          <cell r="A345">
            <v>1120302</v>
          </cell>
          <cell r="B345" t="str">
            <v>1120302</v>
          </cell>
          <cell r="C345" t="str">
            <v>BOMB CLAS RIP PETREO 56/60 RER</v>
          </cell>
          <cell r="D345">
            <v>0</v>
          </cell>
        </row>
        <row r="346">
          <cell r="A346">
            <v>1120303</v>
          </cell>
          <cell r="B346" t="str">
            <v>1120303</v>
          </cell>
          <cell r="C346" t="str">
            <v>BOMB CLAS RIP PETREO 62/66</v>
          </cell>
          <cell r="D346">
            <v>0</v>
          </cell>
        </row>
        <row r="347">
          <cell r="A347">
            <v>1120305</v>
          </cell>
          <cell r="B347" t="str">
            <v>1120305</v>
          </cell>
          <cell r="C347" t="str">
            <v>BOMB CLAS GAB NEGRA DAMA/SPANDE 34/48RER</v>
          </cell>
          <cell r="D347">
            <v>6500</v>
          </cell>
        </row>
        <row r="348">
          <cell r="A348">
            <v>1120306</v>
          </cell>
          <cell r="B348" t="str">
            <v>1120306</v>
          </cell>
          <cell r="C348" t="str">
            <v>BOMB CLAS GAB NEGRA DAMA/SPANDE 50/54RER</v>
          </cell>
          <cell r="D348">
            <v>6500</v>
          </cell>
        </row>
        <row r="349">
          <cell r="A349">
            <v>1120307</v>
          </cell>
          <cell r="B349" t="str">
            <v>1120307</v>
          </cell>
          <cell r="C349" t="str">
            <v>BOMB CLAS GAB NEGRA DAMA/SPANDE 56/60RER</v>
          </cell>
          <cell r="D349">
            <v>0</v>
          </cell>
        </row>
        <row r="350">
          <cell r="A350" t="str">
            <v/>
          </cell>
          <cell r="B350" t="str">
            <v>1120310	BOMB</v>
          </cell>
          <cell r="C350" t="str">
            <v/>
          </cell>
          <cell r="D350">
            <v>0</v>
          </cell>
        </row>
        <row r="351">
          <cell r="A351">
            <v>1120310</v>
          </cell>
          <cell r="B351" t="str">
            <v>1120310</v>
          </cell>
          <cell r="C351" t="str">
            <v>BOMB CLAS RIP PETREO DAMA 34/48 RER</v>
          </cell>
          <cell r="D351">
            <v>0</v>
          </cell>
        </row>
        <row r="352">
          <cell r="A352" t="str">
            <v/>
          </cell>
          <cell r="B352" t="str">
            <v>1120311	BOMB</v>
          </cell>
          <cell r="C352" t="str">
            <v/>
          </cell>
          <cell r="D352">
            <v>0</v>
          </cell>
        </row>
        <row r="353">
          <cell r="A353">
            <v>1120311</v>
          </cell>
          <cell r="B353" t="str">
            <v>1120311</v>
          </cell>
          <cell r="C353" t="str">
            <v>BOMB CLAS RIP PETREO DAMA 50/54</v>
          </cell>
          <cell r="D353">
            <v>0</v>
          </cell>
        </row>
        <row r="354">
          <cell r="A354" t="str">
            <v/>
          </cell>
          <cell r="B354" t="str">
            <v>1120312	BOMB</v>
          </cell>
          <cell r="C354" t="str">
            <v/>
          </cell>
          <cell r="D354">
            <v>0</v>
          </cell>
        </row>
        <row r="355">
          <cell r="A355">
            <v>1120312</v>
          </cell>
          <cell r="B355" t="str">
            <v>1120312</v>
          </cell>
          <cell r="C355" t="str">
            <v>BOMB CLAS RIP PETREO DAMA 56/60</v>
          </cell>
          <cell r="D355">
            <v>0</v>
          </cell>
        </row>
        <row r="356">
          <cell r="A356">
            <v>1120313</v>
          </cell>
          <cell r="B356" t="str">
            <v>1120313</v>
          </cell>
          <cell r="C356" t="str">
            <v>BOMB CLAS RIP PETREO DAMA 62/66</v>
          </cell>
          <cell r="D356">
            <v>0</v>
          </cell>
        </row>
        <row r="357">
          <cell r="A357">
            <v>1120315</v>
          </cell>
          <cell r="B357" t="str">
            <v>1120315</v>
          </cell>
          <cell r="C357" t="str">
            <v>BOMB CLAS RIP DESERTICO 34/48 RER</v>
          </cell>
          <cell r="D357">
            <v>6600</v>
          </cell>
        </row>
        <row r="358">
          <cell r="A358">
            <v>1120316</v>
          </cell>
          <cell r="B358" t="str">
            <v>1120316</v>
          </cell>
          <cell r="C358" t="str">
            <v>BOMB CLAS RIP DESERTICO 50/54 RER</v>
          </cell>
          <cell r="D358">
            <v>6800</v>
          </cell>
        </row>
        <row r="359">
          <cell r="A359" t="str">
            <v/>
          </cell>
          <cell r="B359" t="str">
            <v>1120317	BOMB</v>
          </cell>
          <cell r="C359" t="str">
            <v/>
          </cell>
          <cell r="D359">
            <v>0</v>
          </cell>
        </row>
        <row r="360">
          <cell r="A360">
            <v>1120317</v>
          </cell>
          <cell r="B360" t="str">
            <v>1120317</v>
          </cell>
          <cell r="C360" t="str">
            <v>BOMB CLAS RIP DESERTICO 56/60 RER</v>
          </cell>
          <cell r="D360">
            <v>6950</v>
          </cell>
        </row>
        <row r="361">
          <cell r="A361" t="str">
            <v/>
          </cell>
          <cell r="B361" t="str">
            <v>1120318	BOMB</v>
          </cell>
          <cell r="C361" t="str">
            <v/>
          </cell>
          <cell r="D361">
            <v>0</v>
          </cell>
        </row>
        <row r="362">
          <cell r="A362">
            <v>1120318</v>
          </cell>
          <cell r="B362" t="str">
            <v>1120318</v>
          </cell>
          <cell r="C362" t="str">
            <v>BOMB CLAS RIP DESERTICO 62/66 RER</v>
          </cell>
          <cell r="D362">
            <v>7100</v>
          </cell>
        </row>
        <row r="363">
          <cell r="A363" t="str">
            <v/>
          </cell>
          <cell r="B363" t="str">
            <v>1120319	BOMB</v>
          </cell>
          <cell r="C363" t="str">
            <v/>
          </cell>
          <cell r="D363">
            <v>0</v>
          </cell>
        </row>
        <row r="364">
          <cell r="A364">
            <v>1120319</v>
          </cell>
          <cell r="B364" t="str">
            <v>1120319</v>
          </cell>
          <cell r="C364" t="str">
            <v>BOMB AMER RIP DESERTICO 34/48 RER</v>
          </cell>
          <cell r="D364">
            <v>0</v>
          </cell>
        </row>
        <row r="365">
          <cell r="A365" t="str">
            <v/>
          </cell>
          <cell r="B365" t="str">
            <v>1120320	BOMB</v>
          </cell>
          <cell r="C365" t="str">
            <v/>
          </cell>
          <cell r="D365">
            <v>0</v>
          </cell>
        </row>
        <row r="366">
          <cell r="A366">
            <v>1120320</v>
          </cell>
          <cell r="B366" t="str">
            <v>1120320</v>
          </cell>
          <cell r="C366" t="str">
            <v>BOMB AMER RIP DESERTICO 50/54 RER</v>
          </cell>
          <cell r="D366">
            <v>0</v>
          </cell>
        </row>
        <row r="367">
          <cell r="A367" t="str">
            <v/>
          </cell>
          <cell r="B367" t="str">
            <v>1120321	BOMB</v>
          </cell>
          <cell r="C367" t="str">
            <v/>
          </cell>
          <cell r="D367">
            <v>0</v>
          </cell>
        </row>
        <row r="368">
          <cell r="A368">
            <v>1120321</v>
          </cell>
          <cell r="B368" t="str">
            <v>1120321</v>
          </cell>
          <cell r="C368" t="str">
            <v>BOMB AMER RIP DESERTICO 56/60 RER</v>
          </cell>
          <cell r="D368">
            <v>0</v>
          </cell>
        </row>
        <row r="369">
          <cell r="A369" t="str">
            <v/>
          </cell>
          <cell r="B369" t="str">
            <v>1120322	BOMB</v>
          </cell>
          <cell r="C369" t="str">
            <v/>
          </cell>
          <cell r="D369">
            <v>0</v>
          </cell>
        </row>
        <row r="370">
          <cell r="A370">
            <v>1120322</v>
          </cell>
          <cell r="B370" t="str">
            <v>1120322</v>
          </cell>
          <cell r="C370" t="str">
            <v>BOMB AMER RIP DESERTICO 62/66 RER</v>
          </cell>
          <cell r="D370">
            <v>0</v>
          </cell>
        </row>
        <row r="371">
          <cell r="A371">
            <v>1120323</v>
          </cell>
          <cell r="B371" t="str">
            <v>1120323</v>
          </cell>
          <cell r="C371" t="str">
            <v>BOMB CLAS RIP MULTICAM 34/48 RER</v>
          </cell>
          <cell r="D371">
            <v>6600</v>
          </cell>
        </row>
        <row r="372">
          <cell r="A372" t="str">
            <v/>
          </cell>
          <cell r="B372" t="str">
            <v>1120324	BOMB</v>
          </cell>
          <cell r="C372" t="str">
            <v/>
          </cell>
          <cell r="D372">
            <v>0</v>
          </cell>
        </row>
        <row r="373">
          <cell r="A373">
            <v>1120324</v>
          </cell>
          <cell r="B373" t="str">
            <v>1120324</v>
          </cell>
          <cell r="C373" t="str">
            <v>BOMB CLAS RIP MULTICAM 50/54 RER</v>
          </cell>
          <cell r="D373">
            <v>6800</v>
          </cell>
        </row>
        <row r="374">
          <cell r="A374">
            <v>1120325</v>
          </cell>
          <cell r="B374" t="str">
            <v>1120325</v>
          </cell>
          <cell r="C374" t="str">
            <v>BOMB CLAS RIP MULTICAM 56/60 RER</v>
          </cell>
          <cell r="D374">
            <v>6950</v>
          </cell>
        </row>
        <row r="375">
          <cell r="A375" t="str">
            <v/>
          </cell>
          <cell r="B375" t="str">
            <v>1120326	BOMB</v>
          </cell>
          <cell r="C375" t="str">
            <v/>
          </cell>
          <cell r="D375">
            <v>0</v>
          </cell>
        </row>
        <row r="376">
          <cell r="A376">
            <v>1120326</v>
          </cell>
          <cell r="B376" t="str">
            <v>1120326</v>
          </cell>
          <cell r="C376" t="str">
            <v>BOMB CLAS RIP MULTICAM 62/66 RER</v>
          </cell>
          <cell r="D376">
            <v>7100</v>
          </cell>
        </row>
        <row r="377">
          <cell r="A377" t="str">
            <v/>
          </cell>
          <cell r="B377" t="str">
            <v>1120327	BOMB</v>
          </cell>
          <cell r="C377" t="str">
            <v/>
          </cell>
          <cell r="D377">
            <v>0</v>
          </cell>
        </row>
        <row r="378">
          <cell r="A378">
            <v>1120327</v>
          </cell>
          <cell r="B378" t="str">
            <v>1120327</v>
          </cell>
          <cell r="C378" t="str">
            <v>BOMB CLAS RIP MULTICAM 68/70 RER</v>
          </cell>
          <cell r="D378">
            <v>0</v>
          </cell>
        </row>
        <row r="379">
          <cell r="A379" t="str">
            <v/>
          </cell>
          <cell r="B379" t="str">
            <v>1120330	BOMB</v>
          </cell>
          <cell r="C379" t="str">
            <v/>
          </cell>
          <cell r="D379">
            <v>0</v>
          </cell>
        </row>
        <row r="380">
          <cell r="A380">
            <v>1120330</v>
          </cell>
          <cell r="B380" t="str">
            <v>1120330</v>
          </cell>
          <cell r="C380" t="str">
            <v>BOMB CLAS RIP GN VERDE 34/48 EM</v>
          </cell>
          <cell r="D380">
            <v>6500</v>
          </cell>
        </row>
        <row r="381">
          <cell r="A381" t="str">
            <v/>
          </cell>
          <cell r="B381" t="str">
            <v>1120331	BOMB</v>
          </cell>
          <cell r="C381" t="str">
            <v/>
          </cell>
          <cell r="D381">
            <v>0</v>
          </cell>
        </row>
        <row r="382">
          <cell r="A382">
            <v>1120331</v>
          </cell>
          <cell r="B382" t="str">
            <v>1120331</v>
          </cell>
          <cell r="C382" t="str">
            <v>BOMB CLAS RIP GN VERDE 50/54 EM</v>
          </cell>
          <cell r="D382">
            <v>6600</v>
          </cell>
        </row>
        <row r="383">
          <cell r="A383" t="str">
            <v/>
          </cell>
          <cell r="B383" t="str">
            <v>1120332	BOMB</v>
          </cell>
          <cell r="C383" t="str">
            <v/>
          </cell>
          <cell r="D383">
            <v>0</v>
          </cell>
        </row>
        <row r="384">
          <cell r="A384">
            <v>1120332</v>
          </cell>
          <cell r="B384" t="str">
            <v>1120332</v>
          </cell>
          <cell r="C384" t="str">
            <v>BOMB CLAS RIP GN VERDE 56/60</v>
          </cell>
          <cell r="D384">
            <v>0</v>
          </cell>
        </row>
        <row r="385">
          <cell r="A385">
            <v>1120333</v>
          </cell>
          <cell r="B385" t="str">
            <v>1120333</v>
          </cell>
          <cell r="C385" t="str">
            <v>BOMB CLAS RIP EJERCITO 34/48 RER</v>
          </cell>
          <cell r="D385">
            <v>6600</v>
          </cell>
        </row>
        <row r="386">
          <cell r="A386">
            <v>1120334</v>
          </cell>
          <cell r="B386" t="str">
            <v>1120334</v>
          </cell>
          <cell r="C386" t="str">
            <v>BOMB CLAS RIP EJERCITO 50/54 RER</v>
          </cell>
          <cell r="D386">
            <v>6800</v>
          </cell>
        </row>
        <row r="387">
          <cell r="A387">
            <v>1120335</v>
          </cell>
          <cell r="B387" t="str">
            <v>1120335</v>
          </cell>
          <cell r="C387" t="str">
            <v>BOMB CLAS RIP EJERCITO 56/60 RER</v>
          </cell>
          <cell r="D387">
            <v>6950</v>
          </cell>
        </row>
        <row r="388">
          <cell r="A388" t="str">
            <v/>
          </cell>
          <cell r="B388" t="str">
            <v>1120336	BOMB</v>
          </cell>
          <cell r="C388" t="str">
            <v/>
          </cell>
          <cell r="D388">
            <v>0</v>
          </cell>
        </row>
        <row r="389">
          <cell r="A389">
            <v>1120336</v>
          </cell>
          <cell r="B389" t="str">
            <v>1120336</v>
          </cell>
          <cell r="C389" t="str">
            <v>BOMB CLAS RIP EJERCITO 62/66 RER</v>
          </cell>
          <cell r="D389">
            <v>7100</v>
          </cell>
        </row>
        <row r="390">
          <cell r="A390">
            <v>1120350</v>
          </cell>
          <cell r="B390" t="str">
            <v>1120350</v>
          </cell>
          <cell r="C390" t="str">
            <v>BOMB LINT PLAST</v>
          </cell>
          <cell r="D390">
            <v>0</v>
          </cell>
        </row>
        <row r="391">
          <cell r="A391">
            <v>1120351</v>
          </cell>
          <cell r="B391" t="str">
            <v>1120351</v>
          </cell>
          <cell r="C391" t="str">
            <v>BOMB DURAC</v>
          </cell>
          <cell r="D391">
            <v>0</v>
          </cell>
        </row>
        <row r="392">
          <cell r="A392">
            <v>1120352</v>
          </cell>
          <cell r="B392" t="str">
            <v>1120352</v>
          </cell>
          <cell r="C392" t="str">
            <v>LINTE CON CUCHILLO RER</v>
          </cell>
          <cell r="D392">
            <v>0</v>
          </cell>
        </row>
        <row r="393">
          <cell r="A393">
            <v>1120353</v>
          </cell>
          <cell r="B393" t="str">
            <v>1120353</v>
          </cell>
          <cell r="C393" t="str">
            <v>BOMB FARO</v>
          </cell>
          <cell r="D393">
            <v>0</v>
          </cell>
        </row>
        <row r="394">
          <cell r="A394">
            <v>1120354</v>
          </cell>
          <cell r="B394" t="str">
            <v>1120354</v>
          </cell>
          <cell r="C394" t="str">
            <v>BOMB LINT FLEXIBLE IMAN</v>
          </cell>
          <cell r="D394">
            <v>0</v>
          </cell>
        </row>
        <row r="395">
          <cell r="A395">
            <v>1120355</v>
          </cell>
          <cell r="B395" t="str">
            <v>1120355</v>
          </cell>
          <cell r="C395" t="str">
            <v>LINTERNA RECARG C BALIZA RER</v>
          </cell>
          <cell r="D395">
            <v>1360.57</v>
          </cell>
        </row>
        <row r="396">
          <cell r="A396">
            <v>1120356</v>
          </cell>
          <cell r="B396" t="str">
            <v>1120356</v>
          </cell>
          <cell r="C396" t="str">
            <v>BOMB A ELIMINAR CON ZOOM RER</v>
          </cell>
          <cell r="D396">
            <v>0</v>
          </cell>
        </row>
        <row r="397">
          <cell r="A397" t="str">
            <v/>
          </cell>
          <cell r="B397" t="str">
            <v>1120367	BOMB</v>
          </cell>
          <cell r="C397" t="str">
            <v/>
          </cell>
          <cell r="D397">
            <v>0</v>
          </cell>
        </row>
        <row r="398">
          <cell r="A398">
            <v>1120367</v>
          </cell>
          <cell r="B398" t="str">
            <v>1120367</v>
          </cell>
          <cell r="C398" t="str">
            <v>BOMB CLAS RIP TIGER CELESTE 56/60 RER</v>
          </cell>
          <cell r="D398">
            <v>6950</v>
          </cell>
        </row>
        <row r="399">
          <cell r="A399" t="str">
            <v/>
          </cell>
          <cell r="B399" t="str">
            <v>1120368	BOMB</v>
          </cell>
          <cell r="C399" t="str">
            <v/>
          </cell>
          <cell r="D399">
            <v>0</v>
          </cell>
        </row>
        <row r="400">
          <cell r="A400">
            <v>1120368</v>
          </cell>
          <cell r="B400" t="str">
            <v>1120368</v>
          </cell>
          <cell r="C400" t="str">
            <v>BOMB CLAS RIP TIGER CELESTE 50/54 RER</v>
          </cell>
          <cell r="D400">
            <v>6800</v>
          </cell>
        </row>
        <row r="401">
          <cell r="A401">
            <v>1120369</v>
          </cell>
          <cell r="B401" t="str">
            <v>1120369</v>
          </cell>
          <cell r="C401" t="str">
            <v>BOMB CLAS RIP TIGER CELESTE 34/48 RER</v>
          </cell>
          <cell r="D401">
            <v>6600</v>
          </cell>
        </row>
        <row r="402">
          <cell r="A402" t="str">
            <v/>
          </cell>
          <cell r="B402" t="str">
            <v>1120400	BOMB</v>
          </cell>
          <cell r="C402" t="str">
            <v/>
          </cell>
          <cell r="D402">
            <v>0</v>
          </cell>
        </row>
        <row r="403">
          <cell r="A403">
            <v>1120400</v>
          </cell>
          <cell r="B403" t="str">
            <v>1120400</v>
          </cell>
          <cell r="C403" t="str">
            <v>BOMB CLAS RIP AZUL CIENTIF 34/48 RER</v>
          </cell>
          <cell r="D403">
            <v>5500</v>
          </cell>
        </row>
        <row r="404">
          <cell r="A404" t="str">
            <v/>
          </cell>
          <cell r="B404" t="str">
            <v>1120401	BOMB</v>
          </cell>
          <cell r="C404" t="str">
            <v/>
          </cell>
          <cell r="D404">
            <v>0</v>
          </cell>
        </row>
        <row r="405">
          <cell r="A405">
            <v>1120401</v>
          </cell>
          <cell r="B405" t="str">
            <v>1120401</v>
          </cell>
          <cell r="C405" t="str">
            <v>BOMB CLAS RIP AZUL CIENTIF 50/54 RER</v>
          </cell>
          <cell r="D405">
            <v>5700</v>
          </cell>
        </row>
        <row r="406">
          <cell r="A406" t="str">
            <v/>
          </cell>
          <cell r="B406" t="str">
            <v>1120402	BOMB</v>
          </cell>
          <cell r="C406" t="str">
            <v/>
          </cell>
          <cell r="D406">
            <v>0</v>
          </cell>
        </row>
        <row r="407">
          <cell r="A407">
            <v>1120402</v>
          </cell>
          <cell r="B407" t="str">
            <v>1120402</v>
          </cell>
          <cell r="C407" t="str">
            <v>BOMB CLAS RIP AZUL CIENTIF 56/62 RER</v>
          </cell>
          <cell r="D407">
            <v>5900</v>
          </cell>
        </row>
        <row r="408">
          <cell r="A408">
            <v>1120414</v>
          </cell>
          <cell r="B408" t="str">
            <v>1120414</v>
          </cell>
          <cell r="C408" t="str">
            <v>BOMB TERMICA NEGRA 34/48 RER</v>
          </cell>
          <cell r="D408">
            <v>8800</v>
          </cell>
        </row>
        <row r="409">
          <cell r="A409">
            <v>1120415</v>
          </cell>
          <cell r="B409" t="str">
            <v>1120415</v>
          </cell>
          <cell r="C409" t="str">
            <v>BOMB TERMICA NEGRA 50/54 RER</v>
          </cell>
          <cell r="D409">
            <v>9050</v>
          </cell>
        </row>
        <row r="410">
          <cell r="A410">
            <v>1120416</v>
          </cell>
          <cell r="B410" t="str">
            <v>1120416</v>
          </cell>
          <cell r="C410" t="str">
            <v>BOMB TERMICA NEGRA 56/60 RER</v>
          </cell>
          <cell r="D410">
            <v>9250</v>
          </cell>
        </row>
        <row r="411">
          <cell r="A411" t="str">
            <v/>
          </cell>
          <cell r="B411" t="str">
            <v>1120417	BOMB</v>
          </cell>
          <cell r="C411" t="str">
            <v/>
          </cell>
          <cell r="D411">
            <v>0</v>
          </cell>
        </row>
        <row r="412">
          <cell r="A412">
            <v>1120417</v>
          </cell>
          <cell r="B412" t="str">
            <v>1120417</v>
          </cell>
          <cell r="C412" t="str">
            <v>BOMB TERMICA NEGRA 62/66 RER</v>
          </cell>
          <cell r="D412">
            <v>9450</v>
          </cell>
        </row>
        <row r="413">
          <cell r="A413">
            <v>1120428</v>
          </cell>
          <cell r="B413" t="str">
            <v>1120428</v>
          </cell>
          <cell r="C413" t="str">
            <v>BREECHES AZUL 34/48 RER</v>
          </cell>
          <cell r="D413">
            <v>6100</v>
          </cell>
        </row>
        <row r="414">
          <cell r="A414">
            <v>1120429</v>
          </cell>
          <cell r="B414" t="str">
            <v>1120429</v>
          </cell>
          <cell r="C414" t="str">
            <v>BREECHES AZUL 50/54 RER</v>
          </cell>
          <cell r="D414">
            <v>6200</v>
          </cell>
        </row>
        <row r="415">
          <cell r="A415">
            <v>1120430</v>
          </cell>
          <cell r="B415" t="str">
            <v>1120430</v>
          </cell>
          <cell r="C415" t="str">
            <v>BREECHES AZUL 56/60 RER</v>
          </cell>
          <cell r="D415">
            <v>6300</v>
          </cell>
        </row>
        <row r="416">
          <cell r="A416" t="str">
            <v/>
          </cell>
          <cell r="B416" t="str">
            <v>1120431	BREEC</v>
          </cell>
          <cell r="C416" t="str">
            <v/>
          </cell>
          <cell r="D416">
            <v>0</v>
          </cell>
        </row>
        <row r="417">
          <cell r="A417">
            <v>1120431</v>
          </cell>
          <cell r="B417" t="str">
            <v>1120431</v>
          </cell>
          <cell r="C417" t="str">
            <v>BREECHES AZUL 62/66 RER</v>
          </cell>
          <cell r="D417">
            <v>0</v>
          </cell>
        </row>
        <row r="418">
          <cell r="A418">
            <v>1120433</v>
          </cell>
          <cell r="B418" t="str">
            <v>1120433</v>
          </cell>
          <cell r="C418" t="str">
            <v>BOMB AMER RIP AZUL NOCHE 56/60 RER</v>
          </cell>
          <cell r="D418">
            <v>6680</v>
          </cell>
        </row>
        <row r="419">
          <cell r="A419" t="str">
            <v/>
          </cell>
          <cell r="B419" t="str">
            <v>1120434	BOMB</v>
          </cell>
          <cell r="C419" t="str">
            <v/>
          </cell>
          <cell r="D419">
            <v>0</v>
          </cell>
        </row>
        <row r="420">
          <cell r="A420">
            <v>1120434</v>
          </cell>
          <cell r="B420" t="str">
            <v>1120434</v>
          </cell>
          <cell r="C420" t="str">
            <v>BOMB AMER RIP AZUL NOCHE 62/66 RER</v>
          </cell>
          <cell r="D420">
            <v>6339.99</v>
          </cell>
        </row>
        <row r="421">
          <cell r="A421" t="str">
            <v/>
          </cell>
          <cell r="B421" t="str">
            <v>1120442	BOMB</v>
          </cell>
          <cell r="C421" t="str">
            <v/>
          </cell>
          <cell r="D421">
            <v>0</v>
          </cell>
        </row>
        <row r="422">
          <cell r="A422">
            <v>1120442</v>
          </cell>
          <cell r="B422" t="str">
            <v>1120442</v>
          </cell>
          <cell r="C422" t="str">
            <v>BOMB CLAS RIP VERANO SJ 34/48</v>
          </cell>
          <cell r="D422">
            <v>0</v>
          </cell>
        </row>
        <row r="423">
          <cell r="A423" t="str">
            <v/>
          </cell>
          <cell r="B423" t="str">
            <v>1120443	BOMB</v>
          </cell>
          <cell r="C423" t="str">
            <v/>
          </cell>
          <cell r="D423">
            <v>0</v>
          </cell>
        </row>
        <row r="424">
          <cell r="A424">
            <v>1120443</v>
          </cell>
          <cell r="B424" t="str">
            <v>1120443</v>
          </cell>
          <cell r="C424" t="str">
            <v>BOMB CLAS RIP VERANO SJ 50/54</v>
          </cell>
          <cell r="D424">
            <v>0</v>
          </cell>
        </row>
        <row r="425">
          <cell r="A425" t="str">
            <v/>
          </cell>
          <cell r="B425" t="str">
            <v>1120444	BOMB</v>
          </cell>
          <cell r="C425" t="str">
            <v/>
          </cell>
          <cell r="D425">
            <v>0</v>
          </cell>
        </row>
        <row r="426">
          <cell r="A426">
            <v>1120444</v>
          </cell>
          <cell r="B426" t="str">
            <v>1120444</v>
          </cell>
          <cell r="C426" t="str">
            <v>BOMB CLAS RIP VERANO SJ 56/60</v>
          </cell>
          <cell r="D426">
            <v>0</v>
          </cell>
        </row>
        <row r="427">
          <cell r="A427">
            <v>1120445</v>
          </cell>
          <cell r="B427" t="str">
            <v>1120445</v>
          </cell>
          <cell r="C427" t="str">
            <v>BOMB AMER RIP AZUL NOCHE 34/48 RER</v>
          </cell>
          <cell r="D427">
            <v>6300</v>
          </cell>
        </row>
        <row r="428">
          <cell r="A428">
            <v>1120446</v>
          </cell>
          <cell r="B428" t="str">
            <v>1120446</v>
          </cell>
          <cell r="C428" t="str">
            <v>BOMB AMER RIP AZUL NOCHE 50/54 RER</v>
          </cell>
          <cell r="D428">
            <v>6480</v>
          </cell>
        </row>
        <row r="429">
          <cell r="A429" t="str">
            <v/>
          </cell>
          <cell r="B429" t="str">
            <v>1120447	BREEC</v>
          </cell>
          <cell r="C429" t="str">
            <v/>
          </cell>
          <cell r="D429">
            <v>0</v>
          </cell>
        </row>
        <row r="430">
          <cell r="A430">
            <v>1120447</v>
          </cell>
          <cell r="B430" t="str">
            <v>1120447</v>
          </cell>
          <cell r="C430" t="str">
            <v>BREECHES NEGRO 62/66 RER</v>
          </cell>
          <cell r="D430">
            <v>0</v>
          </cell>
        </row>
        <row r="431">
          <cell r="A431" t="str">
            <v/>
          </cell>
          <cell r="B431" t="str">
            <v>1120448	BREEC</v>
          </cell>
          <cell r="C431" t="str">
            <v/>
          </cell>
          <cell r="D431">
            <v>0</v>
          </cell>
        </row>
        <row r="432">
          <cell r="A432">
            <v>1120448</v>
          </cell>
          <cell r="B432" t="str">
            <v>1120448</v>
          </cell>
          <cell r="C432" t="str">
            <v>BREECHES NEGRO 56/60 RER</v>
          </cell>
          <cell r="D432">
            <v>6300</v>
          </cell>
        </row>
        <row r="433">
          <cell r="A433">
            <v>1120449</v>
          </cell>
          <cell r="B433" t="str">
            <v>1120449</v>
          </cell>
          <cell r="C433" t="str">
            <v>BREECHES NEGRO 50/54 RER</v>
          </cell>
          <cell r="D433">
            <v>6200</v>
          </cell>
        </row>
        <row r="434">
          <cell r="A434">
            <v>1120450</v>
          </cell>
          <cell r="B434" t="str">
            <v>1120450</v>
          </cell>
          <cell r="C434" t="str">
            <v>BREECHES NEGRO 34/48 RER</v>
          </cell>
          <cell r="D434">
            <v>6100</v>
          </cell>
        </row>
        <row r="435">
          <cell r="A435">
            <v>1120451</v>
          </cell>
          <cell r="B435" t="str">
            <v>1120451</v>
          </cell>
          <cell r="C435" t="str">
            <v>BOMB BOMBER GRIS 34/48 RER</v>
          </cell>
          <cell r="D435">
            <v>6900</v>
          </cell>
        </row>
        <row r="436">
          <cell r="A436" t="str">
            <v/>
          </cell>
          <cell r="B436" t="str">
            <v>1120452	BOMB</v>
          </cell>
          <cell r="C436" t="str">
            <v/>
          </cell>
          <cell r="D436">
            <v>0</v>
          </cell>
        </row>
        <row r="437">
          <cell r="A437">
            <v>1120452</v>
          </cell>
          <cell r="B437" t="str">
            <v>1120452</v>
          </cell>
          <cell r="C437" t="str">
            <v>BOMB BOMBER GRIS 50/54 RER</v>
          </cell>
          <cell r="D437">
            <v>7100</v>
          </cell>
        </row>
        <row r="438">
          <cell r="A438" t="str">
            <v/>
          </cell>
          <cell r="B438" t="str">
            <v>1120453	BOMB</v>
          </cell>
          <cell r="C438" t="str">
            <v/>
          </cell>
          <cell r="D438">
            <v>0</v>
          </cell>
        </row>
        <row r="439">
          <cell r="A439">
            <v>1120453</v>
          </cell>
          <cell r="B439" t="str">
            <v>1120453</v>
          </cell>
          <cell r="C439" t="str">
            <v>BOMB BOMBER GRIS 56/60 RER</v>
          </cell>
          <cell r="D439">
            <v>7200</v>
          </cell>
        </row>
        <row r="440">
          <cell r="A440" t="str">
            <v/>
          </cell>
          <cell r="B440" t="str">
            <v>1120454	BOMB</v>
          </cell>
          <cell r="C440" t="str">
            <v/>
          </cell>
          <cell r="D440">
            <v>0</v>
          </cell>
        </row>
        <row r="441">
          <cell r="A441">
            <v>1120454</v>
          </cell>
          <cell r="B441" t="str">
            <v>1120454</v>
          </cell>
          <cell r="C441" t="str">
            <v>BOMB BOMBER GRIS 62/66 RER</v>
          </cell>
          <cell r="D441">
            <v>7300</v>
          </cell>
        </row>
        <row r="442">
          <cell r="A442">
            <v>1120455</v>
          </cell>
          <cell r="B442" t="str">
            <v>1120455</v>
          </cell>
          <cell r="C442" t="str">
            <v>BOMB BOMBER AZUL 34/48 RER</v>
          </cell>
          <cell r="D442">
            <v>6900</v>
          </cell>
        </row>
        <row r="443">
          <cell r="A443" t="str">
            <v/>
          </cell>
          <cell r="B443" t="str">
            <v>1120457	BOMB</v>
          </cell>
          <cell r="C443" t="str">
            <v/>
          </cell>
          <cell r="D443">
            <v>0</v>
          </cell>
        </row>
        <row r="444">
          <cell r="A444">
            <v>1120457</v>
          </cell>
          <cell r="B444" t="str">
            <v>1120457</v>
          </cell>
          <cell r="C444" t="str">
            <v>BOMB BOMBER NEGRA 56/60 RER</v>
          </cell>
          <cell r="D444">
            <v>7200</v>
          </cell>
        </row>
        <row r="445">
          <cell r="A445">
            <v>1120458</v>
          </cell>
          <cell r="B445" t="str">
            <v>1120458</v>
          </cell>
          <cell r="C445" t="str">
            <v>BOMB BOMBER NEGRA 34/48 RER</v>
          </cell>
          <cell r="D445">
            <v>6900</v>
          </cell>
        </row>
        <row r="446">
          <cell r="A446" t="str">
            <v/>
          </cell>
          <cell r="B446" t="str">
            <v>1120459	BOMB</v>
          </cell>
          <cell r="C446" t="str">
            <v/>
          </cell>
          <cell r="D446">
            <v>0</v>
          </cell>
        </row>
        <row r="447">
          <cell r="A447">
            <v>1120459</v>
          </cell>
          <cell r="B447" t="str">
            <v>1120459</v>
          </cell>
          <cell r="C447" t="str">
            <v>BOMB BOMBER NEGRA 50/54 RER</v>
          </cell>
          <cell r="D447">
            <v>7100</v>
          </cell>
        </row>
        <row r="448">
          <cell r="A448" t="str">
            <v/>
          </cell>
          <cell r="B448" t="str">
            <v>1120460	BOMB</v>
          </cell>
          <cell r="C448" t="str">
            <v/>
          </cell>
          <cell r="D448">
            <v>0</v>
          </cell>
        </row>
        <row r="449">
          <cell r="A449">
            <v>1120460</v>
          </cell>
          <cell r="B449" t="str">
            <v>1120460</v>
          </cell>
          <cell r="C449" t="str">
            <v>BOMB BOMBER NEGRA 62/66 RER</v>
          </cell>
          <cell r="D449">
            <v>7300</v>
          </cell>
        </row>
        <row r="450">
          <cell r="A450">
            <v>1120462</v>
          </cell>
          <cell r="B450" t="str">
            <v>1120462</v>
          </cell>
          <cell r="C450" t="str">
            <v>BOMB CLAS RIP INFANTERIA 50/54 RER</v>
          </cell>
          <cell r="D450">
            <v>6800</v>
          </cell>
        </row>
        <row r="451">
          <cell r="A451">
            <v>1120463</v>
          </cell>
          <cell r="B451" t="str">
            <v>1120463</v>
          </cell>
          <cell r="C451" t="str">
            <v>BOMB CLAS RIP INFANTERIA 56/60 RER</v>
          </cell>
          <cell r="D451">
            <v>6950</v>
          </cell>
        </row>
        <row r="452">
          <cell r="A452">
            <v>1120464</v>
          </cell>
          <cell r="B452" t="str">
            <v>1120464</v>
          </cell>
          <cell r="C452" t="str">
            <v>BOMB CLAS RIP INFANTERIA 62/66 RER</v>
          </cell>
          <cell r="D452">
            <v>7100</v>
          </cell>
        </row>
        <row r="453">
          <cell r="A453" t="str">
            <v/>
          </cell>
          <cell r="B453" t="str">
            <v>1120470	BOMB</v>
          </cell>
          <cell r="C453" t="str">
            <v/>
          </cell>
          <cell r="D453">
            <v>0</v>
          </cell>
        </row>
        <row r="454">
          <cell r="A454">
            <v>1120470</v>
          </cell>
          <cell r="B454" t="str">
            <v>1120470</v>
          </cell>
          <cell r="C454" t="str">
            <v>BOMB JAZAK RIP TIGER CELESTE 34/48 RER</v>
          </cell>
          <cell r="D454">
            <v>0</v>
          </cell>
        </row>
        <row r="455">
          <cell r="A455" t="str">
            <v/>
          </cell>
          <cell r="B455" t="str">
            <v>1120471	BOMB</v>
          </cell>
          <cell r="C455" t="str">
            <v/>
          </cell>
          <cell r="D455">
            <v>0</v>
          </cell>
        </row>
        <row r="456">
          <cell r="A456">
            <v>1120471</v>
          </cell>
          <cell r="B456" t="str">
            <v>1120471</v>
          </cell>
          <cell r="C456" t="str">
            <v>BOMB JAZAK RIP TIGER CELESTE 50/54 RER</v>
          </cell>
          <cell r="D456">
            <v>0</v>
          </cell>
        </row>
        <row r="457">
          <cell r="A457" t="str">
            <v/>
          </cell>
          <cell r="B457" t="str">
            <v>1120472	BOMB</v>
          </cell>
          <cell r="C457" t="str">
            <v/>
          </cell>
          <cell r="D457">
            <v>0</v>
          </cell>
        </row>
        <row r="458">
          <cell r="A458">
            <v>1120472</v>
          </cell>
          <cell r="B458" t="str">
            <v>1120472</v>
          </cell>
          <cell r="C458" t="str">
            <v>BOMB JAZAK RIP TIGER CELESTE 56/60 RER</v>
          </cell>
          <cell r="D458">
            <v>0</v>
          </cell>
        </row>
        <row r="459">
          <cell r="A459" t="str">
            <v/>
          </cell>
          <cell r="B459" t="str">
            <v>1120473	BOMB</v>
          </cell>
          <cell r="C459" t="str">
            <v/>
          </cell>
          <cell r="D459">
            <v>0</v>
          </cell>
        </row>
        <row r="460">
          <cell r="A460">
            <v>1120473</v>
          </cell>
          <cell r="B460" t="str">
            <v>1120473</v>
          </cell>
          <cell r="C460" t="str">
            <v>BOMB JAZAK RIP VIAL TUCUMAN  34/48 RER</v>
          </cell>
          <cell r="D460">
            <v>0</v>
          </cell>
        </row>
        <row r="461">
          <cell r="A461" t="str">
            <v/>
          </cell>
          <cell r="B461" t="str">
            <v>1120474	BOMB</v>
          </cell>
          <cell r="C461" t="str">
            <v/>
          </cell>
          <cell r="D461">
            <v>0</v>
          </cell>
        </row>
        <row r="462">
          <cell r="A462">
            <v>1120474</v>
          </cell>
          <cell r="B462" t="str">
            <v>1120474</v>
          </cell>
          <cell r="C462" t="str">
            <v>BOMB JAZAK RIP VIAL TUCUMAN 50/54 RER</v>
          </cell>
          <cell r="D462">
            <v>0</v>
          </cell>
        </row>
        <row r="463">
          <cell r="A463" t="str">
            <v/>
          </cell>
          <cell r="B463" t="str">
            <v>1120475	BOMB</v>
          </cell>
          <cell r="C463" t="str">
            <v/>
          </cell>
          <cell r="D463">
            <v>0</v>
          </cell>
        </row>
        <row r="464">
          <cell r="A464">
            <v>1120475</v>
          </cell>
          <cell r="B464" t="str">
            <v>1120475</v>
          </cell>
          <cell r="C464" t="str">
            <v>BOMB JAZAK RIP VIAL TUCUMAN 56/60 RER</v>
          </cell>
          <cell r="D464">
            <v>0</v>
          </cell>
        </row>
        <row r="465">
          <cell r="A465">
            <v>1120478</v>
          </cell>
          <cell r="B465" t="str">
            <v>1120478</v>
          </cell>
          <cell r="C465" t="str">
            <v>BOMB CLAS RIP MIMET RURAL 56/60 RER</v>
          </cell>
          <cell r="D465">
            <v>6950</v>
          </cell>
        </row>
        <row r="466">
          <cell r="A466">
            <v>1120479</v>
          </cell>
          <cell r="B466" t="str">
            <v>1120479</v>
          </cell>
          <cell r="C466" t="str">
            <v>BOMB CLAS RIP MIMET RURAL 62/66 RER</v>
          </cell>
          <cell r="D466">
            <v>7100</v>
          </cell>
        </row>
        <row r="467">
          <cell r="A467">
            <v>1120480</v>
          </cell>
          <cell r="B467" t="str">
            <v>1120480</v>
          </cell>
          <cell r="C467" t="str">
            <v>BOMB CLAS RIP MIMET RURAL 68/72 RER</v>
          </cell>
          <cell r="D467">
            <v>0</v>
          </cell>
        </row>
        <row r="468">
          <cell r="A468">
            <v>1120485</v>
          </cell>
          <cell r="B468" t="str">
            <v>1120485</v>
          </cell>
          <cell r="C468" t="str">
            <v>PANT NEGRO GABARDINA 56/60 RER</v>
          </cell>
          <cell r="D468">
            <v>4457.9799999999996</v>
          </cell>
        </row>
        <row r="469">
          <cell r="A469" t="str">
            <v/>
          </cell>
          <cell r="B469" t="str">
            <v>1120486	PANT</v>
          </cell>
          <cell r="C469" t="str">
            <v/>
          </cell>
          <cell r="D469">
            <v>0</v>
          </cell>
        </row>
        <row r="470">
          <cell r="A470">
            <v>1120486</v>
          </cell>
          <cell r="B470" t="str">
            <v>1120486</v>
          </cell>
          <cell r="C470" t="str">
            <v>PANT NEGRO GABARDINA 62/66 RER</v>
          </cell>
          <cell r="D470">
            <v>4693.8500000000004</v>
          </cell>
        </row>
        <row r="471">
          <cell r="A471" t="str">
            <v/>
          </cell>
          <cell r="B471" t="str">
            <v>1120490	BOMB</v>
          </cell>
          <cell r="C471" t="str">
            <v/>
          </cell>
          <cell r="D471">
            <v>0</v>
          </cell>
        </row>
        <row r="472">
          <cell r="A472">
            <v>1120490</v>
          </cell>
          <cell r="B472" t="str">
            <v>1120490</v>
          </cell>
          <cell r="C472" t="str">
            <v>BOMB CLAS RIP REQUISA 36/48</v>
          </cell>
          <cell r="D472">
            <v>6600</v>
          </cell>
        </row>
        <row r="473">
          <cell r="A473">
            <v>112049044</v>
          </cell>
          <cell r="B473" t="str">
            <v>112049044</v>
          </cell>
          <cell r="C473" t="str">
            <v>BOMB CLAS RIP REQUISA 44</v>
          </cell>
          <cell r="D473">
            <v>0</v>
          </cell>
        </row>
        <row r="474">
          <cell r="A474" t="str">
            <v/>
          </cell>
          <cell r="B474" t="str">
            <v>1120495	BOMB</v>
          </cell>
          <cell r="C474" t="str">
            <v/>
          </cell>
          <cell r="D474">
            <v>0</v>
          </cell>
        </row>
        <row r="475">
          <cell r="A475">
            <v>1120495</v>
          </cell>
          <cell r="B475" t="str">
            <v>1120495</v>
          </cell>
          <cell r="C475" t="str">
            <v>BOMB CLAS RIP AZUL 68/72</v>
          </cell>
          <cell r="D475">
            <v>0</v>
          </cell>
        </row>
        <row r="476">
          <cell r="A476" t="str">
            <v/>
          </cell>
          <cell r="B476" t="str">
            <v>1120496	BOMB</v>
          </cell>
          <cell r="C476" t="str">
            <v/>
          </cell>
          <cell r="D476">
            <v>0</v>
          </cell>
        </row>
        <row r="477">
          <cell r="A477">
            <v>1120496</v>
          </cell>
          <cell r="B477" t="str">
            <v>1120496</v>
          </cell>
          <cell r="C477" t="str">
            <v>BOMB CLAS RIP AZUL 50/54 RER</v>
          </cell>
          <cell r="D477">
            <v>5150</v>
          </cell>
        </row>
        <row r="478">
          <cell r="A478" t="str">
            <v/>
          </cell>
          <cell r="B478" t="str">
            <v>1120497	BOMB</v>
          </cell>
          <cell r="C478" t="str">
            <v/>
          </cell>
          <cell r="D478">
            <v>0</v>
          </cell>
        </row>
        <row r="479">
          <cell r="A479">
            <v>1120497</v>
          </cell>
          <cell r="B479" t="str">
            <v>1120497</v>
          </cell>
          <cell r="C479" t="str">
            <v>BOMB CLAS RIP AZUL 56/60 RER</v>
          </cell>
          <cell r="D479">
            <v>5300</v>
          </cell>
        </row>
        <row r="480">
          <cell r="A480" t="str">
            <v/>
          </cell>
          <cell r="B480" t="str">
            <v>1120498	BOMB</v>
          </cell>
          <cell r="C480" t="str">
            <v/>
          </cell>
          <cell r="D480">
            <v>0</v>
          </cell>
        </row>
        <row r="481">
          <cell r="A481">
            <v>1120498</v>
          </cell>
          <cell r="B481" t="str">
            <v>1120498</v>
          </cell>
          <cell r="C481" t="str">
            <v>BOMB CLAS RIP AZUL 62/66 RER</v>
          </cell>
          <cell r="D481">
            <v>5450</v>
          </cell>
        </row>
        <row r="482">
          <cell r="A482" t="str">
            <v/>
          </cell>
          <cell r="B482" t="str">
            <v>1120499	BOMB</v>
          </cell>
          <cell r="C482" t="str">
            <v/>
          </cell>
          <cell r="D482">
            <v>0</v>
          </cell>
        </row>
        <row r="483">
          <cell r="A483">
            <v>1120499</v>
          </cell>
          <cell r="B483" t="str">
            <v>1120499</v>
          </cell>
          <cell r="C483" t="str">
            <v>BOMB CLAS RIP AZUL 36/48 RER</v>
          </cell>
          <cell r="D483">
            <v>5000</v>
          </cell>
        </row>
        <row r="484">
          <cell r="A484">
            <v>1120500</v>
          </cell>
          <cell r="B484" t="str">
            <v>1120500</v>
          </cell>
          <cell r="C484" t="str">
            <v>BOMB JAZAK RIP AZUL 34/48 RER</v>
          </cell>
          <cell r="D484">
            <v>8300</v>
          </cell>
        </row>
        <row r="485">
          <cell r="A485">
            <v>1120501</v>
          </cell>
          <cell r="B485" t="str">
            <v>1120501</v>
          </cell>
          <cell r="C485" t="str">
            <v>BOMB JAZAK RIP AZUL 50/54 RER</v>
          </cell>
          <cell r="D485">
            <v>8500</v>
          </cell>
        </row>
        <row r="486">
          <cell r="A486">
            <v>1120502</v>
          </cell>
          <cell r="B486" t="str">
            <v>1120502</v>
          </cell>
          <cell r="C486" t="str">
            <v>BOMB JAZAK RIP AZUL 56/60 RER</v>
          </cell>
          <cell r="D486">
            <v>8700</v>
          </cell>
        </row>
        <row r="487">
          <cell r="A487" t="str">
            <v/>
          </cell>
          <cell r="B487" t="str">
            <v>1120503	BOMB</v>
          </cell>
          <cell r="C487" t="str">
            <v/>
          </cell>
          <cell r="D487">
            <v>0</v>
          </cell>
        </row>
        <row r="488">
          <cell r="A488">
            <v>1120503</v>
          </cell>
          <cell r="B488" t="str">
            <v>1120503</v>
          </cell>
          <cell r="C488" t="str">
            <v>BOMB JAZAK RIP AZUL 62/66 RER</v>
          </cell>
          <cell r="D488">
            <v>8900</v>
          </cell>
        </row>
        <row r="489">
          <cell r="A489">
            <v>1120504</v>
          </cell>
          <cell r="B489" t="str">
            <v>1120504</v>
          </cell>
          <cell r="C489" t="str">
            <v>BOMB JAZAK RIP NEGRO 34/48 RER</v>
          </cell>
          <cell r="D489">
            <v>8300</v>
          </cell>
        </row>
        <row r="490">
          <cell r="A490">
            <v>1120505</v>
          </cell>
          <cell r="B490" t="str">
            <v>1120505</v>
          </cell>
          <cell r="C490" t="str">
            <v>BOMB JAZAK RIP NEGRO 50/54 RER</v>
          </cell>
          <cell r="D490">
            <v>8500</v>
          </cell>
        </row>
        <row r="491">
          <cell r="A491">
            <v>1120506</v>
          </cell>
          <cell r="B491" t="str">
            <v>1120506</v>
          </cell>
          <cell r="C491" t="str">
            <v>BOMB JAZAK RIP NEGRO 56/60 RER</v>
          </cell>
          <cell r="D491">
            <v>8700</v>
          </cell>
        </row>
        <row r="492">
          <cell r="A492">
            <v>1120510</v>
          </cell>
          <cell r="B492" t="str">
            <v>1120510</v>
          </cell>
          <cell r="C492" t="str">
            <v>GARIBALDINA NO USAR</v>
          </cell>
          <cell r="D492">
            <v>0</v>
          </cell>
        </row>
        <row r="493">
          <cell r="A493">
            <v>1120511</v>
          </cell>
          <cell r="B493" t="str">
            <v>1120511</v>
          </cell>
          <cell r="C493" t="str">
            <v>GARIBALDINA NO USAR</v>
          </cell>
          <cell r="D493">
            <v>0</v>
          </cell>
        </row>
        <row r="494">
          <cell r="A494">
            <v>1120512</v>
          </cell>
          <cell r="B494" t="str">
            <v>1120512</v>
          </cell>
          <cell r="C494" t="str">
            <v>BOMB CLAS RIP MULTICAM BLACK 34/48</v>
          </cell>
          <cell r="D494">
            <v>0</v>
          </cell>
        </row>
        <row r="495">
          <cell r="A495">
            <v>1120513</v>
          </cell>
          <cell r="B495" t="str">
            <v>1120513</v>
          </cell>
          <cell r="C495" t="str">
            <v>BOMB CLAS RIP MULTICAM BLACK 50/54</v>
          </cell>
          <cell r="D495">
            <v>0</v>
          </cell>
        </row>
        <row r="496">
          <cell r="A496" t="str">
            <v/>
          </cell>
          <cell r="B496" t="str">
            <v>1120520	BOMB</v>
          </cell>
          <cell r="C496" t="str">
            <v/>
          </cell>
          <cell r="D496">
            <v>0</v>
          </cell>
        </row>
        <row r="497">
          <cell r="A497">
            <v>1120520</v>
          </cell>
          <cell r="B497" t="str">
            <v>1120520</v>
          </cell>
          <cell r="C497" t="str">
            <v>BOMB AMER RIP EJERCITO 34/48 RER</v>
          </cell>
          <cell r="D497">
            <v>7900</v>
          </cell>
        </row>
        <row r="498">
          <cell r="A498" t="str">
            <v/>
          </cell>
          <cell r="B498" t="str">
            <v>1120530	BOMB</v>
          </cell>
          <cell r="C498" t="str">
            <v/>
          </cell>
          <cell r="D498">
            <v>0</v>
          </cell>
        </row>
        <row r="499">
          <cell r="A499">
            <v>1120530</v>
          </cell>
          <cell r="B499" t="str">
            <v>1120530</v>
          </cell>
          <cell r="C499" t="str">
            <v>BOMB JAZAK RIP EJERCITO 34/48 RER</v>
          </cell>
          <cell r="D499">
            <v>10200</v>
          </cell>
        </row>
        <row r="500">
          <cell r="A500" t="str">
            <v/>
          </cell>
          <cell r="B500" t="str">
            <v>1120555	BOMB</v>
          </cell>
          <cell r="C500" t="str">
            <v/>
          </cell>
          <cell r="D500">
            <v>0</v>
          </cell>
        </row>
        <row r="501">
          <cell r="A501">
            <v>1120555</v>
          </cell>
          <cell r="B501" t="str">
            <v>1120555</v>
          </cell>
          <cell r="C501" t="str">
            <v>BOMB JAZAK RIP ACU 34/48 RER</v>
          </cell>
          <cell r="D501">
            <v>10200</v>
          </cell>
        </row>
        <row r="502">
          <cell r="A502" t="str">
            <v/>
          </cell>
          <cell r="B502" t="str">
            <v>1120556	BOMB</v>
          </cell>
          <cell r="C502" t="str">
            <v/>
          </cell>
          <cell r="D502">
            <v>0</v>
          </cell>
        </row>
        <row r="503">
          <cell r="A503">
            <v>1120556</v>
          </cell>
          <cell r="B503" t="str">
            <v>1120556</v>
          </cell>
          <cell r="C503" t="str">
            <v>BOMB JAZAK RIP ACU 50/54</v>
          </cell>
          <cell r="D503">
            <v>10400</v>
          </cell>
        </row>
        <row r="504">
          <cell r="A504" t="str">
            <v/>
          </cell>
          <cell r="B504" t="str">
            <v>1120557	BOMB</v>
          </cell>
          <cell r="C504" t="str">
            <v/>
          </cell>
          <cell r="D504">
            <v>0</v>
          </cell>
        </row>
        <row r="505">
          <cell r="A505">
            <v>1120557</v>
          </cell>
          <cell r="B505" t="str">
            <v>1120557</v>
          </cell>
          <cell r="C505" t="str">
            <v>BOMB JAZAK RIP ACU 56/60 RER</v>
          </cell>
          <cell r="D505">
            <v>10600</v>
          </cell>
        </row>
        <row r="506">
          <cell r="A506">
            <v>1120560</v>
          </cell>
          <cell r="B506" t="str">
            <v>1120560</v>
          </cell>
          <cell r="C506" t="str">
            <v>PANT TERMICOS SPINIT STX NEGRO RER</v>
          </cell>
          <cell r="D506">
            <v>0</v>
          </cell>
        </row>
        <row r="507">
          <cell r="A507">
            <v>1120595</v>
          </cell>
          <cell r="B507" t="str">
            <v>1120595</v>
          </cell>
          <cell r="C507" t="str">
            <v>PANT TERMICOS BLANCO LSP 3XS/XXL</v>
          </cell>
          <cell r="D507">
            <v>0</v>
          </cell>
        </row>
        <row r="508">
          <cell r="A508">
            <v>1120596</v>
          </cell>
          <cell r="B508" t="str">
            <v>1120596</v>
          </cell>
          <cell r="C508" t="str">
            <v>PANT TERMICOS BLANCO LSP 3XL/5XL RER</v>
          </cell>
          <cell r="D508">
            <v>0</v>
          </cell>
        </row>
        <row r="509">
          <cell r="A509">
            <v>1120598</v>
          </cell>
          <cell r="B509" t="str">
            <v>1120598</v>
          </cell>
          <cell r="C509" t="str">
            <v>PANT TERMICOS COLOR LSP 3XS/XXL</v>
          </cell>
          <cell r="D509">
            <v>0</v>
          </cell>
        </row>
        <row r="510">
          <cell r="A510">
            <v>1120599</v>
          </cell>
          <cell r="B510" t="str">
            <v>1120599</v>
          </cell>
          <cell r="C510" t="str">
            <v>PANT TERMICOS COLOR LSP 3XL/5XL RER</v>
          </cell>
          <cell r="D510">
            <v>0</v>
          </cell>
        </row>
        <row r="511">
          <cell r="A511">
            <v>1120600</v>
          </cell>
          <cell r="B511" t="str">
            <v>1120600</v>
          </cell>
          <cell r="C511" t="str">
            <v>BOMB AMER RIP PETREO 34/48 RER</v>
          </cell>
          <cell r="D511">
            <v>0</v>
          </cell>
        </row>
        <row r="512">
          <cell r="A512">
            <v>1120601</v>
          </cell>
          <cell r="B512" t="str">
            <v>1120601</v>
          </cell>
          <cell r="C512" t="str">
            <v>BOMB AMER RIP PETREO 50/54</v>
          </cell>
          <cell r="D512">
            <v>0</v>
          </cell>
        </row>
        <row r="513">
          <cell r="A513">
            <v>1120602</v>
          </cell>
          <cell r="B513" t="str">
            <v>1120602</v>
          </cell>
          <cell r="C513" t="str">
            <v>BOMB AMER RIP PETREO 56/60</v>
          </cell>
          <cell r="D513">
            <v>0</v>
          </cell>
        </row>
        <row r="514">
          <cell r="A514">
            <v>1120603</v>
          </cell>
          <cell r="B514" t="str">
            <v>1120603</v>
          </cell>
          <cell r="C514" t="str">
            <v>BOMB AMER RIP PETREO 62/66</v>
          </cell>
          <cell r="D514">
            <v>0</v>
          </cell>
        </row>
        <row r="515">
          <cell r="A515" t="str">
            <v/>
          </cell>
          <cell r="B515" t="str">
            <v>1120615	BOMB</v>
          </cell>
          <cell r="C515" t="str">
            <v/>
          </cell>
          <cell r="D515">
            <v>0</v>
          </cell>
        </row>
        <row r="516">
          <cell r="A516">
            <v>1120615</v>
          </cell>
          <cell r="B516" t="str">
            <v>1120615</v>
          </cell>
          <cell r="C516" t="str">
            <v>BOMB AMER RIP BEIGE 36/48 RER</v>
          </cell>
          <cell r="D516">
            <v>0</v>
          </cell>
        </row>
        <row r="517">
          <cell r="A517" t="str">
            <v/>
          </cell>
          <cell r="B517" t="str">
            <v>1120616	BOMB</v>
          </cell>
          <cell r="C517" t="str">
            <v/>
          </cell>
          <cell r="D517">
            <v>0</v>
          </cell>
        </row>
        <row r="518">
          <cell r="A518">
            <v>1120616</v>
          </cell>
          <cell r="B518" t="str">
            <v>1120616</v>
          </cell>
          <cell r="C518" t="str">
            <v>BOMB AMER RIP BEIGE 50/54 RER</v>
          </cell>
          <cell r="D518">
            <v>0</v>
          </cell>
        </row>
        <row r="519">
          <cell r="A519" t="str">
            <v/>
          </cell>
          <cell r="B519" t="str">
            <v>1120617	BOMB</v>
          </cell>
          <cell r="C519" t="str">
            <v/>
          </cell>
          <cell r="D519">
            <v>0</v>
          </cell>
        </row>
        <row r="520">
          <cell r="A520">
            <v>1120617</v>
          </cell>
          <cell r="B520" t="str">
            <v>1120617</v>
          </cell>
          <cell r="C520" t="str">
            <v>BOMB AMER RIP BEIGE 56/60 RER</v>
          </cell>
          <cell r="D520">
            <v>0</v>
          </cell>
        </row>
        <row r="521">
          <cell r="A521" t="str">
            <v/>
          </cell>
          <cell r="B521" t="str">
            <v>1120618	BOMB</v>
          </cell>
          <cell r="C521" t="str">
            <v/>
          </cell>
          <cell r="D521">
            <v>0</v>
          </cell>
        </row>
        <row r="522">
          <cell r="A522">
            <v>1120618</v>
          </cell>
          <cell r="B522" t="str">
            <v>1120618</v>
          </cell>
          <cell r="C522" t="str">
            <v>BOMB AMER RIP BEIGE 62/66 RER</v>
          </cell>
          <cell r="D522">
            <v>0</v>
          </cell>
        </row>
        <row r="523">
          <cell r="A523" t="str">
            <v/>
          </cell>
          <cell r="B523" t="str">
            <v>1120619	BOMB</v>
          </cell>
          <cell r="C523" t="str">
            <v/>
          </cell>
          <cell r="D523">
            <v>0</v>
          </cell>
        </row>
        <row r="524">
          <cell r="A524">
            <v>1120619</v>
          </cell>
          <cell r="B524" t="str">
            <v>1120619</v>
          </cell>
          <cell r="C524" t="str">
            <v>BOMB AMER GAB BEIGE 34/48 RER</v>
          </cell>
          <cell r="D524">
            <v>6300</v>
          </cell>
        </row>
        <row r="525">
          <cell r="A525" t="str">
            <v/>
          </cell>
          <cell r="B525" t="str">
            <v>1120620	BOMB</v>
          </cell>
          <cell r="C525" t="str">
            <v/>
          </cell>
          <cell r="D525">
            <v>0</v>
          </cell>
        </row>
        <row r="526">
          <cell r="A526">
            <v>1120620</v>
          </cell>
          <cell r="B526" t="str">
            <v>1120620</v>
          </cell>
          <cell r="C526" t="str">
            <v>BOMB AMER GAB BEIGE 50/54 RER</v>
          </cell>
          <cell r="D526">
            <v>6480</v>
          </cell>
        </row>
        <row r="527">
          <cell r="A527" t="str">
            <v/>
          </cell>
          <cell r="B527" t="str">
            <v>1120621	BOMB</v>
          </cell>
          <cell r="C527" t="str">
            <v/>
          </cell>
          <cell r="D527">
            <v>0</v>
          </cell>
        </row>
        <row r="528">
          <cell r="A528">
            <v>1120621</v>
          </cell>
          <cell r="B528" t="str">
            <v>1120621</v>
          </cell>
          <cell r="C528" t="str">
            <v>BOMB AMER GAB BEIGE 56/60 RER</v>
          </cell>
          <cell r="D528">
            <v>6680</v>
          </cell>
        </row>
        <row r="529">
          <cell r="A529" t="str">
            <v/>
          </cell>
          <cell r="B529" t="str">
            <v>1120622	BOMB</v>
          </cell>
          <cell r="C529" t="str">
            <v/>
          </cell>
          <cell r="D529">
            <v>0</v>
          </cell>
        </row>
        <row r="530">
          <cell r="A530">
            <v>1120622</v>
          </cell>
          <cell r="B530" t="str">
            <v>1120622</v>
          </cell>
          <cell r="C530" t="str">
            <v>BOMB AMER GAB BEIGE 62/66 RER</v>
          </cell>
          <cell r="D530">
            <v>6880</v>
          </cell>
        </row>
        <row r="531">
          <cell r="A531">
            <v>1120623</v>
          </cell>
          <cell r="B531" t="str">
            <v>1120623</v>
          </cell>
          <cell r="C531" t="str">
            <v>BOMB AMER RIP GRIS 34/48 RER</v>
          </cell>
          <cell r="D531">
            <v>5799.99</v>
          </cell>
        </row>
        <row r="532">
          <cell r="A532" t="str">
            <v/>
          </cell>
          <cell r="B532" t="str">
            <v>1120624	BOMB</v>
          </cell>
          <cell r="C532" t="str">
            <v/>
          </cell>
          <cell r="D532">
            <v>0</v>
          </cell>
        </row>
        <row r="533">
          <cell r="A533">
            <v>1120624</v>
          </cell>
          <cell r="B533" t="str">
            <v>1120624</v>
          </cell>
          <cell r="C533" t="str">
            <v>BOMB AMER RIP GRIS 50/54 RER</v>
          </cell>
          <cell r="D533">
            <v>5979.99</v>
          </cell>
        </row>
        <row r="534">
          <cell r="A534" t="str">
            <v/>
          </cell>
          <cell r="B534" t="str">
            <v>1120625	BOMB</v>
          </cell>
          <cell r="C534" t="str">
            <v/>
          </cell>
          <cell r="D534">
            <v>0</v>
          </cell>
        </row>
        <row r="535">
          <cell r="A535">
            <v>1120625</v>
          </cell>
          <cell r="B535" t="str">
            <v>1120625</v>
          </cell>
          <cell r="C535" t="str">
            <v>BOMB AMER RIP GRIS 56/60 RER</v>
          </cell>
          <cell r="D535">
            <v>6159.99</v>
          </cell>
        </row>
        <row r="536">
          <cell r="A536" t="str">
            <v/>
          </cell>
          <cell r="B536" t="str">
            <v>1120626	BOMB</v>
          </cell>
          <cell r="C536" t="str">
            <v/>
          </cell>
          <cell r="D536">
            <v>0</v>
          </cell>
        </row>
        <row r="537">
          <cell r="A537">
            <v>1120626</v>
          </cell>
          <cell r="B537" t="str">
            <v>1120626</v>
          </cell>
          <cell r="C537" t="str">
            <v>BOMB AMER RIP GRIS 62/66 RER</v>
          </cell>
          <cell r="D537">
            <v>6339.99</v>
          </cell>
        </row>
        <row r="538">
          <cell r="A538">
            <v>1120640</v>
          </cell>
          <cell r="B538" t="str">
            <v>1120640</v>
          </cell>
          <cell r="C538" t="str">
            <v>BOMB AMER RIP DIGITAL GRIS 34/48 RER</v>
          </cell>
          <cell r="D538">
            <v>7900</v>
          </cell>
        </row>
        <row r="539">
          <cell r="A539">
            <v>1120641</v>
          </cell>
          <cell r="B539" t="str">
            <v>1120641</v>
          </cell>
          <cell r="C539" t="str">
            <v>BOMB AMER RIP DIGITAL GRIS 50/54 RER</v>
          </cell>
          <cell r="D539">
            <v>8150</v>
          </cell>
        </row>
        <row r="540">
          <cell r="A540">
            <v>1120642</v>
          </cell>
          <cell r="B540" t="str">
            <v>1120642</v>
          </cell>
          <cell r="C540" t="str">
            <v>BOMB AMER RIP DIGITAL GRIS 56/60 RER</v>
          </cell>
          <cell r="D540">
            <v>8380</v>
          </cell>
        </row>
        <row r="541">
          <cell r="A541">
            <v>1120643</v>
          </cell>
          <cell r="B541" t="str">
            <v>1120643</v>
          </cell>
          <cell r="C541" t="str">
            <v>BOMB AMER RIP DIGITAL GRIS 62/66 RER</v>
          </cell>
          <cell r="D541">
            <v>8630</v>
          </cell>
        </row>
        <row r="542">
          <cell r="A542">
            <v>1120650</v>
          </cell>
          <cell r="B542" t="str">
            <v>1120650</v>
          </cell>
          <cell r="C542" t="str">
            <v>BOMB AMER RIP TIGER CELESTE 34/48 RER</v>
          </cell>
          <cell r="D542">
            <v>0</v>
          </cell>
        </row>
        <row r="543">
          <cell r="A543">
            <v>1120651</v>
          </cell>
          <cell r="B543" t="str">
            <v>1120651</v>
          </cell>
          <cell r="C543" t="str">
            <v>BOMB AMER RIP TIGER CELESTE 50/54 RER</v>
          </cell>
          <cell r="D543">
            <v>0</v>
          </cell>
        </row>
        <row r="544">
          <cell r="A544" t="str">
            <v/>
          </cell>
          <cell r="B544" t="str">
            <v>1120652	BOMB</v>
          </cell>
          <cell r="C544" t="str">
            <v/>
          </cell>
          <cell r="D544">
            <v>0</v>
          </cell>
        </row>
        <row r="545">
          <cell r="A545">
            <v>1120652</v>
          </cell>
          <cell r="B545" t="str">
            <v>1120652</v>
          </cell>
          <cell r="C545" t="str">
            <v>BOMB AMER RIP TIGER CELESTE 56/60 RER</v>
          </cell>
          <cell r="D545">
            <v>0</v>
          </cell>
        </row>
        <row r="546">
          <cell r="A546" t="str">
            <v/>
          </cell>
          <cell r="B546" t="str">
            <v>1120653	BOMB</v>
          </cell>
          <cell r="C546" t="str">
            <v/>
          </cell>
          <cell r="D546">
            <v>0</v>
          </cell>
        </row>
        <row r="547">
          <cell r="A547">
            <v>1120653</v>
          </cell>
          <cell r="B547" t="str">
            <v>1120653</v>
          </cell>
          <cell r="C547" t="str">
            <v>BOMB AMER RIP TIGER CELESTE 62/66 RER</v>
          </cell>
          <cell r="D547">
            <v>0</v>
          </cell>
        </row>
        <row r="548">
          <cell r="A548">
            <v>1120666</v>
          </cell>
          <cell r="B548" t="str">
            <v>1120666</v>
          </cell>
          <cell r="C548" t="str">
            <v>BOMB CLAS RIP DIGITAL BEIGE 34/48 RER</v>
          </cell>
          <cell r="D548">
            <v>6600</v>
          </cell>
        </row>
        <row r="549">
          <cell r="A549">
            <v>1120667</v>
          </cell>
          <cell r="B549" t="str">
            <v>1120667</v>
          </cell>
          <cell r="C549" t="str">
            <v>BOMB CLAS RIP DIGITAL BEIGE 50/54 RER</v>
          </cell>
          <cell r="D549">
            <v>6800</v>
          </cell>
        </row>
        <row r="550">
          <cell r="A550">
            <v>1120668</v>
          </cell>
          <cell r="B550" t="str">
            <v>1120668</v>
          </cell>
          <cell r="C550" t="str">
            <v>BOMB CLAS RIP DIGITAL BEIGE 56/60 RER</v>
          </cell>
          <cell r="D550">
            <v>6950</v>
          </cell>
        </row>
        <row r="551">
          <cell r="A551">
            <v>1120669</v>
          </cell>
          <cell r="B551" t="str">
            <v>1120669</v>
          </cell>
          <cell r="C551" t="str">
            <v>BOMB CLAS RIP DIGITAL BEIGE 62/66 RER</v>
          </cell>
          <cell r="D551">
            <v>7100</v>
          </cell>
        </row>
        <row r="552">
          <cell r="A552" t="str">
            <v/>
          </cell>
          <cell r="B552" t="str">
            <v>1120680	PANT</v>
          </cell>
          <cell r="C552" t="str">
            <v/>
          </cell>
          <cell r="D552">
            <v>0</v>
          </cell>
        </row>
        <row r="553">
          <cell r="A553">
            <v>1120680</v>
          </cell>
          <cell r="B553" t="str">
            <v>1120680</v>
          </cell>
          <cell r="C553" t="str">
            <v>PANT GABARDINA MARRON C GALON 34/48 RER</v>
          </cell>
          <cell r="D553">
            <v>0</v>
          </cell>
        </row>
        <row r="554">
          <cell r="A554" t="str">
            <v/>
          </cell>
          <cell r="B554" t="str">
            <v>1120681	PANT</v>
          </cell>
          <cell r="C554" t="str">
            <v/>
          </cell>
          <cell r="D554">
            <v>0</v>
          </cell>
        </row>
        <row r="555">
          <cell r="A555">
            <v>1120681</v>
          </cell>
          <cell r="B555" t="str">
            <v>1120681</v>
          </cell>
          <cell r="C555" t="str">
            <v>PANT GABARDINA MARRON C GALON 50/54 RER</v>
          </cell>
          <cell r="D555">
            <v>0</v>
          </cell>
        </row>
        <row r="556">
          <cell r="A556" t="str">
            <v/>
          </cell>
          <cell r="B556" t="str">
            <v>1120682	PANT</v>
          </cell>
          <cell r="C556" t="str">
            <v/>
          </cell>
          <cell r="D556">
            <v>0</v>
          </cell>
        </row>
        <row r="557">
          <cell r="A557">
            <v>1120682</v>
          </cell>
          <cell r="B557" t="str">
            <v>1120682</v>
          </cell>
          <cell r="C557" t="str">
            <v>PANT GABARDINA MARRON C GALON 56/60 RER</v>
          </cell>
          <cell r="D557">
            <v>0</v>
          </cell>
        </row>
        <row r="558">
          <cell r="A558">
            <v>1120700</v>
          </cell>
          <cell r="B558" t="str">
            <v>1120700</v>
          </cell>
          <cell r="C558" t="str">
            <v>PANT NEGRO GABARDINA 50/54 RER</v>
          </cell>
          <cell r="D558">
            <v>4210.32</v>
          </cell>
        </row>
        <row r="559">
          <cell r="A559">
            <v>112071305</v>
          </cell>
          <cell r="B559" t="str">
            <v>112071305</v>
          </cell>
          <cell r="C559" t="str">
            <v>OVERALL MULTIBOL. GRIS XL</v>
          </cell>
          <cell r="D559">
            <v>1984.49</v>
          </cell>
        </row>
        <row r="560">
          <cell r="A560">
            <v>1120720</v>
          </cell>
          <cell r="B560" t="str">
            <v>1120720</v>
          </cell>
          <cell r="C560" t="str">
            <v>BOMB KADIMA GAB AZUL 34/48 RER</v>
          </cell>
          <cell r="D560">
            <v>6900</v>
          </cell>
        </row>
        <row r="561">
          <cell r="A561">
            <v>1120721</v>
          </cell>
          <cell r="B561" t="str">
            <v>1120721</v>
          </cell>
          <cell r="C561" t="str">
            <v>BOMB KADIMA GAB AZUL 50/54 RER</v>
          </cell>
          <cell r="D561">
            <v>7100</v>
          </cell>
        </row>
        <row r="562">
          <cell r="A562" t="str">
            <v/>
          </cell>
          <cell r="B562" t="str">
            <v>1120722	BOMB</v>
          </cell>
          <cell r="C562" t="str">
            <v/>
          </cell>
          <cell r="D562">
            <v>0</v>
          </cell>
        </row>
        <row r="563">
          <cell r="A563">
            <v>1120722</v>
          </cell>
          <cell r="B563" t="str">
            <v>1120722</v>
          </cell>
          <cell r="C563" t="str">
            <v>BOMB KADIMA GAB AZUL 56/60 RER</v>
          </cell>
          <cell r="D563">
            <v>7300</v>
          </cell>
        </row>
        <row r="564">
          <cell r="A564" t="str">
            <v/>
          </cell>
          <cell r="B564" t="str">
            <v>1120723	BOMB</v>
          </cell>
          <cell r="C564" t="str">
            <v/>
          </cell>
          <cell r="D564">
            <v>0</v>
          </cell>
        </row>
        <row r="565">
          <cell r="A565">
            <v>1120723</v>
          </cell>
          <cell r="B565" t="str">
            <v>1120723</v>
          </cell>
          <cell r="C565" t="str">
            <v>BOMB KADIMA GAB AZUL 62/66 RER</v>
          </cell>
          <cell r="D565">
            <v>7500</v>
          </cell>
        </row>
        <row r="566">
          <cell r="A566">
            <v>1120724</v>
          </cell>
          <cell r="B566" t="str">
            <v>1120724</v>
          </cell>
          <cell r="C566" t="str">
            <v>BOMB KADIMA GAB NEGRA 34/48 RER</v>
          </cell>
          <cell r="D566">
            <v>6900</v>
          </cell>
        </row>
        <row r="567">
          <cell r="A567">
            <v>1120725</v>
          </cell>
          <cell r="B567" t="str">
            <v>1120725</v>
          </cell>
          <cell r="C567" t="str">
            <v>BOMB KADIMA GAB NEGRA 50/54 RER</v>
          </cell>
          <cell r="D567">
            <v>7100</v>
          </cell>
        </row>
        <row r="568">
          <cell r="A568">
            <v>1120726</v>
          </cell>
          <cell r="B568" t="str">
            <v>1120726</v>
          </cell>
          <cell r="C568" t="str">
            <v>BOMB KADIMA GAB NEGRA 56/60 RER</v>
          </cell>
          <cell r="D568">
            <v>7300</v>
          </cell>
        </row>
        <row r="569">
          <cell r="A569" t="str">
            <v/>
          </cell>
          <cell r="B569" t="str">
            <v>1120727	BOMB</v>
          </cell>
          <cell r="C569" t="str">
            <v/>
          </cell>
          <cell r="D569">
            <v>0</v>
          </cell>
        </row>
        <row r="570">
          <cell r="A570">
            <v>1120727</v>
          </cell>
          <cell r="B570" t="str">
            <v>1120727</v>
          </cell>
          <cell r="C570" t="str">
            <v>BOMB KADIMA GAB NEGRA 62/66 RER</v>
          </cell>
          <cell r="D570">
            <v>7500</v>
          </cell>
        </row>
        <row r="571">
          <cell r="A571">
            <v>1120728</v>
          </cell>
          <cell r="B571" t="str">
            <v>1120728</v>
          </cell>
          <cell r="C571" t="str">
            <v>BOMB KADIMA EXPAND GAB NEGRA 34/48 RER</v>
          </cell>
          <cell r="D571">
            <v>6900</v>
          </cell>
        </row>
        <row r="572">
          <cell r="A572">
            <v>1120729</v>
          </cell>
          <cell r="B572" t="str">
            <v>1120729</v>
          </cell>
          <cell r="C572" t="str">
            <v>BOMB KADIMA EXPAND GAB NEGRA 50/54 RER</v>
          </cell>
          <cell r="D572">
            <v>7100</v>
          </cell>
        </row>
        <row r="573">
          <cell r="A573">
            <v>1120730</v>
          </cell>
          <cell r="B573" t="str">
            <v>1120730</v>
          </cell>
          <cell r="C573" t="str">
            <v>BOMB KADIMA EXPAND GAB NEGRA 56/60 RER</v>
          </cell>
          <cell r="D573">
            <v>7300</v>
          </cell>
        </row>
        <row r="574">
          <cell r="A574" t="str">
            <v/>
          </cell>
          <cell r="B574" t="str">
            <v>1120731	BOMB</v>
          </cell>
          <cell r="C574" t="str">
            <v/>
          </cell>
          <cell r="D574">
            <v>0</v>
          </cell>
        </row>
        <row r="575">
          <cell r="A575">
            <v>1120731</v>
          </cell>
          <cell r="B575" t="str">
            <v>1120731</v>
          </cell>
          <cell r="C575" t="str">
            <v>BOMB KADIMA EXPAND GAB NEGRA 62/66 RER</v>
          </cell>
          <cell r="D575">
            <v>7500</v>
          </cell>
        </row>
        <row r="576">
          <cell r="A576" t="str">
            <v/>
          </cell>
          <cell r="B576" t="str">
            <v>1120732	BOMB</v>
          </cell>
          <cell r="C576" t="str">
            <v/>
          </cell>
          <cell r="D576">
            <v>0</v>
          </cell>
        </row>
        <row r="577">
          <cell r="A577">
            <v>1120732</v>
          </cell>
          <cell r="B577" t="str">
            <v>1120732</v>
          </cell>
          <cell r="C577" t="str">
            <v>BOMB KADIMA GAB BEIGE 34/48 RER</v>
          </cell>
          <cell r="D577">
            <v>6900</v>
          </cell>
        </row>
        <row r="578">
          <cell r="A578" t="str">
            <v/>
          </cell>
          <cell r="B578" t="str">
            <v>1120733	BOMB</v>
          </cell>
          <cell r="C578" t="str">
            <v/>
          </cell>
          <cell r="D578">
            <v>0</v>
          </cell>
        </row>
        <row r="579">
          <cell r="A579">
            <v>1120733</v>
          </cell>
          <cell r="B579" t="str">
            <v>1120733</v>
          </cell>
          <cell r="C579" t="str">
            <v>BOMB KADIMA GAB BEIGE 50/54 RER</v>
          </cell>
          <cell r="D579">
            <v>7100</v>
          </cell>
        </row>
        <row r="580">
          <cell r="A580" t="str">
            <v/>
          </cell>
          <cell r="B580" t="str">
            <v>1120734	BOMB</v>
          </cell>
          <cell r="C580" t="str">
            <v/>
          </cell>
          <cell r="D580">
            <v>0</v>
          </cell>
        </row>
        <row r="581">
          <cell r="A581">
            <v>1120734</v>
          </cell>
          <cell r="B581" t="str">
            <v>1120734</v>
          </cell>
          <cell r="C581" t="str">
            <v>BOMB KADIMA GAB BEIGE 56/60 RER</v>
          </cell>
          <cell r="D581">
            <v>7300</v>
          </cell>
        </row>
        <row r="582">
          <cell r="A582" t="str">
            <v/>
          </cell>
          <cell r="B582" t="str">
            <v>1120735	BOMB</v>
          </cell>
          <cell r="C582" t="str">
            <v/>
          </cell>
          <cell r="D582">
            <v>0</v>
          </cell>
        </row>
        <row r="583">
          <cell r="A583">
            <v>1120735</v>
          </cell>
          <cell r="B583" t="str">
            <v>1120735</v>
          </cell>
          <cell r="C583" t="str">
            <v>BOMB KADIMA GAB BEIGE 62/66 RER</v>
          </cell>
          <cell r="D583">
            <v>7500</v>
          </cell>
        </row>
        <row r="584">
          <cell r="A584">
            <v>1120736</v>
          </cell>
          <cell r="B584" t="str">
            <v>1120736</v>
          </cell>
          <cell r="C584" t="str">
            <v>BOMB KADIMA EXPAND GAB AZUL 34/48 RER</v>
          </cell>
          <cell r="D584">
            <v>6900</v>
          </cell>
        </row>
        <row r="585">
          <cell r="A585">
            <v>1120737</v>
          </cell>
          <cell r="B585" t="str">
            <v>1120737</v>
          </cell>
          <cell r="C585" t="str">
            <v>BOMB KADIMA EXPAND GAB AZUL 50/54 RER</v>
          </cell>
          <cell r="D585">
            <v>7100</v>
          </cell>
        </row>
        <row r="586">
          <cell r="A586">
            <v>1120738</v>
          </cell>
          <cell r="B586" t="str">
            <v>1120738</v>
          </cell>
          <cell r="C586" t="str">
            <v>BOMB KADIMA EXPAND GAB AZUL 56/60 RER</v>
          </cell>
          <cell r="D586">
            <v>7300</v>
          </cell>
        </row>
        <row r="587">
          <cell r="A587" t="str">
            <v/>
          </cell>
          <cell r="B587" t="str">
            <v>1120739	BOMB</v>
          </cell>
          <cell r="C587" t="str">
            <v/>
          </cell>
          <cell r="D587">
            <v>0</v>
          </cell>
        </row>
        <row r="588">
          <cell r="A588">
            <v>1120739</v>
          </cell>
          <cell r="B588" t="str">
            <v>1120739</v>
          </cell>
          <cell r="C588" t="str">
            <v>BOMB KADIMA EXPAND GAB AZUL 62/66 RER</v>
          </cell>
          <cell r="D588">
            <v>7500</v>
          </cell>
        </row>
        <row r="589">
          <cell r="A589" t="str">
            <v/>
          </cell>
          <cell r="B589" t="str">
            <v>1120741	BOMB</v>
          </cell>
          <cell r="C589" t="str">
            <v/>
          </cell>
          <cell r="D589">
            <v>0</v>
          </cell>
        </row>
        <row r="590">
          <cell r="A590">
            <v>1120741</v>
          </cell>
          <cell r="B590" t="str">
            <v>1120741</v>
          </cell>
          <cell r="C590" t="str">
            <v>BOMB CLAS RIP BEIGE 56/60 RER</v>
          </cell>
          <cell r="D590">
            <v>5300</v>
          </cell>
        </row>
        <row r="591">
          <cell r="A591">
            <v>1120742</v>
          </cell>
          <cell r="B591" t="str">
            <v>1120742</v>
          </cell>
          <cell r="C591" t="str">
            <v>BOMB KADIMA GAB AZUL NQN 34/48 RER</v>
          </cell>
          <cell r="D591">
            <v>6900</v>
          </cell>
        </row>
        <row r="592">
          <cell r="A592">
            <v>1120743</v>
          </cell>
          <cell r="B592" t="str">
            <v>1120743</v>
          </cell>
          <cell r="C592" t="str">
            <v>BOMB KADIMA GAB AZUL NQN 50/54 RER</v>
          </cell>
          <cell r="D592">
            <v>7100</v>
          </cell>
        </row>
        <row r="593">
          <cell r="A593">
            <v>1120744</v>
          </cell>
          <cell r="B593" t="str">
            <v>1120744</v>
          </cell>
          <cell r="C593" t="str">
            <v>BOMB KADIMA GAB AZUL NQN 56/60 RER</v>
          </cell>
          <cell r="D593">
            <v>7300</v>
          </cell>
        </row>
        <row r="594">
          <cell r="A594">
            <v>1120745</v>
          </cell>
          <cell r="B594" t="str">
            <v>1120745</v>
          </cell>
          <cell r="C594" t="str">
            <v>BOMB KADIMA GAB AZUL NQN 62/66 RER</v>
          </cell>
          <cell r="D594">
            <v>7500</v>
          </cell>
        </row>
        <row r="595">
          <cell r="A595">
            <v>1120746</v>
          </cell>
          <cell r="B595" t="str">
            <v>1120746</v>
          </cell>
          <cell r="C595" t="str">
            <v>BOMB KADIMA EXPAND GAB GRIS 34/48 RER</v>
          </cell>
          <cell r="D595">
            <v>6900</v>
          </cell>
        </row>
        <row r="596">
          <cell r="A596">
            <v>1120747</v>
          </cell>
          <cell r="B596" t="str">
            <v>1120747</v>
          </cell>
          <cell r="C596" t="str">
            <v>BOMB KADIMA EXPAND GAB GRIS 50/54 RER</v>
          </cell>
          <cell r="D596">
            <v>7100</v>
          </cell>
        </row>
        <row r="597">
          <cell r="A597">
            <v>1120748</v>
          </cell>
          <cell r="B597" t="str">
            <v>1120748</v>
          </cell>
          <cell r="C597" t="str">
            <v>BOMB KADIMA EXPAND GAB GRIS 56/60 RER</v>
          </cell>
          <cell r="D597">
            <v>7300</v>
          </cell>
        </row>
        <row r="598">
          <cell r="A598">
            <v>1120749</v>
          </cell>
          <cell r="B598" t="str">
            <v>1120749</v>
          </cell>
          <cell r="C598" t="str">
            <v>BOMB KADIMA EXPAND GAB GRIS 62/66 RER</v>
          </cell>
          <cell r="D598">
            <v>7500</v>
          </cell>
        </row>
        <row r="599">
          <cell r="A599" t="str">
            <v/>
          </cell>
          <cell r="B599" t="str">
            <v>1120750	BOMB</v>
          </cell>
          <cell r="C599" t="str">
            <v/>
          </cell>
          <cell r="D599">
            <v>0</v>
          </cell>
        </row>
        <row r="600">
          <cell r="A600">
            <v>1120750</v>
          </cell>
          <cell r="B600" t="str">
            <v>1120750</v>
          </cell>
          <cell r="C600" t="str">
            <v>BOMB CLAS RIP GRIS 34/48 RER</v>
          </cell>
          <cell r="D600">
            <v>5000</v>
          </cell>
        </row>
        <row r="601">
          <cell r="A601" t="str">
            <v/>
          </cell>
          <cell r="B601" t="str">
            <v>1120751	BOMB</v>
          </cell>
          <cell r="C601" t="str">
            <v/>
          </cell>
          <cell r="D601">
            <v>0</v>
          </cell>
        </row>
        <row r="602">
          <cell r="A602">
            <v>1120751</v>
          </cell>
          <cell r="B602" t="str">
            <v>1120751</v>
          </cell>
          <cell r="C602" t="str">
            <v>BOMB CLAS RIP GRIS 50/54 RER</v>
          </cell>
          <cell r="D602">
            <v>5150</v>
          </cell>
        </row>
        <row r="603">
          <cell r="A603" t="str">
            <v/>
          </cell>
          <cell r="B603" t="str">
            <v>1120752	BOMB</v>
          </cell>
          <cell r="C603" t="str">
            <v/>
          </cell>
          <cell r="D603">
            <v>0</v>
          </cell>
        </row>
        <row r="604">
          <cell r="A604">
            <v>1120752</v>
          </cell>
          <cell r="B604" t="str">
            <v>1120752</v>
          </cell>
          <cell r="C604" t="str">
            <v>BOMB CLAS RIP GRIS 56/60 RER</v>
          </cell>
          <cell r="D604">
            <v>5300</v>
          </cell>
        </row>
        <row r="605">
          <cell r="A605" t="str">
            <v/>
          </cell>
          <cell r="B605" t="str">
            <v>1120753	BOMB</v>
          </cell>
          <cell r="C605" t="str">
            <v/>
          </cell>
          <cell r="D605">
            <v>0</v>
          </cell>
        </row>
        <row r="606">
          <cell r="A606">
            <v>1120753</v>
          </cell>
          <cell r="B606" t="str">
            <v>1120753</v>
          </cell>
          <cell r="C606" t="str">
            <v>BOMB CLAS RIP GRIS 62/68 RER</v>
          </cell>
          <cell r="D606">
            <v>5450</v>
          </cell>
        </row>
        <row r="607">
          <cell r="A607">
            <v>1120764</v>
          </cell>
          <cell r="B607" t="str">
            <v>1120764</v>
          </cell>
          <cell r="C607" t="str">
            <v>PANT AZUL DE POLICIA 36/48 RER</v>
          </cell>
          <cell r="D607">
            <v>3962.65</v>
          </cell>
        </row>
        <row r="608">
          <cell r="A608">
            <v>1120765</v>
          </cell>
          <cell r="B608" t="str">
            <v>1120765</v>
          </cell>
          <cell r="C608" t="str">
            <v>PANT AZUL C/CINTA LAUREA NEGRA 34/48 RER</v>
          </cell>
          <cell r="D608">
            <v>5494.91</v>
          </cell>
        </row>
        <row r="609">
          <cell r="A609">
            <v>1120766</v>
          </cell>
          <cell r="B609" t="str">
            <v>1120766</v>
          </cell>
          <cell r="C609" t="str">
            <v>PANT AZUL C/CINTA LAUREA NEGRA 50/54 RER</v>
          </cell>
          <cell r="D609">
            <v>5684.45</v>
          </cell>
        </row>
        <row r="610">
          <cell r="A610">
            <v>1120767</v>
          </cell>
          <cell r="B610" t="str">
            <v>1120767</v>
          </cell>
          <cell r="C610" t="str">
            <v>PANT AZUL C/CINTA LAUREA NEGRA 56/60 RER</v>
          </cell>
          <cell r="D610">
            <v>5873.99</v>
          </cell>
        </row>
        <row r="611">
          <cell r="A611" t="str">
            <v/>
          </cell>
          <cell r="B611" t="str">
            <v>1120768	PANT</v>
          </cell>
          <cell r="C611" t="str">
            <v/>
          </cell>
          <cell r="D611">
            <v>0</v>
          </cell>
        </row>
        <row r="612">
          <cell r="A612">
            <v>1120768</v>
          </cell>
          <cell r="B612" t="str">
            <v>1120768</v>
          </cell>
          <cell r="C612" t="str">
            <v>PANT AZUL C/CINTA LAUREA NEGRA 62/66 RER</v>
          </cell>
          <cell r="D612">
            <v>0</v>
          </cell>
        </row>
        <row r="613">
          <cell r="A613" t="str">
            <v/>
          </cell>
          <cell r="B613" t="str">
            <v>1120770	PANT</v>
          </cell>
          <cell r="C613" t="str">
            <v/>
          </cell>
          <cell r="D613">
            <v>0</v>
          </cell>
        </row>
        <row r="614">
          <cell r="A614">
            <v>1120770</v>
          </cell>
          <cell r="B614" t="str">
            <v>1120770</v>
          </cell>
          <cell r="C614" t="str">
            <v>PANT CON GALON AZUL 34/48 RER</v>
          </cell>
          <cell r="D614">
            <v>0</v>
          </cell>
        </row>
        <row r="615">
          <cell r="A615">
            <v>1120771</v>
          </cell>
          <cell r="B615" t="str">
            <v>1120771</v>
          </cell>
          <cell r="C615" t="str">
            <v>PANT AZUL DE POLICIA 62/66 RER</v>
          </cell>
          <cell r="D615">
            <v>4705.6499999999996</v>
          </cell>
        </row>
        <row r="616">
          <cell r="A616">
            <v>1120772</v>
          </cell>
          <cell r="B616" t="str">
            <v>1120772</v>
          </cell>
          <cell r="C616" t="str">
            <v>PANT AZUL DE POLICIA 50/54 RER</v>
          </cell>
          <cell r="D616">
            <v>4210.3</v>
          </cell>
        </row>
        <row r="617">
          <cell r="A617">
            <v>1120773</v>
          </cell>
          <cell r="B617" t="str">
            <v>1120773</v>
          </cell>
          <cell r="C617" t="str">
            <v>PANT AZUL DE POLICIA 56/60 RER</v>
          </cell>
          <cell r="D617">
            <v>4457.9799999999996</v>
          </cell>
        </row>
        <row r="618">
          <cell r="A618" t="str">
            <v/>
          </cell>
          <cell r="B618" t="str">
            <v>1120775	PANT</v>
          </cell>
          <cell r="C618" t="str">
            <v/>
          </cell>
          <cell r="D618">
            <v>0</v>
          </cell>
        </row>
        <row r="619">
          <cell r="A619">
            <v>1120775</v>
          </cell>
          <cell r="B619" t="str">
            <v>1120775</v>
          </cell>
          <cell r="C619" t="str">
            <v>PANT VESTIR NEGRO C VIVO ROJO BOMB</v>
          </cell>
          <cell r="D619">
            <v>1.18</v>
          </cell>
        </row>
        <row r="620">
          <cell r="A620">
            <v>1120776</v>
          </cell>
          <cell r="B620" t="str">
            <v>1120776</v>
          </cell>
          <cell r="C620" t="str">
            <v>PANT GRIS C/CINTA NEGRA LMGE 34/48 RER</v>
          </cell>
          <cell r="D620">
            <v>3962.64</v>
          </cell>
        </row>
        <row r="621">
          <cell r="A621">
            <v>1120777</v>
          </cell>
          <cell r="B621" t="str">
            <v>1120777</v>
          </cell>
          <cell r="C621" t="str">
            <v>PANT GRIS C/CINTA NEGRA LMGE 50/54 RER</v>
          </cell>
          <cell r="D621">
            <v>4245.6899999999996</v>
          </cell>
        </row>
        <row r="622">
          <cell r="A622" t="str">
            <v/>
          </cell>
          <cell r="B622" t="str">
            <v>1120778	PANT</v>
          </cell>
          <cell r="C622" t="str">
            <v/>
          </cell>
          <cell r="D622">
            <v>0</v>
          </cell>
        </row>
        <row r="623">
          <cell r="A623">
            <v>1120778</v>
          </cell>
          <cell r="B623" t="str">
            <v>1120778</v>
          </cell>
          <cell r="C623" t="str">
            <v>PANT GRIS C/CINTA NEGRA LMGE 56/60 RER</v>
          </cell>
          <cell r="D623">
            <v>0</v>
          </cell>
        </row>
        <row r="624">
          <cell r="A624">
            <v>1120780</v>
          </cell>
          <cell r="B624" t="str">
            <v>1120780</v>
          </cell>
          <cell r="C624" t="str">
            <v>PANT AZUL DE POLICIA C/BOL DAMA 36/48</v>
          </cell>
          <cell r="D624">
            <v>3962.65</v>
          </cell>
        </row>
        <row r="625">
          <cell r="A625">
            <v>1120781</v>
          </cell>
          <cell r="B625" t="str">
            <v>1120781</v>
          </cell>
          <cell r="C625" t="str">
            <v>PANT AZUL DE POLICIA C/BOL DAMA 50/54</v>
          </cell>
          <cell r="D625">
            <v>4210.3</v>
          </cell>
        </row>
        <row r="626">
          <cell r="A626" t="str">
            <v/>
          </cell>
          <cell r="B626" t="str">
            <v>1120782	PANT</v>
          </cell>
          <cell r="C626" t="str">
            <v/>
          </cell>
          <cell r="D626">
            <v>0</v>
          </cell>
        </row>
        <row r="627">
          <cell r="A627">
            <v>1120782</v>
          </cell>
          <cell r="B627" t="str">
            <v>1120782</v>
          </cell>
          <cell r="C627" t="str">
            <v>PANT NEGRO DE POLICIA DAMA 36/48 RER</v>
          </cell>
          <cell r="D627">
            <v>0</v>
          </cell>
        </row>
        <row r="628">
          <cell r="A628" t="str">
            <v/>
          </cell>
          <cell r="B628" t="str">
            <v>1120783	PANT</v>
          </cell>
          <cell r="C628" t="str">
            <v/>
          </cell>
          <cell r="D628">
            <v>0</v>
          </cell>
        </row>
        <row r="629">
          <cell r="A629">
            <v>1120783</v>
          </cell>
          <cell r="B629" t="str">
            <v>1120783</v>
          </cell>
          <cell r="C629" t="str">
            <v>PANT NEGRO DE POLICIA DAMA 50/56 RER</v>
          </cell>
          <cell r="D629">
            <v>0</v>
          </cell>
        </row>
        <row r="630">
          <cell r="A630" t="str">
            <v/>
          </cell>
          <cell r="B630" t="str">
            <v>1120784	PANT</v>
          </cell>
          <cell r="C630" t="str">
            <v/>
          </cell>
          <cell r="D630">
            <v>0</v>
          </cell>
        </row>
        <row r="631">
          <cell r="A631">
            <v>1120784</v>
          </cell>
          <cell r="B631" t="str">
            <v>1120784</v>
          </cell>
          <cell r="C631" t="str">
            <v>PANT NEGRO DE POLICIA DAMA 58/66 RER</v>
          </cell>
          <cell r="D631">
            <v>0</v>
          </cell>
        </row>
        <row r="632">
          <cell r="A632">
            <v>1120785</v>
          </cell>
          <cell r="B632" t="str">
            <v>1120785</v>
          </cell>
          <cell r="C632" t="str">
            <v>PANT AZUL DAMA S/BOLSILLO TRAS 34/48 RER</v>
          </cell>
          <cell r="D632">
            <v>3101.65</v>
          </cell>
        </row>
        <row r="633">
          <cell r="A633" t="str">
            <v/>
          </cell>
          <cell r="B633" t="str">
            <v>1120786	PANT</v>
          </cell>
          <cell r="C633" t="str">
            <v/>
          </cell>
          <cell r="D633">
            <v>0</v>
          </cell>
        </row>
        <row r="634">
          <cell r="A634">
            <v>1120786</v>
          </cell>
          <cell r="B634" t="str">
            <v>1120786</v>
          </cell>
          <cell r="C634" t="str">
            <v>PANT AZUL DAMA S/BOLSILLO TRAS 50/54 RER</v>
          </cell>
          <cell r="D634">
            <v>0</v>
          </cell>
        </row>
        <row r="635">
          <cell r="A635" t="str">
            <v/>
          </cell>
          <cell r="B635" t="str">
            <v>1120787	PANT</v>
          </cell>
          <cell r="C635" t="str">
            <v/>
          </cell>
          <cell r="D635">
            <v>0</v>
          </cell>
        </row>
        <row r="636">
          <cell r="A636">
            <v>1120787</v>
          </cell>
          <cell r="B636" t="str">
            <v>1120787</v>
          </cell>
          <cell r="C636" t="str">
            <v>PANT AZUL DAMA S/BOLSILLO TRAS 56/60 RER</v>
          </cell>
          <cell r="D636">
            <v>0</v>
          </cell>
        </row>
        <row r="637">
          <cell r="A637">
            <v>1120789</v>
          </cell>
          <cell r="B637" t="str">
            <v>1120789</v>
          </cell>
          <cell r="C637" t="str">
            <v>BOMB CONDOR RIP NEGRA 36/48 RER</v>
          </cell>
          <cell r="D637">
            <v>5700</v>
          </cell>
        </row>
        <row r="638">
          <cell r="A638">
            <v>1120790</v>
          </cell>
          <cell r="B638" t="str">
            <v>1120790</v>
          </cell>
          <cell r="C638" t="str">
            <v>BOMB CONDOR RIP NEGRA 50/54 RER</v>
          </cell>
          <cell r="D638">
            <v>5870</v>
          </cell>
        </row>
        <row r="639">
          <cell r="A639">
            <v>1120791</v>
          </cell>
          <cell r="B639" t="str">
            <v>1120791</v>
          </cell>
          <cell r="C639" t="str">
            <v>BOMB CONDOR RIP NEGRA 56/60 RER</v>
          </cell>
          <cell r="D639">
            <v>6050</v>
          </cell>
        </row>
        <row r="640">
          <cell r="A640" t="str">
            <v/>
          </cell>
          <cell r="B640" t="str">
            <v>1120792	BOMB</v>
          </cell>
          <cell r="C640" t="str">
            <v/>
          </cell>
          <cell r="D640">
            <v>0</v>
          </cell>
        </row>
        <row r="641">
          <cell r="A641">
            <v>1120792</v>
          </cell>
          <cell r="B641" t="str">
            <v>1120792</v>
          </cell>
          <cell r="C641" t="str">
            <v>BOMB CONDOR RIP NEGRA 62/66 RER</v>
          </cell>
          <cell r="D641">
            <v>6250</v>
          </cell>
        </row>
        <row r="642">
          <cell r="A642">
            <v>1120793</v>
          </cell>
          <cell r="B642" t="str">
            <v>1120793</v>
          </cell>
          <cell r="C642" t="str">
            <v>BOMB CONDOR RIP BEIGE 50/54 RER</v>
          </cell>
          <cell r="D642">
            <v>5870</v>
          </cell>
        </row>
        <row r="643">
          <cell r="A643">
            <v>1120795</v>
          </cell>
          <cell r="B643" t="str">
            <v>1120795</v>
          </cell>
          <cell r="C643" t="str">
            <v>PANT NEGRO C/CINTA LAUR NEGRA 34/48 RER</v>
          </cell>
          <cell r="D643">
            <v>5496.76</v>
          </cell>
        </row>
        <row r="644">
          <cell r="A644">
            <v>1120796</v>
          </cell>
          <cell r="B644" t="str">
            <v>1120796</v>
          </cell>
          <cell r="C644" t="str">
            <v>PANT NEGRO C/CINTA LAUR NEGRA 50/54 RER</v>
          </cell>
          <cell r="D644">
            <v>5686.32</v>
          </cell>
        </row>
        <row r="645">
          <cell r="A645" t="str">
            <v/>
          </cell>
          <cell r="B645" t="str">
            <v>1120797	PANT</v>
          </cell>
          <cell r="C645" t="str">
            <v/>
          </cell>
          <cell r="D645">
            <v>0</v>
          </cell>
        </row>
        <row r="646">
          <cell r="A646">
            <v>1120797</v>
          </cell>
          <cell r="B646" t="str">
            <v>1120797</v>
          </cell>
          <cell r="C646" t="str">
            <v>PANT NEGRO C/CINTA LAUR NEGRA 56/60 RER</v>
          </cell>
          <cell r="D646">
            <v>0</v>
          </cell>
        </row>
        <row r="647">
          <cell r="A647" t="str">
            <v/>
          </cell>
          <cell r="B647" t="str">
            <v>1120798	PANT</v>
          </cell>
          <cell r="C647" t="str">
            <v/>
          </cell>
          <cell r="D647">
            <v>0</v>
          </cell>
        </row>
        <row r="648">
          <cell r="A648">
            <v>1120798</v>
          </cell>
          <cell r="B648" t="str">
            <v>1120798</v>
          </cell>
          <cell r="C648" t="str">
            <v>PANT NEGRO C/CINTA LAUR NEGRA 62/66 RER</v>
          </cell>
          <cell r="D648">
            <v>0</v>
          </cell>
        </row>
        <row r="649">
          <cell r="A649" t="str">
            <v/>
          </cell>
          <cell r="B649" t="str">
            <v>1120799	BOMB</v>
          </cell>
          <cell r="C649" t="str">
            <v/>
          </cell>
          <cell r="D649">
            <v>0</v>
          </cell>
        </row>
        <row r="650">
          <cell r="A650">
            <v>1120799</v>
          </cell>
          <cell r="B650" t="str">
            <v>1120799</v>
          </cell>
          <cell r="C650" t="str">
            <v>BOMB CONDOR RIP BEIGE 34/48 RER</v>
          </cell>
          <cell r="D650">
            <v>5700</v>
          </cell>
        </row>
        <row r="651">
          <cell r="A651" t="str">
            <v/>
          </cell>
          <cell r="B651" t="str">
            <v>1120800	BOMB</v>
          </cell>
          <cell r="C651" t="str">
            <v/>
          </cell>
          <cell r="D651">
            <v>0</v>
          </cell>
        </row>
        <row r="652">
          <cell r="A652">
            <v>1120800</v>
          </cell>
          <cell r="B652" t="str">
            <v>1120800</v>
          </cell>
          <cell r="C652" t="str">
            <v>BOMB CLAS RIP BEIGE 34/48 RER</v>
          </cell>
          <cell r="D652">
            <v>6000</v>
          </cell>
        </row>
        <row r="653">
          <cell r="A653" t="str">
            <v/>
          </cell>
          <cell r="B653" t="str">
            <v>1120801	BOMB</v>
          </cell>
          <cell r="C653" t="str">
            <v/>
          </cell>
          <cell r="D653">
            <v>0</v>
          </cell>
        </row>
        <row r="654">
          <cell r="A654">
            <v>1120801</v>
          </cell>
          <cell r="B654" t="str">
            <v>1120801</v>
          </cell>
          <cell r="C654" t="str">
            <v>BOMB CLAS RIP BEIGE 50/54 RER</v>
          </cell>
          <cell r="D654">
            <v>6150</v>
          </cell>
        </row>
        <row r="655">
          <cell r="A655" t="str">
            <v/>
          </cell>
          <cell r="B655" t="str">
            <v>1120802	BOMB</v>
          </cell>
          <cell r="C655" t="str">
            <v/>
          </cell>
          <cell r="D655">
            <v>0</v>
          </cell>
        </row>
        <row r="656">
          <cell r="A656">
            <v>1120802</v>
          </cell>
          <cell r="B656" t="str">
            <v>1120802</v>
          </cell>
          <cell r="C656" t="str">
            <v>BOMB CLAS RIP BEIGE 56/60 RER</v>
          </cell>
          <cell r="D656">
            <v>6300</v>
          </cell>
        </row>
        <row r="657">
          <cell r="A657" t="str">
            <v/>
          </cell>
          <cell r="B657" t="str">
            <v>1120803	BOMB</v>
          </cell>
          <cell r="C657" t="str">
            <v/>
          </cell>
          <cell r="D657">
            <v>0</v>
          </cell>
        </row>
        <row r="658">
          <cell r="A658">
            <v>1120803</v>
          </cell>
          <cell r="B658" t="str">
            <v>1120803</v>
          </cell>
          <cell r="C658" t="str">
            <v>BOMB CLAS RIP BEIGE 62/66 RER</v>
          </cell>
          <cell r="D658">
            <v>6450</v>
          </cell>
        </row>
        <row r="659">
          <cell r="A659">
            <v>1120804</v>
          </cell>
          <cell r="B659" t="str">
            <v>1120804</v>
          </cell>
          <cell r="C659" t="str">
            <v>BOMB AMER RIP VIAL TUC 34/48 RER</v>
          </cell>
          <cell r="D659">
            <v>0</v>
          </cell>
        </row>
        <row r="660">
          <cell r="A660">
            <v>1120805</v>
          </cell>
          <cell r="B660" t="str">
            <v>1120805</v>
          </cell>
          <cell r="C660" t="str">
            <v>BOMB AMER RIP VIAL TUC 50/54 RER</v>
          </cell>
          <cell r="D660">
            <v>0</v>
          </cell>
        </row>
        <row r="661">
          <cell r="A661">
            <v>1120806</v>
          </cell>
          <cell r="B661" t="str">
            <v>1120806</v>
          </cell>
          <cell r="C661" t="str">
            <v>BOMB AMER RIP VIAL TUC 56/60 RER</v>
          </cell>
          <cell r="D661">
            <v>0</v>
          </cell>
        </row>
        <row r="662">
          <cell r="A662">
            <v>1120840</v>
          </cell>
          <cell r="B662" t="str">
            <v>1120840</v>
          </cell>
          <cell r="C662" t="str">
            <v>PANT GRIS GABARDINA 36/48 RER</v>
          </cell>
          <cell r="D662">
            <v>3220.37</v>
          </cell>
        </row>
        <row r="663">
          <cell r="A663">
            <v>1120841</v>
          </cell>
          <cell r="B663" t="str">
            <v>1120841</v>
          </cell>
          <cell r="C663" t="str">
            <v>PANT GRIS GABARDINA 50/54 RER</v>
          </cell>
          <cell r="D663">
            <v>4210.32</v>
          </cell>
        </row>
        <row r="664">
          <cell r="A664">
            <v>1120842</v>
          </cell>
          <cell r="B664" t="str">
            <v>1120842</v>
          </cell>
          <cell r="C664" t="str">
            <v>PANT GRIS GABARDINA 56/60 RER</v>
          </cell>
          <cell r="D664">
            <v>4457.9799999999996</v>
          </cell>
        </row>
        <row r="665">
          <cell r="A665" t="str">
            <v/>
          </cell>
          <cell r="B665" t="str">
            <v>1120843	PANT</v>
          </cell>
          <cell r="C665" t="str">
            <v/>
          </cell>
          <cell r="D665">
            <v>0</v>
          </cell>
        </row>
        <row r="666">
          <cell r="A666">
            <v>1120843</v>
          </cell>
          <cell r="B666" t="str">
            <v>1120843</v>
          </cell>
          <cell r="C666" t="str">
            <v>PANT GRIS GABARDINA 62/66 RER</v>
          </cell>
          <cell r="D666">
            <v>0</v>
          </cell>
        </row>
        <row r="667">
          <cell r="A667">
            <v>1120850</v>
          </cell>
          <cell r="B667" t="str">
            <v>1120850</v>
          </cell>
          <cell r="C667" t="str">
            <v>BOMB AMER RIP INFANTERIA 34/48 RER</v>
          </cell>
          <cell r="D667">
            <v>7900</v>
          </cell>
        </row>
        <row r="668">
          <cell r="A668">
            <v>1120851</v>
          </cell>
          <cell r="B668" t="str">
            <v>1120851</v>
          </cell>
          <cell r="C668" t="str">
            <v>BOMB AMER RIP INFANTERIA 50/54 RER</v>
          </cell>
          <cell r="D668">
            <v>8150</v>
          </cell>
        </row>
        <row r="669">
          <cell r="A669">
            <v>1120852</v>
          </cell>
          <cell r="B669" t="str">
            <v>1120852</v>
          </cell>
          <cell r="C669" t="str">
            <v>BOMB AMER RIP INFANTERIA 56/60 RER</v>
          </cell>
          <cell r="D669">
            <v>8380</v>
          </cell>
        </row>
        <row r="670">
          <cell r="A670" t="str">
            <v/>
          </cell>
          <cell r="B670" t="str">
            <v>1120853	BOMB</v>
          </cell>
          <cell r="C670" t="str">
            <v/>
          </cell>
          <cell r="D670">
            <v>0</v>
          </cell>
        </row>
        <row r="671">
          <cell r="A671">
            <v>1120853</v>
          </cell>
          <cell r="B671" t="str">
            <v>1120853</v>
          </cell>
          <cell r="C671" t="str">
            <v>BOMB AMER RIP INFANTERIA 62/66 RER</v>
          </cell>
          <cell r="D671">
            <v>8630</v>
          </cell>
        </row>
        <row r="672">
          <cell r="A672">
            <v>1120856</v>
          </cell>
          <cell r="B672" t="str">
            <v>1120856</v>
          </cell>
          <cell r="C672" t="str">
            <v>BOMB AMER RIP AZUL 34/48 RER</v>
          </cell>
          <cell r="D672">
            <v>6300</v>
          </cell>
        </row>
        <row r="673">
          <cell r="A673">
            <v>1120857</v>
          </cell>
          <cell r="B673" t="str">
            <v>1120857</v>
          </cell>
          <cell r="C673" t="str">
            <v>BOMB AMER RIP AZUL 50/54 RER</v>
          </cell>
          <cell r="D673">
            <v>6480</v>
          </cell>
        </row>
        <row r="674">
          <cell r="A674">
            <v>1120858</v>
          </cell>
          <cell r="B674" t="str">
            <v>1120858</v>
          </cell>
          <cell r="C674" t="str">
            <v>BOMB AMER RIP NEGRA 34/48 RER</v>
          </cell>
          <cell r="D674">
            <v>6300</v>
          </cell>
        </row>
        <row r="675">
          <cell r="A675">
            <v>1120859</v>
          </cell>
          <cell r="B675" t="str">
            <v>1120859</v>
          </cell>
          <cell r="C675" t="str">
            <v>BOMB AMER RIP NEGRA 50/54 RER</v>
          </cell>
          <cell r="D675">
            <v>6480</v>
          </cell>
        </row>
        <row r="676">
          <cell r="A676">
            <v>1120860</v>
          </cell>
          <cell r="B676" t="str">
            <v>1120860</v>
          </cell>
          <cell r="C676" t="str">
            <v>BOMB AMER RIP AZUL 56/60 RER</v>
          </cell>
          <cell r="D676">
            <v>6680</v>
          </cell>
        </row>
        <row r="677">
          <cell r="A677">
            <v>1120861</v>
          </cell>
          <cell r="B677" t="str">
            <v>1120861</v>
          </cell>
          <cell r="C677" t="str">
            <v>BOMB AMER RIP AZUL 62/66 RER</v>
          </cell>
          <cell r="D677">
            <v>6880</v>
          </cell>
        </row>
        <row r="678">
          <cell r="A678">
            <v>1120862</v>
          </cell>
          <cell r="B678" t="str">
            <v>1120862</v>
          </cell>
          <cell r="C678" t="str">
            <v>BOMB AMER RIP NEGRA 56/60 RER</v>
          </cell>
          <cell r="D678">
            <v>6680</v>
          </cell>
        </row>
        <row r="679">
          <cell r="A679">
            <v>1120863</v>
          </cell>
          <cell r="B679" t="str">
            <v>1120863</v>
          </cell>
          <cell r="C679" t="str">
            <v>BOMB AMER RIP NEGRA 62/66 RER</v>
          </cell>
          <cell r="D679">
            <v>6880</v>
          </cell>
        </row>
        <row r="680">
          <cell r="A680" t="str">
            <v/>
          </cell>
          <cell r="B680" t="str">
            <v>1120873	BOMB</v>
          </cell>
          <cell r="C680" t="str">
            <v/>
          </cell>
          <cell r="D680">
            <v>0</v>
          </cell>
        </row>
        <row r="681">
          <cell r="A681">
            <v>1120873</v>
          </cell>
          <cell r="B681" t="str">
            <v>1120873</v>
          </cell>
          <cell r="C681" t="str">
            <v>BOMB CLAS RIP DIGITAL GRIS 34/48 RER</v>
          </cell>
          <cell r="D681">
            <v>6600</v>
          </cell>
        </row>
        <row r="682">
          <cell r="A682">
            <v>1120875</v>
          </cell>
          <cell r="B682" t="str">
            <v>1120875</v>
          </cell>
          <cell r="C682" t="str">
            <v>BOMB CLAS RIP INFANTERIA 34/48 RER</v>
          </cell>
          <cell r="D682">
            <v>6600</v>
          </cell>
        </row>
        <row r="683">
          <cell r="A683">
            <v>1120876</v>
          </cell>
          <cell r="B683" t="str">
            <v>1120876</v>
          </cell>
          <cell r="C683" t="str">
            <v>BOMB CLAS RIP VIAL TMAN 34/48 RER</v>
          </cell>
          <cell r="D683">
            <v>6600</v>
          </cell>
        </row>
        <row r="684">
          <cell r="A684">
            <v>1120877</v>
          </cell>
          <cell r="B684" t="str">
            <v>1120877</v>
          </cell>
          <cell r="C684" t="str">
            <v>BOMB CLAS RIP MIMET RURAL 34/48 RER</v>
          </cell>
          <cell r="D684">
            <v>6600</v>
          </cell>
        </row>
        <row r="685">
          <cell r="A685">
            <v>1120878</v>
          </cell>
          <cell r="B685" t="str">
            <v>1120878</v>
          </cell>
          <cell r="C685" t="str">
            <v>BOMB CLAS RIP MIMET 2 COL GRIS 34/48 RER</v>
          </cell>
          <cell r="D685">
            <v>6600</v>
          </cell>
        </row>
        <row r="686">
          <cell r="A686">
            <v>1120879</v>
          </cell>
          <cell r="B686" t="str">
            <v>1120879</v>
          </cell>
          <cell r="C686" t="str">
            <v>BOMB CLAS RIP VIAL TMAN 50/54 RER</v>
          </cell>
          <cell r="D686">
            <v>6800</v>
          </cell>
        </row>
        <row r="687">
          <cell r="A687">
            <v>1120880</v>
          </cell>
          <cell r="B687" t="str">
            <v>1120880</v>
          </cell>
          <cell r="C687" t="str">
            <v>BOMB CLAS RIP MIMET 2 COL GRIS 50/54 RER</v>
          </cell>
          <cell r="D687">
            <v>6800</v>
          </cell>
        </row>
        <row r="688">
          <cell r="A688" t="str">
            <v/>
          </cell>
          <cell r="B688" t="str">
            <v>1120881	BOMB</v>
          </cell>
          <cell r="C688" t="str">
            <v/>
          </cell>
          <cell r="D688">
            <v>0</v>
          </cell>
        </row>
        <row r="689">
          <cell r="A689">
            <v>1120881</v>
          </cell>
          <cell r="B689" t="str">
            <v>1120881</v>
          </cell>
          <cell r="C689" t="str">
            <v>BOMB CLAS RIP DIGITAL GRIS 50/54 RER</v>
          </cell>
          <cell r="D689">
            <v>6800</v>
          </cell>
        </row>
        <row r="690">
          <cell r="A690" t="str">
            <v/>
          </cell>
          <cell r="B690" t="str">
            <v>1120882	BOMB</v>
          </cell>
          <cell r="C690" t="str">
            <v/>
          </cell>
          <cell r="D690">
            <v>0</v>
          </cell>
        </row>
        <row r="691">
          <cell r="A691">
            <v>1120882</v>
          </cell>
          <cell r="B691" t="str">
            <v>1120882</v>
          </cell>
          <cell r="C691" t="str">
            <v>BOMB CLAS RIP DIGITAL GRIS 56/60 RER</v>
          </cell>
          <cell r="D691">
            <v>6950</v>
          </cell>
        </row>
        <row r="692">
          <cell r="A692" t="str">
            <v/>
          </cell>
          <cell r="B692" t="str">
            <v>1120883	BOMB</v>
          </cell>
          <cell r="C692" t="str">
            <v/>
          </cell>
          <cell r="D692">
            <v>0</v>
          </cell>
        </row>
        <row r="693">
          <cell r="A693">
            <v>1120883</v>
          </cell>
          <cell r="B693" t="str">
            <v>1120883</v>
          </cell>
          <cell r="C693" t="str">
            <v>BOMB CLAS RIP PREMIUM INF 34/48</v>
          </cell>
          <cell r="D693">
            <v>0</v>
          </cell>
        </row>
        <row r="694">
          <cell r="A694" t="str">
            <v/>
          </cell>
          <cell r="B694" t="str">
            <v>1120884	BOMB</v>
          </cell>
          <cell r="C694" t="str">
            <v/>
          </cell>
          <cell r="D694">
            <v>0</v>
          </cell>
        </row>
        <row r="695">
          <cell r="A695">
            <v>1120884</v>
          </cell>
          <cell r="B695" t="str">
            <v>1120884</v>
          </cell>
          <cell r="C695" t="str">
            <v>BOMB CLAS RIP PREMIUM INF 50/54</v>
          </cell>
          <cell r="D695">
            <v>0</v>
          </cell>
        </row>
        <row r="696">
          <cell r="A696" t="str">
            <v/>
          </cell>
          <cell r="B696" t="str">
            <v>1120885	BOMB</v>
          </cell>
          <cell r="C696" t="str">
            <v/>
          </cell>
          <cell r="D696">
            <v>0</v>
          </cell>
        </row>
        <row r="697">
          <cell r="A697">
            <v>1120885</v>
          </cell>
          <cell r="B697" t="str">
            <v>1120885</v>
          </cell>
          <cell r="C697" t="str">
            <v>BOMB CLAS RIP PREMIUM INF 56/60</v>
          </cell>
          <cell r="D697">
            <v>0</v>
          </cell>
        </row>
        <row r="698">
          <cell r="A698" t="str">
            <v/>
          </cell>
          <cell r="B698" t="str">
            <v>1120886	BOMB</v>
          </cell>
          <cell r="C698" t="str">
            <v/>
          </cell>
          <cell r="D698">
            <v>0</v>
          </cell>
        </row>
        <row r="699">
          <cell r="A699">
            <v>1120886</v>
          </cell>
          <cell r="B699" t="str">
            <v>1120886</v>
          </cell>
          <cell r="C699" t="str">
            <v>BOMB CLAS RIP PREMIUM INF 62/66</v>
          </cell>
          <cell r="D699">
            <v>0</v>
          </cell>
        </row>
        <row r="700">
          <cell r="A700">
            <v>1120887</v>
          </cell>
          <cell r="B700" t="str">
            <v>1120887</v>
          </cell>
          <cell r="C700" t="str">
            <v>BOMB CLAS RIP VIAL TMAN 56/60 RER</v>
          </cell>
          <cell r="D700">
            <v>6950</v>
          </cell>
        </row>
        <row r="701">
          <cell r="A701">
            <v>1120888</v>
          </cell>
          <cell r="B701" t="str">
            <v>1120888</v>
          </cell>
          <cell r="C701" t="str">
            <v>BOMB SECURITAS RER</v>
          </cell>
          <cell r="D701">
            <v>0</v>
          </cell>
        </row>
        <row r="702">
          <cell r="A702" t="str">
            <v/>
          </cell>
          <cell r="B702" t="str">
            <v>1120900	BOMB</v>
          </cell>
          <cell r="C702" t="str">
            <v/>
          </cell>
          <cell r="D702">
            <v>0</v>
          </cell>
        </row>
        <row r="703">
          <cell r="A703">
            <v>1120900</v>
          </cell>
          <cell r="B703" t="str">
            <v>1120900</v>
          </cell>
          <cell r="C703" t="str">
            <v>BOMB CLAS RIP NEGRA 34/48 RER</v>
          </cell>
          <cell r="D703">
            <v>5000</v>
          </cell>
        </row>
        <row r="704">
          <cell r="A704" t="str">
            <v/>
          </cell>
          <cell r="B704" t="str">
            <v>1120901	BOMB</v>
          </cell>
          <cell r="C704" t="str">
            <v/>
          </cell>
          <cell r="D704">
            <v>0</v>
          </cell>
        </row>
        <row r="705">
          <cell r="A705">
            <v>1120901</v>
          </cell>
          <cell r="B705" t="str">
            <v>1120901</v>
          </cell>
          <cell r="C705" t="str">
            <v>BOMB CLAS RIP NEGRA 50/54 RER</v>
          </cell>
          <cell r="D705">
            <v>5150</v>
          </cell>
        </row>
        <row r="706">
          <cell r="A706" t="str">
            <v/>
          </cell>
          <cell r="B706" t="str">
            <v>1120902	BOMB</v>
          </cell>
          <cell r="C706" t="str">
            <v/>
          </cell>
          <cell r="D706">
            <v>0</v>
          </cell>
        </row>
        <row r="707">
          <cell r="A707">
            <v>1120902</v>
          </cell>
          <cell r="B707" t="str">
            <v>1120902</v>
          </cell>
          <cell r="C707" t="str">
            <v>BOMB CLAS RIP NEGRA 56/60 RER</v>
          </cell>
          <cell r="D707">
            <v>5300</v>
          </cell>
        </row>
        <row r="708">
          <cell r="A708">
            <v>1120903</v>
          </cell>
          <cell r="B708" t="str">
            <v>1120903</v>
          </cell>
          <cell r="C708" t="str">
            <v>BOMB CLAS RIP NEGRA 62/66 RER</v>
          </cell>
          <cell r="D708">
            <v>5450</v>
          </cell>
        </row>
        <row r="709">
          <cell r="A709" t="str">
            <v/>
          </cell>
          <cell r="B709" t="str">
            <v>1120904	BOMB</v>
          </cell>
          <cell r="C709" t="str">
            <v/>
          </cell>
          <cell r="D709">
            <v>0</v>
          </cell>
        </row>
        <row r="710">
          <cell r="A710">
            <v>1120904</v>
          </cell>
          <cell r="B710" t="str">
            <v>1120904</v>
          </cell>
          <cell r="C710" t="str">
            <v>BOMB CLAS RIP NEGRA 68/70 RER</v>
          </cell>
          <cell r="D710">
            <v>5600</v>
          </cell>
        </row>
        <row r="711">
          <cell r="A711">
            <v>1120940</v>
          </cell>
          <cell r="B711" t="str">
            <v>1120940</v>
          </cell>
          <cell r="C711" t="str">
            <v>BOMB CLAS RIP REQUISA 34/48 RER</v>
          </cell>
          <cell r="D711">
            <v>6600</v>
          </cell>
        </row>
        <row r="712">
          <cell r="A712" t="str">
            <v/>
          </cell>
          <cell r="B712" t="str">
            <v>112094034	BOM</v>
          </cell>
          <cell r="C712" t="str">
            <v/>
          </cell>
          <cell r="D712">
            <v>0</v>
          </cell>
        </row>
        <row r="713">
          <cell r="A713">
            <v>112094034</v>
          </cell>
          <cell r="B713" t="str">
            <v>112094034</v>
          </cell>
          <cell r="C713" t="str">
            <v>BOMB CLAS RIP REQUISA 34</v>
          </cell>
          <cell r="D713">
            <v>0</v>
          </cell>
        </row>
        <row r="714">
          <cell r="A714" t="str">
            <v/>
          </cell>
          <cell r="B714" t="str">
            <v>112094036	BOM</v>
          </cell>
          <cell r="C714" t="str">
            <v/>
          </cell>
          <cell r="D714">
            <v>0</v>
          </cell>
        </row>
        <row r="715">
          <cell r="A715">
            <v>112094036</v>
          </cell>
          <cell r="B715" t="str">
            <v>112094036</v>
          </cell>
          <cell r="C715" t="str">
            <v>BOMB CLAS RIP REQUISA 36</v>
          </cell>
          <cell r="D715">
            <v>0</v>
          </cell>
        </row>
        <row r="716">
          <cell r="A716" t="str">
            <v/>
          </cell>
          <cell r="B716" t="str">
            <v>112094038	BOM</v>
          </cell>
          <cell r="C716" t="str">
            <v/>
          </cell>
          <cell r="D716">
            <v>0</v>
          </cell>
        </row>
        <row r="717">
          <cell r="A717">
            <v>112094038</v>
          </cell>
          <cell r="B717" t="str">
            <v>112094038</v>
          </cell>
          <cell r="C717" t="str">
            <v>BOMB CLAS RIP REQUISA 34/48</v>
          </cell>
          <cell r="D717">
            <v>0</v>
          </cell>
        </row>
        <row r="718">
          <cell r="A718" t="str">
            <v/>
          </cell>
          <cell r="B718" t="str">
            <v>112094040	BOM</v>
          </cell>
          <cell r="C718" t="str">
            <v/>
          </cell>
          <cell r="D718">
            <v>0</v>
          </cell>
        </row>
        <row r="719">
          <cell r="A719">
            <v>112094040</v>
          </cell>
          <cell r="B719" t="str">
            <v>112094040</v>
          </cell>
          <cell r="C719" t="str">
            <v>BOMB CLAS RIP REQUISA 40</v>
          </cell>
          <cell r="D719">
            <v>0</v>
          </cell>
        </row>
        <row r="720">
          <cell r="A720" t="str">
            <v/>
          </cell>
          <cell r="B720" t="str">
            <v>112094044	BOM</v>
          </cell>
          <cell r="C720" t="str">
            <v/>
          </cell>
          <cell r="D720">
            <v>0</v>
          </cell>
        </row>
        <row r="721">
          <cell r="A721">
            <v>112094044</v>
          </cell>
          <cell r="B721" t="str">
            <v>112094044</v>
          </cell>
          <cell r="C721" t="str">
            <v>BOMB CLAS RIP REQUISA 44</v>
          </cell>
          <cell r="D721">
            <v>0</v>
          </cell>
        </row>
        <row r="722">
          <cell r="A722" t="str">
            <v/>
          </cell>
          <cell r="B722" t="str">
            <v>112094046	BOM</v>
          </cell>
          <cell r="C722" t="str">
            <v/>
          </cell>
          <cell r="D722">
            <v>0</v>
          </cell>
        </row>
        <row r="723">
          <cell r="A723">
            <v>112094046</v>
          </cell>
          <cell r="B723" t="str">
            <v>112094046</v>
          </cell>
          <cell r="C723" t="str">
            <v>BOMB CLAS RIP REQUISA 46</v>
          </cell>
          <cell r="D723">
            <v>0</v>
          </cell>
        </row>
        <row r="724">
          <cell r="A724" t="str">
            <v/>
          </cell>
          <cell r="B724" t="str">
            <v>112094048	BOM</v>
          </cell>
          <cell r="C724" t="str">
            <v/>
          </cell>
          <cell r="D724">
            <v>0</v>
          </cell>
        </row>
        <row r="725">
          <cell r="A725">
            <v>112094048</v>
          </cell>
          <cell r="B725" t="str">
            <v>112094048</v>
          </cell>
          <cell r="C725" t="str">
            <v>BOMB CLAS RIP REQUISA 48</v>
          </cell>
          <cell r="D725">
            <v>0</v>
          </cell>
        </row>
        <row r="726">
          <cell r="A726" t="str">
            <v/>
          </cell>
          <cell r="B726" t="str">
            <v>112094052	BOM</v>
          </cell>
          <cell r="C726" t="str">
            <v/>
          </cell>
          <cell r="D726">
            <v>0</v>
          </cell>
        </row>
        <row r="727">
          <cell r="A727">
            <v>112094052</v>
          </cell>
          <cell r="B727" t="str">
            <v>112094052</v>
          </cell>
          <cell r="C727" t="str">
            <v>BOMB CLAS RIP REQUISA 42</v>
          </cell>
          <cell r="D727">
            <v>0</v>
          </cell>
        </row>
        <row r="728">
          <cell r="A728">
            <v>1120941</v>
          </cell>
          <cell r="B728" t="str">
            <v>1120941</v>
          </cell>
          <cell r="C728" t="str">
            <v>BOMB CLAS RIP REQUISA 50/54 RER</v>
          </cell>
          <cell r="D728">
            <v>6800</v>
          </cell>
        </row>
        <row r="729">
          <cell r="A729" t="str">
            <v/>
          </cell>
          <cell r="B729" t="str">
            <v>112094150	BOM</v>
          </cell>
          <cell r="C729" t="str">
            <v/>
          </cell>
          <cell r="D729">
            <v>0</v>
          </cell>
        </row>
        <row r="730">
          <cell r="A730">
            <v>112094150</v>
          </cell>
          <cell r="B730" t="str">
            <v>112094150</v>
          </cell>
          <cell r="C730" t="str">
            <v>BOMB CLAS RIP REQUISA 50</v>
          </cell>
          <cell r="D730">
            <v>0</v>
          </cell>
        </row>
        <row r="731">
          <cell r="A731" t="str">
            <v/>
          </cell>
          <cell r="B731" t="str">
            <v>112094152	BOM</v>
          </cell>
          <cell r="C731" t="str">
            <v/>
          </cell>
          <cell r="D731">
            <v>0</v>
          </cell>
        </row>
        <row r="732">
          <cell r="A732">
            <v>112094152</v>
          </cell>
          <cell r="B732" t="str">
            <v>112094152</v>
          </cell>
          <cell r="C732" t="str">
            <v>BOMB CLAS RIP REQUISA 52</v>
          </cell>
          <cell r="D732">
            <v>0</v>
          </cell>
        </row>
        <row r="733">
          <cell r="A733" t="str">
            <v/>
          </cell>
          <cell r="B733" t="str">
            <v>112094154	BOM</v>
          </cell>
          <cell r="C733" t="str">
            <v/>
          </cell>
          <cell r="D733">
            <v>0</v>
          </cell>
        </row>
        <row r="734">
          <cell r="A734">
            <v>112094154</v>
          </cell>
          <cell r="B734" t="str">
            <v>112094154</v>
          </cell>
          <cell r="C734" t="str">
            <v>BOMB CLAS RIP REQUISA 54</v>
          </cell>
          <cell r="D734">
            <v>0</v>
          </cell>
        </row>
        <row r="735">
          <cell r="A735" t="str">
            <v/>
          </cell>
          <cell r="B735" t="str">
            <v>1120942	BOMB</v>
          </cell>
          <cell r="C735" t="str">
            <v/>
          </cell>
          <cell r="D735">
            <v>0</v>
          </cell>
        </row>
        <row r="736">
          <cell r="A736">
            <v>1120942</v>
          </cell>
          <cell r="B736" t="str">
            <v>1120942</v>
          </cell>
          <cell r="C736" t="str">
            <v>BOMB CLAS RIP REQUISA 56/60</v>
          </cell>
          <cell r="D736">
            <v>6950</v>
          </cell>
        </row>
        <row r="737">
          <cell r="A737" t="str">
            <v/>
          </cell>
          <cell r="B737" t="str">
            <v>112094256	BOM</v>
          </cell>
          <cell r="C737" t="str">
            <v/>
          </cell>
          <cell r="D737">
            <v>0</v>
          </cell>
        </row>
        <row r="738">
          <cell r="A738">
            <v>112094256</v>
          </cell>
          <cell r="B738" t="str">
            <v>112094256</v>
          </cell>
          <cell r="C738" t="str">
            <v>BOMB CLAS RIP REQUISA 56</v>
          </cell>
          <cell r="D738">
            <v>0</v>
          </cell>
        </row>
        <row r="739">
          <cell r="A739" t="str">
            <v/>
          </cell>
          <cell r="B739" t="str">
            <v>112094258	BOM</v>
          </cell>
          <cell r="C739" t="str">
            <v/>
          </cell>
          <cell r="D739">
            <v>0</v>
          </cell>
        </row>
        <row r="740">
          <cell r="A740">
            <v>112094258</v>
          </cell>
          <cell r="B740" t="str">
            <v>112094258</v>
          </cell>
          <cell r="C740" t="str">
            <v>BOMB CLAS RIP REQUISA 58</v>
          </cell>
          <cell r="D740">
            <v>0</v>
          </cell>
        </row>
        <row r="741">
          <cell r="A741" t="str">
            <v/>
          </cell>
          <cell r="B741" t="str">
            <v>112094260	BOM</v>
          </cell>
          <cell r="C741" t="str">
            <v/>
          </cell>
          <cell r="D741">
            <v>0</v>
          </cell>
        </row>
        <row r="742">
          <cell r="A742">
            <v>112094260</v>
          </cell>
          <cell r="B742" t="str">
            <v>112094260</v>
          </cell>
          <cell r="C742" t="str">
            <v>BOMB CLAS RIP REQUISA 60</v>
          </cell>
          <cell r="D742">
            <v>0</v>
          </cell>
        </row>
        <row r="743">
          <cell r="A743" t="str">
            <v/>
          </cell>
          <cell r="B743" t="str">
            <v>1120943	BOMB</v>
          </cell>
          <cell r="C743" t="str">
            <v/>
          </cell>
          <cell r="D743">
            <v>0</v>
          </cell>
        </row>
        <row r="744">
          <cell r="A744">
            <v>1120943</v>
          </cell>
          <cell r="B744" t="str">
            <v>1120943</v>
          </cell>
          <cell r="C744" t="str">
            <v>BOMB CLAS RIP REQUISA 62/68 RER</v>
          </cell>
          <cell r="D744">
            <v>7100</v>
          </cell>
        </row>
        <row r="745">
          <cell r="A745" t="str">
            <v/>
          </cell>
          <cell r="B745" t="str">
            <v>1120946	BOMB</v>
          </cell>
          <cell r="C745" t="str">
            <v/>
          </cell>
          <cell r="D745">
            <v>0</v>
          </cell>
        </row>
        <row r="746">
          <cell r="A746">
            <v>1120946</v>
          </cell>
          <cell r="B746" t="str">
            <v>1120946</v>
          </cell>
          <cell r="C746" t="str">
            <v>BOMB CLAS RIP VERDE 36/48 RER</v>
          </cell>
          <cell r="D746">
            <v>5000</v>
          </cell>
        </row>
        <row r="747">
          <cell r="A747" t="str">
            <v/>
          </cell>
          <cell r="B747" t="str">
            <v>1120947	BOMB</v>
          </cell>
          <cell r="C747" t="str">
            <v/>
          </cell>
          <cell r="D747">
            <v>0</v>
          </cell>
        </row>
        <row r="748">
          <cell r="A748">
            <v>1120947</v>
          </cell>
          <cell r="B748" t="str">
            <v>1120947</v>
          </cell>
          <cell r="C748" t="str">
            <v>BOMB CLAS RIP VERDE 50/54 RER</v>
          </cell>
          <cell r="D748">
            <v>5150</v>
          </cell>
        </row>
        <row r="749">
          <cell r="A749" t="str">
            <v/>
          </cell>
          <cell r="B749" t="str">
            <v>1120948	BOMB</v>
          </cell>
          <cell r="C749" t="str">
            <v/>
          </cell>
          <cell r="D749">
            <v>0</v>
          </cell>
        </row>
        <row r="750">
          <cell r="A750">
            <v>1120948</v>
          </cell>
          <cell r="B750" t="str">
            <v>1120948</v>
          </cell>
          <cell r="C750" t="str">
            <v>BOMB CLAS RIP VERDE 56/60 RER</v>
          </cell>
          <cell r="D750">
            <v>5300</v>
          </cell>
        </row>
        <row r="751">
          <cell r="A751" t="str">
            <v/>
          </cell>
          <cell r="B751" t="str">
            <v>1120949	BOMB</v>
          </cell>
          <cell r="C751" t="str">
            <v/>
          </cell>
          <cell r="D751">
            <v>0</v>
          </cell>
        </row>
        <row r="752">
          <cell r="A752">
            <v>1120949</v>
          </cell>
          <cell r="B752" t="str">
            <v>1120949</v>
          </cell>
          <cell r="C752" t="str">
            <v>BOMB CLAS RIP VERDE 62/66 RER</v>
          </cell>
          <cell r="D752">
            <v>5450</v>
          </cell>
        </row>
        <row r="753">
          <cell r="A753">
            <v>1120950</v>
          </cell>
          <cell r="B753" t="str">
            <v>1120950</v>
          </cell>
          <cell r="C753" t="str">
            <v>BOMB AMER RIP REQUISA 34/48 RER</v>
          </cell>
          <cell r="D753">
            <v>7900</v>
          </cell>
        </row>
        <row r="754">
          <cell r="A754">
            <v>1120952</v>
          </cell>
          <cell r="B754" t="str">
            <v>1120952</v>
          </cell>
          <cell r="C754" t="str">
            <v>BOMB AMER RIP REQUISA 50/54 RER</v>
          </cell>
          <cell r="D754">
            <v>8150</v>
          </cell>
        </row>
        <row r="755">
          <cell r="A755">
            <v>1120953</v>
          </cell>
          <cell r="B755" t="str">
            <v>1120953</v>
          </cell>
          <cell r="C755" t="str">
            <v>BOMB AMER RIP REQUISA 56/60 RER</v>
          </cell>
          <cell r="D755">
            <v>8380</v>
          </cell>
        </row>
        <row r="756">
          <cell r="A756" t="str">
            <v/>
          </cell>
          <cell r="B756" t="str">
            <v>1120954	BOMB</v>
          </cell>
          <cell r="C756" t="str">
            <v/>
          </cell>
          <cell r="D756">
            <v>0</v>
          </cell>
        </row>
        <row r="757">
          <cell r="A757">
            <v>1120954</v>
          </cell>
          <cell r="B757" t="str">
            <v>1120954</v>
          </cell>
          <cell r="C757" t="str">
            <v>BOMB AMER RIP REQUISA 62/66 RER</v>
          </cell>
          <cell r="D757">
            <v>8630</v>
          </cell>
        </row>
        <row r="758">
          <cell r="A758">
            <v>1120963</v>
          </cell>
          <cell r="B758" t="str">
            <v>1120963</v>
          </cell>
          <cell r="C758" t="str">
            <v>PANT</v>
          </cell>
          <cell r="D758">
            <v>0</v>
          </cell>
        </row>
        <row r="759">
          <cell r="A759">
            <v>1120977</v>
          </cell>
          <cell r="B759" t="str">
            <v>1120977</v>
          </cell>
          <cell r="C759" t="str">
            <v>BOMB CLAS RIP MIMET RURAL 50/54 RER</v>
          </cell>
          <cell r="D759">
            <v>6800</v>
          </cell>
        </row>
        <row r="760">
          <cell r="A760">
            <v>1120978</v>
          </cell>
          <cell r="B760" t="str">
            <v>1120978</v>
          </cell>
          <cell r="C760" t="str">
            <v>BOMB CLAS RIP SELVA 34/48</v>
          </cell>
          <cell r="D760">
            <v>0</v>
          </cell>
        </row>
        <row r="761">
          <cell r="A761" t="str">
            <v/>
          </cell>
          <cell r="B761" t="str">
            <v>1120979	BOMB</v>
          </cell>
          <cell r="C761" t="str">
            <v/>
          </cell>
          <cell r="D761">
            <v>0</v>
          </cell>
        </row>
        <row r="762">
          <cell r="A762">
            <v>1120979</v>
          </cell>
          <cell r="B762" t="str">
            <v>1120979</v>
          </cell>
          <cell r="C762" t="str">
            <v>BOMB CLAS RIP SELVA 50/54</v>
          </cell>
          <cell r="D762">
            <v>0</v>
          </cell>
        </row>
        <row r="763">
          <cell r="A763">
            <v>1123456</v>
          </cell>
          <cell r="B763" t="str">
            <v>1123456</v>
          </cell>
          <cell r="C763" t="str">
            <v>BOMB BOMBER AZUL 50/54 RER</v>
          </cell>
          <cell r="D763">
            <v>7100</v>
          </cell>
        </row>
        <row r="764">
          <cell r="A764">
            <v>1123457</v>
          </cell>
          <cell r="B764" t="str">
            <v>1123457</v>
          </cell>
          <cell r="C764" t="str">
            <v>BOMB BOMBER AZUL 56/60 RER</v>
          </cell>
          <cell r="D764">
            <v>7200</v>
          </cell>
        </row>
        <row r="765">
          <cell r="A765" t="str">
            <v/>
          </cell>
          <cell r="B765" t="str">
            <v>1123458	BOMB</v>
          </cell>
          <cell r="C765" t="str">
            <v/>
          </cell>
          <cell r="D765">
            <v>0</v>
          </cell>
        </row>
        <row r="766">
          <cell r="A766">
            <v>1123458</v>
          </cell>
          <cell r="B766" t="str">
            <v>1123458</v>
          </cell>
          <cell r="C766" t="str">
            <v>BOMB BOMBER AZUL 62/66 RER</v>
          </cell>
          <cell r="D766">
            <v>7300</v>
          </cell>
        </row>
        <row r="767">
          <cell r="A767">
            <v>1129001</v>
          </cell>
          <cell r="B767" t="str">
            <v>1129001</v>
          </cell>
          <cell r="C767" t="str">
            <v>BOMB NO USAR</v>
          </cell>
          <cell r="D767">
            <v>1.18</v>
          </cell>
        </row>
        <row r="768">
          <cell r="A768" t="str">
            <v/>
          </cell>
          <cell r="B768" t="str">
            <v>1130001	MANT</v>
          </cell>
          <cell r="C768" t="str">
            <v/>
          </cell>
          <cell r="D768">
            <v>0</v>
          </cell>
        </row>
        <row r="769">
          <cell r="A769">
            <v>1130001</v>
          </cell>
          <cell r="B769" t="str">
            <v>1130001</v>
          </cell>
          <cell r="C769" t="str">
            <v>MANT CONJ MOTO</v>
          </cell>
          <cell r="D769">
            <v>0</v>
          </cell>
        </row>
        <row r="770">
          <cell r="A770">
            <v>1130002</v>
          </cell>
          <cell r="B770" t="str">
            <v>1130002</v>
          </cell>
          <cell r="C770" t="str">
            <v>PANT SCANNER RER</v>
          </cell>
          <cell r="D770">
            <v>2705.99</v>
          </cell>
        </row>
        <row r="771">
          <cell r="A771">
            <v>1130003</v>
          </cell>
          <cell r="B771" t="str">
            <v>1130003</v>
          </cell>
          <cell r="C771" t="str">
            <v>PANT CROMADO RER</v>
          </cell>
          <cell r="D771">
            <v>991.06</v>
          </cell>
        </row>
        <row r="772">
          <cell r="A772">
            <v>1130008</v>
          </cell>
          <cell r="B772" t="str">
            <v>1130008</v>
          </cell>
          <cell r="C772" t="str">
            <v>OVERALL MULTIBOL GAB AZUL RER</v>
          </cell>
          <cell r="D772">
            <v>10400</v>
          </cell>
        </row>
        <row r="773">
          <cell r="A773">
            <v>1130009</v>
          </cell>
          <cell r="B773" t="str">
            <v>1130009</v>
          </cell>
          <cell r="C773" t="str">
            <v>OVERALL MULTIBOL GAB NEGRO RER</v>
          </cell>
          <cell r="D773">
            <v>10400</v>
          </cell>
        </row>
        <row r="774">
          <cell r="A774">
            <v>1130226</v>
          </cell>
          <cell r="B774" t="str">
            <v>1130226</v>
          </cell>
          <cell r="C774" t="str">
            <v>PANT BEIGE OFICIAL LMGE 34/48 RER</v>
          </cell>
          <cell r="D774">
            <v>3714.98</v>
          </cell>
        </row>
        <row r="775">
          <cell r="A775">
            <v>1130254</v>
          </cell>
          <cell r="B775" t="str">
            <v>1130254</v>
          </cell>
          <cell r="C775" t="str">
            <v>MAMELUCO TERMICO NEGRO XS/XL RER</v>
          </cell>
          <cell r="D775">
            <v>13000</v>
          </cell>
        </row>
        <row r="776">
          <cell r="A776">
            <v>1130255</v>
          </cell>
          <cell r="B776" t="str">
            <v>1130255</v>
          </cell>
          <cell r="C776" t="str">
            <v>MAMELUCO TERMICO NEGRO 2XL/6XL RER</v>
          </cell>
          <cell r="D776">
            <v>13500</v>
          </cell>
        </row>
        <row r="777">
          <cell r="A777" t="str">
            <v/>
          </cell>
          <cell r="B777" t="str">
            <v>1130284	MAMEL</v>
          </cell>
          <cell r="C777" t="str">
            <v/>
          </cell>
          <cell r="D777">
            <v>0</v>
          </cell>
        </row>
        <row r="778">
          <cell r="A778">
            <v>1130284</v>
          </cell>
          <cell r="B778" t="str">
            <v>1130284</v>
          </cell>
          <cell r="C778" t="str">
            <v>MAMELUCO TERMICO AZUL S/XL RER</v>
          </cell>
          <cell r="D778">
            <v>0</v>
          </cell>
        </row>
        <row r="779">
          <cell r="A779" t="str">
            <v/>
          </cell>
          <cell r="B779" t="str">
            <v>1130285	MAMEL</v>
          </cell>
          <cell r="C779" t="str">
            <v/>
          </cell>
          <cell r="D779">
            <v>0</v>
          </cell>
        </row>
        <row r="780">
          <cell r="A780">
            <v>1130285</v>
          </cell>
          <cell r="B780" t="str">
            <v>1130285</v>
          </cell>
          <cell r="C780" t="str">
            <v>MAMELUCO TERMICO AZUL 2XL/6XL RER</v>
          </cell>
          <cell r="D780">
            <v>0</v>
          </cell>
        </row>
        <row r="781">
          <cell r="A781">
            <v>1130495</v>
          </cell>
          <cell r="B781" t="str">
            <v>1130495</v>
          </cell>
          <cell r="C781" t="str">
            <v>OVERALL MULTIBOL RIP AZUL RER</v>
          </cell>
          <cell r="D781">
            <v>8000</v>
          </cell>
        </row>
        <row r="782">
          <cell r="A782">
            <v>1130496</v>
          </cell>
          <cell r="B782" t="str">
            <v>1130496</v>
          </cell>
          <cell r="C782" t="str">
            <v>OVERALL MULTIBOL AZUL RIP STOP</v>
          </cell>
          <cell r="D782">
            <v>6760</v>
          </cell>
        </row>
        <row r="783">
          <cell r="A783">
            <v>1130549</v>
          </cell>
          <cell r="B783" t="str">
            <v>1130549</v>
          </cell>
          <cell r="C783" t="str">
            <v>MAMELUCO TERMICO NEGRO 2XL/5XL RER</v>
          </cell>
          <cell r="D783">
            <v>10831.11</v>
          </cell>
        </row>
        <row r="784">
          <cell r="A784" t="str">
            <v/>
          </cell>
          <cell r="B784" t="str">
            <v>1130555	PANT</v>
          </cell>
          <cell r="C784" t="str">
            <v/>
          </cell>
          <cell r="D784">
            <v>0</v>
          </cell>
        </row>
        <row r="785">
          <cell r="A785">
            <v>1130555</v>
          </cell>
          <cell r="B785" t="str">
            <v>1130555</v>
          </cell>
          <cell r="C785" t="str">
            <v>PANT BEIGE OFICIAL LMGE 50/54 RER</v>
          </cell>
          <cell r="D785">
            <v>4009.82</v>
          </cell>
        </row>
        <row r="786">
          <cell r="A786">
            <v>1130713</v>
          </cell>
          <cell r="B786" t="str">
            <v>1130713</v>
          </cell>
          <cell r="C786" t="str">
            <v>OVERALL MULTIBOL GAB GRIS</v>
          </cell>
          <cell r="D786">
            <v>6760</v>
          </cell>
        </row>
        <row r="787">
          <cell r="A787">
            <v>113071302</v>
          </cell>
          <cell r="B787" t="str">
            <v>113071302</v>
          </cell>
          <cell r="C787" t="str">
            <v>OVERALL MULTIBOL. GRIS 3XS/XL</v>
          </cell>
          <cell r="D787">
            <v>1433.24</v>
          </cell>
        </row>
        <row r="788">
          <cell r="A788">
            <v>113071304</v>
          </cell>
          <cell r="B788" t="str">
            <v>113071304</v>
          </cell>
          <cell r="C788" t="str">
            <v>OVERALL MULTIBOL. GRIS L</v>
          </cell>
          <cell r="D788">
            <v>1433.24</v>
          </cell>
        </row>
        <row r="789">
          <cell r="A789">
            <v>1130745</v>
          </cell>
          <cell r="B789" t="str">
            <v>1130745</v>
          </cell>
          <cell r="C789" t="str">
            <v>OVERALL MULTIBOLS. INFANTERIA RER</v>
          </cell>
          <cell r="D789">
            <v>0</v>
          </cell>
        </row>
        <row r="790">
          <cell r="A790">
            <v>1130750</v>
          </cell>
          <cell r="B790" t="str">
            <v>1130750</v>
          </cell>
          <cell r="C790" t="str">
            <v>MAMELUCO TERMICO GRIS S/XL RER</v>
          </cell>
          <cell r="D790">
            <v>8735.1200000000008</v>
          </cell>
        </row>
        <row r="791">
          <cell r="A791" t="str">
            <v/>
          </cell>
          <cell r="B791" t="str">
            <v>1130751	MAMEL</v>
          </cell>
          <cell r="C791" t="str">
            <v/>
          </cell>
          <cell r="D791">
            <v>0</v>
          </cell>
        </row>
        <row r="792">
          <cell r="A792">
            <v>1130751</v>
          </cell>
          <cell r="B792" t="str">
            <v>1130751</v>
          </cell>
          <cell r="C792" t="str">
            <v>MAMELUCO TERMICO GRIS 2XL/6XL RER</v>
          </cell>
          <cell r="D792">
            <v>0</v>
          </cell>
        </row>
        <row r="793">
          <cell r="A793" t="str">
            <v/>
          </cell>
          <cell r="B793" t="str">
            <v>1130894	PANT</v>
          </cell>
          <cell r="C793" t="str">
            <v/>
          </cell>
          <cell r="D793">
            <v>0</v>
          </cell>
        </row>
        <row r="794">
          <cell r="A794">
            <v>1130894</v>
          </cell>
          <cell r="B794" t="str">
            <v>1130894</v>
          </cell>
          <cell r="C794" t="str">
            <v>PANT BEIGE OFICIAL LMGE 56/60 RER</v>
          </cell>
          <cell r="D794">
            <v>4245.7</v>
          </cell>
        </row>
        <row r="795">
          <cell r="A795" t="str">
            <v/>
          </cell>
          <cell r="B795" t="str">
            <v>1130900	OVERA</v>
          </cell>
          <cell r="C795" t="str">
            <v/>
          </cell>
          <cell r="D795">
            <v>0</v>
          </cell>
        </row>
        <row r="796">
          <cell r="A796">
            <v>1130900</v>
          </cell>
          <cell r="B796" t="str">
            <v>1130900</v>
          </cell>
          <cell r="C796" t="str">
            <v>OVERALL MULTIBOL RIP NEGRO RER</v>
          </cell>
          <cell r="D796">
            <v>0</v>
          </cell>
        </row>
        <row r="797">
          <cell r="A797" t="str">
            <v/>
          </cell>
          <cell r="B797" t="str">
            <v>1130965	OVERA</v>
          </cell>
          <cell r="C797" t="str">
            <v/>
          </cell>
          <cell r="D797">
            <v>0</v>
          </cell>
        </row>
        <row r="798">
          <cell r="A798">
            <v>1130965</v>
          </cell>
          <cell r="B798" t="str">
            <v>1130965</v>
          </cell>
          <cell r="C798" t="str">
            <v>OVERALL BOMBEROS RIP AZUL</v>
          </cell>
          <cell r="D798">
            <v>1.18</v>
          </cell>
        </row>
        <row r="799">
          <cell r="A799">
            <v>1140000</v>
          </cell>
          <cell r="B799" t="str">
            <v>1140000</v>
          </cell>
          <cell r="C799" t="str">
            <v>PANT GRIS TROPICAL 34-48 RER</v>
          </cell>
          <cell r="D799">
            <v>2083.1</v>
          </cell>
        </row>
        <row r="800">
          <cell r="A800" t="str">
            <v/>
          </cell>
          <cell r="B800" t="str">
            <v>1140001	PANT</v>
          </cell>
          <cell r="C800" t="str">
            <v/>
          </cell>
          <cell r="D800">
            <v>0</v>
          </cell>
        </row>
        <row r="801">
          <cell r="A801">
            <v>1140001</v>
          </cell>
          <cell r="B801" t="str">
            <v>1140001</v>
          </cell>
          <cell r="C801" t="str">
            <v>PANT GRIS TROPICAL 50-54 RER</v>
          </cell>
          <cell r="D801">
            <v>2083.1</v>
          </cell>
        </row>
        <row r="802">
          <cell r="A802">
            <v>1160</v>
          </cell>
          <cell r="B802" t="str">
            <v>1160</v>
          </cell>
          <cell r="C802" t="str">
            <v/>
          </cell>
          <cell r="D802">
            <v>0</v>
          </cell>
        </row>
        <row r="803">
          <cell r="A803" t="str">
            <v/>
          </cell>
          <cell r="B803" t="str">
            <v>1200001	BOMB</v>
          </cell>
          <cell r="C803" t="str">
            <v/>
          </cell>
          <cell r="D803">
            <v>0</v>
          </cell>
        </row>
        <row r="804">
          <cell r="A804">
            <v>1200001</v>
          </cell>
          <cell r="B804" t="str">
            <v>1200001</v>
          </cell>
          <cell r="C804" t="str">
            <v>BOMB CLAS RIP DAMA AZUL 34/48 RER</v>
          </cell>
          <cell r="D804">
            <v>6200</v>
          </cell>
        </row>
        <row r="805">
          <cell r="A805" t="str">
            <v/>
          </cell>
          <cell r="B805" t="str">
            <v>1200001B	BOMB</v>
          </cell>
          <cell r="C805" t="str">
            <v/>
          </cell>
          <cell r="D805">
            <v>0</v>
          </cell>
        </row>
        <row r="806">
          <cell r="A806" t="str">
            <v/>
          </cell>
          <cell r="B806" t="str">
            <v>1200001B</v>
          </cell>
          <cell r="C806" t="str">
            <v>BOMB DAMA</v>
          </cell>
          <cell r="D806">
            <v>1.18</v>
          </cell>
        </row>
        <row r="807">
          <cell r="A807">
            <v>1200002</v>
          </cell>
          <cell r="B807" t="str">
            <v>1200002</v>
          </cell>
          <cell r="C807" t="str">
            <v>BOMB NO USAR</v>
          </cell>
          <cell r="D807">
            <v>1.18</v>
          </cell>
        </row>
        <row r="808">
          <cell r="A808" t="str">
            <v/>
          </cell>
          <cell r="B808" t="str">
            <v>1200003	BOMB</v>
          </cell>
          <cell r="C808" t="str">
            <v/>
          </cell>
          <cell r="D808">
            <v>0</v>
          </cell>
        </row>
        <row r="809">
          <cell r="A809">
            <v>1200003</v>
          </cell>
          <cell r="B809" t="str">
            <v>1200003</v>
          </cell>
          <cell r="C809" t="str">
            <v>BOMB CLAS RIP DAMA AZUL 50/54 RER</v>
          </cell>
          <cell r="D809">
            <v>6300</v>
          </cell>
        </row>
        <row r="810">
          <cell r="A810" t="str">
            <v/>
          </cell>
          <cell r="B810" t="str">
            <v>1200004	BOMB</v>
          </cell>
          <cell r="C810" t="str">
            <v/>
          </cell>
          <cell r="D810">
            <v>0</v>
          </cell>
        </row>
        <row r="811">
          <cell r="A811">
            <v>1200004</v>
          </cell>
          <cell r="B811" t="str">
            <v>1200004</v>
          </cell>
          <cell r="C811" t="str">
            <v>BOMB CLAS RIP DAMA AZUL 56/60 RER</v>
          </cell>
          <cell r="D811">
            <v>6400</v>
          </cell>
        </row>
        <row r="812">
          <cell r="A812" t="str">
            <v/>
          </cell>
          <cell r="B812" t="str">
            <v>1200005	BOMB</v>
          </cell>
          <cell r="C812" t="str">
            <v/>
          </cell>
          <cell r="D812">
            <v>0</v>
          </cell>
        </row>
        <row r="813">
          <cell r="A813">
            <v>1200005</v>
          </cell>
          <cell r="B813" t="str">
            <v>1200005</v>
          </cell>
          <cell r="C813" t="str">
            <v>BOMB CLAS RIP DAMA AZUL 62/66 RER</v>
          </cell>
          <cell r="D813">
            <v>6500</v>
          </cell>
        </row>
        <row r="814">
          <cell r="A814" t="str">
            <v/>
          </cell>
          <cell r="B814" t="str">
            <v>1200011	BOMB</v>
          </cell>
          <cell r="C814" t="str">
            <v/>
          </cell>
          <cell r="D814">
            <v>0</v>
          </cell>
        </row>
        <row r="815">
          <cell r="A815">
            <v>1200011</v>
          </cell>
          <cell r="B815" t="str">
            <v>1200011</v>
          </cell>
          <cell r="C815" t="str">
            <v>BOMB CLAS GAB DAMA AZUL 34/48 RER</v>
          </cell>
          <cell r="D815">
            <v>6200</v>
          </cell>
        </row>
        <row r="816">
          <cell r="A816" t="str">
            <v/>
          </cell>
          <cell r="B816" t="str">
            <v>1200012	BOMB</v>
          </cell>
          <cell r="C816" t="str">
            <v/>
          </cell>
          <cell r="D816">
            <v>0</v>
          </cell>
        </row>
        <row r="817">
          <cell r="A817">
            <v>1200012</v>
          </cell>
          <cell r="B817" t="str">
            <v>1200012</v>
          </cell>
          <cell r="C817" t="str">
            <v>BOMB CLAS GAB DAMA AZUL 50/54 RER</v>
          </cell>
          <cell r="D817">
            <v>6300</v>
          </cell>
        </row>
        <row r="818">
          <cell r="A818" t="str">
            <v/>
          </cell>
          <cell r="B818" t="str">
            <v>1200013	BOMB</v>
          </cell>
          <cell r="C818" t="str">
            <v/>
          </cell>
          <cell r="D818">
            <v>0</v>
          </cell>
        </row>
        <row r="819">
          <cell r="A819">
            <v>1200013</v>
          </cell>
          <cell r="B819" t="str">
            <v>1200013</v>
          </cell>
          <cell r="C819" t="str">
            <v>BOMB CLAS GAB DAMA AZUL 56/60 RER</v>
          </cell>
          <cell r="D819">
            <v>6400</v>
          </cell>
        </row>
        <row r="820">
          <cell r="A820" t="str">
            <v/>
          </cell>
          <cell r="B820" t="str">
            <v>1200014	BOMB</v>
          </cell>
          <cell r="C820" t="str">
            <v/>
          </cell>
          <cell r="D820">
            <v>0</v>
          </cell>
        </row>
        <row r="821">
          <cell r="A821">
            <v>1200014</v>
          </cell>
          <cell r="B821" t="str">
            <v>1200014</v>
          </cell>
          <cell r="C821" t="str">
            <v>BOMB CLAS GAB DAMA NEGRA 34/48 RER</v>
          </cell>
          <cell r="D821">
            <v>6200</v>
          </cell>
        </row>
        <row r="822">
          <cell r="A822" t="str">
            <v/>
          </cell>
          <cell r="B822" t="str">
            <v>1200015	BOMB</v>
          </cell>
          <cell r="C822" t="str">
            <v/>
          </cell>
          <cell r="D822">
            <v>0</v>
          </cell>
        </row>
        <row r="823">
          <cell r="A823">
            <v>1200015</v>
          </cell>
          <cell r="B823" t="str">
            <v>1200015</v>
          </cell>
          <cell r="C823" t="str">
            <v>BOMB CLAS GAB DAMA NEGRA 50/54 RER</v>
          </cell>
          <cell r="D823">
            <v>6300</v>
          </cell>
        </row>
        <row r="824">
          <cell r="A824" t="str">
            <v/>
          </cell>
          <cell r="B824" t="str">
            <v>1200016	BOMB</v>
          </cell>
          <cell r="C824" t="str">
            <v/>
          </cell>
          <cell r="D824">
            <v>0</v>
          </cell>
        </row>
        <row r="825">
          <cell r="A825">
            <v>1200016</v>
          </cell>
          <cell r="B825" t="str">
            <v>1200016</v>
          </cell>
          <cell r="C825" t="str">
            <v>BOMB CLAS GAB DAMA NEGRA 56/60 RER</v>
          </cell>
          <cell r="D825">
            <v>6400</v>
          </cell>
        </row>
        <row r="826">
          <cell r="A826" t="str">
            <v/>
          </cell>
          <cell r="B826" t="str">
            <v>1200900	BOMB</v>
          </cell>
          <cell r="C826" t="str">
            <v/>
          </cell>
          <cell r="D826">
            <v>0</v>
          </cell>
        </row>
        <row r="827">
          <cell r="A827">
            <v>1200900</v>
          </cell>
          <cell r="B827" t="str">
            <v>1200900</v>
          </cell>
          <cell r="C827" t="str">
            <v>BOMB CLAS RIP DAMA NEGRA 36/48 RER</v>
          </cell>
          <cell r="D827">
            <v>6200</v>
          </cell>
        </row>
        <row r="828">
          <cell r="A828" t="str">
            <v/>
          </cell>
          <cell r="B828" t="str">
            <v>1200901	BOMB</v>
          </cell>
          <cell r="C828" t="str">
            <v/>
          </cell>
          <cell r="D828">
            <v>0</v>
          </cell>
        </row>
        <row r="829">
          <cell r="A829">
            <v>1200901</v>
          </cell>
          <cell r="B829" t="str">
            <v>1200901</v>
          </cell>
          <cell r="C829" t="str">
            <v>BOMB CLAS RIP DAMA NEGRA 50/56 RER</v>
          </cell>
          <cell r="D829">
            <v>6300</v>
          </cell>
        </row>
        <row r="830">
          <cell r="A830">
            <v>1213131</v>
          </cell>
          <cell r="B830" t="str">
            <v>1213131</v>
          </cell>
          <cell r="C830" t="str">
            <v>SDFASFA</v>
          </cell>
          <cell r="D830">
            <v>0</v>
          </cell>
        </row>
        <row r="831">
          <cell r="A831">
            <v>123456789</v>
          </cell>
          <cell r="B831" t="str">
            <v>123456789</v>
          </cell>
          <cell r="C831" t="str">
            <v>123456789</v>
          </cell>
          <cell r="D831">
            <v>377.62</v>
          </cell>
        </row>
        <row r="832">
          <cell r="A832">
            <v>1407001</v>
          </cell>
          <cell r="B832" t="str">
            <v>1407001</v>
          </cell>
          <cell r="C832" t="str">
            <v>POLLERA GRIS C/GALON LICEO</v>
          </cell>
          <cell r="D832">
            <v>3007.37</v>
          </cell>
        </row>
        <row r="833">
          <cell r="A833">
            <v>1407093</v>
          </cell>
          <cell r="B833" t="str">
            <v>1407093</v>
          </cell>
          <cell r="C833" t="str">
            <v>POLLERA POLICIA SIN FORRAR RER</v>
          </cell>
          <cell r="D833">
            <v>3139.46</v>
          </cell>
        </row>
        <row r="834">
          <cell r="A834">
            <v>1407094</v>
          </cell>
          <cell r="B834" t="str">
            <v>1407094</v>
          </cell>
          <cell r="C834" t="str">
            <v>POLLERA POLICIA C FORRO RER</v>
          </cell>
          <cell r="D834">
            <v>2166.2199999999998</v>
          </cell>
        </row>
        <row r="835">
          <cell r="A835" t="str">
            <v/>
          </cell>
          <cell r="B835" t="str">
            <v>1524057	CAJA</v>
          </cell>
          <cell r="C835" t="str">
            <v/>
          </cell>
          <cell r="D835">
            <v>0</v>
          </cell>
        </row>
        <row r="836">
          <cell r="A836">
            <v>1524057</v>
          </cell>
          <cell r="B836" t="str">
            <v>1524057</v>
          </cell>
          <cell r="C836" t="str">
            <v>CAJA DE REGALO NAVIDAD X3 RER</v>
          </cell>
          <cell r="D836">
            <v>0</v>
          </cell>
        </row>
        <row r="837">
          <cell r="A837" t="str">
            <v/>
          </cell>
          <cell r="B837" t="str">
            <v>1524058	ADORN</v>
          </cell>
          <cell r="C837" t="str">
            <v/>
          </cell>
          <cell r="D837">
            <v>0</v>
          </cell>
        </row>
        <row r="838">
          <cell r="A838">
            <v>1524058</v>
          </cell>
          <cell r="B838" t="str">
            <v>1524058</v>
          </cell>
          <cell r="C838" t="str">
            <v>ADORNO NAVIDAD RER</v>
          </cell>
          <cell r="D838">
            <v>0</v>
          </cell>
        </row>
        <row r="839">
          <cell r="A839">
            <v>1900100</v>
          </cell>
          <cell r="B839" t="str">
            <v>1900100</v>
          </cell>
          <cell r="C839" t="str">
            <v>GUANTES</v>
          </cell>
          <cell r="D839">
            <v>11.98</v>
          </cell>
        </row>
        <row r="840">
          <cell r="A840" t="str">
            <v/>
          </cell>
          <cell r="B840" t="str">
            <v>1CHOMBA	CHOMB</v>
          </cell>
          <cell r="C840" t="str">
            <v/>
          </cell>
          <cell r="D840">
            <v>0</v>
          </cell>
        </row>
        <row r="841">
          <cell r="A841" t="str">
            <v/>
          </cell>
          <cell r="B841" t="str">
            <v>1CHOMBA</v>
          </cell>
          <cell r="C841" t="str">
            <v>CHOMBA CON CIERRE</v>
          </cell>
          <cell r="D841">
            <v>0</v>
          </cell>
        </row>
        <row r="842">
          <cell r="A842" t="str">
            <v/>
          </cell>
          <cell r="B842" t="str">
            <v>2	GASTO ADMIN</v>
          </cell>
          <cell r="C842" t="str">
            <v/>
          </cell>
          <cell r="D842">
            <v>0</v>
          </cell>
        </row>
        <row r="843">
          <cell r="A843">
            <v>2</v>
          </cell>
          <cell r="B843" t="str">
            <v>2</v>
          </cell>
          <cell r="C843" t="str">
            <v>GASTO ADMINISTRATIVO 2 CUOTAS</v>
          </cell>
          <cell r="D843">
            <v>0</v>
          </cell>
        </row>
        <row r="844">
          <cell r="A844">
            <v>2000036</v>
          </cell>
          <cell r="B844" t="str">
            <v>2000036</v>
          </cell>
          <cell r="C844" t="str">
            <v>SHORT GRIS LMGE RER</v>
          </cell>
          <cell r="D844">
            <v>1997.83</v>
          </cell>
        </row>
        <row r="845">
          <cell r="A845">
            <v>2000258</v>
          </cell>
          <cell r="B845" t="str">
            <v>2000258</v>
          </cell>
          <cell r="C845" t="str">
            <v>SHORT IUSP RER</v>
          </cell>
          <cell r="D845">
            <v>1186.6600000000001</v>
          </cell>
        </row>
        <row r="846">
          <cell r="A846">
            <v>2000386</v>
          </cell>
          <cell r="B846" t="str">
            <v>2000386</v>
          </cell>
          <cell r="C846" t="str">
            <v>SHORT NEGRO INFANTERIA RER</v>
          </cell>
          <cell r="D846">
            <v>1318.53</v>
          </cell>
        </row>
        <row r="847">
          <cell r="A847" t="str">
            <v/>
          </cell>
          <cell r="B847" t="str">
            <v>2014109	POLAR</v>
          </cell>
          <cell r="C847" t="str">
            <v/>
          </cell>
          <cell r="D847">
            <v>0</v>
          </cell>
        </row>
        <row r="848">
          <cell r="A848">
            <v>2014109</v>
          </cell>
          <cell r="B848" t="str">
            <v>2014109</v>
          </cell>
          <cell r="C848" t="str">
            <v>POLAR AZUL C/CIERRE  LMGE RER</v>
          </cell>
          <cell r="D848">
            <v>0</v>
          </cell>
        </row>
        <row r="849">
          <cell r="A849" t="str">
            <v/>
          </cell>
          <cell r="B849" t="str">
            <v>2101000	CHOMB</v>
          </cell>
          <cell r="C849" t="str">
            <v/>
          </cell>
          <cell r="D849">
            <v>0</v>
          </cell>
        </row>
        <row r="850">
          <cell r="A850">
            <v>2101000</v>
          </cell>
          <cell r="B850" t="str">
            <v>2101000</v>
          </cell>
          <cell r="C850" t="str">
            <v>CHOMBA MC POLO NEGRA 3XS/2XL RER</v>
          </cell>
          <cell r="D850">
            <v>2808</v>
          </cell>
        </row>
        <row r="851">
          <cell r="A851">
            <v>2101001</v>
          </cell>
          <cell r="B851" t="str">
            <v>2101001</v>
          </cell>
          <cell r="C851" t="str">
            <v>CHOMBA MC POLO NEGRA ESTAMP. 3XS/2XL RER</v>
          </cell>
          <cell r="D851">
            <v>2839.2</v>
          </cell>
        </row>
        <row r="852">
          <cell r="A852">
            <v>2101002</v>
          </cell>
          <cell r="B852" t="str">
            <v>2101002</v>
          </cell>
          <cell r="C852" t="str">
            <v>CHOMBA MC POLO ESTAMPA  MUNI NQN RER</v>
          </cell>
          <cell r="D852">
            <v>2839.2</v>
          </cell>
        </row>
        <row r="853">
          <cell r="A853" t="str">
            <v/>
          </cell>
          <cell r="B853" t="str">
            <v>2101003	CHOMB</v>
          </cell>
          <cell r="C853" t="str">
            <v/>
          </cell>
          <cell r="D853">
            <v>0</v>
          </cell>
        </row>
        <row r="854">
          <cell r="A854">
            <v>2101003</v>
          </cell>
          <cell r="B854" t="str">
            <v>2101003</v>
          </cell>
          <cell r="C854" t="str">
            <v>CHOMBA MC POLO NEGRA ESTAMP 3XL/4XL RER</v>
          </cell>
          <cell r="D854">
            <v>2948.4</v>
          </cell>
        </row>
        <row r="855">
          <cell r="A855">
            <v>2101004</v>
          </cell>
          <cell r="B855" t="str">
            <v>2101004</v>
          </cell>
          <cell r="C855" t="str">
            <v>REMERA MC SIN CIERRE BLANCA 3XS/2XL RER</v>
          </cell>
          <cell r="D855">
            <v>2402.4</v>
          </cell>
        </row>
        <row r="856">
          <cell r="A856" t="str">
            <v/>
          </cell>
          <cell r="B856" t="str">
            <v>2101005	REMER</v>
          </cell>
          <cell r="C856" t="str">
            <v/>
          </cell>
          <cell r="D856">
            <v>0</v>
          </cell>
        </row>
        <row r="857">
          <cell r="A857">
            <v>2101005</v>
          </cell>
          <cell r="B857" t="str">
            <v>2101005</v>
          </cell>
          <cell r="C857" t="str">
            <v>REMERA MC SIN CIERRE BLANCA 3XL/5XL RER</v>
          </cell>
          <cell r="D857">
            <v>2511.6</v>
          </cell>
        </row>
        <row r="858">
          <cell r="A858" t="str">
            <v/>
          </cell>
          <cell r="B858" t="str">
            <v>2101006	REMER</v>
          </cell>
          <cell r="C858" t="str">
            <v/>
          </cell>
          <cell r="D858">
            <v>0</v>
          </cell>
        </row>
        <row r="859">
          <cell r="A859">
            <v>2101006</v>
          </cell>
          <cell r="B859" t="str">
            <v>2101006</v>
          </cell>
          <cell r="C859" t="str">
            <v>REMERA ML SIN CIERRE BLANCA 3XS/2XL RER</v>
          </cell>
          <cell r="D859">
            <v>3016</v>
          </cell>
        </row>
        <row r="860">
          <cell r="A860" t="str">
            <v/>
          </cell>
          <cell r="B860" t="str">
            <v>2101007	REMER</v>
          </cell>
          <cell r="C860" t="str">
            <v/>
          </cell>
          <cell r="D860">
            <v>0</v>
          </cell>
        </row>
        <row r="861">
          <cell r="A861">
            <v>2101007</v>
          </cell>
          <cell r="B861" t="str">
            <v>2101007</v>
          </cell>
          <cell r="C861" t="str">
            <v>REMERA MC SIN CIER AZ V ROJO 3XS/2XL RER</v>
          </cell>
          <cell r="D861">
            <v>2402.4</v>
          </cell>
        </row>
        <row r="862">
          <cell r="A862" t="str">
            <v/>
          </cell>
          <cell r="B862" t="str">
            <v>2101008	REMER</v>
          </cell>
          <cell r="C862" t="str">
            <v/>
          </cell>
          <cell r="D862">
            <v>0</v>
          </cell>
        </row>
        <row r="863">
          <cell r="A863">
            <v>2101008</v>
          </cell>
          <cell r="B863" t="str">
            <v>2101008</v>
          </cell>
          <cell r="C863" t="str">
            <v>REMERA MC SIN CIER AZ V ROJO 3XL/5XL RER</v>
          </cell>
          <cell r="D863">
            <v>2511.6</v>
          </cell>
        </row>
        <row r="864">
          <cell r="A864">
            <v>2101010</v>
          </cell>
          <cell r="B864" t="str">
            <v>2101010</v>
          </cell>
          <cell r="C864" t="str">
            <v>CHOMBA ML CIERRE ROJA INSTRU 3XS/2XL RER</v>
          </cell>
          <cell r="D864">
            <v>3224</v>
          </cell>
        </row>
        <row r="865">
          <cell r="A865">
            <v>2101011</v>
          </cell>
          <cell r="B865" t="str">
            <v>2101011</v>
          </cell>
          <cell r="C865" t="str">
            <v>CHOMBA MC POLO ROJA 3XS/2XL RER</v>
          </cell>
          <cell r="D865">
            <v>2620.8000000000002</v>
          </cell>
        </row>
        <row r="866">
          <cell r="A866" t="str">
            <v/>
          </cell>
          <cell r="B866" t="str">
            <v>2101012	CHOMB</v>
          </cell>
          <cell r="C866" t="str">
            <v/>
          </cell>
          <cell r="D866">
            <v>0</v>
          </cell>
        </row>
        <row r="867">
          <cell r="A867">
            <v>2101012</v>
          </cell>
          <cell r="B867" t="str">
            <v>2101012</v>
          </cell>
          <cell r="C867" t="str">
            <v>CHOMBA MC POLO ROJA 3XL/5XL RER</v>
          </cell>
          <cell r="D867">
            <v>2730</v>
          </cell>
        </row>
        <row r="868">
          <cell r="A868" t="str">
            <v/>
          </cell>
          <cell r="B868" t="str">
            <v>2101013	CHOMB</v>
          </cell>
          <cell r="C868" t="str">
            <v/>
          </cell>
          <cell r="D868">
            <v>0</v>
          </cell>
        </row>
        <row r="869">
          <cell r="A869">
            <v>2101013</v>
          </cell>
          <cell r="B869" t="str">
            <v>2101013</v>
          </cell>
          <cell r="C869" t="str">
            <v>CHOMBA ML POLO ROJA 3XS/2XL RER</v>
          </cell>
          <cell r="D869">
            <v>3224</v>
          </cell>
        </row>
        <row r="870">
          <cell r="A870" t="str">
            <v/>
          </cell>
          <cell r="B870" t="str">
            <v>2101014	CHOMB</v>
          </cell>
          <cell r="C870" t="str">
            <v/>
          </cell>
          <cell r="D870">
            <v>0</v>
          </cell>
        </row>
        <row r="871">
          <cell r="A871">
            <v>2101014</v>
          </cell>
          <cell r="B871" t="str">
            <v>2101014</v>
          </cell>
          <cell r="C871" t="str">
            <v>CHOMBA ML POLO ROJA 3XL 5XL RER</v>
          </cell>
          <cell r="D871">
            <v>3380</v>
          </cell>
        </row>
        <row r="872">
          <cell r="A872" t="str">
            <v/>
          </cell>
          <cell r="B872" t="str">
            <v>2101015	CHOMB</v>
          </cell>
          <cell r="C872" t="str">
            <v/>
          </cell>
          <cell r="D872">
            <v>0</v>
          </cell>
        </row>
        <row r="873">
          <cell r="A873">
            <v>2101015</v>
          </cell>
          <cell r="B873" t="str">
            <v>2101015</v>
          </cell>
          <cell r="C873" t="str">
            <v>CHOMBA ML CIERRE COMB CAMUF 3XS/2XL RER</v>
          </cell>
          <cell r="D873">
            <v>3224</v>
          </cell>
        </row>
        <row r="874">
          <cell r="A874" t="str">
            <v/>
          </cell>
          <cell r="B874" t="str">
            <v>2101016	CHOMB</v>
          </cell>
          <cell r="C874" t="str">
            <v/>
          </cell>
          <cell r="D874">
            <v>0</v>
          </cell>
        </row>
        <row r="875">
          <cell r="A875">
            <v>2101016</v>
          </cell>
          <cell r="B875" t="str">
            <v>2101016</v>
          </cell>
          <cell r="C875" t="str">
            <v>CHOMBA ML CIERRE COMB CAMUF 3XL/6XL RER</v>
          </cell>
          <cell r="D875">
            <v>3380</v>
          </cell>
        </row>
        <row r="876">
          <cell r="A876" t="str">
            <v/>
          </cell>
          <cell r="B876" t="str">
            <v>2101060	CHOMB</v>
          </cell>
          <cell r="C876" t="str">
            <v/>
          </cell>
          <cell r="D876">
            <v>0</v>
          </cell>
        </row>
        <row r="877">
          <cell r="A877">
            <v>2101060</v>
          </cell>
          <cell r="B877" t="str">
            <v>2101060</v>
          </cell>
          <cell r="C877" t="str">
            <v>CHOMBA MC SIN CIERRE NEGRA RER</v>
          </cell>
          <cell r="D877">
            <v>2620.8000000000002</v>
          </cell>
        </row>
        <row r="878">
          <cell r="A878" t="str">
            <v/>
          </cell>
          <cell r="B878" t="str">
            <v>2101098	CHOMB</v>
          </cell>
          <cell r="C878" t="str">
            <v/>
          </cell>
          <cell r="D878">
            <v>0</v>
          </cell>
        </row>
        <row r="879">
          <cell r="A879">
            <v>2101098</v>
          </cell>
          <cell r="B879" t="str">
            <v>2101098</v>
          </cell>
          <cell r="C879" t="str">
            <v>CHOMBA MC CIERRE BLA ALTA SEGURIDAD RER</v>
          </cell>
          <cell r="D879">
            <v>2839.2</v>
          </cell>
        </row>
        <row r="880">
          <cell r="A880">
            <v>2101100</v>
          </cell>
          <cell r="B880" t="str">
            <v>2101100</v>
          </cell>
          <cell r="C880" t="str">
            <v>CHOMBA MC CIERRE BLANCA 3XS/2XL RER</v>
          </cell>
          <cell r="D880">
            <v>2620.8000000000002</v>
          </cell>
        </row>
        <row r="881">
          <cell r="A881">
            <v>2101101</v>
          </cell>
          <cell r="B881" t="str">
            <v>2101101</v>
          </cell>
          <cell r="C881" t="str">
            <v>CHOMBA URBANA TMAN 3XS/2XL (SUBLIM) RER</v>
          </cell>
          <cell r="D881">
            <v>3420.13</v>
          </cell>
        </row>
        <row r="882">
          <cell r="A882" t="str">
            <v/>
          </cell>
          <cell r="B882" t="str">
            <v>2101102	CHOMB</v>
          </cell>
          <cell r="C882" t="str">
            <v/>
          </cell>
          <cell r="D882">
            <v>0</v>
          </cell>
        </row>
        <row r="883">
          <cell r="A883">
            <v>2101102</v>
          </cell>
          <cell r="B883" t="str">
            <v>2101102</v>
          </cell>
          <cell r="C883" t="str">
            <v>CHOMBA URBANA TMAN 3XL/6XL RER</v>
          </cell>
          <cell r="D883">
            <v>0</v>
          </cell>
        </row>
        <row r="884">
          <cell r="A884">
            <v>2101103</v>
          </cell>
          <cell r="B884" t="str">
            <v>2101103</v>
          </cell>
          <cell r="C884" t="str">
            <v>CHOMBA MC CIERRE BOMBERO 3XL/5XL RER</v>
          </cell>
          <cell r="D884">
            <v>2730</v>
          </cell>
        </row>
        <row r="885">
          <cell r="A885">
            <v>2101105</v>
          </cell>
          <cell r="B885" t="str">
            <v>2101105</v>
          </cell>
          <cell r="C885" t="str">
            <v>CHOMBA MC POLO URBANA TUC 3XS/2XL RER</v>
          </cell>
          <cell r="D885">
            <v>4258.8</v>
          </cell>
        </row>
        <row r="886">
          <cell r="A886">
            <v>2101106</v>
          </cell>
          <cell r="B886" t="str">
            <v>2101106</v>
          </cell>
          <cell r="C886" t="str">
            <v>CHOMBA MC POLO URBANA TUC 3XL/5XL RER</v>
          </cell>
          <cell r="D886">
            <v>4258.8</v>
          </cell>
        </row>
        <row r="887">
          <cell r="A887">
            <v>2101110</v>
          </cell>
          <cell r="B887" t="str">
            <v>2101110</v>
          </cell>
          <cell r="C887" t="str">
            <v>CHOMBA MC CIERRE BOMBERO 3XS/2XL RER</v>
          </cell>
          <cell r="D887">
            <v>2620.8000000000002</v>
          </cell>
        </row>
        <row r="888">
          <cell r="A888">
            <v>2101111</v>
          </cell>
          <cell r="B888" t="str">
            <v>2101111</v>
          </cell>
          <cell r="C888" t="str">
            <v>CHOMBA MC POLO NEGRA 3XL/5XL RER</v>
          </cell>
          <cell r="D888">
            <v>3016</v>
          </cell>
        </row>
        <row r="889">
          <cell r="A889" t="str">
            <v/>
          </cell>
          <cell r="B889" t="str">
            <v>2101113	CHOMB</v>
          </cell>
          <cell r="C889" t="str">
            <v/>
          </cell>
          <cell r="D889">
            <v>0</v>
          </cell>
        </row>
        <row r="890">
          <cell r="A890">
            <v>2101113</v>
          </cell>
          <cell r="B890" t="str">
            <v>2101113</v>
          </cell>
          <cell r="C890" t="str">
            <v>CHOMBA MC POLO NEGRA PSA 2XS/2XL RER</v>
          </cell>
          <cell r="D890">
            <v>4258.8</v>
          </cell>
        </row>
        <row r="891">
          <cell r="A891" t="str">
            <v/>
          </cell>
          <cell r="B891" t="str">
            <v>2101114	CHOMB</v>
          </cell>
          <cell r="C891" t="str">
            <v/>
          </cell>
          <cell r="D891">
            <v>0</v>
          </cell>
        </row>
        <row r="892">
          <cell r="A892">
            <v>2101114</v>
          </cell>
          <cell r="B892" t="str">
            <v>2101114</v>
          </cell>
          <cell r="C892" t="str">
            <v>CHOMBA MC POLO NEGRA PSA 3XL/5XL RER</v>
          </cell>
          <cell r="D892">
            <v>4258.8</v>
          </cell>
        </row>
        <row r="893">
          <cell r="A893">
            <v>2101115</v>
          </cell>
          <cell r="B893" t="str">
            <v>2101115</v>
          </cell>
          <cell r="C893" t="str">
            <v>CHOMBA MC POLO BLANCA PSA 2XS/2XL RER</v>
          </cell>
          <cell r="D893">
            <v>4258.8</v>
          </cell>
        </row>
        <row r="894">
          <cell r="A894" t="str">
            <v/>
          </cell>
          <cell r="B894" t="str">
            <v>2101116	CHOMB</v>
          </cell>
          <cell r="C894" t="str">
            <v/>
          </cell>
          <cell r="D894">
            <v>0</v>
          </cell>
        </row>
        <row r="895">
          <cell r="A895">
            <v>2101116</v>
          </cell>
          <cell r="B895" t="str">
            <v>2101116</v>
          </cell>
          <cell r="C895" t="str">
            <v>CHOMBA MC POLO BLANCA PSA 3XL/5XL RER</v>
          </cell>
          <cell r="D895">
            <v>4258.8</v>
          </cell>
        </row>
        <row r="896">
          <cell r="A896" t="str">
            <v/>
          </cell>
          <cell r="B896" t="str">
            <v>2101117	CHOMB</v>
          </cell>
          <cell r="C896" t="str">
            <v/>
          </cell>
          <cell r="D896">
            <v>0</v>
          </cell>
        </row>
        <row r="897">
          <cell r="A897">
            <v>2101117</v>
          </cell>
          <cell r="B897" t="str">
            <v>2101117</v>
          </cell>
          <cell r="C897" t="str">
            <v>CHOMBA MC CIERRE BLANCA 3XL/5XL RER</v>
          </cell>
          <cell r="D897">
            <v>2620.8000000000002</v>
          </cell>
        </row>
        <row r="898">
          <cell r="A898" t="str">
            <v/>
          </cell>
          <cell r="B898" t="str">
            <v>2101158	CHOMB</v>
          </cell>
          <cell r="C898" t="str">
            <v/>
          </cell>
          <cell r="D898">
            <v>0</v>
          </cell>
        </row>
        <row r="899">
          <cell r="A899">
            <v>2101158</v>
          </cell>
          <cell r="B899" t="str">
            <v>2101158</v>
          </cell>
          <cell r="C899" t="str">
            <v>CHOMBA INFANTERIA RER</v>
          </cell>
          <cell r="D899">
            <v>0</v>
          </cell>
        </row>
        <row r="900">
          <cell r="A900">
            <v>2101200</v>
          </cell>
          <cell r="B900" t="str">
            <v>2101200</v>
          </cell>
          <cell r="C900" t="str">
            <v>CHOMBA MC POLO BLANCA + ESTAMP 3XS/2XL R</v>
          </cell>
          <cell r="D900">
            <v>2839.2</v>
          </cell>
        </row>
        <row r="901">
          <cell r="A901" t="str">
            <v/>
          </cell>
          <cell r="B901" t="str">
            <v>2101201	CHOMB</v>
          </cell>
          <cell r="C901" t="str">
            <v/>
          </cell>
          <cell r="D901">
            <v>0</v>
          </cell>
        </row>
        <row r="902">
          <cell r="A902">
            <v>2101201</v>
          </cell>
          <cell r="B902" t="str">
            <v>2101201</v>
          </cell>
          <cell r="C902" t="str">
            <v>CHOMBA MC CIERRE LAS PIRCAS RER</v>
          </cell>
          <cell r="D902">
            <v>2839.2</v>
          </cell>
        </row>
        <row r="903">
          <cell r="A903">
            <v>2101202</v>
          </cell>
          <cell r="B903" t="str">
            <v>2101202</v>
          </cell>
          <cell r="C903" t="str">
            <v>CHOMBA MC POLO BLANCA 3XS/2XL RER</v>
          </cell>
          <cell r="D903">
            <v>2620.8000000000002</v>
          </cell>
        </row>
        <row r="904">
          <cell r="A904">
            <v>2101203</v>
          </cell>
          <cell r="B904" t="str">
            <v>2101203</v>
          </cell>
          <cell r="C904" t="str">
            <v>CHOMBA MC POLO BLANCA 3XL/5XL RER</v>
          </cell>
          <cell r="D904">
            <v>2730</v>
          </cell>
        </row>
        <row r="905">
          <cell r="A905" t="str">
            <v/>
          </cell>
          <cell r="B905" t="str">
            <v>2101210	CHOMB</v>
          </cell>
          <cell r="C905" t="str">
            <v/>
          </cell>
          <cell r="D905">
            <v>0</v>
          </cell>
        </row>
        <row r="906">
          <cell r="A906">
            <v>2101210</v>
          </cell>
          <cell r="B906" t="str">
            <v>2101210</v>
          </cell>
          <cell r="C906" t="str">
            <v>CHOMBA ML CIERRE AZUL FRA LA RIOJA RER</v>
          </cell>
          <cell r="D906">
            <v>3224</v>
          </cell>
        </row>
        <row r="907">
          <cell r="A907" t="str">
            <v/>
          </cell>
          <cell r="B907" t="str">
            <v>2101211	CHOMB</v>
          </cell>
          <cell r="C907" t="str">
            <v/>
          </cell>
          <cell r="D907">
            <v>0</v>
          </cell>
        </row>
        <row r="908">
          <cell r="A908">
            <v>2101211</v>
          </cell>
          <cell r="B908" t="str">
            <v>2101211</v>
          </cell>
          <cell r="C908" t="str">
            <v>CHOMBA MC POLO AZUL FRA C/LOGOS RER</v>
          </cell>
          <cell r="D908">
            <v>2839.2</v>
          </cell>
        </row>
        <row r="909">
          <cell r="A909" t="str">
            <v/>
          </cell>
          <cell r="B909" t="str">
            <v>2101220	CHOMB</v>
          </cell>
          <cell r="C909" t="str">
            <v/>
          </cell>
          <cell r="D909">
            <v>0</v>
          </cell>
        </row>
        <row r="910">
          <cell r="A910">
            <v>2101220</v>
          </cell>
          <cell r="B910" t="str">
            <v>2101220</v>
          </cell>
          <cell r="C910" t="str">
            <v>CHOMBA MC POLO CHOCON RER</v>
          </cell>
          <cell r="D910">
            <v>2839.2</v>
          </cell>
        </row>
        <row r="911">
          <cell r="A911">
            <v>2101251</v>
          </cell>
          <cell r="B911" t="str">
            <v>2101251</v>
          </cell>
          <cell r="C911" t="str">
            <v>CHOMBA BLANCA POL. TMAN PATR. URBANA</v>
          </cell>
          <cell r="D911">
            <v>2425.9499999999998</v>
          </cell>
        </row>
        <row r="912">
          <cell r="A912">
            <v>2101300</v>
          </cell>
          <cell r="B912" t="str">
            <v>2101300</v>
          </cell>
          <cell r="C912" t="str">
            <v>CHOMBA MC CIERRE CIENTIFICA RER</v>
          </cell>
          <cell r="D912">
            <v>2839.2</v>
          </cell>
        </row>
        <row r="913">
          <cell r="A913">
            <v>2101301</v>
          </cell>
          <cell r="B913" t="str">
            <v>2101301</v>
          </cell>
          <cell r="C913" t="str">
            <v>CHOMBA ML CIERRE CIENTIFICA RER</v>
          </cell>
          <cell r="D913">
            <v>3432</v>
          </cell>
        </row>
        <row r="914">
          <cell r="A914">
            <v>2101321</v>
          </cell>
          <cell r="B914" t="str">
            <v>2101321</v>
          </cell>
          <cell r="C914" t="str">
            <v>CHOMBA MC POLO ROJA INSTRUCT 3XS/2XL RER</v>
          </cell>
          <cell r="D914">
            <v>2839.2</v>
          </cell>
        </row>
        <row r="915">
          <cell r="A915" t="str">
            <v/>
          </cell>
          <cell r="B915" t="str">
            <v>2101322	CHOMB</v>
          </cell>
          <cell r="C915" t="str">
            <v/>
          </cell>
          <cell r="D915">
            <v>0</v>
          </cell>
        </row>
        <row r="916">
          <cell r="A916">
            <v>2101322</v>
          </cell>
          <cell r="B916" t="str">
            <v>2101322</v>
          </cell>
          <cell r="C916" t="str">
            <v>CHOMBA MC POLO ROJA INSTRUCT 3XL/6XL RER</v>
          </cell>
          <cell r="D916">
            <v>2948.4</v>
          </cell>
        </row>
        <row r="917">
          <cell r="A917" t="str">
            <v/>
          </cell>
          <cell r="B917" t="str">
            <v>2101333	CHOMB</v>
          </cell>
          <cell r="C917" t="str">
            <v/>
          </cell>
          <cell r="D917">
            <v>0</v>
          </cell>
        </row>
        <row r="918">
          <cell r="A918">
            <v>2101333</v>
          </cell>
          <cell r="B918" t="str">
            <v>2101333</v>
          </cell>
          <cell r="C918" t="str">
            <v>CHOMBA ML POLO UPAT RER</v>
          </cell>
          <cell r="D918">
            <v>3432</v>
          </cell>
        </row>
        <row r="919">
          <cell r="A919">
            <v>2101350</v>
          </cell>
          <cell r="B919" t="str">
            <v>2101350</v>
          </cell>
          <cell r="C919" t="str">
            <v>REMERA MC SIN CIERRE GRIS 3XS/2XL RER</v>
          </cell>
          <cell r="D919">
            <v>2402.4</v>
          </cell>
        </row>
        <row r="920">
          <cell r="A920">
            <v>2101351</v>
          </cell>
          <cell r="B920" t="str">
            <v>2101351</v>
          </cell>
          <cell r="C920" t="str">
            <v>REMERA MC SIN CIERRE GRIS 3XL/5XL RER</v>
          </cell>
          <cell r="D920">
            <v>2511.6</v>
          </cell>
        </row>
        <row r="921">
          <cell r="A921" t="str">
            <v/>
          </cell>
          <cell r="B921" t="str">
            <v>2101369	CHOMB</v>
          </cell>
          <cell r="C921" t="str">
            <v/>
          </cell>
          <cell r="D921">
            <v>0</v>
          </cell>
        </row>
        <row r="922">
          <cell r="A922">
            <v>2101369</v>
          </cell>
          <cell r="B922" t="str">
            <v>2101369</v>
          </cell>
          <cell r="C922" t="str">
            <v>CHOMBA MC POLO LAS PIRCAS RER</v>
          </cell>
          <cell r="D922">
            <v>2620.8000000000002</v>
          </cell>
        </row>
        <row r="923">
          <cell r="A923">
            <v>2101395</v>
          </cell>
          <cell r="B923" t="str">
            <v>2101395</v>
          </cell>
          <cell r="C923" t="str">
            <v>CHOMBA MC CIERRE AZ + ESTAM 3XS/2XL RER</v>
          </cell>
          <cell r="D923">
            <v>2839.2</v>
          </cell>
        </row>
        <row r="924">
          <cell r="A924" t="str">
            <v/>
          </cell>
          <cell r="B924" t="str">
            <v>2101396	CHOMB</v>
          </cell>
          <cell r="C924" t="str">
            <v/>
          </cell>
          <cell r="D924">
            <v>0</v>
          </cell>
        </row>
        <row r="925">
          <cell r="A925">
            <v>2101396</v>
          </cell>
          <cell r="B925" t="str">
            <v>2101396</v>
          </cell>
          <cell r="C925" t="str">
            <v>CHOMBA MC CIERRE AZ + ESTAM 3XL/5XL RER</v>
          </cell>
          <cell r="D925">
            <v>2948.4</v>
          </cell>
        </row>
        <row r="926">
          <cell r="A926" t="str">
            <v/>
          </cell>
          <cell r="B926" t="str">
            <v>2101397	CHOMB</v>
          </cell>
          <cell r="C926" t="str">
            <v/>
          </cell>
          <cell r="D926">
            <v>0</v>
          </cell>
        </row>
        <row r="927">
          <cell r="A927">
            <v>2101397</v>
          </cell>
          <cell r="B927" t="str">
            <v>2101397</v>
          </cell>
          <cell r="C927" t="str">
            <v>CHOMBA MC CIERRE AZ + ESTAMPA 6XL RER</v>
          </cell>
          <cell r="D927">
            <v>2948.4</v>
          </cell>
        </row>
        <row r="928">
          <cell r="A928">
            <v>2101493</v>
          </cell>
          <cell r="B928" t="str">
            <v>2101493</v>
          </cell>
          <cell r="C928" t="str">
            <v>CHOMBA ML CIERRE AZ 3XL/5XL RER</v>
          </cell>
          <cell r="D928">
            <v>3380</v>
          </cell>
        </row>
        <row r="929">
          <cell r="A929" t="str">
            <v/>
          </cell>
          <cell r="B929" t="str">
            <v>2101494	CHOMB</v>
          </cell>
          <cell r="C929" t="str">
            <v/>
          </cell>
          <cell r="D929">
            <v>0</v>
          </cell>
        </row>
        <row r="930">
          <cell r="A930">
            <v>2101494</v>
          </cell>
          <cell r="B930" t="str">
            <v>2101494</v>
          </cell>
          <cell r="C930" t="str">
            <v>CHOMBA ML CIERRE AZ + ESTAM 3XL/5XL RER</v>
          </cell>
          <cell r="D930">
            <v>3588</v>
          </cell>
        </row>
        <row r="931">
          <cell r="A931">
            <v>2101495</v>
          </cell>
          <cell r="B931" t="str">
            <v>2101495</v>
          </cell>
          <cell r="C931" t="str">
            <v>CHOMBA MC CIERRE AZ 3XS/2XL RER</v>
          </cell>
          <cell r="D931">
            <v>2620.8000000000002</v>
          </cell>
        </row>
        <row r="932">
          <cell r="A932">
            <v>210149503</v>
          </cell>
          <cell r="B932" t="str">
            <v>210149503</v>
          </cell>
          <cell r="C932" t="str">
            <v/>
          </cell>
          <cell r="D932">
            <v>0</v>
          </cell>
        </row>
        <row r="933">
          <cell r="A933">
            <v>2101496</v>
          </cell>
          <cell r="B933" t="str">
            <v>2101496</v>
          </cell>
          <cell r="C933" t="str">
            <v>CHOMBA ML CIERRE AZ 3XS/2XL RER</v>
          </cell>
          <cell r="D933">
            <v>3224</v>
          </cell>
        </row>
        <row r="934">
          <cell r="A934" t="str">
            <v/>
          </cell>
          <cell r="B934" t="str">
            <v>2101497	CHOMB</v>
          </cell>
          <cell r="C934" t="str">
            <v/>
          </cell>
          <cell r="D934">
            <v>0</v>
          </cell>
        </row>
        <row r="935">
          <cell r="A935">
            <v>2101497</v>
          </cell>
          <cell r="B935" t="str">
            <v>2101497</v>
          </cell>
          <cell r="C935" t="str">
            <v>CHOMBA ML CIERRE AZ + ESTAM 3XS/2XL RER</v>
          </cell>
          <cell r="D935">
            <v>3432</v>
          </cell>
        </row>
        <row r="936">
          <cell r="A936">
            <v>2101499</v>
          </cell>
          <cell r="B936" t="str">
            <v>2101499</v>
          </cell>
          <cell r="C936" t="str">
            <v>CHOMBA MC CIERRE AZ 3XL/5XL RER</v>
          </cell>
          <cell r="D936">
            <v>2730</v>
          </cell>
        </row>
        <row r="937">
          <cell r="A937">
            <v>2101500</v>
          </cell>
          <cell r="B937" t="str">
            <v>2101500</v>
          </cell>
          <cell r="C937" t="str">
            <v>CHOMBA MC POLO GRIS MELA SPF 3XS/2XL RER</v>
          </cell>
          <cell r="D937">
            <v>2839.2</v>
          </cell>
        </row>
        <row r="938">
          <cell r="A938" t="str">
            <v/>
          </cell>
          <cell r="B938" t="str">
            <v>2101501	CHOMB</v>
          </cell>
          <cell r="C938" t="str">
            <v/>
          </cell>
          <cell r="D938">
            <v>0</v>
          </cell>
        </row>
        <row r="939">
          <cell r="A939">
            <v>2101501</v>
          </cell>
          <cell r="B939" t="str">
            <v>2101501</v>
          </cell>
          <cell r="C939" t="str">
            <v>CHOMBA MC POLO GRIS MELA SPF 3XL/5XL RER</v>
          </cell>
          <cell r="D939">
            <v>2948.4</v>
          </cell>
        </row>
        <row r="940">
          <cell r="A940">
            <v>2101550</v>
          </cell>
          <cell r="B940" t="str">
            <v>2101550</v>
          </cell>
          <cell r="C940" t="str">
            <v>REMERA MC SIN CIERRE AZUL 3XS/2XL RER</v>
          </cell>
          <cell r="D940">
            <v>2402.4</v>
          </cell>
        </row>
        <row r="941">
          <cell r="A941">
            <v>2101551</v>
          </cell>
          <cell r="B941" t="str">
            <v>2101551</v>
          </cell>
          <cell r="C941" t="str">
            <v>REMERA MC SIN CIERRE AZUL 3XL/5XL RER</v>
          </cell>
          <cell r="D941">
            <v>2511.6</v>
          </cell>
        </row>
        <row r="942">
          <cell r="A942">
            <v>2101552</v>
          </cell>
          <cell r="B942" t="str">
            <v>2101552</v>
          </cell>
          <cell r="C942" t="str">
            <v>REMERA MC SIN CIE AZ ESTAM CAT 2XS/XXL</v>
          </cell>
          <cell r="D942">
            <v>2620.8000000000002</v>
          </cell>
        </row>
        <row r="943">
          <cell r="A943" t="str">
            <v/>
          </cell>
          <cell r="B943" t="str">
            <v>2101553	REMER</v>
          </cell>
          <cell r="C943" t="str">
            <v/>
          </cell>
          <cell r="D943">
            <v>0</v>
          </cell>
        </row>
        <row r="944">
          <cell r="A944">
            <v>2101553</v>
          </cell>
          <cell r="B944" t="str">
            <v>2101553</v>
          </cell>
          <cell r="C944" t="str">
            <v>REMERA MC SIN CIE AZ ESTAM CAT 3XL/6XL</v>
          </cell>
          <cell r="D944">
            <v>2730</v>
          </cell>
        </row>
        <row r="945">
          <cell r="A945">
            <v>2101555</v>
          </cell>
          <cell r="B945" t="str">
            <v>2101555</v>
          </cell>
          <cell r="C945" t="str">
            <v>REMERA MC SIN CIERRE NEGRO 3XS/2XL RER</v>
          </cell>
          <cell r="D945">
            <v>2402.4</v>
          </cell>
        </row>
        <row r="946">
          <cell r="A946">
            <v>2101556</v>
          </cell>
          <cell r="B946" t="str">
            <v>2101556</v>
          </cell>
          <cell r="C946" t="str">
            <v>REMERA MC SIN CIERRE NEGRO 3XL/6XL RER</v>
          </cell>
          <cell r="D946">
            <v>2511.6</v>
          </cell>
        </row>
        <row r="947">
          <cell r="A947" t="str">
            <v/>
          </cell>
          <cell r="B947" t="str">
            <v>2101557	REMER</v>
          </cell>
          <cell r="C947" t="str">
            <v/>
          </cell>
          <cell r="D947">
            <v>0</v>
          </cell>
        </row>
        <row r="948">
          <cell r="A948">
            <v>2101557</v>
          </cell>
          <cell r="B948" t="str">
            <v>2101557</v>
          </cell>
          <cell r="C948" t="str">
            <v>REMERA MC SIN CIE NE HIDRO R 2XS/2XL RER</v>
          </cell>
          <cell r="D948">
            <v>2402.4</v>
          </cell>
        </row>
        <row r="949">
          <cell r="A949" t="str">
            <v/>
          </cell>
          <cell r="B949" t="str">
            <v>2101558	REMER</v>
          </cell>
          <cell r="C949" t="str">
            <v/>
          </cell>
          <cell r="D949">
            <v>0</v>
          </cell>
        </row>
        <row r="950">
          <cell r="A950">
            <v>2101558</v>
          </cell>
          <cell r="B950" t="str">
            <v>2101558</v>
          </cell>
          <cell r="C950" t="str">
            <v>REMERA MC SIN CIE NE HIDRO R 3XL/6XL RER</v>
          </cell>
          <cell r="D950">
            <v>2511.6</v>
          </cell>
        </row>
        <row r="951">
          <cell r="A951" t="str">
            <v/>
          </cell>
          <cell r="B951" t="str">
            <v>2101559	REMER</v>
          </cell>
          <cell r="C951" t="str">
            <v/>
          </cell>
          <cell r="D951">
            <v>0</v>
          </cell>
        </row>
        <row r="952">
          <cell r="A952">
            <v>2101559</v>
          </cell>
          <cell r="B952" t="str">
            <v>2101559</v>
          </cell>
          <cell r="C952" t="str">
            <v>REMERA MC NEG ESC POL STA FE 2XS/2XL RER</v>
          </cell>
          <cell r="D952">
            <v>2184</v>
          </cell>
        </row>
        <row r="953">
          <cell r="A953" t="str">
            <v/>
          </cell>
          <cell r="B953" t="str">
            <v>2101560	REMER</v>
          </cell>
          <cell r="C953" t="str">
            <v/>
          </cell>
          <cell r="D953">
            <v>0</v>
          </cell>
        </row>
        <row r="954">
          <cell r="A954">
            <v>2101560</v>
          </cell>
          <cell r="B954" t="str">
            <v>2101560</v>
          </cell>
          <cell r="C954" t="str">
            <v>REMERA MC NEG ESC POL STA FE 3XL/6XL RER</v>
          </cell>
          <cell r="D954">
            <v>2184</v>
          </cell>
        </row>
        <row r="955">
          <cell r="A955">
            <v>2101561</v>
          </cell>
          <cell r="B955" t="str">
            <v>2101561</v>
          </cell>
          <cell r="C955" t="str">
            <v>REMERA MC SIN CIERRE NEGR CHUBUT 2XS/2XL</v>
          </cell>
          <cell r="D955">
            <v>2700</v>
          </cell>
        </row>
        <row r="956">
          <cell r="A956">
            <v>2101562</v>
          </cell>
          <cell r="B956" t="str">
            <v>2101562</v>
          </cell>
          <cell r="C956" t="str">
            <v>REMERA MS SIN CIERRE NEGR CHUBUT 3XL/5XL</v>
          </cell>
          <cell r="D956">
            <v>2800</v>
          </cell>
        </row>
        <row r="957">
          <cell r="A957">
            <v>2101580</v>
          </cell>
          <cell r="B957" t="str">
            <v>2101580</v>
          </cell>
          <cell r="C957" t="str">
            <v>CHOMBA MC POLO VIAL SAN JUAN AZUL/BLANCA</v>
          </cell>
          <cell r="D957">
            <v>2839.2</v>
          </cell>
        </row>
        <row r="958">
          <cell r="A958">
            <v>2101590</v>
          </cell>
          <cell r="B958" t="str">
            <v>2101590</v>
          </cell>
          <cell r="C958" t="str">
            <v>CHOMBA MC POLO VIAL SAN JUAN BLANCA</v>
          </cell>
          <cell r="D958">
            <v>2839.2</v>
          </cell>
        </row>
        <row r="959">
          <cell r="A959">
            <v>2101600</v>
          </cell>
          <cell r="B959" t="str">
            <v>2101600</v>
          </cell>
          <cell r="C959" t="str">
            <v>PANT NAV C/LINT RER</v>
          </cell>
          <cell r="D959">
            <v>467.55</v>
          </cell>
        </row>
        <row r="960">
          <cell r="A960">
            <v>2101601</v>
          </cell>
          <cell r="B960" t="str">
            <v>2101601</v>
          </cell>
          <cell r="C960" t="str">
            <v>PANT NAV NEGRA RER</v>
          </cell>
          <cell r="D960">
            <v>720.27</v>
          </cell>
        </row>
        <row r="961">
          <cell r="A961">
            <v>2101602</v>
          </cell>
          <cell r="B961" t="str">
            <v>2101602</v>
          </cell>
          <cell r="C961" t="str">
            <v>PANT NAV RER</v>
          </cell>
          <cell r="D961">
            <v>0</v>
          </cell>
        </row>
        <row r="962">
          <cell r="A962">
            <v>2101603</v>
          </cell>
          <cell r="B962" t="str">
            <v>2101603</v>
          </cell>
          <cell r="C962" t="str">
            <v>PANT NAV MARIP RER</v>
          </cell>
          <cell r="D962">
            <v>0</v>
          </cell>
        </row>
        <row r="963">
          <cell r="A963">
            <v>2101604</v>
          </cell>
          <cell r="B963" t="str">
            <v>2101604</v>
          </cell>
          <cell r="C963" t="str">
            <v>PANT NAV BROWN RER</v>
          </cell>
          <cell r="D963">
            <v>810.53</v>
          </cell>
        </row>
        <row r="964">
          <cell r="A964">
            <v>2101605</v>
          </cell>
          <cell r="B964" t="str">
            <v>2101605</v>
          </cell>
          <cell r="C964" t="str">
            <v>PANT CUCH COLUMBIA RER</v>
          </cell>
          <cell r="D964">
            <v>720.27</v>
          </cell>
        </row>
        <row r="965">
          <cell r="A965">
            <v>2101650</v>
          </cell>
          <cell r="B965" t="str">
            <v>2101650</v>
          </cell>
          <cell r="C965" t="str">
            <v>CHOMBA MC CELESTE RIO NEGRO 2XS/2XL RER</v>
          </cell>
          <cell r="D965">
            <v>2839.2</v>
          </cell>
        </row>
        <row r="966">
          <cell r="A966">
            <v>2101651</v>
          </cell>
          <cell r="B966" t="str">
            <v>2101651</v>
          </cell>
          <cell r="C966" t="str">
            <v>CHOMBA MC CELESTE RIO NEGRO 3XL/5XL RER</v>
          </cell>
          <cell r="D966">
            <v>2948.4</v>
          </cell>
        </row>
        <row r="967">
          <cell r="A967">
            <v>2101657</v>
          </cell>
          <cell r="B967" t="str">
            <v>2101657</v>
          </cell>
          <cell r="C967" t="str">
            <v>CHOMBA MC POLO NEGRA CHUBUT 3XS/2XL</v>
          </cell>
          <cell r="D967">
            <v>2839.2</v>
          </cell>
        </row>
        <row r="968">
          <cell r="A968">
            <v>2101658</v>
          </cell>
          <cell r="B968" t="str">
            <v>2101658</v>
          </cell>
          <cell r="C968" t="str">
            <v>CHOMBA MC POLO NEGRA CHUBUT 3XL/5X</v>
          </cell>
          <cell r="D968">
            <v>2839.2</v>
          </cell>
        </row>
        <row r="969">
          <cell r="A969">
            <v>2101666</v>
          </cell>
          <cell r="B969" t="str">
            <v>2101666</v>
          </cell>
          <cell r="C969" t="str">
            <v>REMERA MC SIN CIE NEG 2XS/2XL NOUSAR RER</v>
          </cell>
          <cell r="D969">
            <v>2402.4</v>
          </cell>
        </row>
        <row r="970">
          <cell r="A970">
            <v>2101741</v>
          </cell>
          <cell r="B970" t="str">
            <v>2101741</v>
          </cell>
          <cell r="C970" t="str">
            <v>CHOMBA ML POLO AZ + ESTAMPA 3XS/2XL RER</v>
          </cell>
          <cell r="D970">
            <v>3432</v>
          </cell>
        </row>
        <row r="971">
          <cell r="A971">
            <v>2101742</v>
          </cell>
          <cell r="B971" t="str">
            <v>2101742</v>
          </cell>
          <cell r="C971" t="str">
            <v>CHOMBA ML POLO AZ 3XS/2XL RER</v>
          </cell>
          <cell r="D971">
            <v>3224</v>
          </cell>
        </row>
        <row r="972">
          <cell r="A972" t="str">
            <v/>
          </cell>
          <cell r="B972" t="str">
            <v>2101743	CHOMB</v>
          </cell>
          <cell r="C972" t="str">
            <v/>
          </cell>
          <cell r="D972">
            <v>0</v>
          </cell>
        </row>
        <row r="973">
          <cell r="A973">
            <v>2101743</v>
          </cell>
          <cell r="B973" t="str">
            <v>2101743</v>
          </cell>
          <cell r="C973" t="str">
            <v>CHOMBA ML POLO NEGRO 3XS/2XL RER</v>
          </cell>
          <cell r="D973">
            <v>3224</v>
          </cell>
        </row>
        <row r="974">
          <cell r="A974" t="str">
            <v/>
          </cell>
          <cell r="B974" t="str">
            <v>2101744	CHOMB</v>
          </cell>
          <cell r="C974" t="str">
            <v/>
          </cell>
          <cell r="D974">
            <v>0</v>
          </cell>
        </row>
        <row r="975">
          <cell r="A975">
            <v>2101744</v>
          </cell>
          <cell r="B975" t="str">
            <v>2101744</v>
          </cell>
          <cell r="C975" t="str">
            <v>CHOMBA ML POLO NEGRO 3XL/5XL RER</v>
          </cell>
          <cell r="D975">
            <v>3380</v>
          </cell>
        </row>
        <row r="976">
          <cell r="A976">
            <v>2101750</v>
          </cell>
          <cell r="B976" t="str">
            <v>2101750</v>
          </cell>
          <cell r="C976" t="str">
            <v>CHOMBA MC CIERRE GR 3XS/2XL RER</v>
          </cell>
          <cell r="D976">
            <v>2620.8000000000002</v>
          </cell>
        </row>
        <row r="977">
          <cell r="A977">
            <v>2101751</v>
          </cell>
          <cell r="B977" t="str">
            <v>2101751</v>
          </cell>
          <cell r="C977" t="str">
            <v>CHOMBA ML CIERRE GR 3XS/2XL RER</v>
          </cell>
          <cell r="D977">
            <v>3380</v>
          </cell>
        </row>
        <row r="978">
          <cell r="A978">
            <v>2101752</v>
          </cell>
          <cell r="B978" t="str">
            <v>2101752</v>
          </cell>
          <cell r="C978" t="str">
            <v>CHOMBA ML CIERRE GR 3XL/6XL RER</v>
          </cell>
          <cell r="D978">
            <v>3380</v>
          </cell>
        </row>
        <row r="979">
          <cell r="A979">
            <v>2101799</v>
          </cell>
          <cell r="B979" t="str">
            <v>2101799</v>
          </cell>
          <cell r="C979" t="str">
            <v>CHOMBA MC CIERRE GR 3XL/5XL RER</v>
          </cell>
          <cell r="D979">
            <v>2730</v>
          </cell>
        </row>
        <row r="980">
          <cell r="A980">
            <v>2101851</v>
          </cell>
          <cell r="B980" t="str">
            <v>2101851</v>
          </cell>
          <cell r="C980" t="str">
            <v>BUZO FRISA GRIS CON CIERRE 3XL/4XL RER</v>
          </cell>
          <cell r="D980">
            <v>3166.8</v>
          </cell>
        </row>
        <row r="981">
          <cell r="A981">
            <v>2101877</v>
          </cell>
          <cell r="B981" t="str">
            <v>2101877</v>
          </cell>
          <cell r="C981" t="str">
            <v>CHOMBA MC CIERRE BEIGE 3XS/2XL RER</v>
          </cell>
          <cell r="D981">
            <v>2620.8000000000002</v>
          </cell>
        </row>
        <row r="982">
          <cell r="A982">
            <v>2101878</v>
          </cell>
          <cell r="B982" t="str">
            <v>2101878</v>
          </cell>
          <cell r="C982" t="str">
            <v>CHOMBA MC CIERRE BEIGE 3XL/5XL RER</v>
          </cell>
          <cell r="D982">
            <v>2730</v>
          </cell>
        </row>
        <row r="983">
          <cell r="A983">
            <v>2101879</v>
          </cell>
          <cell r="B983" t="str">
            <v>2101879</v>
          </cell>
          <cell r="C983" t="str">
            <v>CHOMBA MC POLO BEIGE 3XS/2XL RER</v>
          </cell>
          <cell r="D983">
            <v>2620.8000000000002</v>
          </cell>
        </row>
        <row r="984">
          <cell r="A984" t="str">
            <v/>
          </cell>
          <cell r="B984" t="str">
            <v>2101880	CHOMB</v>
          </cell>
          <cell r="C984" t="str">
            <v/>
          </cell>
          <cell r="D984">
            <v>0</v>
          </cell>
        </row>
        <row r="985">
          <cell r="A985">
            <v>2101880</v>
          </cell>
          <cell r="B985" t="str">
            <v>2101880</v>
          </cell>
          <cell r="C985" t="str">
            <v>CHOMBA MC POLO BEIGE 3XL/5XL RER</v>
          </cell>
          <cell r="D985">
            <v>2730</v>
          </cell>
        </row>
        <row r="986">
          <cell r="A986">
            <v>2101888</v>
          </cell>
          <cell r="B986" t="str">
            <v>2101888</v>
          </cell>
          <cell r="C986" t="str">
            <v>CHOMBA MC POLO AZ + BAND 3XL/4XL RER</v>
          </cell>
          <cell r="D986">
            <v>3016</v>
          </cell>
        </row>
        <row r="987">
          <cell r="A987" t="str">
            <v/>
          </cell>
          <cell r="B987" t="str">
            <v>2101889	CHOMB</v>
          </cell>
          <cell r="C987" t="str">
            <v/>
          </cell>
          <cell r="D987">
            <v>0</v>
          </cell>
        </row>
        <row r="988">
          <cell r="A988">
            <v>2101889</v>
          </cell>
          <cell r="B988" t="str">
            <v>2101889</v>
          </cell>
          <cell r="C988" t="str">
            <v>CHOMBA MC POLO AZ + ESTAMPA 3XL/4XL RER</v>
          </cell>
          <cell r="D988">
            <v>2948.4</v>
          </cell>
        </row>
        <row r="989">
          <cell r="A989">
            <v>2101900</v>
          </cell>
          <cell r="B989" t="str">
            <v>2101900</v>
          </cell>
          <cell r="C989" t="str">
            <v>CHOMBA MC CIERRE NE 3XS/2XL RER</v>
          </cell>
          <cell r="D989">
            <v>2620.8000000000002</v>
          </cell>
        </row>
        <row r="990">
          <cell r="A990">
            <v>2101901</v>
          </cell>
          <cell r="B990" t="str">
            <v>2101901</v>
          </cell>
          <cell r="C990" t="str">
            <v>CHOMBA ML CIERRE NE 3XS/2XL RER</v>
          </cell>
          <cell r="D990">
            <v>3224</v>
          </cell>
        </row>
        <row r="991">
          <cell r="A991">
            <v>2101902</v>
          </cell>
          <cell r="B991" t="str">
            <v>2101902</v>
          </cell>
          <cell r="C991" t="str">
            <v>CHOMBA ML CIERRE NE 3XL/6XL RER</v>
          </cell>
          <cell r="D991">
            <v>3380</v>
          </cell>
        </row>
        <row r="992">
          <cell r="A992">
            <v>2101903</v>
          </cell>
          <cell r="B992" t="str">
            <v>2101903</v>
          </cell>
          <cell r="C992" t="str">
            <v>CHOMBA MC CIERRE NE CHUBUT 2XS/2XL</v>
          </cell>
          <cell r="D992">
            <v>2900</v>
          </cell>
        </row>
        <row r="993">
          <cell r="A993">
            <v>2101904</v>
          </cell>
          <cell r="B993" t="str">
            <v>2101904</v>
          </cell>
          <cell r="C993" t="str">
            <v>CHOMBA MC CIERRE NE CHUBUT 3XL/5XL</v>
          </cell>
          <cell r="D993">
            <v>3000</v>
          </cell>
        </row>
        <row r="994">
          <cell r="A994">
            <v>2101950</v>
          </cell>
          <cell r="B994" t="str">
            <v>2101950</v>
          </cell>
          <cell r="C994" t="str">
            <v>CHOMBA MC CIERRE NE + ESTAM 3XS/2XL RER</v>
          </cell>
          <cell r="D994">
            <v>2839.2</v>
          </cell>
        </row>
        <row r="995">
          <cell r="A995" t="str">
            <v/>
          </cell>
          <cell r="B995" t="str">
            <v>2101951	CHOMB</v>
          </cell>
          <cell r="C995" t="str">
            <v/>
          </cell>
          <cell r="D995">
            <v>0</v>
          </cell>
        </row>
        <row r="996">
          <cell r="A996">
            <v>2101951</v>
          </cell>
          <cell r="B996" t="str">
            <v>2101951</v>
          </cell>
          <cell r="C996" t="str">
            <v>CHOMBA MC CIERRE NE + ESTAM 3XL/5XL RER</v>
          </cell>
          <cell r="D996">
            <v>2948.4</v>
          </cell>
        </row>
        <row r="997">
          <cell r="A997" t="str">
            <v/>
          </cell>
          <cell r="B997" t="str">
            <v>2101987	CHOMB</v>
          </cell>
          <cell r="C997" t="str">
            <v/>
          </cell>
          <cell r="D997">
            <v>0</v>
          </cell>
        </row>
        <row r="998">
          <cell r="A998">
            <v>2101987</v>
          </cell>
          <cell r="B998" t="str">
            <v>2101987</v>
          </cell>
          <cell r="C998" t="str">
            <v>CHOMBA MC CIERRE ROJA 3XS/2XL RER</v>
          </cell>
          <cell r="D998">
            <v>2620.8000000000002</v>
          </cell>
        </row>
        <row r="999">
          <cell r="A999">
            <v>2101999</v>
          </cell>
          <cell r="B999" t="str">
            <v>2101999</v>
          </cell>
          <cell r="C999" t="str">
            <v>CHOMBA MC CIERRE NE 3XL/5XL RER</v>
          </cell>
          <cell r="D999">
            <v>2730</v>
          </cell>
        </row>
        <row r="1000">
          <cell r="A1000" t="str">
            <v/>
          </cell>
          <cell r="B1000" t="str">
            <v>2103005	CHOMB</v>
          </cell>
          <cell r="C1000" t="str">
            <v/>
          </cell>
          <cell r="D1000">
            <v>0</v>
          </cell>
        </row>
        <row r="1001">
          <cell r="A1001">
            <v>2103005</v>
          </cell>
          <cell r="B1001" t="str">
            <v>2103005</v>
          </cell>
          <cell r="C1001" t="str">
            <v>CHOMBA MC POLO AZ + ESTAMPA 3XS/2XL RER</v>
          </cell>
          <cell r="D1001">
            <v>2839.2</v>
          </cell>
        </row>
        <row r="1002">
          <cell r="A1002">
            <v>2103010</v>
          </cell>
          <cell r="B1002" t="str">
            <v>2103010</v>
          </cell>
          <cell r="C1002" t="str">
            <v>CHOMBA MC POLO AZ/AM POL. SLUIS 3XS/2XL</v>
          </cell>
          <cell r="D1002">
            <v>2839.2</v>
          </cell>
        </row>
        <row r="1003">
          <cell r="A1003">
            <v>2103011</v>
          </cell>
          <cell r="B1003" t="str">
            <v>2103011</v>
          </cell>
          <cell r="C1003" t="str">
            <v>CHOMBA MC POLO AZ/AM POL.CAMIN SLUIS 3XL</v>
          </cell>
          <cell r="D1003">
            <v>2948.4</v>
          </cell>
        </row>
        <row r="1004">
          <cell r="A1004" t="str">
            <v/>
          </cell>
          <cell r="B1004" t="str">
            <v>2103019	CHOMB</v>
          </cell>
          <cell r="C1004" t="str">
            <v/>
          </cell>
          <cell r="D1004">
            <v>0</v>
          </cell>
        </row>
        <row r="1005">
          <cell r="A1005">
            <v>2103019</v>
          </cell>
          <cell r="B1005" t="str">
            <v>2103019</v>
          </cell>
          <cell r="C1005" t="str">
            <v>CHOMBA MC POLO AZUL HOMBRE RER</v>
          </cell>
          <cell r="D1005">
            <v>2620.8000000000002</v>
          </cell>
        </row>
        <row r="1006">
          <cell r="A1006">
            <v>2103050</v>
          </cell>
          <cell r="B1006" t="str">
            <v>2103050</v>
          </cell>
          <cell r="C1006" t="str">
            <v>REMERA MC COMBAT AZUL</v>
          </cell>
          <cell r="D1006">
            <v>2799.99</v>
          </cell>
        </row>
        <row r="1007">
          <cell r="A1007">
            <v>2103067</v>
          </cell>
          <cell r="B1007" t="str">
            <v>2103067</v>
          </cell>
          <cell r="C1007" t="str">
            <v>CHOMBA MC POLO GRIS + BAND 3XL/6XL RER</v>
          </cell>
          <cell r="D1007">
            <v>3016</v>
          </cell>
        </row>
        <row r="1008">
          <cell r="A1008">
            <v>2103068</v>
          </cell>
          <cell r="B1008" t="str">
            <v>2103068</v>
          </cell>
          <cell r="C1008" t="str">
            <v>CHOMBA MC POLO AZ + BAND 3XS/2XL RER</v>
          </cell>
          <cell r="D1008">
            <v>2808</v>
          </cell>
        </row>
        <row r="1009">
          <cell r="A1009" t="str">
            <v/>
          </cell>
          <cell r="B1009" t="str">
            <v>210306807	CHO</v>
          </cell>
          <cell r="C1009" t="str">
            <v/>
          </cell>
          <cell r="D1009">
            <v>0</v>
          </cell>
        </row>
        <row r="1010">
          <cell r="A1010">
            <v>210306807</v>
          </cell>
          <cell r="B1010" t="str">
            <v>210306807</v>
          </cell>
          <cell r="C1010" t="str">
            <v>CHOMBA MC POLO AZ + BAND XXXL</v>
          </cell>
          <cell r="D1010">
            <v>0</v>
          </cell>
        </row>
        <row r="1011">
          <cell r="A1011">
            <v>2103069</v>
          </cell>
          <cell r="B1011" t="str">
            <v>2103069</v>
          </cell>
          <cell r="C1011" t="str">
            <v>CHOMBA MC POLO GRIS + BAND 3XS/2XL RER</v>
          </cell>
          <cell r="D1011">
            <v>2808</v>
          </cell>
        </row>
        <row r="1012">
          <cell r="A1012" t="str">
            <v/>
          </cell>
          <cell r="B1012" t="str">
            <v>2103070	CHOMB</v>
          </cell>
          <cell r="C1012" t="str">
            <v/>
          </cell>
          <cell r="D1012">
            <v>0</v>
          </cell>
        </row>
        <row r="1013">
          <cell r="A1013">
            <v>2103070</v>
          </cell>
          <cell r="B1013" t="str">
            <v>2103070</v>
          </cell>
          <cell r="C1013" t="str">
            <v>CHOMBA ML POLO ESCUE POLICIA 3XS/2XL RER</v>
          </cell>
          <cell r="D1013">
            <v>3432</v>
          </cell>
        </row>
        <row r="1014">
          <cell r="A1014" t="str">
            <v/>
          </cell>
          <cell r="B1014" t="str">
            <v>2103071	CHOMB</v>
          </cell>
          <cell r="C1014" t="str">
            <v/>
          </cell>
          <cell r="D1014">
            <v>0</v>
          </cell>
        </row>
        <row r="1015">
          <cell r="A1015">
            <v>2103071</v>
          </cell>
          <cell r="B1015" t="str">
            <v>2103071</v>
          </cell>
          <cell r="C1015" t="str">
            <v>CHOMBA ML POLO ESCUE POLICIA 3XL/5XL RER</v>
          </cell>
          <cell r="D1015">
            <v>3588</v>
          </cell>
        </row>
        <row r="1016">
          <cell r="A1016" t="str">
            <v/>
          </cell>
          <cell r="B1016" t="str">
            <v>2103072	CHOMB</v>
          </cell>
          <cell r="C1016" t="str">
            <v/>
          </cell>
          <cell r="D1016">
            <v>0</v>
          </cell>
        </row>
        <row r="1017">
          <cell r="A1017">
            <v>2103072</v>
          </cell>
          <cell r="B1017" t="str">
            <v>2103072</v>
          </cell>
          <cell r="C1017" t="str">
            <v>CHOMBA MC POLO ESCUE POLICIA 3XS/2XL RER</v>
          </cell>
          <cell r="D1017">
            <v>2839.2</v>
          </cell>
        </row>
        <row r="1018">
          <cell r="A1018" t="str">
            <v/>
          </cell>
          <cell r="B1018" t="str">
            <v>2103073	CHOMB</v>
          </cell>
          <cell r="C1018" t="str">
            <v/>
          </cell>
          <cell r="D1018">
            <v>0</v>
          </cell>
        </row>
        <row r="1019">
          <cell r="A1019">
            <v>2103073</v>
          </cell>
          <cell r="B1019" t="str">
            <v>2103073</v>
          </cell>
          <cell r="C1019" t="str">
            <v>CHOMBA MC POLO ESCUE POLICIA 3XL/5XL RER</v>
          </cell>
          <cell r="D1019">
            <v>2948.4</v>
          </cell>
        </row>
        <row r="1020">
          <cell r="A1020">
            <v>2103090</v>
          </cell>
          <cell r="B1020" t="str">
            <v>2103090</v>
          </cell>
          <cell r="C1020" t="str">
            <v>REMERA MC COMBAT NEGRA</v>
          </cell>
          <cell r="D1020">
            <v>2799.99</v>
          </cell>
        </row>
        <row r="1021">
          <cell r="A1021" t="str">
            <v/>
          </cell>
          <cell r="B1021" t="str">
            <v>2103135	CHOMB</v>
          </cell>
          <cell r="C1021" t="str">
            <v/>
          </cell>
          <cell r="D1021">
            <v>0</v>
          </cell>
        </row>
        <row r="1022">
          <cell r="A1022">
            <v>2103135</v>
          </cell>
          <cell r="B1022" t="str">
            <v>2103135</v>
          </cell>
          <cell r="C1022" t="str">
            <v>CHOMBA MC POLO BLANCA IUSP RER</v>
          </cell>
          <cell r="D1022">
            <v>2839.2</v>
          </cell>
        </row>
        <row r="1023">
          <cell r="A1023">
            <v>2103199</v>
          </cell>
          <cell r="B1023" t="str">
            <v>2103199</v>
          </cell>
          <cell r="C1023" t="str">
            <v>CHOMBA MC POLO BLANCA LMGE RER</v>
          </cell>
          <cell r="D1023">
            <v>2839.2</v>
          </cell>
        </row>
        <row r="1024">
          <cell r="A1024">
            <v>2103200</v>
          </cell>
          <cell r="B1024" t="str">
            <v>2103200</v>
          </cell>
          <cell r="C1024" t="str">
            <v>REMERA ML COMBAT MODA ACU</v>
          </cell>
          <cell r="D1024">
            <v>3712.8</v>
          </cell>
        </row>
        <row r="1025">
          <cell r="A1025">
            <v>2103209</v>
          </cell>
          <cell r="B1025" t="str">
            <v>2103209</v>
          </cell>
          <cell r="C1025" t="str">
            <v>CHOMBA ML POLO BLANCA LMGE RER</v>
          </cell>
          <cell r="D1025">
            <v>3432</v>
          </cell>
        </row>
        <row r="1026">
          <cell r="A1026">
            <v>2103217</v>
          </cell>
          <cell r="B1026" t="str">
            <v>2103217</v>
          </cell>
          <cell r="C1026" t="str">
            <v>REMERA ML COMBAT NEGRA RER</v>
          </cell>
          <cell r="D1026">
            <v>3899.99</v>
          </cell>
        </row>
        <row r="1027">
          <cell r="A1027">
            <v>2103218</v>
          </cell>
          <cell r="B1027" t="str">
            <v>2103218</v>
          </cell>
          <cell r="C1027" t="str">
            <v>CHOMBA ML COMBAT RRD INFANTERIA RER</v>
          </cell>
          <cell r="D1027">
            <v>3712.8</v>
          </cell>
        </row>
        <row r="1028">
          <cell r="A1028">
            <v>2103219</v>
          </cell>
          <cell r="B1028" t="str">
            <v>2103219</v>
          </cell>
          <cell r="C1028" t="str">
            <v>REMERA ML COMBAT DIGITAL VERDE</v>
          </cell>
          <cell r="D1028">
            <v>3712.8</v>
          </cell>
        </row>
        <row r="1029">
          <cell r="A1029">
            <v>2103220</v>
          </cell>
          <cell r="B1029" t="str">
            <v>2103220</v>
          </cell>
          <cell r="C1029" t="str">
            <v>REMERA ML COMBAT PITON</v>
          </cell>
          <cell r="D1029">
            <v>3712.8</v>
          </cell>
        </row>
        <row r="1030">
          <cell r="A1030">
            <v>2103221</v>
          </cell>
          <cell r="B1030" t="str">
            <v>2103221</v>
          </cell>
          <cell r="C1030" t="str">
            <v>REMERA ML COMBATE DIGITAL GRIS</v>
          </cell>
          <cell r="D1030">
            <v>0</v>
          </cell>
        </row>
        <row r="1031">
          <cell r="A1031">
            <v>2103495</v>
          </cell>
          <cell r="B1031" t="str">
            <v>2103495</v>
          </cell>
          <cell r="C1031" t="str">
            <v>REMERA ML COMBAT AZUL</v>
          </cell>
          <cell r="D1031">
            <v>3899.99</v>
          </cell>
        </row>
        <row r="1032">
          <cell r="A1032">
            <v>2103500</v>
          </cell>
          <cell r="B1032" t="str">
            <v>2103500</v>
          </cell>
          <cell r="C1032" t="str">
            <v>CHOMBA MC POLO AZ/AM TRANSITO 3XS/2XL</v>
          </cell>
          <cell r="D1032">
            <v>2839.2</v>
          </cell>
        </row>
        <row r="1033">
          <cell r="A1033" t="str">
            <v/>
          </cell>
          <cell r="B1033" t="str">
            <v>2103785	CHOMB</v>
          </cell>
          <cell r="C1033" t="str">
            <v/>
          </cell>
          <cell r="D1033">
            <v>0</v>
          </cell>
        </row>
        <row r="1034">
          <cell r="A1034">
            <v>2103785</v>
          </cell>
          <cell r="B1034" t="str">
            <v>2103785</v>
          </cell>
          <cell r="C1034" t="str">
            <v>CHOMBA MC POLO ECO ESC+ BANDER RER</v>
          </cell>
          <cell r="D1034">
            <v>2620.8000000000002</v>
          </cell>
        </row>
        <row r="1035">
          <cell r="A1035">
            <v>2103888</v>
          </cell>
          <cell r="B1035" t="str">
            <v>2103888</v>
          </cell>
          <cell r="C1035" t="str">
            <v>NO USAR CHOMBA MC POLO AZ + BAND 3XL/5XL</v>
          </cell>
          <cell r="D1035">
            <v>2712.53</v>
          </cell>
        </row>
        <row r="1036">
          <cell r="A1036" t="str">
            <v/>
          </cell>
          <cell r="B1036" t="str">
            <v>210388808	CHO</v>
          </cell>
          <cell r="C1036" t="str">
            <v/>
          </cell>
          <cell r="D1036">
            <v>0</v>
          </cell>
        </row>
        <row r="1037">
          <cell r="A1037">
            <v>210388808</v>
          </cell>
          <cell r="B1037" t="str">
            <v>210388808</v>
          </cell>
          <cell r="C1037" t="str">
            <v>CHOMBA MC POLO AZ + BAND XXXXL RER</v>
          </cell>
          <cell r="D1037">
            <v>2620.8000000000002</v>
          </cell>
        </row>
        <row r="1038">
          <cell r="A1038" t="str">
            <v/>
          </cell>
          <cell r="B1038" t="str">
            <v>2105007	REMER</v>
          </cell>
          <cell r="C1038" t="str">
            <v/>
          </cell>
          <cell r="D1038">
            <v>0</v>
          </cell>
        </row>
        <row r="1039">
          <cell r="A1039">
            <v>2105007</v>
          </cell>
          <cell r="B1039" t="str">
            <v>2105007</v>
          </cell>
          <cell r="C1039" t="str">
            <v>REMERA ML SIN CIERRE BLANCA 3XL/5XL RER</v>
          </cell>
          <cell r="D1039">
            <v>3172</v>
          </cell>
        </row>
        <row r="1040">
          <cell r="A1040">
            <v>2105008</v>
          </cell>
          <cell r="B1040" t="str">
            <v>2105008</v>
          </cell>
          <cell r="C1040" t="str">
            <v>REMERA ML SIN CIERRE NEGRA 3XS/2XL RER</v>
          </cell>
          <cell r="D1040">
            <v>3016</v>
          </cell>
        </row>
        <row r="1041">
          <cell r="A1041" t="str">
            <v/>
          </cell>
          <cell r="B1041" t="str">
            <v>2105009	REMER</v>
          </cell>
          <cell r="C1041" t="str">
            <v/>
          </cell>
          <cell r="D1041">
            <v>0</v>
          </cell>
        </row>
        <row r="1042">
          <cell r="A1042">
            <v>2105009</v>
          </cell>
          <cell r="B1042" t="str">
            <v>2105009</v>
          </cell>
          <cell r="C1042" t="str">
            <v>REMERA ML SIN CIERRE NEGRA 3XL/5XL RER</v>
          </cell>
          <cell r="D1042">
            <v>3172</v>
          </cell>
        </row>
        <row r="1043">
          <cell r="A1043">
            <v>2105352</v>
          </cell>
          <cell r="B1043" t="str">
            <v>2105352</v>
          </cell>
          <cell r="C1043" t="str">
            <v>REMERA ML SIN CIERRE GRIS 3XS/2XL RER</v>
          </cell>
          <cell r="D1043">
            <v>3016</v>
          </cell>
        </row>
        <row r="1044">
          <cell r="A1044" t="str">
            <v/>
          </cell>
          <cell r="B1044" t="str">
            <v>2105353	REMER</v>
          </cell>
          <cell r="C1044" t="str">
            <v/>
          </cell>
          <cell r="D1044">
            <v>0</v>
          </cell>
        </row>
        <row r="1045">
          <cell r="A1045">
            <v>2105353</v>
          </cell>
          <cell r="B1045" t="str">
            <v>2105353</v>
          </cell>
          <cell r="C1045" t="str">
            <v>REMERA ML SIN CIERRE GRIS 3XL/5XL RER</v>
          </cell>
          <cell r="D1045">
            <v>3172</v>
          </cell>
        </row>
        <row r="1046">
          <cell r="A1046">
            <v>2105552</v>
          </cell>
          <cell r="B1046" t="str">
            <v>2105552</v>
          </cell>
          <cell r="C1046" t="str">
            <v>REMERA ML SIN CIERRE AZUL 3XS/2XL RER</v>
          </cell>
          <cell r="D1046">
            <v>3016</v>
          </cell>
        </row>
        <row r="1047">
          <cell r="A1047" t="str">
            <v/>
          </cell>
          <cell r="B1047" t="str">
            <v>2105553	REMER</v>
          </cell>
          <cell r="C1047" t="str">
            <v/>
          </cell>
          <cell r="D1047">
            <v>0</v>
          </cell>
        </row>
        <row r="1048">
          <cell r="A1048">
            <v>2105553</v>
          </cell>
          <cell r="B1048" t="str">
            <v>2105553</v>
          </cell>
          <cell r="C1048" t="str">
            <v>REMERA ML SIN CIERRE AZUL 3XL/5XL RER</v>
          </cell>
          <cell r="D1048">
            <v>3172</v>
          </cell>
        </row>
        <row r="1049">
          <cell r="A1049">
            <v>2105999</v>
          </cell>
          <cell r="B1049" t="str">
            <v>2105999</v>
          </cell>
          <cell r="C1049" t="str">
            <v>REMERA ML ARMY NEGRA RER</v>
          </cell>
          <cell r="D1049">
            <v>2293.1999999999998</v>
          </cell>
        </row>
        <row r="1050">
          <cell r="A1050">
            <v>220090</v>
          </cell>
          <cell r="B1050" t="str">
            <v>220090</v>
          </cell>
          <cell r="C1050" t="str">
            <v>REMERA MC BLANCA IUSP</v>
          </cell>
          <cell r="D1050">
            <v>2100</v>
          </cell>
        </row>
        <row r="1051">
          <cell r="A1051" t="str">
            <v/>
          </cell>
          <cell r="B1051" t="str">
            <v>2203072	REMER</v>
          </cell>
          <cell r="C1051" t="str">
            <v/>
          </cell>
          <cell r="D1051">
            <v>0</v>
          </cell>
        </row>
        <row r="1052">
          <cell r="A1052">
            <v>2203072</v>
          </cell>
          <cell r="B1052" t="str">
            <v>2203072</v>
          </cell>
          <cell r="C1052" t="str">
            <v>REMERA MC COLORES VARIOS</v>
          </cell>
          <cell r="D1052">
            <v>1965.6</v>
          </cell>
        </row>
        <row r="1053">
          <cell r="A1053">
            <v>222</v>
          </cell>
          <cell r="B1053" t="str">
            <v>222</v>
          </cell>
          <cell r="C1053" t="str">
            <v>TRAPO PARA INDIGENTE FLACUCHO</v>
          </cell>
          <cell r="D1053">
            <v>0</v>
          </cell>
        </row>
        <row r="1054">
          <cell r="A1054">
            <v>2220000</v>
          </cell>
          <cell r="B1054" t="str">
            <v>2220000</v>
          </cell>
          <cell r="C1054" t="str">
            <v>REMERA MC BORD RIO NEGRO GEI</v>
          </cell>
          <cell r="D1054">
            <v>2184</v>
          </cell>
        </row>
        <row r="1055">
          <cell r="A1055">
            <v>2220004</v>
          </cell>
          <cell r="B1055" t="str">
            <v>2220004</v>
          </cell>
          <cell r="C1055" t="str">
            <v>REMERA MC BLANCA LISA GEI</v>
          </cell>
          <cell r="D1055">
            <v>1965.6</v>
          </cell>
        </row>
        <row r="1056">
          <cell r="A1056">
            <v>2220005</v>
          </cell>
          <cell r="B1056" t="str">
            <v>2220005</v>
          </cell>
          <cell r="C1056" t="str">
            <v>REMERA MC BLANCA NO USAR GEI</v>
          </cell>
          <cell r="D1056">
            <v>1965.6</v>
          </cell>
        </row>
        <row r="1057">
          <cell r="A1057">
            <v>2220024</v>
          </cell>
          <cell r="B1057" t="str">
            <v>2220024</v>
          </cell>
          <cell r="C1057" t="str">
            <v>NO USAR</v>
          </cell>
          <cell r="D1057">
            <v>0</v>
          </cell>
        </row>
        <row r="1058">
          <cell r="A1058">
            <v>2220027</v>
          </cell>
          <cell r="B1058" t="str">
            <v>2220027</v>
          </cell>
          <cell r="C1058" t="str">
            <v>REMERA ML BLANCA GEI</v>
          </cell>
          <cell r="D1058">
            <v>2074.8000000000002</v>
          </cell>
        </row>
        <row r="1059">
          <cell r="A1059">
            <v>2220028</v>
          </cell>
          <cell r="B1059" t="str">
            <v>2220028</v>
          </cell>
          <cell r="C1059" t="str">
            <v>REMERA ML AZUL GEI</v>
          </cell>
          <cell r="D1059">
            <v>2074.8000000000002</v>
          </cell>
        </row>
        <row r="1060">
          <cell r="A1060">
            <v>2220030</v>
          </cell>
          <cell r="B1060" t="str">
            <v>2220030</v>
          </cell>
          <cell r="C1060" t="str">
            <v>POLERA ALGODON AZUL RER</v>
          </cell>
          <cell r="D1060">
            <v>1415.23</v>
          </cell>
        </row>
        <row r="1061">
          <cell r="A1061">
            <v>2220032</v>
          </cell>
          <cell r="B1061" t="str">
            <v>2220032</v>
          </cell>
          <cell r="C1061" t="str">
            <v>POLERA ALGODON GRIS RER</v>
          </cell>
          <cell r="D1061">
            <v>1415.23</v>
          </cell>
        </row>
        <row r="1062">
          <cell r="A1062">
            <v>2220034</v>
          </cell>
          <cell r="B1062" t="str">
            <v>2220034</v>
          </cell>
          <cell r="C1062" t="str">
            <v>POLERA ALGODON BLANCA RER</v>
          </cell>
          <cell r="D1062">
            <v>1415.23</v>
          </cell>
        </row>
        <row r="1063">
          <cell r="A1063">
            <v>2220037</v>
          </cell>
          <cell r="B1063" t="str">
            <v>2220037</v>
          </cell>
          <cell r="C1063" t="str">
            <v>POLERA ALGODON NEGRA RER</v>
          </cell>
          <cell r="D1063">
            <v>1415.23</v>
          </cell>
        </row>
        <row r="1064">
          <cell r="A1064">
            <v>2220053</v>
          </cell>
          <cell r="B1064" t="str">
            <v>2220053</v>
          </cell>
          <cell r="C1064" t="str">
            <v>REMERA ML 1RA PIEL BLANCA PIQUE</v>
          </cell>
          <cell r="D1064">
            <v>2074.8000000000002</v>
          </cell>
        </row>
        <row r="1065">
          <cell r="A1065">
            <v>2220074</v>
          </cell>
          <cell r="B1065" t="str">
            <v>2220074</v>
          </cell>
          <cell r="C1065" t="str">
            <v>REMERA ML 1RA PIEL AZUL VANIZADA RER</v>
          </cell>
          <cell r="D1065">
            <v>2299</v>
          </cell>
        </row>
        <row r="1066">
          <cell r="A1066">
            <v>2220076</v>
          </cell>
          <cell r="B1066" t="str">
            <v>2220076</v>
          </cell>
          <cell r="C1066" t="str">
            <v>REMERA ML 1RA PIEL NEGRA  VANIZADA RER</v>
          </cell>
          <cell r="D1066">
            <v>2299</v>
          </cell>
        </row>
        <row r="1067">
          <cell r="A1067">
            <v>2220078</v>
          </cell>
          <cell r="B1067" t="str">
            <v>2220078</v>
          </cell>
          <cell r="C1067" t="str">
            <v>REMERA ML 1RA PIEL BLANCA VANIZADA RER</v>
          </cell>
          <cell r="D1067">
            <v>2074.8000000000002</v>
          </cell>
        </row>
        <row r="1068">
          <cell r="A1068">
            <v>2220080</v>
          </cell>
          <cell r="B1068" t="str">
            <v>2220080</v>
          </cell>
          <cell r="C1068" t="str">
            <v>REMERA BALLENERA SIN MANGAS NEGRA RER</v>
          </cell>
          <cell r="D1068">
            <v>1965.6</v>
          </cell>
        </row>
        <row r="1069">
          <cell r="A1069">
            <v>2220081</v>
          </cell>
          <cell r="B1069" t="str">
            <v>2220081</v>
          </cell>
          <cell r="C1069" t="str">
            <v>REMERA BALLENERA SIN MANGAS VERDE RER</v>
          </cell>
          <cell r="D1069">
            <v>1965.6</v>
          </cell>
        </row>
        <row r="1070">
          <cell r="A1070">
            <v>2220099</v>
          </cell>
          <cell r="B1070" t="str">
            <v>2220099</v>
          </cell>
          <cell r="C1070" t="str">
            <v>REMERA MC ESTAMPADA PERRO INF. MZA</v>
          </cell>
          <cell r="D1070">
            <v>1965.6</v>
          </cell>
        </row>
        <row r="1071">
          <cell r="A1071">
            <v>2220100</v>
          </cell>
          <cell r="B1071" t="str">
            <v>2220100</v>
          </cell>
          <cell r="C1071" t="str">
            <v>REMERA ML 1RA PIEL NEGRA MINIJACK RER</v>
          </cell>
          <cell r="D1071">
            <v>2299</v>
          </cell>
        </row>
        <row r="1072">
          <cell r="A1072">
            <v>2220128</v>
          </cell>
          <cell r="B1072" t="str">
            <v>2220128</v>
          </cell>
          <cell r="C1072" t="str">
            <v>REMERA MC GRIS BORDADA LMGE GEI</v>
          </cell>
          <cell r="D1072">
            <v>1965.6</v>
          </cell>
        </row>
        <row r="1073">
          <cell r="A1073">
            <v>2220130</v>
          </cell>
          <cell r="B1073" t="str">
            <v>2220130</v>
          </cell>
          <cell r="C1073" t="str">
            <v>REMERA MC GRIS BORD ESCUELA CADETE GEI</v>
          </cell>
          <cell r="D1073">
            <v>1965.6</v>
          </cell>
        </row>
        <row r="1074">
          <cell r="A1074">
            <v>2220136</v>
          </cell>
          <cell r="B1074" t="str">
            <v>2220136</v>
          </cell>
          <cell r="C1074" t="str">
            <v>REMERA MC TERMICAS SPINIT DAMA NEGRA GEI</v>
          </cell>
          <cell r="D1074">
            <v>2184</v>
          </cell>
        </row>
        <row r="1075">
          <cell r="A1075">
            <v>2220250</v>
          </cell>
          <cell r="B1075" t="str">
            <v>2220250</v>
          </cell>
          <cell r="C1075" t="str">
            <v>REMERA MC AZUL PECTORAL NEUQUEN GEI</v>
          </cell>
          <cell r="D1075">
            <v>1965.6</v>
          </cell>
        </row>
        <row r="1076">
          <cell r="A1076">
            <v>2220253</v>
          </cell>
          <cell r="B1076" t="str">
            <v>2220253</v>
          </cell>
          <cell r="C1076" t="str">
            <v>REMERA MC AZUL IUSP 198 GEI</v>
          </cell>
          <cell r="D1076">
            <v>2184</v>
          </cell>
        </row>
        <row r="1077">
          <cell r="A1077">
            <v>2220254</v>
          </cell>
          <cell r="B1077" t="str">
            <v>2220254</v>
          </cell>
          <cell r="C1077" t="str">
            <v>REMERA MC INFOPE GRIS RER</v>
          </cell>
          <cell r="D1077">
            <v>2184</v>
          </cell>
        </row>
        <row r="1078">
          <cell r="A1078">
            <v>2220255</v>
          </cell>
          <cell r="B1078" t="str">
            <v>2220255</v>
          </cell>
          <cell r="C1078" t="str">
            <v>REMERA MC AZUL ESC SUBOF POL TUC 2XS/2XL</v>
          </cell>
          <cell r="D1078">
            <v>1965.6</v>
          </cell>
        </row>
        <row r="1079">
          <cell r="A1079">
            <v>2220256</v>
          </cell>
          <cell r="B1079" t="str">
            <v>2220256</v>
          </cell>
          <cell r="C1079" t="str">
            <v>REMERA MC AZUL ESC SUBOF POL TUC 3XL/6XL</v>
          </cell>
          <cell r="D1079">
            <v>1965.6</v>
          </cell>
        </row>
        <row r="1080">
          <cell r="A1080" t="str">
            <v/>
          </cell>
          <cell r="B1080" t="str">
            <v>2220258	REMER</v>
          </cell>
          <cell r="C1080" t="str">
            <v/>
          </cell>
          <cell r="D1080">
            <v>0</v>
          </cell>
        </row>
        <row r="1081">
          <cell r="A1081">
            <v>2220258</v>
          </cell>
          <cell r="B1081" t="str">
            <v>2220258</v>
          </cell>
          <cell r="C1081" t="str">
            <v>REMERA MC ROJA LISA GEI</v>
          </cell>
          <cell r="D1081">
            <v>1965.6</v>
          </cell>
        </row>
        <row r="1082">
          <cell r="A1082">
            <v>2220292</v>
          </cell>
          <cell r="B1082" t="str">
            <v>2220292</v>
          </cell>
          <cell r="C1082" t="str">
            <v>REMERA MC AZUL CON ESTAMPA POLICIA GEI</v>
          </cell>
          <cell r="D1082">
            <v>2184</v>
          </cell>
        </row>
        <row r="1083">
          <cell r="A1083">
            <v>2220333</v>
          </cell>
          <cell r="B1083" t="str">
            <v>2220333</v>
          </cell>
          <cell r="C1083" t="str">
            <v>REMERA MC AZUL LISA GEI</v>
          </cell>
          <cell r="D1083">
            <v>1965.6</v>
          </cell>
        </row>
        <row r="1084">
          <cell r="A1084" t="str">
            <v/>
          </cell>
          <cell r="B1084" t="str">
            <v>2220335	REMER</v>
          </cell>
          <cell r="C1084" t="str">
            <v/>
          </cell>
          <cell r="D1084">
            <v>0</v>
          </cell>
        </row>
        <row r="1085">
          <cell r="A1085">
            <v>2220335</v>
          </cell>
          <cell r="B1085" t="str">
            <v>2220335</v>
          </cell>
          <cell r="C1085" t="str">
            <v>REMERA MC CAMUFLADA GEI</v>
          </cell>
          <cell r="D1085">
            <v>1965.6</v>
          </cell>
        </row>
        <row r="1086">
          <cell r="A1086" t="str">
            <v/>
          </cell>
          <cell r="B1086" t="str">
            <v>2220336	REMER</v>
          </cell>
          <cell r="C1086" t="str">
            <v/>
          </cell>
          <cell r="D1086">
            <v>0</v>
          </cell>
        </row>
        <row r="1087">
          <cell r="A1087">
            <v>2220336</v>
          </cell>
          <cell r="B1087" t="str">
            <v>2220336</v>
          </cell>
          <cell r="C1087" t="str">
            <v>REMERA MC GRIS BORDADA EJERCITO GEI</v>
          </cell>
          <cell r="D1087">
            <v>2184</v>
          </cell>
        </row>
        <row r="1088">
          <cell r="A1088">
            <v>2220345</v>
          </cell>
          <cell r="B1088" t="str">
            <v>2220345</v>
          </cell>
          <cell r="C1088" t="str">
            <v>REMERA MC JAZAK NEGRA GEI</v>
          </cell>
          <cell r="D1088">
            <v>2074.8000000000002</v>
          </cell>
        </row>
        <row r="1089">
          <cell r="A1089" t="str">
            <v/>
          </cell>
          <cell r="B1089" t="str">
            <v>2220389	REMER</v>
          </cell>
          <cell r="C1089" t="str">
            <v/>
          </cell>
          <cell r="D1089">
            <v>0</v>
          </cell>
        </row>
        <row r="1090">
          <cell r="A1090">
            <v>2220389</v>
          </cell>
          <cell r="B1090" t="str">
            <v>2220389</v>
          </cell>
          <cell r="C1090" t="str">
            <v>REMERA MC AZUL POLICIA DE STA CRUZ GEI</v>
          </cell>
          <cell r="D1090">
            <v>2184</v>
          </cell>
        </row>
        <row r="1091">
          <cell r="A1091">
            <v>2220421</v>
          </cell>
          <cell r="B1091" t="str">
            <v>2220421</v>
          </cell>
          <cell r="C1091" t="str">
            <v>REMERA MC NQN ALGODON GRIS CADETE GEI</v>
          </cell>
          <cell r="D1091">
            <v>1965.6</v>
          </cell>
        </row>
        <row r="1092">
          <cell r="A1092">
            <v>2220444</v>
          </cell>
          <cell r="B1092" t="str">
            <v>2220444</v>
          </cell>
          <cell r="C1092" t="str">
            <v>REMERA MC NEGRA LISA GEI</v>
          </cell>
          <cell r="D1092">
            <v>1965.6</v>
          </cell>
        </row>
        <row r="1093">
          <cell r="A1093" t="str">
            <v/>
          </cell>
          <cell r="B1093" t="str">
            <v>2220450	REMER</v>
          </cell>
          <cell r="C1093" t="str">
            <v/>
          </cell>
          <cell r="D1093">
            <v>0</v>
          </cell>
        </row>
        <row r="1094">
          <cell r="A1094">
            <v>2220450</v>
          </cell>
          <cell r="B1094" t="str">
            <v>2220450</v>
          </cell>
          <cell r="C1094" t="str">
            <v>REMERA MC NEGRA ESC POL STA FE 2XS/2XL</v>
          </cell>
          <cell r="D1094">
            <v>2184</v>
          </cell>
        </row>
        <row r="1095">
          <cell r="A1095" t="str">
            <v/>
          </cell>
          <cell r="B1095" t="str">
            <v>2220451	REMER</v>
          </cell>
          <cell r="C1095" t="str">
            <v/>
          </cell>
          <cell r="D1095">
            <v>0</v>
          </cell>
        </row>
        <row r="1096">
          <cell r="A1096">
            <v>2220451</v>
          </cell>
          <cell r="B1096" t="str">
            <v>2220451</v>
          </cell>
          <cell r="C1096" t="str">
            <v>REMERA MC NEGRA ESC POL STA FE 3XL/5XL</v>
          </cell>
          <cell r="D1096">
            <v>2184</v>
          </cell>
        </row>
        <row r="1097">
          <cell r="A1097">
            <v>2220456</v>
          </cell>
          <cell r="B1097" t="str">
            <v>2220456</v>
          </cell>
          <cell r="C1097" t="str">
            <v>REMERA MC NEGRA CON ESTAMPA POLICIA GEI</v>
          </cell>
          <cell r="D1097">
            <v>2184</v>
          </cell>
        </row>
        <row r="1098">
          <cell r="A1098">
            <v>2220520</v>
          </cell>
          <cell r="B1098" t="str">
            <v>2220520</v>
          </cell>
          <cell r="C1098" t="str">
            <v>REMERA MC GRIS MELANGE SPF RER</v>
          </cell>
          <cell r="D1098">
            <v>2184</v>
          </cell>
        </row>
        <row r="1099">
          <cell r="A1099" t="str">
            <v/>
          </cell>
          <cell r="B1099" t="str">
            <v>2220555	REMER</v>
          </cell>
          <cell r="C1099" t="str">
            <v/>
          </cell>
          <cell r="D1099">
            <v>0</v>
          </cell>
        </row>
        <row r="1100">
          <cell r="A1100">
            <v>2220555</v>
          </cell>
          <cell r="B1100" t="str">
            <v>2220555</v>
          </cell>
          <cell r="C1100" t="str">
            <v>REMERA MC MIMETICAS GEI</v>
          </cell>
          <cell r="D1100">
            <v>1965.6</v>
          </cell>
        </row>
        <row r="1101">
          <cell r="A1101">
            <v>2220591</v>
          </cell>
          <cell r="B1101" t="str">
            <v>2220591</v>
          </cell>
          <cell r="C1101" t="str">
            <v>REMERA ML TERMICAS SPINIT NEGRA GEI</v>
          </cell>
          <cell r="D1101">
            <v>2074.8000000000002</v>
          </cell>
        </row>
        <row r="1102">
          <cell r="A1102">
            <v>2220601</v>
          </cell>
          <cell r="B1102" t="str">
            <v>2220601</v>
          </cell>
          <cell r="C1102" t="str">
            <v>REMERA MC GRIS MELANGE SIN BORDAR GEI</v>
          </cell>
          <cell r="D1102">
            <v>1965.6</v>
          </cell>
        </row>
        <row r="1103">
          <cell r="A1103">
            <v>2220666</v>
          </cell>
          <cell r="B1103" t="str">
            <v>2220666</v>
          </cell>
          <cell r="C1103" t="str">
            <v>REMERA MC ALPHA AIT21994C1 AIRMAN GEI</v>
          </cell>
          <cell r="D1103">
            <v>1965.6</v>
          </cell>
        </row>
        <row r="1104">
          <cell r="A1104">
            <v>2220750</v>
          </cell>
          <cell r="B1104" t="str">
            <v>2220750</v>
          </cell>
          <cell r="C1104" t="str">
            <v>REMERA MC GRIS TOPO LISA 2XS/2XL GEI</v>
          </cell>
          <cell r="D1104">
            <v>1965.6</v>
          </cell>
        </row>
        <row r="1105">
          <cell r="A1105">
            <v>2220751</v>
          </cell>
          <cell r="B1105" t="str">
            <v>2220751</v>
          </cell>
          <cell r="C1105" t="str">
            <v>REMERA MC GRIS TOPO LISA 3XL/6XL GEI</v>
          </cell>
          <cell r="D1105">
            <v>2074.8000000000002</v>
          </cell>
        </row>
        <row r="1106">
          <cell r="A1106">
            <v>2220755</v>
          </cell>
          <cell r="B1106" t="str">
            <v>2220755</v>
          </cell>
          <cell r="C1106" t="str">
            <v>REMERA MC GRIS TOPO PENIT RG 2XS/2XL</v>
          </cell>
          <cell r="D1106">
            <v>1965.6</v>
          </cell>
        </row>
        <row r="1107">
          <cell r="A1107" t="str">
            <v/>
          </cell>
          <cell r="B1107" t="str">
            <v>2220756	REMER</v>
          </cell>
          <cell r="C1107" t="str">
            <v/>
          </cell>
          <cell r="D1107">
            <v>0</v>
          </cell>
        </row>
        <row r="1108">
          <cell r="A1108">
            <v>2220756</v>
          </cell>
          <cell r="B1108" t="str">
            <v>2220756</v>
          </cell>
          <cell r="C1108" t="str">
            <v>REMERA MC GRIS TOPO PENIT RG 3XL/5XL</v>
          </cell>
          <cell r="D1108">
            <v>2074.8000000000002</v>
          </cell>
        </row>
        <row r="1109">
          <cell r="A1109">
            <v>2220777</v>
          </cell>
          <cell r="B1109" t="str">
            <v>2220777</v>
          </cell>
          <cell r="C1109" t="str">
            <v>REMERA MC ALPHA ART21791C1 ARMY GEI</v>
          </cell>
          <cell r="D1109">
            <v>1965.6</v>
          </cell>
        </row>
        <row r="1110">
          <cell r="A1110">
            <v>2220856</v>
          </cell>
          <cell r="B1110" t="str">
            <v>2220856</v>
          </cell>
          <cell r="C1110" t="str">
            <v>REMERA MC BEIGE LISA GEI</v>
          </cell>
          <cell r="D1110">
            <v>1965.6</v>
          </cell>
        </row>
        <row r="1111">
          <cell r="A1111">
            <v>2220888</v>
          </cell>
          <cell r="B1111" t="str">
            <v>2220888</v>
          </cell>
          <cell r="C1111" t="str">
            <v>REMERA MC ALPHA DOT21754C1 DONT T GEI</v>
          </cell>
          <cell r="D1111">
            <v>1965.6</v>
          </cell>
        </row>
        <row r="1112">
          <cell r="A1112">
            <v>2220900</v>
          </cell>
          <cell r="B1112" t="str">
            <v>2220900</v>
          </cell>
          <cell r="C1112" t="str">
            <v>NO USA PROXIMO ELIMINAR</v>
          </cell>
          <cell r="D1112">
            <v>1033.71</v>
          </cell>
        </row>
        <row r="1113">
          <cell r="A1113">
            <v>2220901</v>
          </cell>
          <cell r="B1113" t="str">
            <v>2220901</v>
          </cell>
          <cell r="C1113" t="str">
            <v>NO USAR MAS PROX ELIMINAR RER</v>
          </cell>
          <cell r="D1113">
            <v>0</v>
          </cell>
        </row>
        <row r="1114">
          <cell r="A1114">
            <v>2220909</v>
          </cell>
          <cell r="B1114" t="str">
            <v>2220909</v>
          </cell>
          <cell r="C1114" t="str">
            <v>REMERA MC BLANCA IUSP GEI</v>
          </cell>
          <cell r="D1114">
            <v>2184</v>
          </cell>
        </row>
        <row r="1115">
          <cell r="A1115">
            <v>2220999</v>
          </cell>
          <cell r="B1115" t="str">
            <v>2220999</v>
          </cell>
          <cell r="C1115" t="str">
            <v>REMERA MC UNITED GEI</v>
          </cell>
          <cell r="D1115">
            <v>1965.6</v>
          </cell>
        </row>
        <row r="1116">
          <cell r="A1116">
            <v>2230600</v>
          </cell>
          <cell r="B1116" t="str">
            <v>2230600</v>
          </cell>
          <cell r="C1116" t="str">
            <v>REMERA MC VERDE LMGE GEI</v>
          </cell>
          <cell r="D1116">
            <v>1965.6</v>
          </cell>
        </row>
        <row r="1117">
          <cell r="A1117" t="str">
            <v/>
          </cell>
          <cell r="B1117" t="str">
            <v>2301001	TRICO</v>
          </cell>
          <cell r="C1117" t="str">
            <v/>
          </cell>
          <cell r="D1117">
            <v>0</v>
          </cell>
        </row>
        <row r="1118">
          <cell r="A1118">
            <v>2301001</v>
          </cell>
          <cell r="B1118" t="str">
            <v>2301001</v>
          </cell>
          <cell r="C1118" t="str">
            <v>TRICOTA C/POL AZUL NQN</v>
          </cell>
          <cell r="D1118">
            <v>0</v>
          </cell>
        </row>
        <row r="1119">
          <cell r="A1119" t="str">
            <v/>
          </cell>
          <cell r="B1119" t="str">
            <v>2301002	TRICO</v>
          </cell>
          <cell r="C1119" t="str">
            <v/>
          </cell>
          <cell r="D1119">
            <v>0</v>
          </cell>
        </row>
        <row r="1120">
          <cell r="A1120">
            <v>2301002</v>
          </cell>
          <cell r="B1120" t="str">
            <v>2301002</v>
          </cell>
          <cell r="C1120" t="str">
            <v>TRICOTA C/POL GRIS NQN</v>
          </cell>
          <cell r="D1120">
            <v>6084</v>
          </cell>
        </row>
        <row r="1121">
          <cell r="A1121">
            <v>2301046</v>
          </cell>
          <cell r="B1121" t="str">
            <v>2301046</v>
          </cell>
          <cell r="C1121" t="str">
            <v>TRICOTA ESCOTE V SIN FORRO NEGRA EM</v>
          </cell>
          <cell r="D1121">
            <v>6084</v>
          </cell>
        </row>
        <row r="1122">
          <cell r="A1122">
            <v>2301047</v>
          </cell>
          <cell r="B1122" t="str">
            <v>2301047</v>
          </cell>
          <cell r="C1122" t="str">
            <v>TRICOTA ESCOTE V SIN FORRO BEIGE</v>
          </cell>
          <cell r="D1122">
            <v>6084</v>
          </cell>
        </row>
        <row r="1123">
          <cell r="A1123">
            <v>2301048</v>
          </cell>
          <cell r="B1123" t="str">
            <v>2301048</v>
          </cell>
          <cell r="C1123" t="str">
            <v>TRICOTA C/POLERA FORRADA NEGRA EM</v>
          </cell>
          <cell r="D1123">
            <v>6084</v>
          </cell>
        </row>
        <row r="1124">
          <cell r="A1124">
            <v>2301143</v>
          </cell>
          <cell r="B1124" t="str">
            <v>2301143</v>
          </cell>
          <cell r="C1124" t="str">
            <v>PULLOVER COLEGIAL TODO LOS TALLES RER</v>
          </cell>
          <cell r="D1124">
            <v>3296.43</v>
          </cell>
        </row>
        <row r="1125">
          <cell r="A1125">
            <v>2301158</v>
          </cell>
          <cell r="B1125" t="str">
            <v>2301158</v>
          </cell>
          <cell r="C1125" t="str">
            <v>TRICOTA C/POLERA FORRADA GRIS EM</v>
          </cell>
          <cell r="D1125">
            <v>6084</v>
          </cell>
        </row>
        <row r="1126">
          <cell r="A1126">
            <v>2301160</v>
          </cell>
          <cell r="B1126" t="str">
            <v>2301160</v>
          </cell>
          <cell r="C1126" t="str">
            <v>TRICOTA ESCOTE V SIN FORRO GRIS EM</v>
          </cell>
          <cell r="D1126">
            <v>6084</v>
          </cell>
        </row>
        <row r="1127">
          <cell r="A1127">
            <v>2301175</v>
          </cell>
          <cell r="B1127" t="str">
            <v>2301175</v>
          </cell>
          <cell r="C1127" t="str">
            <v>CARDIGAN AZUL LMGE RER</v>
          </cell>
          <cell r="D1127">
            <v>3296.43</v>
          </cell>
        </row>
        <row r="1128">
          <cell r="A1128">
            <v>2301300</v>
          </cell>
          <cell r="B1128" t="str">
            <v>2301300</v>
          </cell>
          <cell r="C1128" t="str">
            <v>TRICOTA C/POLERA FORRADA VERDE EM</v>
          </cell>
          <cell r="D1128">
            <v>6084</v>
          </cell>
        </row>
        <row r="1129">
          <cell r="A1129">
            <v>2301333</v>
          </cell>
          <cell r="B1129" t="str">
            <v>2301333</v>
          </cell>
          <cell r="C1129" t="str">
            <v>TRICOTA CUELLO REDONDO VERDE EM</v>
          </cell>
          <cell r="D1129">
            <v>6084</v>
          </cell>
        </row>
        <row r="1130">
          <cell r="A1130">
            <v>2301520</v>
          </cell>
          <cell r="B1130" t="str">
            <v>2301520</v>
          </cell>
          <cell r="C1130" t="str">
            <v>TRICOTA POL TUCUMAN URBANA EM</v>
          </cell>
          <cell r="D1130">
            <v>6448</v>
          </cell>
        </row>
        <row r="1131">
          <cell r="A1131" t="str">
            <v/>
          </cell>
          <cell r="B1131" t="str">
            <v>2301601	TRICO</v>
          </cell>
          <cell r="C1131" t="str">
            <v/>
          </cell>
          <cell r="D1131">
            <v>0</v>
          </cell>
        </row>
        <row r="1132">
          <cell r="A1132">
            <v>2301601</v>
          </cell>
          <cell r="B1132" t="str">
            <v>2301601</v>
          </cell>
          <cell r="C1132" t="str">
            <v>TRICOPOLAR NEGRO AMERICA SEGURIDAD</v>
          </cell>
          <cell r="D1132">
            <v>0</v>
          </cell>
        </row>
        <row r="1133">
          <cell r="A1133">
            <v>2301666</v>
          </cell>
          <cell r="B1133" t="str">
            <v>2301666</v>
          </cell>
          <cell r="C1133" t="str">
            <v>TRICOTA ESCOTE V SIN FORRO AZUL EM</v>
          </cell>
          <cell r="D1133">
            <v>6084</v>
          </cell>
        </row>
        <row r="1134">
          <cell r="A1134">
            <v>2301777</v>
          </cell>
          <cell r="B1134" t="str">
            <v>2301777</v>
          </cell>
          <cell r="C1134" t="str">
            <v>TRICOTA CUELLO REDONDO FORRADA AZUL EM</v>
          </cell>
          <cell r="D1134">
            <v>6084</v>
          </cell>
        </row>
        <row r="1135">
          <cell r="A1135">
            <v>2301852</v>
          </cell>
          <cell r="B1135" t="str">
            <v>2301852</v>
          </cell>
          <cell r="C1135" t="str">
            <v>TRICOTA C/POLERA FORRADA PETREO</v>
          </cell>
          <cell r="D1135">
            <v>0</v>
          </cell>
        </row>
        <row r="1136">
          <cell r="A1136">
            <v>2301887</v>
          </cell>
          <cell r="B1136" t="str">
            <v>2301887</v>
          </cell>
          <cell r="C1136" t="str">
            <v>TRICOTA C/POLERA FORRADA BEIGE RER</v>
          </cell>
          <cell r="D1136">
            <v>6084</v>
          </cell>
        </row>
        <row r="1137">
          <cell r="A1137">
            <v>2301888</v>
          </cell>
          <cell r="B1137" t="str">
            <v>2301888</v>
          </cell>
          <cell r="C1137" t="str">
            <v>TRICOTA C/POLERA FORRADA AZUL EM</v>
          </cell>
          <cell r="D1137">
            <v>6084</v>
          </cell>
        </row>
        <row r="1138">
          <cell r="A1138">
            <v>2301900</v>
          </cell>
          <cell r="B1138" t="str">
            <v>2301900</v>
          </cell>
          <cell r="C1138" t="str">
            <v>TRICOTA CUELLO REDONDO NEGRA EM</v>
          </cell>
          <cell r="D1138">
            <v>6084</v>
          </cell>
        </row>
        <row r="1139">
          <cell r="A1139" t="str">
            <v/>
          </cell>
          <cell r="B1139" t="str">
            <v>2401012	CHALE</v>
          </cell>
          <cell r="C1139" t="str">
            <v/>
          </cell>
          <cell r="D1139">
            <v>0</v>
          </cell>
        </row>
        <row r="1140">
          <cell r="A1140">
            <v>2401012</v>
          </cell>
          <cell r="B1140" t="str">
            <v>2401012</v>
          </cell>
          <cell r="C1140" t="str">
            <v>CHALECO DE TRANSP. GOLANI RER</v>
          </cell>
          <cell r="D1140">
            <v>0</v>
          </cell>
        </row>
        <row r="1141">
          <cell r="A1141" t="str">
            <v/>
          </cell>
          <cell r="B1141" t="str">
            <v>2401021	CHALE</v>
          </cell>
          <cell r="C1141" t="str">
            <v/>
          </cell>
          <cell r="D1141">
            <v>0</v>
          </cell>
        </row>
        <row r="1142">
          <cell r="A1142">
            <v>2401021</v>
          </cell>
          <cell r="B1142" t="str">
            <v>2401021</v>
          </cell>
          <cell r="C1142" t="str">
            <v>CHALECO TRANSPORTE MRG RER</v>
          </cell>
          <cell r="D1142">
            <v>0</v>
          </cell>
        </row>
        <row r="1143">
          <cell r="A1143">
            <v>2401022</v>
          </cell>
          <cell r="B1143" t="str">
            <v>2401022</v>
          </cell>
          <cell r="C1143" t="str">
            <v>CHALECO DE TRANSPORTE RIV / RRD5 RER</v>
          </cell>
          <cell r="D1143">
            <v>8216</v>
          </cell>
        </row>
        <row r="1144">
          <cell r="A1144" t="str">
            <v/>
          </cell>
          <cell r="B1144" t="str">
            <v>2401023	CHALE</v>
          </cell>
          <cell r="C1144" t="str">
            <v/>
          </cell>
          <cell r="D1144">
            <v>0</v>
          </cell>
        </row>
        <row r="1145">
          <cell r="A1145">
            <v>2401023</v>
          </cell>
          <cell r="B1145" t="str">
            <v>2401023</v>
          </cell>
          <cell r="C1145" t="str">
            <v>CHALECO DE TRANSPORTE RIO GALL XXS</v>
          </cell>
          <cell r="D1145">
            <v>0</v>
          </cell>
        </row>
        <row r="1146">
          <cell r="A1146">
            <v>2401100</v>
          </cell>
          <cell r="B1146" t="str">
            <v>2401100</v>
          </cell>
          <cell r="C1146" t="str">
            <v>CHALECO TACTICO RRD3 BLK</v>
          </cell>
          <cell r="D1146">
            <v>11532</v>
          </cell>
        </row>
        <row r="1147">
          <cell r="A1147" t="str">
            <v/>
          </cell>
          <cell r="B1147" t="str">
            <v>2401101	CHALE</v>
          </cell>
          <cell r="C1147" t="str">
            <v/>
          </cell>
          <cell r="D1147">
            <v>0</v>
          </cell>
        </row>
        <row r="1148">
          <cell r="A1148">
            <v>2401101</v>
          </cell>
          <cell r="B1148" t="str">
            <v>2401101</v>
          </cell>
          <cell r="C1148" t="str">
            <v>CHALECO ARNES ISARELI C/REFLACTARIORRD2B</v>
          </cell>
          <cell r="D1148">
            <v>10131</v>
          </cell>
        </row>
        <row r="1149">
          <cell r="A1149">
            <v>2401103</v>
          </cell>
          <cell r="B1149" t="str">
            <v>2401103</v>
          </cell>
          <cell r="C1149" t="str">
            <v>CHALECO FUNDA BALIST MOLLE RRD4 BLK</v>
          </cell>
          <cell r="D1149">
            <v>12756</v>
          </cell>
        </row>
        <row r="1150">
          <cell r="A1150" t="str">
            <v/>
          </cell>
          <cell r="B1150" t="str">
            <v>2401123	CHALE</v>
          </cell>
          <cell r="C1150" t="str">
            <v/>
          </cell>
          <cell r="D1150">
            <v>0</v>
          </cell>
        </row>
        <row r="1151">
          <cell r="A1151">
            <v>2401123</v>
          </cell>
          <cell r="B1151" t="str">
            <v>2401123</v>
          </cell>
          <cell r="C1151" t="str">
            <v>CHALECO DE TRANSPORTE MAZ / RRD5</v>
          </cell>
          <cell r="D1151">
            <v>0</v>
          </cell>
        </row>
        <row r="1152">
          <cell r="A1152" t="str">
            <v/>
          </cell>
          <cell r="B1152" t="str">
            <v>2401200	CHALE</v>
          </cell>
          <cell r="C1152" t="str">
            <v/>
          </cell>
          <cell r="D1152">
            <v>0</v>
          </cell>
        </row>
        <row r="1153">
          <cell r="A1153">
            <v>2401200</v>
          </cell>
          <cell r="B1153" t="str">
            <v>2401200</v>
          </cell>
          <cell r="C1153" t="str">
            <v>CHALECO CARRIER ARMOUR FULL</v>
          </cell>
          <cell r="D1153">
            <v>0</v>
          </cell>
        </row>
        <row r="1154">
          <cell r="A1154" t="str">
            <v/>
          </cell>
          <cell r="B1154" t="str">
            <v>2401201	CHALE</v>
          </cell>
          <cell r="C1154" t="str">
            <v/>
          </cell>
          <cell r="D1154">
            <v>0</v>
          </cell>
        </row>
        <row r="1155">
          <cell r="A1155">
            <v>2401201</v>
          </cell>
          <cell r="B1155" t="str">
            <v>2401201</v>
          </cell>
          <cell r="C1155" t="str">
            <v>CHALECO CARRIER ARMOUR BASIC</v>
          </cell>
          <cell r="D1155">
            <v>0</v>
          </cell>
        </row>
        <row r="1156">
          <cell r="A1156">
            <v>2401242</v>
          </cell>
          <cell r="B1156" t="str">
            <v>2401242</v>
          </cell>
          <cell r="C1156" t="str">
            <v>CHALECO ARNES ISRAELI MOLLE RRD1 BLK</v>
          </cell>
          <cell r="D1156">
            <v>9255</v>
          </cell>
        </row>
        <row r="1157">
          <cell r="A1157">
            <v>2401249</v>
          </cell>
          <cell r="B1157" t="str">
            <v>2401249</v>
          </cell>
          <cell r="C1157" t="str">
            <v>CHALECO CARRIER C/PORTA ELEM MAZ/RRD</v>
          </cell>
          <cell r="D1157">
            <v>8137.58</v>
          </cell>
        </row>
        <row r="1158">
          <cell r="A1158">
            <v>2401250</v>
          </cell>
          <cell r="B1158" t="str">
            <v>2401250</v>
          </cell>
          <cell r="C1158" t="str">
            <v>CHALECO DE TRANSP. SURVIVAL RER</v>
          </cell>
          <cell r="D1158">
            <v>2373.37</v>
          </cell>
        </row>
        <row r="1159">
          <cell r="A1159">
            <v>2401258</v>
          </cell>
          <cell r="B1159" t="str">
            <v>2401258</v>
          </cell>
          <cell r="C1159" t="str">
            <v>CHALECO SEGURIDAD SIN FEFLEC RER</v>
          </cell>
          <cell r="D1159">
            <v>693.01</v>
          </cell>
        </row>
        <row r="1160">
          <cell r="A1160" t="str">
            <v/>
          </cell>
          <cell r="B1160" t="str">
            <v>2401260	CHALE</v>
          </cell>
          <cell r="C1160" t="str">
            <v/>
          </cell>
          <cell r="D1160">
            <v>0</v>
          </cell>
        </row>
        <row r="1161">
          <cell r="A1161">
            <v>2401260</v>
          </cell>
          <cell r="B1161" t="str">
            <v>2401260</v>
          </cell>
          <cell r="C1161" t="str">
            <v>CHALECO ASUNTOS INTERNOS RER</v>
          </cell>
          <cell r="D1161">
            <v>0</v>
          </cell>
        </row>
        <row r="1162">
          <cell r="A1162">
            <v>2401298</v>
          </cell>
          <cell r="B1162" t="str">
            <v>2401298</v>
          </cell>
          <cell r="C1162" t="str">
            <v>CHALECO LANA AZUL MILTAR RER</v>
          </cell>
          <cell r="D1162">
            <v>2886.5</v>
          </cell>
        </row>
        <row r="1163">
          <cell r="A1163">
            <v>2401350</v>
          </cell>
          <cell r="B1163" t="str">
            <v>2401350</v>
          </cell>
          <cell r="C1163" t="str">
            <v>CHALECO ISRAELI CON P/CARTU MAZ</v>
          </cell>
          <cell r="D1163">
            <v>8255.52</v>
          </cell>
        </row>
        <row r="1164">
          <cell r="A1164" t="str">
            <v/>
          </cell>
          <cell r="B1164" t="str">
            <v>240135000	CHA</v>
          </cell>
          <cell r="C1164" t="str">
            <v/>
          </cell>
          <cell r="D1164">
            <v>0</v>
          </cell>
        </row>
        <row r="1165">
          <cell r="A1165">
            <v>240135000</v>
          </cell>
          <cell r="B1165" t="str">
            <v>240135000</v>
          </cell>
          <cell r="C1165" t="str">
            <v>CHALECO ISRAELI CON P/CARTU MAZ T-U</v>
          </cell>
          <cell r="D1165">
            <v>0</v>
          </cell>
        </row>
        <row r="1166">
          <cell r="A1166">
            <v>2401550</v>
          </cell>
          <cell r="B1166" t="str">
            <v>2401550</v>
          </cell>
          <cell r="C1166" t="str">
            <v>CHALECO ARNES VIAL VERDE GN RRD2b BLK</v>
          </cell>
          <cell r="D1166">
            <v>8856</v>
          </cell>
        </row>
        <row r="1167">
          <cell r="A1167">
            <v>2401555</v>
          </cell>
          <cell r="B1167" t="str">
            <v>2401555</v>
          </cell>
          <cell r="C1167" t="str">
            <v>CHALECO MINI SMALL</v>
          </cell>
          <cell r="D1167">
            <v>430.7</v>
          </cell>
        </row>
        <row r="1168">
          <cell r="A1168">
            <v>2401584</v>
          </cell>
          <cell r="B1168" t="str">
            <v>2401584</v>
          </cell>
          <cell r="C1168" t="str">
            <v>CHALECO C/V LANA NEGRO MILIT EMTRI007 EM</v>
          </cell>
          <cell r="D1168">
            <v>2886.5</v>
          </cell>
        </row>
        <row r="1169">
          <cell r="A1169">
            <v>2401800</v>
          </cell>
          <cell r="B1169" t="str">
            <v>2401800</v>
          </cell>
          <cell r="C1169" t="str">
            <v>CHALECO BANDOLERA C/CARTEL NARA 2020 HAI</v>
          </cell>
          <cell r="D1169">
            <v>4160</v>
          </cell>
        </row>
        <row r="1170">
          <cell r="A1170" t="str">
            <v/>
          </cell>
          <cell r="B1170" t="str">
            <v>2401803	CHALE</v>
          </cell>
          <cell r="C1170" t="str">
            <v/>
          </cell>
          <cell r="D1170">
            <v>0</v>
          </cell>
        </row>
        <row r="1171">
          <cell r="A1171">
            <v>2401803</v>
          </cell>
          <cell r="B1171" t="str">
            <v>2401803</v>
          </cell>
          <cell r="C1171" t="str">
            <v>CHALECO C/REFLEC RED POLICIA/SEGURID RER</v>
          </cell>
          <cell r="D1171">
            <v>0</v>
          </cell>
        </row>
        <row r="1172">
          <cell r="A1172">
            <v>2401805</v>
          </cell>
          <cell r="B1172" t="str">
            <v>2401805</v>
          </cell>
          <cell r="C1172" t="str">
            <v>CHALECO BANDOLERA CCARTEL LIMON 2021 HAI</v>
          </cell>
          <cell r="D1172">
            <v>4160</v>
          </cell>
        </row>
        <row r="1173">
          <cell r="A1173">
            <v>2401806</v>
          </cell>
          <cell r="B1173" t="str">
            <v>2401806</v>
          </cell>
          <cell r="C1173" t="str">
            <v>CHALECO ISRAELI HALCON MAZ</v>
          </cell>
          <cell r="D1173">
            <v>5307.12</v>
          </cell>
        </row>
        <row r="1174">
          <cell r="A1174">
            <v>2601003</v>
          </cell>
          <cell r="B1174" t="str">
            <v>2601003</v>
          </cell>
          <cell r="C1174" t="str">
            <v>TRICOPOLAR NEGRO RER</v>
          </cell>
          <cell r="D1174">
            <v>3847.99</v>
          </cell>
        </row>
        <row r="1175">
          <cell r="A1175">
            <v>2601004</v>
          </cell>
          <cell r="B1175" t="str">
            <v>2601004</v>
          </cell>
          <cell r="C1175" t="str">
            <v>TRICOPOLAR AZUL RER</v>
          </cell>
          <cell r="D1175">
            <v>3847.99</v>
          </cell>
        </row>
        <row r="1176">
          <cell r="A1176">
            <v>2601005</v>
          </cell>
          <cell r="B1176" t="str">
            <v>2601005</v>
          </cell>
          <cell r="C1176" t="str">
            <v>TRICOPOLAR MARRON RER</v>
          </cell>
          <cell r="D1176">
            <v>4159.99</v>
          </cell>
        </row>
        <row r="1177">
          <cell r="A1177">
            <v>2601495</v>
          </cell>
          <cell r="B1177" t="str">
            <v>2601495</v>
          </cell>
          <cell r="C1177" t="str">
            <v>BUZO FRIZA AZUL CON CIERRE 3XS/2XL RER</v>
          </cell>
          <cell r="D1177">
            <v>3016</v>
          </cell>
        </row>
        <row r="1178">
          <cell r="A1178" t="str">
            <v/>
          </cell>
          <cell r="B1178" t="str">
            <v>2601496	BUZO</v>
          </cell>
          <cell r="C1178" t="str">
            <v/>
          </cell>
          <cell r="D1178">
            <v>0</v>
          </cell>
        </row>
        <row r="1179">
          <cell r="A1179">
            <v>2601496</v>
          </cell>
          <cell r="B1179" t="str">
            <v>2601496</v>
          </cell>
          <cell r="C1179" t="str">
            <v>BUZO FRIZA AZUL CON CIERRE 3XL/4XL RER</v>
          </cell>
          <cell r="D1179">
            <v>0</v>
          </cell>
        </row>
        <row r="1180">
          <cell r="A1180">
            <v>2601594</v>
          </cell>
          <cell r="B1180" t="str">
            <v>2601594</v>
          </cell>
          <cell r="C1180" t="str">
            <v>BUZO FRIZA POLICIA CIENTIFICA RER</v>
          </cell>
          <cell r="D1180">
            <v>3120</v>
          </cell>
        </row>
        <row r="1181">
          <cell r="A1181">
            <v>2601750</v>
          </cell>
          <cell r="B1181" t="str">
            <v>2601750</v>
          </cell>
          <cell r="C1181" t="str">
            <v>TRICOPOLAR GRIS RER</v>
          </cell>
          <cell r="D1181">
            <v>3847.99</v>
          </cell>
        </row>
        <row r="1182">
          <cell r="A1182" t="str">
            <v/>
          </cell>
          <cell r="B1182" t="str">
            <v>2601850	BUZO</v>
          </cell>
          <cell r="C1182" t="str">
            <v/>
          </cell>
          <cell r="D1182">
            <v>0</v>
          </cell>
        </row>
        <row r="1183">
          <cell r="A1183">
            <v>2601850</v>
          </cell>
          <cell r="B1183" t="str">
            <v>2601850</v>
          </cell>
          <cell r="C1183" t="str">
            <v>BUZO FRIZA GRIS CON CIERRE  3XS/2XL RER</v>
          </cell>
          <cell r="D1183">
            <v>0</v>
          </cell>
        </row>
        <row r="1184">
          <cell r="A1184" t="str">
            <v/>
          </cell>
          <cell r="B1184" t="str">
            <v>2601851	BUZO</v>
          </cell>
          <cell r="C1184" t="str">
            <v/>
          </cell>
          <cell r="D1184">
            <v>0</v>
          </cell>
        </row>
        <row r="1185">
          <cell r="A1185">
            <v>2601851</v>
          </cell>
          <cell r="B1185" t="str">
            <v>2601851</v>
          </cell>
          <cell r="C1185" t="str">
            <v>BUZO FRIZA GRIS CON CIERRE 3XL/4XL RER</v>
          </cell>
          <cell r="D1185">
            <v>0</v>
          </cell>
        </row>
        <row r="1186">
          <cell r="A1186">
            <v>2601888</v>
          </cell>
          <cell r="B1186" t="str">
            <v>2601888</v>
          </cell>
          <cell r="C1186" t="str">
            <v>TRICOPOLAR POL TUCUMAN RER</v>
          </cell>
          <cell r="D1186">
            <v>3567.56</v>
          </cell>
        </row>
        <row r="1187">
          <cell r="A1187">
            <v>2601900</v>
          </cell>
          <cell r="B1187" t="str">
            <v>2601900</v>
          </cell>
          <cell r="C1187" t="str">
            <v>BUZO FRIZA NEGRO CON CIERRE 3XS/2XL RER</v>
          </cell>
          <cell r="D1187">
            <v>3016</v>
          </cell>
        </row>
        <row r="1188">
          <cell r="A1188">
            <v>2601901</v>
          </cell>
          <cell r="B1188" t="str">
            <v>2601901</v>
          </cell>
          <cell r="C1188" t="str">
            <v>BUZO FRIZA NEGRO CON CIERRE 3XL/4XL RER</v>
          </cell>
          <cell r="D1188">
            <v>3166.8</v>
          </cell>
        </row>
        <row r="1189">
          <cell r="A1189">
            <v>2727030</v>
          </cell>
          <cell r="B1189" t="str">
            <v>2727030</v>
          </cell>
          <cell r="C1189" t="str">
            <v>CUCHILLO NAVAJA CUCHARA</v>
          </cell>
          <cell r="D1189">
            <v>187.95</v>
          </cell>
        </row>
        <row r="1190">
          <cell r="A1190" t="str">
            <v/>
          </cell>
          <cell r="B1190" t="str">
            <v>2846646	HEBIL</v>
          </cell>
          <cell r="C1190" t="str">
            <v/>
          </cell>
          <cell r="D1190">
            <v>0</v>
          </cell>
        </row>
        <row r="1191">
          <cell r="A1191">
            <v>2846646</v>
          </cell>
          <cell r="B1191" t="str">
            <v>2846646</v>
          </cell>
          <cell r="C1191" t="str">
            <v>HEBILLA METALICA COBRA 5646</v>
          </cell>
          <cell r="D1191">
            <v>0</v>
          </cell>
        </row>
        <row r="1192">
          <cell r="A1192" t="str">
            <v/>
          </cell>
          <cell r="B1192" t="str">
            <v>2849103	TERMI</v>
          </cell>
          <cell r="C1192" t="str">
            <v/>
          </cell>
          <cell r="D1192">
            <v>0</v>
          </cell>
        </row>
        <row r="1193">
          <cell r="A1193">
            <v>2849103</v>
          </cell>
          <cell r="B1193" t="str">
            <v>2849103</v>
          </cell>
          <cell r="C1193" t="str">
            <v>TERMINALES CORREA VERDE PLASTICK BUCKLE3</v>
          </cell>
          <cell r="D1193">
            <v>0</v>
          </cell>
        </row>
        <row r="1194">
          <cell r="A1194" t="str">
            <v/>
          </cell>
          <cell r="B1194" t="str">
            <v>2849225	PASAD</v>
          </cell>
          <cell r="C1194" t="str">
            <v/>
          </cell>
          <cell r="D1194">
            <v>0</v>
          </cell>
        </row>
        <row r="1195">
          <cell r="A1195">
            <v>2849225</v>
          </cell>
          <cell r="B1195" t="str">
            <v>2849225</v>
          </cell>
          <cell r="C1195" t="str">
            <v>PASADOR REGULABLE CHICO 6.5</v>
          </cell>
          <cell r="D1195">
            <v>0</v>
          </cell>
        </row>
        <row r="1196">
          <cell r="A1196" t="str">
            <v/>
          </cell>
          <cell r="B1196" t="str">
            <v>2849230	ABROJ</v>
          </cell>
          <cell r="C1196" t="str">
            <v/>
          </cell>
          <cell r="D1196">
            <v>0</v>
          </cell>
        </row>
        <row r="1197">
          <cell r="A1197">
            <v>2849230</v>
          </cell>
          <cell r="B1197" t="str">
            <v>2849230</v>
          </cell>
          <cell r="C1197" t="str">
            <v>ABROJO BEIGE SUAVE 5CM 5423-1</v>
          </cell>
          <cell r="D1197">
            <v>0</v>
          </cell>
        </row>
        <row r="1198">
          <cell r="A1198" t="str">
            <v/>
          </cell>
          <cell r="B1198" t="str">
            <v>2849231	ABROJ</v>
          </cell>
          <cell r="C1198" t="str">
            <v/>
          </cell>
          <cell r="D1198">
            <v>0</v>
          </cell>
        </row>
        <row r="1199">
          <cell r="A1199">
            <v>2849231</v>
          </cell>
          <cell r="B1199" t="str">
            <v>2849231</v>
          </cell>
          <cell r="C1199" t="str">
            <v>ABROJO BEIGE ASPERO 5CM 5423-1</v>
          </cell>
          <cell r="D1199">
            <v>0</v>
          </cell>
        </row>
        <row r="1200">
          <cell r="A1200" t="str">
            <v/>
          </cell>
          <cell r="B1200" t="str">
            <v>2849232	ABROJ</v>
          </cell>
          <cell r="C1200" t="str">
            <v/>
          </cell>
          <cell r="D1200">
            <v>0</v>
          </cell>
        </row>
        <row r="1201">
          <cell r="A1201">
            <v>2849232</v>
          </cell>
          <cell r="B1201" t="str">
            <v>2849232</v>
          </cell>
          <cell r="C1201" t="str">
            <v>ABROJO BEIGE ASPERO 2.5</v>
          </cell>
          <cell r="D1201">
            <v>0</v>
          </cell>
        </row>
        <row r="1202">
          <cell r="A1202" t="str">
            <v/>
          </cell>
          <cell r="B1202" t="str">
            <v>2849233	ABROJ</v>
          </cell>
          <cell r="C1202" t="str">
            <v/>
          </cell>
          <cell r="D1202">
            <v>0</v>
          </cell>
        </row>
        <row r="1203">
          <cell r="A1203">
            <v>2849233</v>
          </cell>
          <cell r="B1203" t="str">
            <v>2849233</v>
          </cell>
          <cell r="C1203" t="str">
            <v>ABROJO BEIGE SUAVE 2.5 5423-2</v>
          </cell>
          <cell r="D1203">
            <v>0</v>
          </cell>
        </row>
        <row r="1204">
          <cell r="A1204" t="str">
            <v/>
          </cell>
          <cell r="B1204" t="str">
            <v>2849238	PASAD</v>
          </cell>
          <cell r="C1204" t="str">
            <v/>
          </cell>
          <cell r="D1204">
            <v>0</v>
          </cell>
        </row>
        <row r="1205">
          <cell r="A1205">
            <v>2849238</v>
          </cell>
          <cell r="B1205" t="str">
            <v>2849238</v>
          </cell>
          <cell r="C1205" t="str">
            <v>PASADOR REGULABLE MEDIANO 16.5</v>
          </cell>
          <cell r="D1205">
            <v>0</v>
          </cell>
        </row>
        <row r="1206">
          <cell r="A1206" t="str">
            <v/>
          </cell>
          <cell r="B1206" t="str">
            <v>2849250	PASAD</v>
          </cell>
          <cell r="C1206" t="str">
            <v/>
          </cell>
          <cell r="D1206">
            <v>0</v>
          </cell>
        </row>
        <row r="1207">
          <cell r="A1207">
            <v>2849250</v>
          </cell>
          <cell r="B1207" t="str">
            <v>2849250</v>
          </cell>
          <cell r="C1207" t="str">
            <v>PASADOR REGULABLE GRANDE 21.5</v>
          </cell>
          <cell r="D1207">
            <v>0</v>
          </cell>
        </row>
        <row r="1208">
          <cell r="A1208" t="str">
            <v/>
          </cell>
          <cell r="B1208" t="str">
            <v>2849302	PASAD</v>
          </cell>
          <cell r="C1208" t="str">
            <v/>
          </cell>
          <cell r="D1208">
            <v>0</v>
          </cell>
        </row>
        <row r="1209">
          <cell r="A1209">
            <v>2849302</v>
          </cell>
          <cell r="B1209" t="str">
            <v>2849302</v>
          </cell>
          <cell r="C1209" t="str">
            <v>PASADOR TIPO ANILLO EN D VERDE AC302</v>
          </cell>
          <cell r="D1209">
            <v>0</v>
          </cell>
        </row>
        <row r="1210">
          <cell r="A1210" t="str">
            <v/>
          </cell>
          <cell r="B1210" t="str">
            <v>2849304	PASAD</v>
          </cell>
          <cell r="C1210" t="str">
            <v/>
          </cell>
          <cell r="D1210">
            <v>0</v>
          </cell>
        </row>
        <row r="1211">
          <cell r="A1211">
            <v>2849304</v>
          </cell>
          <cell r="B1211" t="str">
            <v>2849304</v>
          </cell>
          <cell r="C1211" t="str">
            <v>PASADOR RECTANGULAR VERDE PLAST BUCKLE 4</v>
          </cell>
          <cell r="D1211">
            <v>0</v>
          </cell>
        </row>
        <row r="1212">
          <cell r="A1212" t="str">
            <v/>
          </cell>
          <cell r="B1212" t="str">
            <v>2849361	BOLSA</v>
          </cell>
          <cell r="C1212" t="str">
            <v/>
          </cell>
          <cell r="D1212">
            <v>0</v>
          </cell>
        </row>
        <row r="1213">
          <cell r="A1213">
            <v>2849361</v>
          </cell>
          <cell r="B1213" t="str">
            <v>2849361</v>
          </cell>
          <cell r="C1213" t="str">
            <v>BOLSA CIERRE A PRESION 8034-36-1</v>
          </cell>
          <cell r="D1213">
            <v>0</v>
          </cell>
        </row>
        <row r="1214">
          <cell r="A1214" t="str">
            <v/>
          </cell>
          <cell r="B1214" t="str">
            <v>2849425	PASAD</v>
          </cell>
          <cell r="C1214" t="str">
            <v/>
          </cell>
          <cell r="D1214">
            <v>0</v>
          </cell>
        </row>
        <row r="1215">
          <cell r="A1215">
            <v>2849425</v>
          </cell>
          <cell r="B1215" t="str">
            <v>2849425</v>
          </cell>
          <cell r="C1215" t="str">
            <v>PASADOR RECTANGULAR CHICO 4.4</v>
          </cell>
          <cell r="D1215">
            <v>0</v>
          </cell>
        </row>
        <row r="1216">
          <cell r="A1216" t="str">
            <v/>
          </cell>
          <cell r="B1216" t="str">
            <v>2849437	CORDO</v>
          </cell>
          <cell r="C1216" t="str">
            <v/>
          </cell>
          <cell r="D1216">
            <v>0</v>
          </cell>
        </row>
        <row r="1217">
          <cell r="A1217">
            <v>2849437</v>
          </cell>
          <cell r="B1217" t="str">
            <v>2849437</v>
          </cell>
          <cell r="C1217" t="str">
            <v>CORDON ELASTICO BLANCO 5437</v>
          </cell>
          <cell r="D1217">
            <v>0</v>
          </cell>
        </row>
        <row r="1218">
          <cell r="A1218" t="str">
            <v/>
          </cell>
          <cell r="B1218" t="str">
            <v>2849438	PASAD</v>
          </cell>
          <cell r="C1218" t="str">
            <v/>
          </cell>
          <cell r="D1218">
            <v>0</v>
          </cell>
        </row>
        <row r="1219">
          <cell r="A1219">
            <v>2849438</v>
          </cell>
          <cell r="B1219" t="str">
            <v>2849438</v>
          </cell>
          <cell r="C1219" t="str">
            <v>PASADOR RECTANGULAR MEDIANO 6.2</v>
          </cell>
          <cell r="D1219">
            <v>0</v>
          </cell>
        </row>
        <row r="1220">
          <cell r="A1220" t="str">
            <v/>
          </cell>
          <cell r="B1220" t="str">
            <v>2849450	PASAD</v>
          </cell>
          <cell r="C1220" t="str">
            <v/>
          </cell>
          <cell r="D1220">
            <v>0</v>
          </cell>
        </row>
        <row r="1221">
          <cell r="A1221">
            <v>2849450</v>
          </cell>
          <cell r="B1221" t="str">
            <v>2849450</v>
          </cell>
          <cell r="C1221" t="str">
            <v>PASADOR RECTANGULAR GRANDE 6.8</v>
          </cell>
          <cell r="D1221">
            <v>0</v>
          </cell>
        </row>
        <row r="1222">
          <cell r="A1222" t="str">
            <v/>
          </cell>
          <cell r="B1222" t="str">
            <v>2849505	HEBIL</v>
          </cell>
          <cell r="C1222" t="str">
            <v/>
          </cell>
          <cell r="D1222">
            <v>0</v>
          </cell>
        </row>
        <row r="1223">
          <cell r="A1223">
            <v>2849505</v>
          </cell>
          <cell r="B1223" t="str">
            <v>2849505</v>
          </cell>
          <cell r="C1223" t="str">
            <v>HEBILLA DE CIERRE REGUL 5 PLAS BUCKLE 10</v>
          </cell>
          <cell r="D1223">
            <v>0</v>
          </cell>
        </row>
        <row r="1224">
          <cell r="A1224" t="str">
            <v/>
          </cell>
          <cell r="B1224" t="str">
            <v>2849525	HEBIL</v>
          </cell>
          <cell r="C1224" t="str">
            <v/>
          </cell>
          <cell r="D1224">
            <v>0</v>
          </cell>
        </row>
        <row r="1225">
          <cell r="A1225">
            <v>2849525</v>
          </cell>
          <cell r="B1225" t="str">
            <v>2849525</v>
          </cell>
          <cell r="C1225" t="str">
            <v>HEBILLA CIERRE REGULABLE 2.5CM</v>
          </cell>
          <cell r="D1225">
            <v>0</v>
          </cell>
        </row>
        <row r="1226">
          <cell r="A1226" t="str">
            <v/>
          </cell>
          <cell r="B1226" t="str">
            <v>2849538	HEBIL</v>
          </cell>
          <cell r="C1226" t="str">
            <v/>
          </cell>
          <cell r="D1226">
            <v>0</v>
          </cell>
        </row>
        <row r="1227">
          <cell r="A1227">
            <v>2849538</v>
          </cell>
          <cell r="B1227" t="str">
            <v>2849538</v>
          </cell>
          <cell r="C1227" t="str">
            <v>HEBILLA CIERRE REGUL PLAST BUCKLE 9 3.8</v>
          </cell>
          <cell r="D1227">
            <v>0</v>
          </cell>
        </row>
        <row r="1228">
          <cell r="A1228" t="str">
            <v/>
          </cell>
          <cell r="B1228" t="str">
            <v>2849612	TANCA</v>
          </cell>
          <cell r="C1228" t="str">
            <v/>
          </cell>
          <cell r="D1228">
            <v>0</v>
          </cell>
        </row>
        <row r="1229">
          <cell r="A1229">
            <v>2849612</v>
          </cell>
          <cell r="B1229" t="str">
            <v>2849612</v>
          </cell>
          <cell r="C1229" t="str">
            <v>TANCA PLASTIK BUCKLE 1 PA612A</v>
          </cell>
          <cell r="D1229">
            <v>0</v>
          </cell>
        </row>
        <row r="1230">
          <cell r="A1230" t="str">
            <v/>
          </cell>
          <cell r="B1230" t="str">
            <v>2849646	HEBIL</v>
          </cell>
          <cell r="C1230" t="str">
            <v/>
          </cell>
          <cell r="D1230">
            <v>0</v>
          </cell>
        </row>
        <row r="1231">
          <cell r="A1231">
            <v>2849646</v>
          </cell>
          <cell r="B1231" t="str">
            <v>2849646</v>
          </cell>
          <cell r="C1231" t="str">
            <v>HEBILLA METALICA COBRA CON BOTON 5646</v>
          </cell>
          <cell r="D1231">
            <v>0</v>
          </cell>
        </row>
        <row r="1232">
          <cell r="A1232" t="str">
            <v/>
          </cell>
          <cell r="B1232" t="str">
            <v>2849647	HEBIL</v>
          </cell>
          <cell r="C1232" t="str">
            <v/>
          </cell>
          <cell r="D1232">
            <v>0</v>
          </cell>
        </row>
        <row r="1233">
          <cell r="A1233">
            <v>2849647</v>
          </cell>
          <cell r="B1233" t="str">
            <v>2849647</v>
          </cell>
          <cell r="C1233" t="str">
            <v>HEBILLA METALICA COBRA CON SEGURO 5646</v>
          </cell>
          <cell r="D1233">
            <v>0</v>
          </cell>
        </row>
        <row r="1234">
          <cell r="A1234">
            <v>2849648</v>
          </cell>
          <cell r="B1234" t="str">
            <v>2849648</v>
          </cell>
          <cell r="C1234" t="str">
            <v>HEBILLA TRIPLE SEG. CINTO AMERICANO</v>
          </cell>
          <cell r="D1234">
            <v>0</v>
          </cell>
        </row>
        <row r="1235">
          <cell r="A1235" t="str">
            <v/>
          </cell>
          <cell r="B1235" t="str">
            <v>2849736	HEBIL</v>
          </cell>
          <cell r="C1235" t="str">
            <v/>
          </cell>
          <cell r="D1235">
            <v>0</v>
          </cell>
        </row>
        <row r="1236">
          <cell r="A1236">
            <v>2849736</v>
          </cell>
          <cell r="B1236" t="str">
            <v>2849736</v>
          </cell>
          <cell r="C1236" t="str">
            <v>HEBILLA METALICA PASADOR</v>
          </cell>
          <cell r="D1236">
            <v>0</v>
          </cell>
        </row>
        <row r="1237">
          <cell r="A1237" t="str">
            <v/>
          </cell>
          <cell r="B1237" t="str">
            <v>2849737	PASAD</v>
          </cell>
          <cell r="C1237" t="str">
            <v/>
          </cell>
          <cell r="D1237">
            <v>0</v>
          </cell>
        </row>
        <row r="1238">
          <cell r="A1238">
            <v>2849737</v>
          </cell>
          <cell r="B1238" t="str">
            <v>2849737</v>
          </cell>
          <cell r="C1238" t="str">
            <v>PASADOR DE METAL</v>
          </cell>
          <cell r="D1238">
            <v>0</v>
          </cell>
        </row>
        <row r="1239">
          <cell r="A1239" t="str">
            <v/>
          </cell>
          <cell r="B1239" t="str">
            <v>2849738	PASAD</v>
          </cell>
          <cell r="C1239" t="str">
            <v/>
          </cell>
          <cell r="D1239">
            <v>0</v>
          </cell>
        </row>
        <row r="1240">
          <cell r="A1240">
            <v>2849738</v>
          </cell>
          <cell r="B1240" t="str">
            <v>2849738</v>
          </cell>
          <cell r="C1240" t="str">
            <v>PASADOR D METAL HOOK 3</v>
          </cell>
          <cell r="D1240">
            <v>0</v>
          </cell>
        </row>
        <row r="1241">
          <cell r="A1241" t="str">
            <v/>
          </cell>
          <cell r="B1241" t="str">
            <v>2849907	TIRA</v>
          </cell>
          <cell r="C1241" t="str">
            <v/>
          </cell>
          <cell r="D1241">
            <v>0</v>
          </cell>
        </row>
        <row r="1242">
          <cell r="A1242">
            <v>2849907</v>
          </cell>
          <cell r="B1242" t="str">
            <v>2849907</v>
          </cell>
          <cell r="C1242" t="str">
            <v>TIRA CIERRE VERDE PLAST BUCKLE 7</v>
          </cell>
          <cell r="D1242">
            <v>0</v>
          </cell>
        </row>
        <row r="1243">
          <cell r="A1243" t="str">
            <v/>
          </cell>
          <cell r="B1243" t="str">
            <v>3	GASTO ADMIN</v>
          </cell>
          <cell r="C1243" t="str">
            <v/>
          </cell>
          <cell r="D1243">
            <v>0</v>
          </cell>
        </row>
        <row r="1244">
          <cell r="A1244">
            <v>3</v>
          </cell>
          <cell r="B1244" t="str">
            <v>3</v>
          </cell>
          <cell r="C1244" t="str">
            <v>GASTO ADMINISTRATIVO 3 CUOTAS</v>
          </cell>
          <cell r="D1244">
            <v>0</v>
          </cell>
        </row>
        <row r="1245">
          <cell r="A1245" t="str">
            <v/>
          </cell>
          <cell r="B1245" t="str">
            <v>30 DCTO LINTE</v>
          </cell>
          <cell r="C1245" t="str">
            <v>PROMO 30% DCTO  EN LA 2° UNIDAD LLEVANDO</v>
          </cell>
          <cell r="D1245">
            <v>0</v>
          </cell>
        </row>
        <row r="1246">
          <cell r="A1246">
            <v>3101024</v>
          </cell>
          <cell r="B1246" t="str">
            <v>3101024</v>
          </cell>
          <cell r="C1246" t="str">
            <v>CONJ DEPORTIVO AUXILIAR IUSP RER</v>
          </cell>
          <cell r="D1246">
            <v>7800</v>
          </cell>
        </row>
        <row r="1247">
          <cell r="A1247">
            <v>3101025</v>
          </cell>
          <cell r="B1247" t="str">
            <v>3101025</v>
          </cell>
          <cell r="C1247" t="str">
            <v>PANT JOGGINS GRIS 2XS/2XL RER</v>
          </cell>
          <cell r="D1247">
            <v>1886.39</v>
          </cell>
        </row>
        <row r="1248">
          <cell r="A1248" t="str">
            <v/>
          </cell>
          <cell r="B1248" t="str">
            <v>3101027	PANT</v>
          </cell>
          <cell r="C1248" t="str">
            <v/>
          </cell>
          <cell r="D1248">
            <v>0</v>
          </cell>
        </row>
        <row r="1249">
          <cell r="A1249">
            <v>3101027</v>
          </cell>
          <cell r="B1249" t="str">
            <v>3101027</v>
          </cell>
          <cell r="C1249" t="str">
            <v>PANT FRIZA AZUL IUSP 2XS/2XL</v>
          </cell>
          <cell r="D1249">
            <v>0</v>
          </cell>
        </row>
        <row r="1250">
          <cell r="A1250" t="str">
            <v/>
          </cell>
          <cell r="B1250" t="str">
            <v>3101028	PANT</v>
          </cell>
          <cell r="C1250" t="str">
            <v/>
          </cell>
          <cell r="D1250">
            <v>0</v>
          </cell>
        </row>
        <row r="1251">
          <cell r="A1251">
            <v>3101028</v>
          </cell>
          <cell r="B1251" t="str">
            <v>3101028</v>
          </cell>
          <cell r="C1251" t="str">
            <v>PANT FRIZA AZUL IUSP 3XL/6XL</v>
          </cell>
          <cell r="D1251">
            <v>0</v>
          </cell>
        </row>
        <row r="1252">
          <cell r="A1252">
            <v>3101100</v>
          </cell>
          <cell r="B1252" t="str">
            <v>3101100</v>
          </cell>
          <cell r="C1252" t="str">
            <v>CONJ DEPORT MARCA RERDA T4/16 RER</v>
          </cell>
          <cell r="D1252">
            <v>1714.1</v>
          </cell>
        </row>
        <row r="1253">
          <cell r="A1253">
            <v>3101101</v>
          </cell>
          <cell r="B1253" t="str">
            <v>3101101</v>
          </cell>
          <cell r="C1253" t="str">
            <v>CONJ DEPORT MARCA RERDA ADULTO RER</v>
          </cell>
          <cell r="D1253">
            <v>2634.47</v>
          </cell>
        </row>
        <row r="1254">
          <cell r="A1254">
            <v>3101102</v>
          </cell>
          <cell r="B1254" t="str">
            <v>3101102</v>
          </cell>
          <cell r="C1254" t="str">
            <v>CONJ DEPORTIVO TECNICO INFOPE RER</v>
          </cell>
          <cell r="D1254">
            <v>7801.03</v>
          </cell>
        </row>
        <row r="1255">
          <cell r="A1255">
            <v>3101103</v>
          </cell>
          <cell r="B1255" t="str">
            <v>3101103</v>
          </cell>
          <cell r="C1255" t="str">
            <v>CONJ DEPORTIVO AGENTES INFOPE RER</v>
          </cell>
          <cell r="D1255">
            <v>7801.03</v>
          </cell>
        </row>
        <row r="1256">
          <cell r="A1256">
            <v>3101370</v>
          </cell>
          <cell r="B1256" t="str">
            <v>3101370</v>
          </cell>
          <cell r="C1256" t="str">
            <v>CONJ DEPORTIVO TECNICO IUSP RER</v>
          </cell>
          <cell r="D1256">
            <v>7801.03</v>
          </cell>
        </row>
        <row r="1257">
          <cell r="A1257">
            <v>3101485</v>
          </cell>
          <cell r="B1257" t="str">
            <v>3101485</v>
          </cell>
          <cell r="C1257" t="str">
            <v>CONJ DE LIMPIEZA Y JARDINERIA</v>
          </cell>
          <cell r="D1257">
            <v>3654.84</v>
          </cell>
        </row>
        <row r="1258">
          <cell r="A1258">
            <v>3101486</v>
          </cell>
          <cell r="B1258" t="str">
            <v>3101486</v>
          </cell>
          <cell r="C1258" t="str">
            <v>PANTALON  CONJ LIMPIEZA RER</v>
          </cell>
          <cell r="D1258">
            <v>2197.6</v>
          </cell>
        </row>
        <row r="1259">
          <cell r="A1259">
            <v>3101487</v>
          </cell>
          <cell r="B1259" t="str">
            <v>3101487</v>
          </cell>
          <cell r="C1259" t="str">
            <v>CASACA CONJ. LIMPIEZA RER</v>
          </cell>
          <cell r="D1259">
            <v>1886.98</v>
          </cell>
        </row>
        <row r="1260">
          <cell r="A1260">
            <v>3101488</v>
          </cell>
          <cell r="B1260" t="str">
            <v>3101488</v>
          </cell>
          <cell r="C1260" t="str">
            <v>AMBO QUIRURJICO</v>
          </cell>
          <cell r="D1260">
            <v>1751.35</v>
          </cell>
        </row>
        <row r="1261">
          <cell r="A1261">
            <v>3101489</v>
          </cell>
          <cell r="B1261" t="str">
            <v>3101489</v>
          </cell>
          <cell r="C1261" t="str">
            <v>CONJUNTO 1ERA PIEL RER</v>
          </cell>
          <cell r="D1261">
            <v>0</v>
          </cell>
        </row>
        <row r="1262">
          <cell r="A1262">
            <v>3101555</v>
          </cell>
          <cell r="B1262" t="str">
            <v>3101555</v>
          </cell>
          <cell r="C1262" t="str">
            <v>CONJ GRIS/AZ INVIE LMGE NUEVO MODELO RER</v>
          </cell>
          <cell r="D1262">
            <v>7800.42</v>
          </cell>
        </row>
        <row r="1263">
          <cell r="A1263">
            <v>3101666</v>
          </cell>
          <cell r="B1263" t="str">
            <v>3101666</v>
          </cell>
          <cell r="C1263" t="str">
            <v>CONJ GRIS/AZ VERA LMGE NUEVO MODELO RER</v>
          </cell>
          <cell r="D1263">
            <v>7800.94</v>
          </cell>
        </row>
        <row r="1264">
          <cell r="A1264">
            <v>3101777</v>
          </cell>
          <cell r="B1264" t="str">
            <v>3101777</v>
          </cell>
          <cell r="C1264" t="str">
            <v>CONJ ESC CADETES STA CRUZ GRIS/AZUL RER</v>
          </cell>
          <cell r="D1264">
            <v>7800</v>
          </cell>
        </row>
        <row r="1265">
          <cell r="A1265">
            <v>3101888</v>
          </cell>
          <cell r="B1265" t="str">
            <v>3101888</v>
          </cell>
          <cell r="C1265" t="str">
            <v>CONJ AZUL/GRIS EJERCITO ARGENTINO RER</v>
          </cell>
          <cell r="D1265">
            <v>3863.9</v>
          </cell>
        </row>
        <row r="1266">
          <cell r="A1266">
            <v>3101948</v>
          </cell>
          <cell r="B1266" t="str">
            <v>3101948</v>
          </cell>
          <cell r="C1266" t="str">
            <v>CONJ TERMICO RERDA ART.0948/532016 NE/BE</v>
          </cell>
          <cell r="D1266">
            <v>5500</v>
          </cell>
        </row>
        <row r="1267">
          <cell r="A1267">
            <v>3101998</v>
          </cell>
          <cell r="B1267" t="str">
            <v>3101998</v>
          </cell>
          <cell r="C1267" t="str">
            <v>CONJ GRIS\AZUL LISO RER</v>
          </cell>
          <cell r="D1267">
            <v>0</v>
          </cell>
        </row>
        <row r="1268">
          <cell r="A1268">
            <v>3101999</v>
          </cell>
          <cell r="B1268" t="str">
            <v>3101999</v>
          </cell>
          <cell r="C1268" t="str">
            <v>CONJ GRIS/AZUL LMGE BORD RER</v>
          </cell>
          <cell r="D1268">
            <v>7800.3</v>
          </cell>
        </row>
        <row r="1269">
          <cell r="A1269" t="str">
            <v/>
          </cell>
          <cell r="B1269" t="str">
            <v>4	GASTOS ADMI</v>
          </cell>
          <cell r="C1269" t="str">
            <v/>
          </cell>
          <cell r="D1269">
            <v>0</v>
          </cell>
        </row>
        <row r="1270">
          <cell r="A1270">
            <v>4</v>
          </cell>
          <cell r="B1270" t="str">
            <v>4</v>
          </cell>
          <cell r="C1270" t="str">
            <v>GASTOS ADMINISTRATIVO 4 CUOTAS</v>
          </cell>
          <cell r="D1270">
            <v>0</v>
          </cell>
        </row>
        <row r="1271">
          <cell r="A1271" t="str">
            <v/>
          </cell>
          <cell r="B1271" t="str">
            <v>4027105	BOLSA</v>
          </cell>
          <cell r="C1271" t="str">
            <v/>
          </cell>
          <cell r="D1271">
            <v>0</v>
          </cell>
        </row>
        <row r="1272">
          <cell r="A1272">
            <v>4027105</v>
          </cell>
          <cell r="B1272" t="str">
            <v>4027105</v>
          </cell>
          <cell r="C1272" t="str">
            <v>BOLSA DE POLIETILENO CON CIERRE</v>
          </cell>
          <cell r="D1272">
            <v>0</v>
          </cell>
        </row>
        <row r="1273">
          <cell r="A1273" t="str">
            <v/>
          </cell>
          <cell r="B1273" t="str">
            <v>4027142	BOLSA</v>
          </cell>
          <cell r="C1273" t="str">
            <v/>
          </cell>
          <cell r="D1273">
            <v>0</v>
          </cell>
        </row>
        <row r="1274">
          <cell r="A1274">
            <v>4027142</v>
          </cell>
          <cell r="B1274" t="str">
            <v>4027142</v>
          </cell>
          <cell r="C1274" t="str">
            <v>BOLSA DE POLIETILENO TRANSP C CIERRE</v>
          </cell>
          <cell r="D1274">
            <v>0</v>
          </cell>
        </row>
        <row r="1275">
          <cell r="A1275" t="str">
            <v/>
          </cell>
          <cell r="B1275" t="str">
            <v>4027710	BOLSA</v>
          </cell>
          <cell r="C1275" t="str">
            <v/>
          </cell>
          <cell r="D1275">
            <v>0</v>
          </cell>
        </row>
        <row r="1276">
          <cell r="A1276">
            <v>4027710</v>
          </cell>
          <cell r="B1276" t="str">
            <v>4027710</v>
          </cell>
          <cell r="C1276" t="str">
            <v>BOLSA POLIET TRANSP C CIERRE PRESION</v>
          </cell>
          <cell r="D1276">
            <v>0</v>
          </cell>
        </row>
        <row r="1277">
          <cell r="A1277" t="str">
            <v/>
          </cell>
          <cell r="B1277" t="str">
            <v>4027813	BOLSA</v>
          </cell>
          <cell r="C1277" t="str">
            <v/>
          </cell>
          <cell r="D1277">
            <v>0</v>
          </cell>
        </row>
        <row r="1278">
          <cell r="A1278">
            <v>4027813</v>
          </cell>
          <cell r="B1278" t="str">
            <v>4027813</v>
          </cell>
          <cell r="C1278" t="str">
            <v>BOLSA POLIETILENO TRANSP C CIERRE</v>
          </cell>
          <cell r="D1278">
            <v>0</v>
          </cell>
        </row>
        <row r="1279">
          <cell r="A1279" t="str">
            <v/>
          </cell>
          <cell r="B1279" t="str">
            <v>4101002	GARIB</v>
          </cell>
          <cell r="C1279" t="str">
            <v/>
          </cell>
          <cell r="D1279">
            <v>0</v>
          </cell>
        </row>
        <row r="1280">
          <cell r="A1280">
            <v>4101002</v>
          </cell>
          <cell r="B1280" t="str">
            <v>4101002</v>
          </cell>
          <cell r="C1280" t="str">
            <v>GARIBALDINA RIP MAO TIGER CEL 2XS/2XL</v>
          </cell>
          <cell r="D1280">
            <v>0</v>
          </cell>
        </row>
        <row r="1281">
          <cell r="A1281" t="str">
            <v/>
          </cell>
          <cell r="B1281" t="str">
            <v>4101003	GARIB</v>
          </cell>
          <cell r="C1281" t="str">
            <v/>
          </cell>
          <cell r="D1281">
            <v>0</v>
          </cell>
        </row>
        <row r="1282">
          <cell r="A1282">
            <v>4101003</v>
          </cell>
          <cell r="B1282" t="str">
            <v>4101003</v>
          </cell>
          <cell r="C1282" t="str">
            <v>GARIBALDINA RIP MAO TIGER CEL 3XL/5XL</v>
          </cell>
          <cell r="D1282">
            <v>0</v>
          </cell>
        </row>
        <row r="1283">
          <cell r="A1283">
            <v>412</v>
          </cell>
          <cell r="B1283" t="str">
            <v>412</v>
          </cell>
          <cell r="C1283" t="str">
            <v/>
          </cell>
          <cell r="D1283">
            <v>0</v>
          </cell>
        </row>
        <row r="1284">
          <cell r="A1284">
            <v>4120000</v>
          </cell>
          <cell r="B1284" t="str">
            <v>4120000</v>
          </cell>
          <cell r="C1284" t="str">
            <v>CAMISA ML BAT GRIS OSCURO MUESTRA T42</v>
          </cell>
          <cell r="D1284">
            <v>0</v>
          </cell>
        </row>
        <row r="1285">
          <cell r="A1285">
            <v>4120001</v>
          </cell>
          <cell r="B1285" t="str">
            <v>4120001</v>
          </cell>
          <cell r="C1285" t="str">
            <v>CAMISA ML BAT GRIS TORCASA MUESTRA T42</v>
          </cell>
          <cell r="D1285">
            <v>0</v>
          </cell>
        </row>
        <row r="1286">
          <cell r="A1286">
            <v>4120003</v>
          </cell>
          <cell r="B1286" t="str">
            <v>4120003</v>
          </cell>
          <cell r="C1286" t="str">
            <v>CAMISA ML BAT GRIS TORC 34/44 RER</v>
          </cell>
          <cell r="D1286">
            <v>3800</v>
          </cell>
        </row>
        <row r="1287">
          <cell r="A1287">
            <v>4120004</v>
          </cell>
          <cell r="B1287" t="str">
            <v>4120004</v>
          </cell>
          <cell r="C1287" t="str">
            <v>CAMISA MC BAT GRIS TORC CORB 52/56 RER</v>
          </cell>
          <cell r="D1287">
            <v>3900</v>
          </cell>
        </row>
        <row r="1288">
          <cell r="A1288">
            <v>4120005</v>
          </cell>
          <cell r="B1288" t="str">
            <v>4120005</v>
          </cell>
          <cell r="C1288" t="str">
            <v>CAMISA ML BAT GRIS TORC 46/50 RER</v>
          </cell>
          <cell r="D1288">
            <v>3950</v>
          </cell>
        </row>
        <row r="1289">
          <cell r="A1289">
            <v>4120006</v>
          </cell>
          <cell r="B1289" t="str">
            <v>4120006</v>
          </cell>
          <cell r="C1289" t="str">
            <v>CAMISA ML BAT GRIS TORC 52/56 RER</v>
          </cell>
          <cell r="D1289">
            <v>4100</v>
          </cell>
        </row>
        <row r="1290">
          <cell r="A1290">
            <v>4120007</v>
          </cell>
          <cell r="B1290" t="str">
            <v>4120007</v>
          </cell>
          <cell r="C1290" t="str">
            <v>CAMISA MC BAT GRIS TORC CORB 34/44 RER</v>
          </cell>
          <cell r="D1290">
            <v>3600</v>
          </cell>
        </row>
        <row r="1291">
          <cell r="A1291">
            <v>4120008</v>
          </cell>
          <cell r="B1291" t="str">
            <v>4120008</v>
          </cell>
          <cell r="C1291" t="str">
            <v>CAMISA MC BAT GRIS TORC CORB 46/50 RER</v>
          </cell>
          <cell r="D1291">
            <v>3750</v>
          </cell>
        </row>
        <row r="1292">
          <cell r="A1292">
            <v>4120009</v>
          </cell>
          <cell r="B1292" t="str">
            <v>4120009</v>
          </cell>
          <cell r="C1292" t="str">
            <v>CAMISA ML BAT NEGRA 34/44 RER</v>
          </cell>
          <cell r="D1292">
            <v>3800</v>
          </cell>
        </row>
        <row r="1293">
          <cell r="A1293">
            <v>4120010</v>
          </cell>
          <cell r="B1293" t="str">
            <v>4120010</v>
          </cell>
          <cell r="C1293" t="str">
            <v>CAMISA ML BAT NEGRA 46/50 RER</v>
          </cell>
          <cell r="D1293">
            <v>3950</v>
          </cell>
        </row>
        <row r="1294">
          <cell r="A1294">
            <v>4120011</v>
          </cell>
          <cell r="B1294" t="str">
            <v>4120011</v>
          </cell>
          <cell r="C1294" t="str">
            <v>CAMISA ML BAT CLTE ITAL 32/44 RER</v>
          </cell>
          <cell r="D1294">
            <v>3800</v>
          </cell>
        </row>
        <row r="1295">
          <cell r="A1295">
            <v>4120012</v>
          </cell>
          <cell r="B1295" t="str">
            <v>4120012</v>
          </cell>
          <cell r="C1295" t="str">
            <v>CAMISA ML BAT CLTE ITAL 46/50 RER</v>
          </cell>
          <cell r="D1295">
            <v>3950</v>
          </cell>
        </row>
        <row r="1296">
          <cell r="A1296">
            <v>4120013</v>
          </cell>
          <cell r="B1296" t="str">
            <v>4120013</v>
          </cell>
          <cell r="C1296" t="str">
            <v>CAMISA ML BAT CLTE ITAL 52/56 RER</v>
          </cell>
          <cell r="D1296">
            <v>4100</v>
          </cell>
        </row>
        <row r="1297">
          <cell r="A1297">
            <v>4120015</v>
          </cell>
          <cell r="B1297" t="str">
            <v>4120015</v>
          </cell>
          <cell r="C1297" t="str">
            <v>CAMISA MC BAT CELESTE ITAL 32/44 RER</v>
          </cell>
          <cell r="D1297">
            <v>3600</v>
          </cell>
        </row>
        <row r="1298">
          <cell r="A1298">
            <v>4120016</v>
          </cell>
          <cell r="B1298" t="str">
            <v>4120016</v>
          </cell>
          <cell r="C1298" t="str">
            <v>CAMISA MC BAT CELESTE ITAL 46/50 RER</v>
          </cell>
          <cell r="D1298">
            <v>3750</v>
          </cell>
        </row>
        <row r="1299">
          <cell r="A1299">
            <v>4120018</v>
          </cell>
          <cell r="B1299" t="str">
            <v>4120018</v>
          </cell>
          <cell r="C1299" t="str">
            <v>CAMISA MC BAT CELESTE ITAL 52/56 RER</v>
          </cell>
          <cell r="D1299">
            <v>3900</v>
          </cell>
        </row>
        <row r="1300">
          <cell r="A1300">
            <v>4120020</v>
          </cell>
          <cell r="B1300" t="str">
            <v>4120020</v>
          </cell>
          <cell r="C1300" t="str">
            <v>CAMISA ML URB TMAN 32/44 RER</v>
          </cell>
          <cell r="D1300">
            <v>4009.81</v>
          </cell>
        </row>
        <row r="1301">
          <cell r="A1301">
            <v>4120021</v>
          </cell>
          <cell r="B1301" t="str">
            <v>4120021</v>
          </cell>
          <cell r="C1301" t="str">
            <v>CAMISA ML URB TMAN 46/50 RER</v>
          </cell>
          <cell r="D1301">
            <v>4127.75</v>
          </cell>
        </row>
        <row r="1302">
          <cell r="A1302" t="str">
            <v/>
          </cell>
          <cell r="B1302" t="str">
            <v>4120022	CAMIS</v>
          </cell>
          <cell r="C1302" t="str">
            <v/>
          </cell>
          <cell r="D1302">
            <v>0</v>
          </cell>
        </row>
        <row r="1303">
          <cell r="A1303">
            <v>4120022</v>
          </cell>
          <cell r="B1303" t="str">
            <v>4120022</v>
          </cell>
          <cell r="C1303" t="str">
            <v>CAMISA ML URB TMAN 58/62 RER</v>
          </cell>
          <cell r="D1303">
            <v>0</v>
          </cell>
        </row>
        <row r="1304">
          <cell r="A1304">
            <v>4120023</v>
          </cell>
          <cell r="B1304" t="str">
            <v>4120023</v>
          </cell>
          <cell r="C1304" t="str">
            <v>CAMISA ML URB TMAN 52/56 RER</v>
          </cell>
          <cell r="D1304">
            <v>4481.5600000000004</v>
          </cell>
        </row>
        <row r="1305">
          <cell r="A1305">
            <v>4120024</v>
          </cell>
          <cell r="B1305" t="str">
            <v>4120024</v>
          </cell>
          <cell r="C1305" t="str">
            <v>CAMISA ML BAT CEL FORR 32/44 RER</v>
          </cell>
          <cell r="D1305">
            <v>3200</v>
          </cell>
        </row>
        <row r="1306">
          <cell r="A1306" t="str">
            <v/>
          </cell>
          <cell r="B1306" t="str">
            <v>4120025	CAMIS</v>
          </cell>
          <cell r="C1306" t="str">
            <v/>
          </cell>
          <cell r="D1306">
            <v>0</v>
          </cell>
        </row>
        <row r="1307">
          <cell r="A1307">
            <v>4120025</v>
          </cell>
          <cell r="B1307" t="str">
            <v>4120025</v>
          </cell>
          <cell r="C1307" t="str">
            <v>CAMISA ML BAT CEL FORR 46/50 RER</v>
          </cell>
          <cell r="D1307">
            <v>3300</v>
          </cell>
        </row>
        <row r="1308">
          <cell r="A1308" t="str">
            <v/>
          </cell>
          <cell r="B1308" t="str">
            <v>4120026	CAMIS</v>
          </cell>
          <cell r="C1308" t="str">
            <v/>
          </cell>
          <cell r="D1308">
            <v>0</v>
          </cell>
        </row>
        <row r="1309">
          <cell r="A1309">
            <v>4120026</v>
          </cell>
          <cell r="B1309" t="str">
            <v>4120026</v>
          </cell>
          <cell r="C1309" t="str">
            <v>CAMISA ML BAT CEL FORR 52/56 RER</v>
          </cell>
          <cell r="D1309">
            <v>0</v>
          </cell>
        </row>
        <row r="1310">
          <cell r="A1310">
            <v>4120027</v>
          </cell>
          <cell r="B1310" t="str">
            <v>4120027</v>
          </cell>
          <cell r="C1310" t="str">
            <v>CAMISA ML BAT NEG FORR 32/44 RER</v>
          </cell>
          <cell r="D1310">
            <v>3200</v>
          </cell>
        </row>
        <row r="1311">
          <cell r="A1311">
            <v>4120028</v>
          </cell>
          <cell r="B1311" t="str">
            <v>4120028</v>
          </cell>
          <cell r="C1311" t="str">
            <v>CAMISA ML BAT NEG FORR 46/50 RER</v>
          </cell>
          <cell r="D1311">
            <v>3300</v>
          </cell>
        </row>
        <row r="1312">
          <cell r="A1312" t="str">
            <v/>
          </cell>
          <cell r="B1312" t="str">
            <v>4120029	CAMIS</v>
          </cell>
          <cell r="C1312" t="str">
            <v/>
          </cell>
          <cell r="D1312">
            <v>0</v>
          </cell>
        </row>
        <row r="1313">
          <cell r="A1313">
            <v>4120029</v>
          </cell>
          <cell r="B1313" t="str">
            <v>4120029</v>
          </cell>
          <cell r="C1313" t="str">
            <v>CAMISA ML BAT NEG FORR 52/56 RER</v>
          </cell>
          <cell r="D1313">
            <v>0</v>
          </cell>
        </row>
        <row r="1314">
          <cell r="A1314" t="str">
            <v/>
          </cell>
          <cell r="B1314" t="str">
            <v>4120030	CAMIS</v>
          </cell>
          <cell r="C1314" t="str">
            <v/>
          </cell>
          <cell r="D1314">
            <v>0</v>
          </cell>
        </row>
        <row r="1315">
          <cell r="A1315">
            <v>4120030</v>
          </cell>
          <cell r="B1315" t="str">
            <v>4120030</v>
          </cell>
          <cell r="C1315" t="str">
            <v>CAMISA MC DALV ELIMINAR</v>
          </cell>
          <cell r="D1315">
            <v>0</v>
          </cell>
        </row>
        <row r="1316">
          <cell r="A1316" t="str">
            <v/>
          </cell>
          <cell r="B1316" t="str">
            <v>4120031	CAMIS</v>
          </cell>
          <cell r="C1316" t="str">
            <v/>
          </cell>
          <cell r="D1316">
            <v>0</v>
          </cell>
        </row>
        <row r="1317">
          <cell r="A1317">
            <v>4120031</v>
          </cell>
          <cell r="B1317" t="str">
            <v>4120031</v>
          </cell>
          <cell r="C1317" t="str">
            <v>CAMISA MC DALV ELIMINAR</v>
          </cell>
          <cell r="D1317">
            <v>0</v>
          </cell>
        </row>
        <row r="1318">
          <cell r="A1318">
            <v>4120032</v>
          </cell>
          <cell r="B1318" t="str">
            <v>4120032</v>
          </cell>
          <cell r="C1318" t="str">
            <v>CAMISA MC DALV ELIMINAR</v>
          </cell>
          <cell r="D1318">
            <v>0</v>
          </cell>
        </row>
        <row r="1319">
          <cell r="A1319" t="str">
            <v/>
          </cell>
          <cell r="B1319" t="str">
            <v>4120033	CAMIS</v>
          </cell>
          <cell r="C1319" t="str">
            <v/>
          </cell>
          <cell r="D1319">
            <v>0</v>
          </cell>
        </row>
        <row r="1320">
          <cell r="A1320">
            <v>4120033</v>
          </cell>
          <cell r="B1320" t="str">
            <v>4120033</v>
          </cell>
          <cell r="C1320" t="str">
            <v>CAMISA MC DALV ELIMINAR</v>
          </cell>
          <cell r="D1320">
            <v>0</v>
          </cell>
        </row>
        <row r="1321">
          <cell r="A1321" t="str">
            <v/>
          </cell>
          <cell r="B1321" t="str">
            <v>4120035	CAMIS</v>
          </cell>
          <cell r="C1321" t="str">
            <v/>
          </cell>
          <cell r="D1321">
            <v>0</v>
          </cell>
        </row>
        <row r="1322">
          <cell r="A1322">
            <v>4120035</v>
          </cell>
          <cell r="B1322" t="str">
            <v>4120035</v>
          </cell>
          <cell r="C1322" t="str">
            <v>CAMISA MC COMBINADA SARPOL/ESPER 32/44 R</v>
          </cell>
          <cell r="D1322">
            <v>0</v>
          </cell>
        </row>
        <row r="1323">
          <cell r="A1323" t="str">
            <v/>
          </cell>
          <cell r="B1323" t="str">
            <v>4120036	CAMIS</v>
          </cell>
          <cell r="C1323" t="str">
            <v/>
          </cell>
          <cell r="D1323">
            <v>0</v>
          </cell>
        </row>
        <row r="1324">
          <cell r="A1324">
            <v>4120036</v>
          </cell>
          <cell r="B1324" t="str">
            <v>4120036</v>
          </cell>
          <cell r="C1324" t="str">
            <v>CAMISA MC COMBINADA SARPOL/ESPER 46/50 R</v>
          </cell>
          <cell r="D1324">
            <v>0</v>
          </cell>
        </row>
        <row r="1325">
          <cell r="A1325" t="str">
            <v/>
          </cell>
          <cell r="B1325" t="str">
            <v>4120037	CAMIS</v>
          </cell>
          <cell r="C1325" t="str">
            <v/>
          </cell>
          <cell r="D1325">
            <v>0</v>
          </cell>
        </row>
        <row r="1326">
          <cell r="A1326">
            <v>4120037</v>
          </cell>
          <cell r="B1326" t="str">
            <v>4120037</v>
          </cell>
          <cell r="C1326" t="str">
            <v>CAMISA MC COMBINADA SARPOL/ESPER 52/60 R</v>
          </cell>
          <cell r="D1326">
            <v>0</v>
          </cell>
        </row>
        <row r="1327">
          <cell r="A1327" t="str">
            <v/>
          </cell>
          <cell r="B1327" t="str">
            <v>4120038	CAMIS</v>
          </cell>
          <cell r="C1327" t="str">
            <v/>
          </cell>
          <cell r="D1327">
            <v>0</v>
          </cell>
        </row>
        <row r="1328">
          <cell r="A1328">
            <v>4120038</v>
          </cell>
          <cell r="B1328" t="str">
            <v>4120038</v>
          </cell>
          <cell r="C1328" t="str">
            <v>CAMISA MC BAT BLANCA CORBATA 34/44 RER</v>
          </cell>
          <cell r="D1328">
            <v>0</v>
          </cell>
        </row>
        <row r="1329">
          <cell r="A1329" t="str">
            <v/>
          </cell>
          <cell r="B1329" t="str">
            <v>4120039	CAMIS</v>
          </cell>
          <cell r="C1329" t="str">
            <v/>
          </cell>
          <cell r="D1329">
            <v>0</v>
          </cell>
        </row>
        <row r="1330">
          <cell r="A1330">
            <v>4120039</v>
          </cell>
          <cell r="B1330" t="str">
            <v>4120039</v>
          </cell>
          <cell r="C1330" t="str">
            <v>CAMISA MC BAT BLANCA CORBATA 46/50 RER</v>
          </cell>
          <cell r="D1330">
            <v>0</v>
          </cell>
        </row>
        <row r="1331">
          <cell r="A1331" t="str">
            <v/>
          </cell>
          <cell r="B1331" t="str">
            <v>4120040	CAMIS</v>
          </cell>
          <cell r="C1331" t="str">
            <v/>
          </cell>
          <cell r="D1331">
            <v>0</v>
          </cell>
        </row>
        <row r="1332">
          <cell r="A1332">
            <v>4120040</v>
          </cell>
          <cell r="B1332" t="str">
            <v>4120040</v>
          </cell>
          <cell r="C1332" t="str">
            <v>CAMISA MC BAT BLANCA CORBATA 52/56 RER</v>
          </cell>
          <cell r="D1332">
            <v>0</v>
          </cell>
        </row>
        <row r="1333">
          <cell r="A1333" t="str">
            <v/>
          </cell>
          <cell r="B1333" t="str">
            <v>4120041	CAMIS</v>
          </cell>
          <cell r="C1333" t="str">
            <v/>
          </cell>
          <cell r="D1333">
            <v>0</v>
          </cell>
        </row>
        <row r="1334">
          <cell r="A1334">
            <v>4120041</v>
          </cell>
          <cell r="B1334" t="str">
            <v>4120041</v>
          </cell>
          <cell r="C1334" t="str">
            <v>CAMISA MC BAT BLANCA CORBATA 58/62 RER</v>
          </cell>
          <cell r="D1334">
            <v>0</v>
          </cell>
        </row>
        <row r="1335">
          <cell r="A1335">
            <v>4120042</v>
          </cell>
          <cell r="B1335" t="str">
            <v>4120042</v>
          </cell>
          <cell r="C1335" t="str">
            <v>CAMISA MC BAT GRIS TORC SOLAPA 34/44 RER</v>
          </cell>
          <cell r="D1335">
            <v>3600</v>
          </cell>
        </row>
        <row r="1336">
          <cell r="A1336">
            <v>4120043</v>
          </cell>
          <cell r="B1336" t="str">
            <v>4120043</v>
          </cell>
          <cell r="C1336" t="str">
            <v>CAMISA MC BAT GRIS TORC SOLAPA 46/50 RER</v>
          </cell>
          <cell r="D1336">
            <v>3750</v>
          </cell>
        </row>
        <row r="1337">
          <cell r="A1337">
            <v>4120044</v>
          </cell>
          <cell r="B1337" t="str">
            <v>4120044</v>
          </cell>
          <cell r="C1337" t="str">
            <v>CAMISA MC BAT GRIS TORC SOLAPA 52/56 RER</v>
          </cell>
          <cell r="D1337">
            <v>3900</v>
          </cell>
        </row>
        <row r="1338">
          <cell r="A1338" t="str">
            <v/>
          </cell>
          <cell r="B1338" t="str">
            <v>4120045	CAMIS</v>
          </cell>
          <cell r="C1338" t="str">
            <v/>
          </cell>
          <cell r="D1338">
            <v>0</v>
          </cell>
        </row>
        <row r="1339">
          <cell r="A1339">
            <v>4120045</v>
          </cell>
          <cell r="B1339" t="str">
            <v>4120045</v>
          </cell>
          <cell r="C1339" t="str">
            <v>CAMISA MC BAT GRIS TORC SOLAPA 58/62 RER</v>
          </cell>
          <cell r="D1339">
            <v>0</v>
          </cell>
        </row>
        <row r="1340">
          <cell r="A1340" t="str">
            <v/>
          </cell>
          <cell r="B1340" t="str">
            <v>4120046	CAMIS</v>
          </cell>
          <cell r="C1340" t="str">
            <v/>
          </cell>
          <cell r="D1340">
            <v>0</v>
          </cell>
        </row>
        <row r="1341">
          <cell r="A1341">
            <v>4120046</v>
          </cell>
          <cell r="B1341" t="str">
            <v>4120046</v>
          </cell>
          <cell r="C1341" t="str">
            <v>CAMISA ML COMBINADA SARPOL/ESPERA 32/44</v>
          </cell>
          <cell r="D1341">
            <v>0</v>
          </cell>
        </row>
        <row r="1342">
          <cell r="A1342" t="str">
            <v/>
          </cell>
          <cell r="B1342" t="str">
            <v>4120047	CAMIS</v>
          </cell>
          <cell r="C1342" t="str">
            <v/>
          </cell>
          <cell r="D1342">
            <v>0</v>
          </cell>
        </row>
        <row r="1343">
          <cell r="A1343">
            <v>4120047</v>
          </cell>
          <cell r="B1343" t="str">
            <v>4120047</v>
          </cell>
          <cell r="C1343" t="str">
            <v>CAMISA ML COMBINADA SARPOL/ESPERA 46/50</v>
          </cell>
          <cell r="D1343">
            <v>0</v>
          </cell>
        </row>
        <row r="1344">
          <cell r="A1344" t="str">
            <v/>
          </cell>
          <cell r="B1344" t="str">
            <v>4120048	CAMIS</v>
          </cell>
          <cell r="C1344" t="str">
            <v/>
          </cell>
          <cell r="D1344">
            <v>0</v>
          </cell>
        </row>
        <row r="1345">
          <cell r="A1345">
            <v>4120048</v>
          </cell>
          <cell r="B1345" t="str">
            <v>4120048</v>
          </cell>
          <cell r="C1345" t="str">
            <v>CAMISA ML COMBINADA SARPOL 52/56 RER</v>
          </cell>
          <cell r="D1345">
            <v>0</v>
          </cell>
        </row>
        <row r="1346">
          <cell r="A1346" t="str">
            <v/>
          </cell>
          <cell r="B1346" t="str">
            <v>4120050	CAMIS</v>
          </cell>
          <cell r="C1346" t="str">
            <v/>
          </cell>
          <cell r="D1346">
            <v>0</v>
          </cell>
        </row>
        <row r="1347">
          <cell r="A1347">
            <v>4120050</v>
          </cell>
          <cell r="B1347" t="str">
            <v>4120050</v>
          </cell>
          <cell r="C1347" t="str">
            <v>CAMISA ML TRANSITO GUAYMALLEN RER</v>
          </cell>
          <cell r="D1347">
            <v>0</v>
          </cell>
        </row>
        <row r="1348">
          <cell r="A1348" t="str">
            <v/>
          </cell>
          <cell r="B1348" t="str">
            <v>4120051	CAMIS</v>
          </cell>
          <cell r="C1348" t="str">
            <v/>
          </cell>
          <cell r="D1348">
            <v>0</v>
          </cell>
        </row>
        <row r="1349">
          <cell r="A1349">
            <v>4120051</v>
          </cell>
          <cell r="B1349" t="str">
            <v>4120051</v>
          </cell>
          <cell r="C1349" t="str">
            <v>CAMISA ML DEFENZA CIVIL GUAYMALLEN RER</v>
          </cell>
          <cell r="D1349">
            <v>0</v>
          </cell>
        </row>
        <row r="1350">
          <cell r="A1350" t="str">
            <v/>
          </cell>
          <cell r="B1350" t="str">
            <v>4120052	CAMIS</v>
          </cell>
          <cell r="C1350" t="str">
            <v/>
          </cell>
          <cell r="D1350">
            <v>0</v>
          </cell>
        </row>
        <row r="1351">
          <cell r="A1351">
            <v>4120052</v>
          </cell>
          <cell r="B1351" t="str">
            <v>4120052</v>
          </cell>
          <cell r="C1351" t="str">
            <v>CAMISA ML DEMARCACION VIAL GLLEN RER</v>
          </cell>
          <cell r="D1351">
            <v>0</v>
          </cell>
        </row>
        <row r="1352">
          <cell r="A1352" t="str">
            <v/>
          </cell>
          <cell r="B1352" t="str">
            <v>4120055	CAMIS</v>
          </cell>
          <cell r="C1352" t="str">
            <v/>
          </cell>
          <cell r="D1352">
            <v>0</v>
          </cell>
        </row>
        <row r="1353">
          <cell r="A1353">
            <v>4120055</v>
          </cell>
          <cell r="B1353" t="str">
            <v>4120055</v>
          </cell>
          <cell r="C1353" t="str">
            <v>CAMISA ML GAB ROJA 34/44 RER</v>
          </cell>
          <cell r="D1353">
            <v>0</v>
          </cell>
        </row>
        <row r="1354">
          <cell r="A1354" t="str">
            <v/>
          </cell>
          <cell r="B1354" t="str">
            <v>4120056	CAMIS</v>
          </cell>
          <cell r="C1354" t="str">
            <v/>
          </cell>
          <cell r="D1354">
            <v>0</v>
          </cell>
        </row>
        <row r="1355">
          <cell r="A1355">
            <v>4120056</v>
          </cell>
          <cell r="B1355" t="str">
            <v>4120056</v>
          </cell>
          <cell r="C1355" t="str">
            <v>CAMISA ML GAB ROJA 46/50 RER</v>
          </cell>
          <cell r="D1355">
            <v>0</v>
          </cell>
        </row>
        <row r="1356">
          <cell r="A1356" t="str">
            <v/>
          </cell>
          <cell r="B1356" t="str">
            <v>4120057	CAMIS</v>
          </cell>
          <cell r="C1356" t="str">
            <v/>
          </cell>
          <cell r="D1356">
            <v>0</v>
          </cell>
        </row>
        <row r="1357">
          <cell r="A1357">
            <v>4120057</v>
          </cell>
          <cell r="B1357" t="str">
            <v>4120057</v>
          </cell>
          <cell r="C1357" t="str">
            <v>CAMISA ML GAB ROJA 52/56 RER</v>
          </cell>
          <cell r="D1357">
            <v>0</v>
          </cell>
        </row>
        <row r="1358">
          <cell r="A1358">
            <v>4120058</v>
          </cell>
          <cell r="B1358" t="str">
            <v>4120058</v>
          </cell>
          <cell r="C1358" t="str">
            <v>CAMISA ML BAT CELESTE VIP 34/44 RER</v>
          </cell>
          <cell r="D1358">
            <v>3800</v>
          </cell>
        </row>
        <row r="1359">
          <cell r="A1359">
            <v>4120059</v>
          </cell>
          <cell r="B1359" t="str">
            <v>4120059</v>
          </cell>
          <cell r="C1359" t="str">
            <v>CAMISA ML BAT CELESTE VIP 46/50 RER</v>
          </cell>
          <cell r="D1359">
            <v>3950</v>
          </cell>
        </row>
        <row r="1360">
          <cell r="A1360">
            <v>4120060</v>
          </cell>
          <cell r="B1360" t="str">
            <v>4120060</v>
          </cell>
          <cell r="C1360" t="str">
            <v>CAMISA ML BAT CELESTE VIP 52/56 RER</v>
          </cell>
          <cell r="D1360">
            <v>4100</v>
          </cell>
        </row>
        <row r="1361">
          <cell r="A1361">
            <v>4120061</v>
          </cell>
          <cell r="B1361" t="str">
            <v>4120061</v>
          </cell>
          <cell r="C1361" t="str">
            <v>CAMISA ML BAT CELESTE VIP 58/66 RER</v>
          </cell>
          <cell r="D1361">
            <v>4300</v>
          </cell>
        </row>
        <row r="1362">
          <cell r="A1362">
            <v>4120062</v>
          </cell>
          <cell r="B1362" t="str">
            <v>4120062</v>
          </cell>
          <cell r="C1362" t="str">
            <v>CAMISA ML BAT BLANCA VIP 34/44</v>
          </cell>
          <cell r="D1362">
            <v>3700</v>
          </cell>
        </row>
        <row r="1363">
          <cell r="A1363">
            <v>4120063</v>
          </cell>
          <cell r="B1363" t="str">
            <v>4120063</v>
          </cell>
          <cell r="C1363" t="str">
            <v>CAMISA ML BAT BLANCA VIP 46/50</v>
          </cell>
          <cell r="D1363">
            <v>3850</v>
          </cell>
        </row>
        <row r="1364">
          <cell r="A1364">
            <v>4120064</v>
          </cell>
          <cell r="B1364" t="str">
            <v>4120064</v>
          </cell>
          <cell r="C1364" t="str">
            <v>CAMISA ML BAT BLANCA VIP 52/56</v>
          </cell>
          <cell r="D1364">
            <v>4000</v>
          </cell>
        </row>
        <row r="1365">
          <cell r="A1365" t="str">
            <v/>
          </cell>
          <cell r="B1365" t="str">
            <v>4120065	CAMIS</v>
          </cell>
          <cell r="C1365" t="str">
            <v/>
          </cell>
          <cell r="D1365">
            <v>0</v>
          </cell>
        </row>
        <row r="1366">
          <cell r="A1366">
            <v>4120065</v>
          </cell>
          <cell r="B1366" t="str">
            <v>4120065</v>
          </cell>
          <cell r="C1366" t="str">
            <v>CAMISA ML BAT BLANCA VIP 58/66</v>
          </cell>
          <cell r="D1366">
            <v>0</v>
          </cell>
        </row>
        <row r="1367">
          <cell r="A1367">
            <v>4120066</v>
          </cell>
          <cell r="B1367" t="str">
            <v>4120066</v>
          </cell>
          <cell r="C1367" t="str">
            <v>CAMISA ML BAT GRIS VIP 34/44 RER</v>
          </cell>
          <cell r="D1367">
            <v>3800</v>
          </cell>
        </row>
        <row r="1368">
          <cell r="A1368">
            <v>4120067</v>
          </cell>
          <cell r="B1368" t="str">
            <v>4120067</v>
          </cell>
          <cell r="C1368" t="str">
            <v>CAMISA ML BAT GRIS VIP 46/50 RER</v>
          </cell>
          <cell r="D1368">
            <v>3950</v>
          </cell>
        </row>
        <row r="1369">
          <cell r="A1369">
            <v>4120068</v>
          </cell>
          <cell r="B1369" t="str">
            <v>4120068</v>
          </cell>
          <cell r="C1369" t="str">
            <v>CAMISA ML BAT GRIS VIP 52/56 RER</v>
          </cell>
          <cell r="D1369">
            <v>4100</v>
          </cell>
        </row>
        <row r="1370">
          <cell r="A1370">
            <v>4120069</v>
          </cell>
          <cell r="B1370" t="str">
            <v>4120069</v>
          </cell>
          <cell r="C1370" t="str">
            <v>CAMISA ML BAT GRIS VIP 58/66 RER</v>
          </cell>
          <cell r="D1370">
            <v>4200</v>
          </cell>
        </row>
        <row r="1371">
          <cell r="A1371">
            <v>4120070</v>
          </cell>
          <cell r="B1371" t="str">
            <v>4120070</v>
          </cell>
          <cell r="C1371" t="str">
            <v>CAMISA MC CEL SOLAPA VIP 34/44</v>
          </cell>
          <cell r="D1371">
            <v>3600</v>
          </cell>
        </row>
        <row r="1372">
          <cell r="A1372">
            <v>4120071</v>
          </cell>
          <cell r="B1372" t="str">
            <v>4120071</v>
          </cell>
          <cell r="C1372" t="str">
            <v>CAMISA MC CEL SOLAPA VIP 46/50</v>
          </cell>
          <cell r="D1372">
            <v>3750</v>
          </cell>
        </row>
        <row r="1373">
          <cell r="A1373">
            <v>4120072</v>
          </cell>
          <cell r="B1373" t="str">
            <v>4120072</v>
          </cell>
          <cell r="C1373" t="str">
            <v>CAMISA MC CEL SOLAPA VIP 52/56</v>
          </cell>
          <cell r="D1373">
            <v>3900</v>
          </cell>
        </row>
        <row r="1374">
          <cell r="A1374">
            <v>4120073</v>
          </cell>
          <cell r="B1374" t="str">
            <v>4120073</v>
          </cell>
          <cell r="C1374" t="str">
            <v>CAMISA MC CEL SOLAPA VIP 58/66</v>
          </cell>
          <cell r="D1374">
            <v>4050</v>
          </cell>
        </row>
        <row r="1375">
          <cell r="A1375">
            <v>4120074</v>
          </cell>
          <cell r="B1375" t="str">
            <v>4120074</v>
          </cell>
          <cell r="C1375" t="str">
            <v>CAMISA MC BLANCA SOLAPA VIP 34/44</v>
          </cell>
          <cell r="D1375">
            <v>3400</v>
          </cell>
        </row>
        <row r="1376">
          <cell r="A1376">
            <v>4120075</v>
          </cell>
          <cell r="B1376" t="str">
            <v>4120075</v>
          </cell>
          <cell r="C1376" t="str">
            <v>CAMISA MC BLANCA SOLAPA VIP 46/50</v>
          </cell>
          <cell r="D1376">
            <v>3550</v>
          </cell>
        </row>
        <row r="1377">
          <cell r="A1377">
            <v>4120076</v>
          </cell>
          <cell r="B1377" t="str">
            <v>4120076</v>
          </cell>
          <cell r="C1377" t="str">
            <v>CAMISA MC BLANCA SOLAPA VIP 52/56</v>
          </cell>
          <cell r="D1377">
            <v>3700</v>
          </cell>
        </row>
        <row r="1378">
          <cell r="A1378">
            <v>4120077</v>
          </cell>
          <cell r="B1378" t="str">
            <v>4120077</v>
          </cell>
          <cell r="C1378" t="str">
            <v>CAMISA MC BLANCA SOLAPA VIP 58/66</v>
          </cell>
          <cell r="D1378">
            <v>3850</v>
          </cell>
        </row>
        <row r="1379">
          <cell r="A1379">
            <v>4120078</v>
          </cell>
          <cell r="B1379" t="str">
            <v>4120078</v>
          </cell>
          <cell r="C1379" t="str">
            <v>CAMISA MC GRIS SOLAPA VIP 34/44</v>
          </cell>
          <cell r="D1379">
            <v>3600</v>
          </cell>
        </row>
        <row r="1380">
          <cell r="A1380">
            <v>4120079</v>
          </cell>
          <cell r="B1380" t="str">
            <v>4120079</v>
          </cell>
          <cell r="C1380" t="str">
            <v>CAMISA MC GRIS SOLAPA VIP 46/50</v>
          </cell>
          <cell r="D1380">
            <v>3750</v>
          </cell>
        </row>
        <row r="1381">
          <cell r="A1381">
            <v>4120080</v>
          </cell>
          <cell r="B1381" t="str">
            <v>4120080</v>
          </cell>
          <cell r="C1381" t="str">
            <v>CAMISA MC GRIS SOLAPA VIP 52/56</v>
          </cell>
          <cell r="D1381">
            <v>3900</v>
          </cell>
        </row>
        <row r="1382">
          <cell r="A1382">
            <v>4120081</v>
          </cell>
          <cell r="B1382" t="str">
            <v>4120081</v>
          </cell>
          <cell r="C1382" t="str">
            <v>CAMISA MC GRIS SOLAPA VIP 58/66</v>
          </cell>
          <cell r="D1382">
            <v>4050</v>
          </cell>
        </row>
        <row r="1383">
          <cell r="A1383">
            <v>4120082</v>
          </cell>
          <cell r="B1383" t="str">
            <v>4120082</v>
          </cell>
          <cell r="C1383" t="str">
            <v>CAMISA MC NEGRA SOLAPA VIP 34/44</v>
          </cell>
          <cell r="D1383">
            <v>3600</v>
          </cell>
        </row>
        <row r="1384">
          <cell r="A1384">
            <v>4120083</v>
          </cell>
          <cell r="B1384" t="str">
            <v>4120083</v>
          </cell>
          <cell r="C1384" t="str">
            <v>CAMISA MC NEGRA SOLAPA VIP 46/50</v>
          </cell>
          <cell r="D1384">
            <v>3750</v>
          </cell>
        </row>
        <row r="1385">
          <cell r="A1385">
            <v>4120084</v>
          </cell>
          <cell r="B1385" t="str">
            <v>4120084</v>
          </cell>
          <cell r="C1385" t="str">
            <v>CAMISA MC NEGRA SOLAPA VIP 52/56</v>
          </cell>
          <cell r="D1385">
            <v>3900</v>
          </cell>
        </row>
        <row r="1386">
          <cell r="A1386">
            <v>4120085</v>
          </cell>
          <cell r="B1386" t="str">
            <v>4120085</v>
          </cell>
          <cell r="C1386" t="str">
            <v>CAMISA MC NEGRA SOLAPA VIP 58/66</v>
          </cell>
          <cell r="D1386">
            <v>4050</v>
          </cell>
        </row>
        <row r="1387">
          <cell r="A1387">
            <v>4120086</v>
          </cell>
          <cell r="B1387" t="str">
            <v>4120086</v>
          </cell>
          <cell r="C1387" t="str">
            <v>CAMISA MC AZUL SOLAPA VIP 34/44</v>
          </cell>
          <cell r="D1387">
            <v>3600</v>
          </cell>
        </row>
        <row r="1388">
          <cell r="A1388">
            <v>4120087</v>
          </cell>
          <cell r="B1388" t="str">
            <v>4120087</v>
          </cell>
          <cell r="C1388" t="str">
            <v>CAMISA MC AZUL SOLAPA VIP 46/50</v>
          </cell>
          <cell r="D1388">
            <v>3750</v>
          </cell>
        </row>
        <row r="1389">
          <cell r="A1389">
            <v>4120088</v>
          </cell>
          <cell r="B1389" t="str">
            <v>4120088</v>
          </cell>
          <cell r="C1389" t="str">
            <v>CAMISA MC AZUL SOLAPA VIP 52/56</v>
          </cell>
          <cell r="D1389">
            <v>3900</v>
          </cell>
        </row>
        <row r="1390">
          <cell r="A1390">
            <v>4120089</v>
          </cell>
          <cell r="B1390" t="str">
            <v>4120089</v>
          </cell>
          <cell r="C1390" t="str">
            <v>CAMISA MC AZUL SOLAPA VIP 58/66</v>
          </cell>
          <cell r="D1390">
            <v>4050</v>
          </cell>
        </row>
        <row r="1391">
          <cell r="A1391">
            <v>4120100</v>
          </cell>
          <cell r="B1391" t="str">
            <v>4120100</v>
          </cell>
          <cell r="C1391" t="str">
            <v>CAMISA ML BAT BLANCA 34/44 RER</v>
          </cell>
          <cell r="D1391">
            <v>3700</v>
          </cell>
        </row>
        <row r="1392">
          <cell r="A1392">
            <v>4120101</v>
          </cell>
          <cell r="B1392" t="str">
            <v>4120101</v>
          </cell>
          <cell r="C1392" t="str">
            <v>CAMISA ML BAT BLANCA 46/50 RER</v>
          </cell>
          <cell r="D1392">
            <v>3850.8</v>
          </cell>
        </row>
        <row r="1393">
          <cell r="A1393">
            <v>4120103</v>
          </cell>
          <cell r="B1393" t="str">
            <v>4120103</v>
          </cell>
          <cell r="C1393" t="str">
            <v>CAMISA ML BAT BLANCA 52/56 RER</v>
          </cell>
          <cell r="D1393">
            <v>4000</v>
          </cell>
        </row>
        <row r="1394">
          <cell r="A1394">
            <v>4120104</v>
          </cell>
          <cell r="B1394" t="str">
            <v>4120104</v>
          </cell>
          <cell r="C1394" t="str">
            <v>CAMISA ML BAT BLANCA 58/66 RER</v>
          </cell>
          <cell r="D1394">
            <v>4100</v>
          </cell>
        </row>
        <row r="1395">
          <cell r="A1395">
            <v>4120105</v>
          </cell>
          <cell r="B1395" t="str">
            <v>4120105</v>
          </cell>
          <cell r="C1395" t="str">
            <v>CAMISA MC BAT BLANCA SOLAPA 64/66 RER</v>
          </cell>
          <cell r="D1395">
            <v>4000</v>
          </cell>
        </row>
        <row r="1396">
          <cell r="A1396">
            <v>412010562</v>
          </cell>
          <cell r="B1396" t="str">
            <v>412010562</v>
          </cell>
          <cell r="C1396" t="str">
            <v>NO USAR</v>
          </cell>
          <cell r="D1396">
            <v>0</v>
          </cell>
        </row>
        <row r="1397">
          <cell r="A1397">
            <v>412010564</v>
          </cell>
          <cell r="B1397" t="str">
            <v>412010564</v>
          </cell>
          <cell r="C1397" t="str">
            <v>NO USAR</v>
          </cell>
          <cell r="D1397">
            <v>0</v>
          </cell>
        </row>
        <row r="1398">
          <cell r="A1398">
            <v>412010566</v>
          </cell>
          <cell r="B1398" t="str">
            <v>412010566</v>
          </cell>
          <cell r="C1398" t="str">
            <v>NO USAR</v>
          </cell>
          <cell r="D1398">
            <v>0</v>
          </cell>
        </row>
        <row r="1399">
          <cell r="A1399">
            <v>4120106</v>
          </cell>
          <cell r="B1399" t="str">
            <v>4120106</v>
          </cell>
          <cell r="C1399" t="str">
            <v>CAMISA ML BAT BLANCA C/ESC 34/44 RER</v>
          </cell>
          <cell r="D1399">
            <v>0</v>
          </cell>
        </row>
        <row r="1400">
          <cell r="A1400">
            <v>4120107</v>
          </cell>
          <cell r="B1400" t="str">
            <v>4120107</v>
          </cell>
          <cell r="C1400" t="str">
            <v>CAMISA ML BAT BLANCA C/ESC 46/50 RER</v>
          </cell>
          <cell r="D1400">
            <v>0</v>
          </cell>
        </row>
        <row r="1401">
          <cell r="A1401">
            <v>4120108</v>
          </cell>
          <cell r="B1401" t="str">
            <v>4120108</v>
          </cell>
          <cell r="C1401" t="str">
            <v>CAMISA ML BAT BLAN CVIVOS NARA ELIMIN</v>
          </cell>
          <cell r="D1401">
            <v>0</v>
          </cell>
        </row>
        <row r="1402">
          <cell r="A1402" t="str">
            <v/>
          </cell>
          <cell r="B1402" t="str">
            <v>4120109	CAMIS</v>
          </cell>
          <cell r="C1402" t="str">
            <v/>
          </cell>
          <cell r="D1402">
            <v>0</v>
          </cell>
        </row>
        <row r="1403">
          <cell r="A1403">
            <v>4120109</v>
          </cell>
          <cell r="B1403" t="str">
            <v>4120109</v>
          </cell>
          <cell r="C1403" t="str">
            <v>CAMISA MC BAT BLAN CVIVO NARAN 46/50 RER</v>
          </cell>
          <cell r="D1403">
            <v>0</v>
          </cell>
        </row>
        <row r="1404">
          <cell r="A1404">
            <v>4120110</v>
          </cell>
          <cell r="B1404" t="str">
            <v>4120110</v>
          </cell>
          <cell r="C1404" t="str">
            <v>CAMISA MC BAT BLANCA SOLAPA 34/44 RER</v>
          </cell>
          <cell r="D1404">
            <v>3400</v>
          </cell>
        </row>
        <row r="1405">
          <cell r="A1405">
            <v>4120111</v>
          </cell>
          <cell r="B1405" t="str">
            <v>4120111</v>
          </cell>
          <cell r="C1405" t="str">
            <v>CAMISA ML BAT NEGRA 52/56 RER</v>
          </cell>
          <cell r="D1405">
            <v>4100</v>
          </cell>
        </row>
        <row r="1406">
          <cell r="A1406" t="str">
            <v/>
          </cell>
          <cell r="B1406" t="str">
            <v>4120112	CAMIS</v>
          </cell>
          <cell r="C1406" t="str">
            <v/>
          </cell>
          <cell r="D1406">
            <v>0</v>
          </cell>
        </row>
        <row r="1407">
          <cell r="A1407">
            <v>4120112</v>
          </cell>
          <cell r="B1407" t="str">
            <v>4120112</v>
          </cell>
          <cell r="C1407" t="str">
            <v>CAMISA ML BAT BLAN CVIVOS NARA ELIMIN</v>
          </cell>
          <cell r="D1407">
            <v>0</v>
          </cell>
        </row>
        <row r="1408">
          <cell r="A1408" t="str">
            <v/>
          </cell>
          <cell r="B1408" t="str">
            <v>4120113	CAMIS</v>
          </cell>
          <cell r="C1408" t="str">
            <v/>
          </cell>
          <cell r="D1408">
            <v>0</v>
          </cell>
        </row>
        <row r="1409">
          <cell r="A1409">
            <v>4120113</v>
          </cell>
          <cell r="B1409" t="str">
            <v>4120113</v>
          </cell>
          <cell r="C1409" t="str">
            <v>CAMISA ML BAT BLAN CVIVOS NARA ELIMIN</v>
          </cell>
          <cell r="D1409">
            <v>0</v>
          </cell>
        </row>
        <row r="1410">
          <cell r="A1410">
            <v>4120115</v>
          </cell>
          <cell r="B1410" t="str">
            <v>4120115</v>
          </cell>
          <cell r="C1410" t="str">
            <v>CAMISA MC BAT BLANCA SOLAPA 46/50 RER</v>
          </cell>
          <cell r="D1410">
            <v>3550</v>
          </cell>
        </row>
        <row r="1411">
          <cell r="A1411">
            <v>4120116</v>
          </cell>
          <cell r="B1411" t="str">
            <v>4120116</v>
          </cell>
          <cell r="C1411" t="str">
            <v>CAMISA ML BAT BLAN C/ESC 52/56 RER</v>
          </cell>
          <cell r="D1411">
            <v>0</v>
          </cell>
        </row>
        <row r="1412">
          <cell r="A1412">
            <v>4120120</v>
          </cell>
          <cell r="B1412" t="str">
            <v>4120120</v>
          </cell>
          <cell r="C1412" t="str">
            <v>CAMISA MC URB TMAN 32/44 RER</v>
          </cell>
          <cell r="D1412">
            <v>3891.88</v>
          </cell>
        </row>
        <row r="1413">
          <cell r="A1413">
            <v>4120121</v>
          </cell>
          <cell r="B1413" t="str">
            <v>4120121</v>
          </cell>
          <cell r="C1413" t="str">
            <v>CAMISA MC URB TMAN 46/50 RER</v>
          </cell>
          <cell r="D1413">
            <v>4009.81</v>
          </cell>
        </row>
        <row r="1414">
          <cell r="A1414">
            <v>4120123</v>
          </cell>
          <cell r="B1414" t="str">
            <v>4120123</v>
          </cell>
          <cell r="C1414" t="str">
            <v>CAMISA MC URB TMAN 52/56 RER</v>
          </cell>
          <cell r="D1414">
            <v>4363.62</v>
          </cell>
        </row>
        <row r="1415">
          <cell r="A1415" t="str">
            <v/>
          </cell>
          <cell r="B1415" t="str">
            <v>4120124	CAMIS</v>
          </cell>
          <cell r="C1415" t="str">
            <v/>
          </cell>
          <cell r="D1415">
            <v>0</v>
          </cell>
        </row>
        <row r="1416">
          <cell r="A1416">
            <v>4120124</v>
          </cell>
          <cell r="B1416" t="str">
            <v>4120124</v>
          </cell>
          <cell r="C1416" t="str">
            <v>CAMISA MC URB TMAN 58/62 RER</v>
          </cell>
          <cell r="D1416">
            <v>0</v>
          </cell>
        </row>
        <row r="1417">
          <cell r="A1417">
            <v>4120130</v>
          </cell>
          <cell r="B1417" t="str">
            <v>4120130</v>
          </cell>
          <cell r="C1417" t="str">
            <v>CAMISA ML GAB GRIS ACERO SPF 34/44 RER</v>
          </cell>
          <cell r="D1417">
            <v>3800</v>
          </cell>
        </row>
        <row r="1418">
          <cell r="A1418">
            <v>4120131</v>
          </cell>
          <cell r="B1418" t="str">
            <v>4120131</v>
          </cell>
          <cell r="C1418" t="str">
            <v>CAMISA ML GAB GRIS ACERO SPF 46/50 RER</v>
          </cell>
          <cell r="D1418">
            <v>3950</v>
          </cell>
        </row>
        <row r="1419">
          <cell r="A1419" t="str">
            <v/>
          </cell>
          <cell r="B1419" t="str">
            <v>4120138	CAMIS</v>
          </cell>
          <cell r="C1419" t="str">
            <v/>
          </cell>
          <cell r="D1419">
            <v>0</v>
          </cell>
        </row>
        <row r="1420">
          <cell r="A1420">
            <v>4120138</v>
          </cell>
          <cell r="B1420" t="str">
            <v>4120138</v>
          </cell>
          <cell r="C1420" t="str">
            <v>CAMISA MC GAB GR ACEROSPF SOL 34/44 RER</v>
          </cell>
          <cell r="D1420">
            <v>0</v>
          </cell>
        </row>
        <row r="1421">
          <cell r="A1421" t="str">
            <v/>
          </cell>
          <cell r="B1421" t="str">
            <v>4120139	CAMIS</v>
          </cell>
          <cell r="C1421" t="str">
            <v/>
          </cell>
          <cell r="D1421">
            <v>0</v>
          </cell>
        </row>
        <row r="1422">
          <cell r="A1422">
            <v>4120139</v>
          </cell>
          <cell r="B1422" t="str">
            <v>4120139</v>
          </cell>
          <cell r="C1422" t="str">
            <v>CAMISA MC GAB GR ACEROSPF SOL 46/50 RER</v>
          </cell>
          <cell r="D1422">
            <v>0</v>
          </cell>
        </row>
        <row r="1423">
          <cell r="A1423" t="str">
            <v/>
          </cell>
          <cell r="B1423" t="str">
            <v>4120150	CAMIS</v>
          </cell>
          <cell r="C1423" t="str">
            <v/>
          </cell>
          <cell r="D1423">
            <v>0</v>
          </cell>
        </row>
        <row r="1424">
          <cell r="A1424">
            <v>4120150</v>
          </cell>
          <cell r="B1424" t="str">
            <v>4120150</v>
          </cell>
          <cell r="C1424" t="str">
            <v>CAMISA MC BAT BLANCA C ESCUDO 34/44 RER</v>
          </cell>
          <cell r="D1424">
            <v>0</v>
          </cell>
        </row>
        <row r="1425">
          <cell r="A1425" t="str">
            <v/>
          </cell>
          <cell r="B1425" t="str">
            <v>4120151	CAMIS</v>
          </cell>
          <cell r="C1425" t="str">
            <v/>
          </cell>
          <cell r="D1425">
            <v>0</v>
          </cell>
        </row>
        <row r="1426">
          <cell r="A1426">
            <v>4120151</v>
          </cell>
          <cell r="B1426" t="str">
            <v>4120151</v>
          </cell>
          <cell r="C1426" t="str">
            <v>CAMISA MC BAT BLANCA C ESCUDO 46/50 RER</v>
          </cell>
          <cell r="D1426">
            <v>0</v>
          </cell>
        </row>
        <row r="1427">
          <cell r="A1427">
            <v>4120159</v>
          </cell>
          <cell r="B1427" t="str">
            <v>4120159</v>
          </cell>
          <cell r="C1427" t="str">
            <v>CAMISA MIL RAYAS ELIMINAR</v>
          </cell>
          <cell r="D1427">
            <v>0</v>
          </cell>
        </row>
        <row r="1428">
          <cell r="A1428">
            <v>4120160</v>
          </cell>
          <cell r="B1428" t="str">
            <v>4120160</v>
          </cell>
          <cell r="C1428" t="str">
            <v>CAMISA ML GAB BOMBE CUTRAL CO 34/44 RER</v>
          </cell>
          <cell r="D1428">
            <v>0</v>
          </cell>
        </row>
        <row r="1429">
          <cell r="A1429" t="str">
            <v/>
          </cell>
          <cell r="B1429" t="str">
            <v>4120160B</v>
          </cell>
          <cell r="C1429" t="str">
            <v>CAMISA ML GAB BOMBEROS CUTRAL CO 34/44</v>
          </cell>
          <cell r="D1429">
            <v>747.48</v>
          </cell>
        </row>
        <row r="1430">
          <cell r="A1430">
            <v>4120161</v>
          </cell>
          <cell r="B1430" t="str">
            <v>4120161</v>
          </cell>
          <cell r="C1430" t="str">
            <v>CAMISA ML GAB BOMBE CUTRAL CO 46/50 RER</v>
          </cell>
          <cell r="D1430">
            <v>0</v>
          </cell>
        </row>
        <row r="1431">
          <cell r="A1431" t="str">
            <v/>
          </cell>
          <cell r="B1431" t="str">
            <v>4120161B	CAMI</v>
          </cell>
          <cell r="C1431" t="str">
            <v/>
          </cell>
          <cell r="D1431">
            <v>0</v>
          </cell>
        </row>
        <row r="1432">
          <cell r="A1432" t="str">
            <v/>
          </cell>
          <cell r="B1432" t="str">
            <v>4120161B</v>
          </cell>
          <cell r="C1432" t="str">
            <v>CAMISA ML GAB BOMBEROS CUTAL CO 46/50</v>
          </cell>
          <cell r="D1432">
            <v>0</v>
          </cell>
        </row>
        <row r="1433">
          <cell r="A1433" t="str">
            <v/>
          </cell>
          <cell r="B1433" t="str">
            <v>4120162	CAMIS</v>
          </cell>
          <cell r="C1433" t="str">
            <v/>
          </cell>
          <cell r="D1433">
            <v>0</v>
          </cell>
        </row>
        <row r="1434">
          <cell r="A1434">
            <v>4120162</v>
          </cell>
          <cell r="B1434" t="str">
            <v>4120162</v>
          </cell>
          <cell r="C1434" t="str">
            <v>CAMISA ML GAB BOMBE CUTRAL CO 52/56 RER</v>
          </cell>
          <cell r="D1434">
            <v>0</v>
          </cell>
        </row>
        <row r="1435">
          <cell r="A1435">
            <v>4120200</v>
          </cell>
          <cell r="B1435" t="str">
            <v>4120200</v>
          </cell>
          <cell r="C1435" t="str">
            <v>CAMISA MC BAT CEL SIR JONS 34/44 RER</v>
          </cell>
          <cell r="D1435">
            <v>3600</v>
          </cell>
        </row>
        <row r="1436">
          <cell r="A1436" t="str">
            <v/>
          </cell>
          <cell r="B1436" t="str">
            <v>4120201	CAMIS</v>
          </cell>
          <cell r="C1436" t="str">
            <v/>
          </cell>
          <cell r="D1436">
            <v>0</v>
          </cell>
        </row>
        <row r="1437">
          <cell r="A1437">
            <v>4120201</v>
          </cell>
          <cell r="B1437" t="str">
            <v>4120201</v>
          </cell>
          <cell r="C1437" t="str">
            <v>CAMISA MC BAT CEL SIR JONS 46/50 RER</v>
          </cell>
          <cell r="D1437">
            <v>0</v>
          </cell>
        </row>
        <row r="1438">
          <cell r="A1438" t="str">
            <v/>
          </cell>
          <cell r="B1438" t="str">
            <v>4120202	CAMIS</v>
          </cell>
          <cell r="C1438" t="str">
            <v/>
          </cell>
          <cell r="D1438">
            <v>0</v>
          </cell>
        </row>
        <row r="1439">
          <cell r="A1439">
            <v>4120202</v>
          </cell>
          <cell r="B1439" t="str">
            <v>4120202</v>
          </cell>
          <cell r="C1439" t="str">
            <v>CAMISA MC BAT CEL SIR JONS 52/56 RER</v>
          </cell>
          <cell r="D1439">
            <v>0</v>
          </cell>
        </row>
        <row r="1440">
          <cell r="A1440">
            <v>4120220</v>
          </cell>
          <cell r="B1440" t="str">
            <v>4120220</v>
          </cell>
          <cell r="C1440" t="str">
            <v>CAMISA MC BAT BLANCA SOLAPA 52/56 RER</v>
          </cell>
          <cell r="D1440">
            <v>3700</v>
          </cell>
        </row>
        <row r="1441">
          <cell r="A1441">
            <v>4120221</v>
          </cell>
          <cell r="B1441" t="str">
            <v>4120221</v>
          </cell>
          <cell r="C1441" t="str">
            <v>CAMISA MC BAT BLANCA SOLAPA 58/62 RER</v>
          </cell>
          <cell r="D1441">
            <v>3800</v>
          </cell>
        </row>
        <row r="1442">
          <cell r="A1442">
            <v>412022158</v>
          </cell>
          <cell r="B1442" t="str">
            <v>412022158</v>
          </cell>
          <cell r="C1442" t="str">
            <v>NO USAR</v>
          </cell>
          <cell r="D1442">
            <v>0</v>
          </cell>
        </row>
        <row r="1443">
          <cell r="A1443">
            <v>412022160</v>
          </cell>
          <cell r="B1443" t="str">
            <v>412022160</v>
          </cell>
          <cell r="C1443" t="str">
            <v>NO USAR</v>
          </cell>
          <cell r="D1443">
            <v>0</v>
          </cell>
        </row>
        <row r="1444">
          <cell r="A1444">
            <v>412022162</v>
          </cell>
          <cell r="B1444" t="str">
            <v>412022162</v>
          </cell>
          <cell r="C1444" t="str">
            <v>NO USAR</v>
          </cell>
          <cell r="D1444">
            <v>0</v>
          </cell>
        </row>
        <row r="1445">
          <cell r="A1445">
            <v>4120222</v>
          </cell>
          <cell r="B1445" t="str">
            <v>4120222</v>
          </cell>
          <cell r="C1445" t="str">
            <v>CAMISA MC BAT BLANCA CORB TUCU 34/44 RER</v>
          </cell>
          <cell r="D1445">
            <v>3900</v>
          </cell>
        </row>
        <row r="1446">
          <cell r="A1446">
            <v>4120223</v>
          </cell>
          <cell r="B1446" t="str">
            <v>4120223</v>
          </cell>
          <cell r="C1446" t="str">
            <v>CAMISA MC BAT BLANCA CORB TUCU 46/50 RER</v>
          </cell>
          <cell r="D1446">
            <v>4000</v>
          </cell>
        </row>
        <row r="1447">
          <cell r="A1447">
            <v>4120224</v>
          </cell>
          <cell r="B1447" t="str">
            <v>4120224</v>
          </cell>
          <cell r="C1447" t="str">
            <v>CAMISA MC BAT BLANCA CORB TUCU 52/56 RER</v>
          </cell>
          <cell r="D1447">
            <v>4100</v>
          </cell>
        </row>
        <row r="1448">
          <cell r="A1448">
            <v>4120232</v>
          </cell>
          <cell r="B1448" t="str">
            <v>4120232</v>
          </cell>
          <cell r="C1448" t="str">
            <v>CAMISA ML BAT CEL NQN 58/66 RER</v>
          </cell>
          <cell r="D1448">
            <v>4200</v>
          </cell>
        </row>
        <row r="1449">
          <cell r="A1449" t="str">
            <v/>
          </cell>
          <cell r="B1449" t="str">
            <v>4120233	CAMIS</v>
          </cell>
          <cell r="C1449" t="str">
            <v/>
          </cell>
          <cell r="D1449">
            <v>0</v>
          </cell>
        </row>
        <row r="1450">
          <cell r="A1450">
            <v>4120233</v>
          </cell>
          <cell r="B1450" t="str">
            <v>4120233</v>
          </cell>
          <cell r="C1450" t="str">
            <v>CAMISA ML BAT CEL NQN C/ESC 34/44 RER</v>
          </cell>
          <cell r="D1450">
            <v>0</v>
          </cell>
        </row>
        <row r="1451">
          <cell r="A1451">
            <v>4120234</v>
          </cell>
          <cell r="B1451" t="str">
            <v>4120234</v>
          </cell>
          <cell r="C1451" t="str">
            <v>CAMISA ML BAT CEL NQN C/ESC 46/50 RER</v>
          </cell>
          <cell r="D1451">
            <v>0</v>
          </cell>
        </row>
        <row r="1452">
          <cell r="A1452" t="str">
            <v/>
          </cell>
          <cell r="B1452" t="str">
            <v>4120235	CAMIS</v>
          </cell>
          <cell r="C1452" t="str">
            <v/>
          </cell>
          <cell r="D1452">
            <v>0</v>
          </cell>
        </row>
        <row r="1453">
          <cell r="A1453">
            <v>4120235</v>
          </cell>
          <cell r="B1453" t="str">
            <v>4120235</v>
          </cell>
          <cell r="C1453" t="str">
            <v>CAMISA ML BAT NQN C/ESC 52/56 RER</v>
          </cell>
          <cell r="D1453">
            <v>0</v>
          </cell>
        </row>
        <row r="1454">
          <cell r="A1454">
            <v>4120236</v>
          </cell>
          <cell r="B1454" t="str">
            <v>4120236</v>
          </cell>
          <cell r="C1454" t="str">
            <v>CAMISA ML BAT CEL NQN 34/44 RER</v>
          </cell>
          <cell r="D1454">
            <v>3800</v>
          </cell>
        </row>
        <row r="1455">
          <cell r="A1455">
            <v>4120237</v>
          </cell>
          <cell r="B1455" t="str">
            <v>4120237</v>
          </cell>
          <cell r="C1455" t="str">
            <v>CAMISA ML BAT CEL NQN 46/50 RER</v>
          </cell>
          <cell r="D1455">
            <v>3950</v>
          </cell>
        </row>
        <row r="1456">
          <cell r="A1456">
            <v>4120238</v>
          </cell>
          <cell r="B1456" t="str">
            <v>4120238</v>
          </cell>
          <cell r="C1456" t="str">
            <v>CAMISA ML BAT CEL NQN 52/56 RER</v>
          </cell>
          <cell r="D1456">
            <v>4100</v>
          </cell>
        </row>
        <row r="1457">
          <cell r="A1457">
            <v>4120239</v>
          </cell>
          <cell r="B1457" t="str">
            <v>4120239</v>
          </cell>
          <cell r="C1457" t="str">
            <v>CAMISA MC BAT CEL NQN CORB 34/44 RER</v>
          </cell>
          <cell r="D1457">
            <v>3600</v>
          </cell>
        </row>
        <row r="1458">
          <cell r="A1458">
            <v>4120240</v>
          </cell>
          <cell r="B1458" t="str">
            <v>4120240</v>
          </cell>
          <cell r="C1458" t="str">
            <v>CAMISA MC BAT CEL NQN CORB 46/50 RER</v>
          </cell>
          <cell r="D1458">
            <v>3750</v>
          </cell>
        </row>
        <row r="1459">
          <cell r="A1459">
            <v>4120241</v>
          </cell>
          <cell r="B1459" t="str">
            <v>4120241</v>
          </cell>
          <cell r="C1459" t="str">
            <v>CAMISA MC BAT CEL NQN CORB 52/56 RER</v>
          </cell>
          <cell r="D1459">
            <v>3900</v>
          </cell>
        </row>
        <row r="1460">
          <cell r="A1460" t="str">
            <v/>
          </cell>
          <cell r="B1460" t="str">
            <v>4120242	CAMIS</v>
          </cell>
          <cell r="C1460" t="str">
            <v/>
          </cell>
          <cell r="D1460">
            <v>0</v>
          </cell>
        </row>
        <row r="1461">
          <cell r="A1461">
            <v>4120242</v>
          </cell>
          <cell r="B1461" t="str">
            <v>4120242</v>
          </cell>
          <cell r="C1461" t="str">
            <v>CAMISA MC BAT CEL NQN SOLAP 34/44 RER</v>
          </cell>
          <cell r="D1461">
            <v>0</v>
          </cell>
        </row>
        <row r="1462">
          <cell r="A1462">
            <v>4120243</v>
          </cell>
          <cell r="B1462" t="str">
            <v>4120243</v>
          </cell>
          <cell r="C1462" t="str">
            <v>CAMISA MC BAT CEL NQN SOLAP 46/50 RER</v>
          </cell>
          <cell r="D1462">
            <v>0</v>
          </cell>
        </row>
        <row r="1463">
          <cell r="A1463">
            <v>4120244</v>
          </cell>
          <cell r="B1463" t="str">
            <v>4120244</v>
          </cell>
          <cell r="C1463" t="str">
            <v>CAMISA MC BAT CEL NQN SOLAP 52/56 RER</v>
          </cell>
          <cell r="D1463">
            <v>0</v>
          </cell>
        </row>
        <row r="1464">
          <cell r="A1464">
            <v>4120245</v>
          </cell>
          <cell r="B1464" t="str">
            <v>4120245</v>
          </cell>
          <cell r="C1464" t="str">
            <v>CAMISA MC BAT CEL NQN CESC COR 34/44 RER</v>
          </cell>
          <cell r="D1464">
            <v>3900</v>
          </cell>
        </row>
        <row r="1465">
          <cell r="A1465">
            <v>4120246</v>
          </cell>
          <cell r="B1465" t="str">
            <v>4120246</v>
          </cell>
          <cell r="C1465" t="str">
            <v>CAMISA MC BAT CEL NQN CESC COR 46/50 RER</v>
          </cell>
          <cell r="D1465">
            <v>4100</v>
          </cell>
        </row>
        <row r="1466">
          <cell r="A1466">
            <v>4120247</v>
          </cell>
          <cell r="B1466" t="str">
            <v>4120247</v>
          </cell>
          <cell r="C1466" t="str">
            <v>CAMISA MC BAT CEL NQN CESC COR 52/56 RER</v>
          </cell>
          <cell r="D1466">
            <v>4200</v>
          </cell>
        </row>
        <row r="1467">
          <cell r="A1467">
            <v>4120250</v>
          </cell>
          <cell r="B1467" t="str">
            <v>4120250</v>
          </cell>
          <cell r="C1467" t="str">
            <v>CAMISA MC AMER SEG ELIMINAR</v>
          </cell>
          <cell r="D1467">
            <v>0</v>
          </cell>
        </row>
        <row r="1468">
          <cell r="A1468">
            <v>4120251</v>
          </cell>
          <cell r="B1468" t="str">
            <v>4120251</v>
          </cell>
          <cell r="C1468" t="str">
            <v>CAMISA MC AMER SEG ELIMINAR</v>
          </cell>
          <cell r="D1468">
            <v>0</v>
          </cell>
        </row>
        <row r="1469">
          <cell r="A1469">
            <v>4120252</v>
          </cell>
          <cell r="B1469" t="str">
            <v>4120252</v>
          </cell>
          <cell r="C1469" t="str">
            <v>CAMISA MC AMER SEG ELIMINAR</v>
          </cell>
          <cell r="D1469">
            <v>0</v>
          </cell>
        </row>
        <row r="1470">
          <cell r="A1470">
            <v>4120254</v>
          </cell>
          <cell r="B1470" t="str">
            <v>4120254</v>
          </cell>
          <cell r="C1470" t="str">
            <v>CAMISA ML BLANCA LICEO  34/44</v>
          </cell>
          <cell r="D1470">
            <v>0</v>
          </cell>
        </row>
        <row r="1471">
          <cell r="A1471">
            <v>4120255</v>
          </cell>
          <cell r="B1471" t="str">
            <v>4120255</v>
          </cell>
          <cell r="C1471" t="str">
            <v>CAMISA ML BAT BLA AMER SEG 46/50ELIMIN</v>
          </cell>
          <cell r="D1471">
            <v>0</v>
          </cell>
        </row>
        <row r="1472">
          <cell r="A1472">
            <v>4120256</v>
          </cell>
          <cell r="B1472" t="str">
            <v>4120256</v>
          </cell>
          <cell r="C1472" t="str">
            <v>CAMISA ML BAT BLA AMER SEG 52/56ELIMIN</v>
          </cell>
          <cell r="D1472">
            <v>0</v>
          </cell>
        </row>
        <row r="1473">
          <cell r="A1473">
            <v>4120270</v>
          </cell>
          <cell r="B1473" t="str">
            <v>4120270</v>
          </cell>
          <cell r="C1473" t="str">
            <v>CAMISA ML BAT AZUL VIP 34/44 RER</v>
          </cell>
          <cell r="D1473">
            <v>3800</v>
          </cell>
        </row>
        <row r="1474">
          <cell r="A1474">
            <v>4120271</v>
          </cell>
          <cell r="B1474" t="str">
            <v>4120271</v>
          </cell>
          <cell r="C1474" t="str">
            <v>CAMISA ML BAT AZUL VIP 46/50 RER</v>
          </cell>
          <cell r="D1474">
            <v>3950</v>
          </cell>
        </row>
        <row r="1475">
          <cell r="A1475">
            <v>4120272</v>
          </cell>
          <cell r="B1475" t="str">
            <v>4120272</v>
          </cell>
          <cell r="C1475" t="str">
            <v>CAMISA ML BAT AZUL VIP 52/56 RER</v>
          </cell>
          <cell r="D1475">
            <v>4100</v>
          </cell>
        </row>
        <row r="1476">
          <cell r="A1476">
            <v>4120300</v>
          </cell>
          <cell r="B1476" t="str">
            <v>4120300</v>
          </cell>
          <cell r="C1476" t="str">
            <v>CAMISA MC BAT AZUL CORBATA VIP 34/44</v>
          </cell>
          <cell r="D1476">
            <v>3600</v>
          </cell>
        </row>
        <row r="1477">
          <cell r="A1477">
            <v>4120301</v>
          </cell>
          <cell r="B1477" t="str">
            <v>4120301</v>
          </cell>
          <cell r="C1477" t="str">
            <v>CAMISA ML VERDE GAL PIAZZA 34/46 ELIMIN</v>
          </cell>
          <cell r="D1477">
            <v>0</v>
          </cell>
        </row>
        <row r="1478">
          <cell r="A1478">
            <v>4120302</v>
          </cell>
          <cell r="B1478" t="str">
            <v>4120302</v>
          </cell>
          <cell r="C1478" t="str">
            <v>CAMISA ML VERDE GAL PIAZZA 48/50 ELIMIN</v>
          </cell>
          <cell r="D1478">
            <v>0</v>
          </cell>
        </row>
        <row r="1479">
          <cell r="A1479">
            <v>4120303</v>
          </cell>
          <cell r="B1479" t="str">
            <v>4120303</v>
          </cell>
          <cell r="C1479" t="str">
            <v>CAMISA MC BAT AZUL CORBATA VIP 46/50</v>
          </cell>
          <cell r="D1479">
            <v>3750</v>
          </cell>
        </row>
        <row r="1480">
          <cell r="A1480">
            <v>4120304</v>
          </cell>
          <cell r="B1480" t="str">
            <v>4120304</v>
          </cell>
          <cell r="C1480" t="str">
            <v>CAMISA MC BAT AZUL CORBATA VIP 52/56</v>
          </cell>
          <cell r="D1480">
            <v>3900</v>
          </cell>
        </row>
        <row r="1481">
          <cell r="A1481">
            <v>4120334</v>
          </cell>
          <cell r="B1481" t="str">
            <v>4120334</v>
          </cell>
          <cell r="C1481" t="str">
            <v>CAMISA MC BAT AZUL SOLAPA 46/50 RER</v>
          </cell>
          <cell r="D1481">
            <v>3750</v>
          </cell>
        </row>
        <row r="1482">
          <cell r="A1482">
            <v>4120335</v>
          </cell>
          <cell r="B1482" t="str">
            <v>4120335</v>
          </cell>
          <cell r="C1482" t="str">
            <v>CAMISA MC BAT AZUL SOLAPA 52/56 RER</v>
          </cell>
          <cell r="D1482">
            <v>3900</v>
          </cell>
        </row>
        <row r="1483">
          <cell r="A1483">
            <v>4120350</v>
          </cell>
          <cell r="B1483" t="str">
            <v>4120350</v>
          </cell>
          <cell r="C1483" t="str">
            <v>CAMISA ML RIP MIMET VIAL TMAN 34/44 RER</v>
          </cell>
          <cell r="D1483">
            <v>0</v>
          </cell>
        </row>
        <row r="1484">
          <cell r="A1484">
            <v>4120351</v>
          </cell>
          <cell r="B1484" t="str">
            <v>4120351</v>
          </cell>
          <cell r="C1484" t="str">
            <v>CAMISA ML RIP MIMET VIAL TMAN 46/50 RER</v>
          </cell>
          <cell r="D1484">
            <v>0</v>
          </cell>
        </row>
        <row r="1485">
          <cell r="A1485" t="str">
            <v/>
          </cell>
          <cell r="B1485" t="str">
            <v>4120352	CAMIS</v>
          </cell>
          <cell r="C1485" t="str">
            <v/>
          </cell>
          <cell r="D1485">
            <v>0</v>
          </cell>
        </row>
        <row r="1486">
          <cell r="A1486">
            <v>4120352</v>
          </cell>
          <cell r="B1486" t="str">
            <v>4120352</v>
          </cell>
          <cell r="C1486" t="str">
            <v>CAMISA ML RIP MIMET VIAL TMAN 52/56 RER</v>
          </cell>
          <cell r="D1486">
            <v>0</v>
          </cell>
        </row>
        <row r="1487">
          <cell r="A1487" t="str">
            <v/>
          </cell>
          <cell r="B1487" t="str">
            <v>4120353	CAMIS</v>
          </cell>
          <cell r="C1487" t="str">
            <v/>
          </cell>
          <cell r="D1487">
            <v>0</v>
          </cell>
        </row>
        <row r="1488">
          <cell r="A1488">
            <v>4120353</v>
          </cell>
          <cell r="B1488" t="str">
            <v>4120353</v>
          </cell>
          <cell r="C1488" t="str">
            <v>CAMISA ML RIP REQUISA 34/44 RER</v>
          </cell>
          <cell r="D1488">
            <v>0</v>
          </cell>
        </row>
        <row r="1489">
          <cell r="A1489" t="str">
            <v/>
          </cell>
          <cell r="B1489" t="str">
            <v>4120354	CAMIS</v>
          </cell>
          <cell r="C1489" t="str">
            <v/>
          </cell>
          <cell r="D1489">
            <v>0</v>
          </cell>
        </row>
        <row r="1490">
          <cell r="A1490">
            <v>4120354</v>
          </cell>
          <cell r="B1490" t="str">
            <v>4120354</v>
          </cell>
          <cell r="C1490" t="str">
            <v>CAMISA ML RIP REQUISA 46/50 RER</v>
          </cell>
          <cell r="D1490">
            <v>0</v>
          </cell>
        </row>
        <row r="1491">
          <cell r="A1491" t="str">
            <v/>
          </cell>
          <cell r="B1491" t="str">
            <v>4120355	CAMIS</v>
          </cell>
          <cell r="C1491" t="str">
            <v/>
          </cell>
          <cell r="D1491">
            <v>0</v>
          </cell>
        </row>
        <row r="1492">
          <cell r="A1492">
            <v>4120355</v>
          </cell>
          <cell r="B1492" t="str">
            <v>4120355</v>
          </cell>
          <cell r="C1492" t="str">
            <v>CAMISA ML RIP REQUISA 52/56 RER</v>
          </cell>
          <cell r="D1492">
            <v>0</v>
          </cell>
        </row>
        <row r="1493">
          <cell r="A1493" t="str">
            <v/>
          </cell>
          <cell r="B1493" t="str">
            <v>4120356	CAMIS</v>
          </cell>
          <cell r="C1493" t="str">
            <v/>
          </cell>
          <cell r="D1493">
            <v>0</v>
          </cell>
        </row>
        <row r="1494">
          <cell r="A1494">
            <v>4120356</v>
          </cell>
          <cell r="B1494" t="str">
            <v>4120356</v>
          </cell>
          <cell r="C1494" t="str">
            <v>CAMISA MC BAT GR TORC CESC SFE 34/44 RER</v>
          </cell>
          <cell r="D1494">
            <v>0</v>
          </cell>
        </row>
        <row r="1495">
          <cell r="A1495" t="str">
            <v/>
          </cell>
          <cell r="B1495" t="str">
            <v>4120357	CAMIS</v>
          </cell>
          <cell r="C1495" t="str">
            <v/>
          </cell>
          <cell r="D1495">
            <v>0</v>
          </cell>
        </row>
        <row r="1496">
          <cell r="A1496">
            <v>4120357</v>
          </cell>
          <cell r="B1496" t="str">
            <v>4120357</v>
          </cell>
          <cell r="C1496" t="str">
            <v>CAMISA MC BAT GR TORC CESC SFE 46/50 RER</v>
          </cell>
          <cell r="D1496">
            <v>0</v>
          </cell>
        </row>
        <row r="1497">
          <cell r="A1497" t="str">
            <v/>
          </cell>
          <cell r="B1497" t="str">
            <v>4120358	CAMIS</v>
          </cell>
          <cell r="C1497" t="str">
            <v/>
          </cell>
          <cell r="D1497">
            <v>0</v>
          </cell>
        </row>
        <row r="1498">
          <cell r="A1498">
            <v>4120358</v>
          </cell>
          <cell r="B1498" t="str">
            <v>4120358</v>
          </cell>
          <cell r="C1498" t="str">
            <v>CAMISA MC BAT GR TORC CESC SFE 52/56 RER</v>
          </cell>
          <cell r="D1498">
            <v>0</v>
          </cell>
        </row>
        <row r="1499">
          <cell r="A1499" t="str">
            <v/>
          </cell>
          <cell r="B1499" t="str">
            <v>4120359	CAMIS</v>
          </cell>
          <cell r="C1499" t="str">
            <v/>
          </cell>
          <cell r="D1499">
            <v>0</v>
          </cell>
        </row>
        <row r="1500">
          <cell r="A1500">
            <v>4120359</v>
          </cell>
          <cell r="B1500" t="str">
            <v>4120359</v>
          </cell>
          <cell r="C1500" t="str">
            <v>CAMISA ML RIP REQUISA 58/62 RER</v>
          </cell>
          <cell r="D1500">
            <v>0</v>
          </cell>
        </row>
        <row r="1501">
          <cell r="A1501">
            <v>4120400</v>
          </cell>
          <cell r="B1501" t="str">
            <v>4120400</v>
          </cell>
          <cell r="C1501" t="str">
            <v>CAMISA MC BAT BLANCA SIR JONS 34/44 RER</v>
          </cell>
          <cell r="D1501">
            <v>3400</v>
          </cell>
        </row>
        <row r="1502">
          <cell r="A1502" t="str">
            <v/>
          </cell>
          <cell r="B1502" t="str">
            <v>4120401	CAMIS</v>
          </cell>
          <cell r="C1502" t="str">
            <v/>
          </cell>
          <cell r="D1502">
            <v>0</v>
          </cell>
        </row>
        <row r="1503">
          <cell r="A1503">
            <v>4120401</v>
          </cell>
          <cell r="B1503" t="str">
            <v>4120401</v>
          </cell>
          <cell r="C1503" t="str">
            <v>CAMISA MC BAT BLANCA SIR JONS 46/50 RER</v>
          </cell>
          <cell r="D1503">
            <v>0</v>
          </cell>
        </row>
        <row r="1504">
          <cell r="A1504" t="str">
            <v/>
          </cell>
          <cell r="B1504" t="str">
            <v>4120402	CAMIS</v>
          </cell>
          <cell r="C1504" t="str">
            <v/>
          </cell>
          <cell r="D1504">
            <v>0</v>
          </cell>
        </row>
        <row r="1505">
          <cell r="A1505">
            <v>4120402</v>
          </cell>
          <cell r="B1505" t="str">
            <v>4120402</v>
          </cell>
          <cell r="C1505" t="str">
            <v>CAMISA MC BAT BLANCA SIR JONS 52/56 RER</v>
          </cell>
          <cell r="D1505">
            <v>0</v>
          </cell>
        </row>
        <row r="1506">
          <cell r="A1506" t="str">
            <v/>
          </cell>
          <cell r="B1506" t="str">
            <v>4120418	CAMIS</v>
          </cell>
          <cell r="C1506" t="str">
            <v/>
          </cell>
          <cell r="D1506">
            <v>0</v>
          </cell>
        </row>
        <row r="1507">
          <cell r="A1507">
            <v>4120418</v>
          </cell>
          <cell r="B1507" t="str">
            <v>4120418</v>
          </cell>
          <cell r="C1507" t="str">
            <v>CAMISA ML BAT CELESTE PREMIUM 34/44 RER</v>
          </cell>
          <cell r="D1507">
            <v>0</v>
          </cell>
        </row>
        <row r="1508">
          <cell r="A1508" t="str">
            <v/>
          </cell>
          <cell r="B1508" t="str">
            <v>4120419	CAMIS</v>
          </cell>
          <cell r="C1508" t="str">
            <v/>
          </cell>
          <cell r="D1508">
            <v>0</v>
          </cell>
        </row>
        <row r="1509">
          <cell r="A1509">
            <v>4120419</v>
          </cell>
          <cell r="B1509" t="str">
            <v>4120419</v>
          </cell>
          <cell r="C1509" t="str">
            <v>CAMISA ML BAT CELESTE PREMIUM 46/50 RER</v>
          </cell>
          <cell r="D1509">
            <v>0</v>
          </cell>
        </row>
        <row r="1510">
          <cell r="A1510" t="str">
            <v/>
          </cell>
          <cell r="B1510" t="str">
            <v>4120420	CAMIS</v>
          </cell>
          <cell r="C1510" t="str">
            <v/>
          </cell>
          <cell r="D1510">
            <v>0</v>
          </cell>
        </row>
        <row r="1511">
          <cell r="A1511">
            <v>4120420</v>
          </cell>
          <cell r="B1511" t="str">
            <v>4120420</v>
          </cell>
          <cell r="C1511" t="str">
            <v>CAMISA ML BAT CELESTE PREMIUM 52/56 RER</v>
          </cell>
          <cell r="D1511">
            <v>0</v>
          </cell>
        </row>
        <row r="1512">
          <cell r="A1512" t="str">
            <v/>
          </cell>
          <cell r="B1512" t="str">
            <v>4120421	CAMIS</v>
          </cell>
          <cell r="C1512" t="str">
            <v/>
          </cell>
          <cell r="D1512">
            <v>0</v>
          </cell>
        </row>
        <row r="1513">
          <cell r="A1513">
            <v>4120421</v>
          </cell>
          <cell r="B1513" t="str">
            <v>4120421</v>
          </cell>
          <cell r="C1513" t="str">
            <v>CAMISA ML BAT CELESTE PREMIUM 58/62 RER</v>
          </cell>
          <cell r="D1513">
            <v>0</v>
          </cell>
        </row>
        <row r="1514">
          <cell r="A1514" t="str">
            <v/>
          </cell>
          <cell r="B1514" t="str">
            <v>4120442	CAMIS</v>
          </cell>
          <cell r="C1514" t="str">
            <v/>
          </cell>
          <cell r="D1514">
            <v>0</v>
          </cell>
        </row>
        <row r="1515">
          <cell r="A1515">
            <v>4120442</v>
          </cell>
          <cell r="B1515" t="str">
            <v>4120442</v>
          </cell>
          <cell r="C1515" t="str">
            <v>CAMISA MC RIP VERANO SJ C/ESC 34/44 RER</v>
          </cell>
          <cell r="D1515">
            <v>0</v>
          </cell>
        </row>
        <row r="1516">
          <cell r="A1516" t="str">
            <v/>
          </cell>
          <cell r="B1516" t="str">
            <v>4120443	CAMIS</v>
          </cell>
          <cell r="C1516" t="str">
            <v/>
          </cell>
          <cell r="D1516">
            <v>0</v>
          </cell>
        </row>
        <row r="1517">
          <cell r="A1517">
            <v>4120443</v>
          </cell>
          <cell r="B1517" t="str">
            <v>4120443</v>
          </cell>
          <cell r="C1517" t="str">
            <v>CAMISA MC RIP VERANO SJ C/ESC 46/50 RER</v>
          </cell>
          <cell r="D1517">
            <v>0</v>
          </cell>
        </row>
        <row r="1518">
          <cell r="A1518">
            <v>4120444</v>
          </cell>
          <cell r="B1518" t="str">
            <v>4120444</v>
          </cell>
          <cell r="C1518" t="str">
            <v>CAMISA MC RIP VERANO SJ C/ESC 52/56 RER</v>
          </cell>
          <cell r="D1518">
            <v>0</v>
          </cell>
        </row>
        <row r="1519">
          <cell r="A1519" t="str">
            <v/>
          </cell>
          <cell r="B1519" t="str">
            <v>4120450	CAMIS</v>
          </cell>
          <cell r="C1519" t="str">
            <v/>
          </cell>
          <cell r="D1519">
            <v>0</v>
          </cell>
        </row>
        <row r="1520">
          <cell r="A1520">
            <v>4120450</v>
          </cell>
          <cell r="B1520" t="str">
            <v>4120450</v>
          </cell>
          <cell r="C1520" t="str">
            <v>CAMISA ML RIP TIGER CELESTE 34/44 RER</v>
          </cell>
          <cell r="D1520">
            <v>0</v>
          </cell>
        </row>
        <row r="1521">
          <cell r="A1521" t="str">
            <v/>
          </cell>
          <cell r="B1521" t="str">
            <v>4120451	CAMIS</v>
          </cell>
          <cell r="C1521" t="str">
            <v/>
          </cell>
          <cell r="D1521">
            <v>0</v>
          </cell>
        </row>
        <row r="1522">
          <cell r="A1522">
            <v>4120451</v>
          </cell>
          <cell r="B1522" t="str">
            <v>4120451</v>
          </cell>
          <cell r="C1522" t="str">
            <v>CAMISA ML RIP TIGER CELESTE 46/50 RER</v>
          </cell>
          <cell r="D1522">
            <v>0</v>
          </cell>
        </row>
        <row r="1523">
          <cell r="A1523" t="str">
            <v/>
          </cell>
          <cell r="B1523" t="str">
            <v>4120454	CAMIS</v>
          </cell>
          <cell r="C1523" t="str">
            <v/>
          </cell>
          <cell r="D1523">
            <v>0</v>
          </cell>
        </row>
        <row r="1524">
          <cell r="A1524">
            <v>4120454</v>
          </cell>
          <cell r="B1524" t="str">
            <v>4120454</v>
          </cell>
          <cell r="C1524" t="str">
            <v>CAMISA MC RIP RURAL 34/44 RER</v>
          </cell>
          <cell r="D1524">
            <v>0</v>
          </cell>
        </row>
        <row r="1525">
          <cell r="A1525" t="str">
            <v/>
          </cell>
          <cell r="B1525" t="str">
            <v>4120455	CAMIS</v>
          </cell>
          <cell r="C1525" t="str">
            <v/>
          </cell>
          <cell r="D1525">
            <v>0</v>
          </cell>
        </row>
        <row r="1526">
          <cell r="A1526">
            <v>4120455</v>
          </cell>
          <cell r="B1526" t="str">
            <v>4120455</v>
          </cell>
          <cell r="C1526" t="str">
            <v>CAMISA MC RIP RURAL 46/50 RER</v>
          </cell>
          <cell r="D1526">
            <v>0</v>
          </cell>
        </row>
        <row r="1527">
          <cell r="A1527" t="str">
            <v/>
          </cell>
          <cell r="B1527" t="str">
            <v>4120456	CAMIS</v>
          </cell>
          <cell r="C1527" t="str">
            <v/>
          </cell>
          <cell r="D1527">
            <v>0</v>
          </cell>
        </row>
        <row r="1528">
          <cell r="A1528">
            <v>4120456</v>
          </cell>
          <cell r="B1528" t="str">
            <v>4120456</v>
          </cell>
          <cell r="C1528" t="str">
            <v>CAMISA MC RIP RURAL 52/60 RER</v>
          </cell>
          <cell r="D1528">
            <v>0</v>
          </cell>
        </row>
        <row r="1529">
          <cell r="A1529" t="str">
            <v/>
          </cell>
          <cell r="B1529" t="str">
            <v>4120457	CAMIS</v>
          </cell>
          <cell r="C1529" t="str">
            <v/>
          </cell>
          <cell r="D1529">
            <v>0</v>
          </cell>
        </row>
        <row r="1530">
          <cell r="A1530">
            <v>4120457</v>
          </cell>
          <cell r="B1530" t="str">
            <v>4120457</v>
          </cell>
          <cell r="C1530" t="str">
            <v>CAMISA ML RIP RURAL 34/44 RER</v>
          </cell>
          <cell r="D1530">
            <v>3800</v>
          </cell>
        </row>
        <row r="1531">
          <cell r="A1531" t="str">
            <v/>
          </cell>
          <cell r="B1531" t="str">
            <v>4120458	CAMIS</v>
          </cell>
          <cell r="C1531" t="str">
            <v/>
          </cell>
          <cell r="D1531">
            <v>0</v>
          </cell>
        </row>
        <row r="1532">
          <cell r="A1532">
            <v>4120458</v>
          </cell>
          <cell r="B1532" t="str">
            <v>4120458</v>
          </cell>
          <cell r="C1532" t="str">
            <v>CAMISA ML RIP RURAL 46/50 RER</v>
          </cell>
          <cell r="D1532">
            <v>0</v>
          </cell>
        </row>
        <row r="1533">
          <cell r="A1533" t="str">
            <v/>
          </cell>
          <cell r="B1533" t="str">
            <v>4120459	CAMIS</v>
          </cell>
          <cell r="C1533" t="str">
            <v/>
          </cell>
          <cell r="D1533">
            <v>0</v>
          </cell>
        </row>
        <row r="1534">
          <cell r="A1534">
            <v>4120459</v>
          </cell>
          <cell r="B1534" t="str">
            <v>4120459</v>
          </cell>
          <cell r="C1534" t="str">
            <v>CAMISA ML RIP RURAL 52/56 RER</v>
          </cell>
          <cell r="D1534">
            <v>0</v>
          </cell>
        </row>
        <row r="1535">
          <cell r="A1535">
            <v>4120460</v>
          </cell>
          <cell r="B1535" t="str">
            <v>4120460</v>
          </cell>
          <cell r="C1535" t="str">
            <v>CAMISA ML RIP VERDE 34/44 RER</v>
          </cell>
          <cell r="D1535">
            <v>3800</v>
          </cell>
        </row>
        <row r="1536">
          <cell r="A1536">
            <v>4120461</v>
          </cell>
          <cell r="B1536" t="str">
            <v>4120461</v>
          </cell>
          <cell r="C1536" t="str">
            <v>CAMISA ML RIP VERDE 46/50 RER</v>
          </cell>
          <cell r="D1536">
            <v>3900</v>
          </cell>
        </row>
        <row r="1537">
          <cell r="A1537" t="str">
            <v/>
          </cell>
          <cell r="B1537" t="str">
            <v>4120462	CAMIS</v>
          </cell>
          <cell r="C1537" t="str">
            <v/>
          </cell>
          <cell r="D1537">
            <v>0</v>
          </cell>
        </row>
        <row r="1538">
          <cell r="A1538">
            <v>4120462</v>
          </cell>
          <cell r="B1538" t="str">
            <v>4120462</v>
          </cell>
          <cell r="C1538" t="str">
            <v>CAMISA ML RIP VERDE 52/56 RER</v>
          </cell>
          <cell r="D1538">
            <v>0</v>
          </cell>
        </row>
        <row r="1539">
          <cell r="A1539" t="str">
            <v/>
          </cell>
          <cell r="B1539" t="str">
            <v>4120464	CAMIS</v>
          </cell>
          <cell r="C1539" t="str">
            <v/>
          </cell>
          <cell r="D1539">
            <v>0</v>
          </cell>
        </row>
        <row r="1540">
          <cell r="A1540">
            <v>4120464</v>
          </cell>
          <cell r="B1540" t="str">
            <v>4120464</v>
          </cell>
          <cell r="C1540" t="str">
            <v>CAMISA MC RIP TIGER CELESTE 34/44 RER</v>
          </cell>
          <cell r="D1540">
            <v>0</v>
          </cell>
        </row>
        <row r="1541">
          <cell r="A1541" t="str">
            <v/>
          </cell>
          <cell r="B1541" t="str">
            <v>4120465	CAMIS</v>
          </cell>
          <cell r="C1541" t="str">
            <v/>
          </cell>
          <cell r="D1541">
            <v>0</v>
          </cell>
        </row>
        <row r="1542">
          <cell r="A1542">
            <v>4120465</v>
          </cell>
          <cell r="B1542" t="str">
            <v>4120465</v>
          </cell>
          <cell r="C1542" t="str">
            <v>CAMISA MC RIP TIGER CELESTE 46/50 RER</v>
          </cell>
          <cell r="D1542">
            <v>0</v>
          </cell>
        </row>
        <row r="1543">
          <cell r="A1543" t="str">
            <v/>
          </cell>
          <cell r="B1543" t="str">
            <v>4120466	CAMIS</v>
          </cell>
          <cell r="C1543" t="str">
            <v/>
          </cell>
          <cell r="D1543">
            <v>0</v>
          </cell>
        </row>
        <row r="1544">
          <cell r="A1544">
            <v>4120466</v>
          </cell>
          <cell r="B1544" t="str">
            <v>4120466</v>
          </cell>
          <cell r="C1544" t="str">
            <v>CAMISA MC RIP TIGER CELESTE 52/56 RER</v>
          </cell>
          <cell r="D1544">
            <v>0</v>
          </cell>
        </row>
        <row r="1545">
          <cell r="A1545" t="str">
            <v/>
          </cell>
          <cell r="B1545" t="str">
            <v>4120467	CAMIS</v>
          </cell>
          <cell r="C1545" t="str">
            <v/>
          </cell>
          <cell r="D1545">
            <v>0</v>
          </cell>
        </row>
        <row r="1546">
          <cell r="A1546">
            <v>4120467</v>
          </cell>
          <cell r="B1546" t="str">
            <v>4120467</v>
          </cell>
          <cell r="C1546" t="str">
            <v>CAMISA MC RIP TIGER CELESTE 58/60 RER</v>
          </cell>
          <cell r="D1546">
            <v>0</v>
          </cell>
        </row>
        <row r="1547">
          <cell r="A1547">
            <v>4120495</v>
          </cell>
          <cell r="B1547" t="str">
            <v>4120495</v>
          </cell>
          <cell r="C1547" t="str">
            <v>CAMISA ML RIP AZUL 34/44 RER</v>
          </cell>
          <cell r="D1547">
            <v>3800</v>
          </cell>
        </row>
        <row r="1548">
          <cell r="A1548">
            <v>4120496</v>
          </cell>
          <cell r="B1548" t="str">
            <v>4120496</v>
          </cell>
          <cell r="C1548" t="str">
            <v>CAMISA ML RIP AZUL 46/50 RER</v>
          </cell>
          <cell r="D1548">
            <v>3900</v>
          </cell>
        </row>
        <row r="1549">
          <cell r="A1549">
            <v>4120497</v>
          </cell>
          <cell r="B1549" t="str">
            <v>4120497</v>
          </cell>
          <cell r="C1549" t="str">
            <v>CAMISA ML RIP AZUL 52/56 RER</v>
          </cell>
          <cell r="D1549">
            <v>4000</v>
          </cell>
        </row>
        <row r="1550">
          <cell r="A1550">
            <v>4120544</v>
          </cell>
          <cell r="B1550" t="str">
            <v>4120544</v>
          </cell>
          <cell r="C1550" t="str">
            <v>CAMISA MC BAT CEL SOLAPA 46/50 RER</v>
          </cell>
          <cell r="D1550">
            <v>3750</v>
          </cell>
        </row>
        <row r="1551">
          <cell r="A1551">
            <v>4120545</v>
          </cell>
          <cell r="B1551" t="str">
            <v>4120545</v>
          </cell>
          <cell r="C1551" t="str">
            <v>CAMISA MC BAT CEL SOLAPA 58/62 RER</v>
          </cell>
          <cell r="D1551">
            <v>4050</v>
          </cell>
        </row>
        <row r="1552">
          <cell r="A1552" t="str">
            <v/>
          </cell>
          <cell r="B1552" t="str">
            <v>4120546	CAMIS</v>
          </cell>
          <cell r="C1552" t="str">
            <v/>
          </cell>
          <cell r="D1552">
            <v>0</v>
          </cell>
        </row>
        <row r="1553">
          <cell r="A1553">
            <v>4120546</v>
          </cell>
          <cell r="B1553" t="str">
            <v>4120546</v>
          </cell>
          <cell r="C1553" t="str">
            <v>CAMISA MC BAT CEL SOLAPA 64/68 RER</v>
          </cell>
          <cell r="D1553">
            <v>0</v>
          </cell>
        </row>
        <row r="1554">
          <cell r="A1554" t="str">
            <v/>
          </cell>
          <cell r="B1554" t="str">
            <v>4120549	CAMIS</v>
          </cell>
          <cell r="C1554" t="str">
            <v/>
          </cell>
          <cell r="D1554">
            <v>0</v>
          </cell>
        </row>
        <row r="1555">
          <cell r="A1555">
            <v>4120549</v>
          </cell>
          <cell r="B1555" t="str">
            <v>4120549</v>
          </cell>
          <cell r="C1555" t="str">
            <v>CAMISA ML RIP NEGRA 46/50</v>
          </cell>
          <cell r="D1555">
            <v>0</v>
          </cell>
        </row>
        <row r="1556">
          <cell r="A1556">
            <v>4120567</v>
          </cell>
          <cell r="B1556" t="str">
            <v>4120567</v>
          </cell>
          <cell r="C1556" t="str">
            <v>CAMISA MC BAT GRIS SOLAPA 34/44 RER</v>
          </cell>
          <cell r="D1556">
            <v>3600</v>
          </cell>
        </row>
        <row r="1557">
          <cell r="A1557">
            <v>4120568</v>
          </cell>
          <cell r="B1557" t="str">
            <v>4120568</v>
          </cell>
          <cell r="C1557" t="str">
            <v>CAMISA MC BAT GRIS SOLAPA 46/50 RER</v>
          </cell>
          <cell r="D1557">
            <v>3750</v>
          </cell>
        </row>
        <row r="1558">
          <cell r="A1558">
            <v>4120569</v>
          </cell>
          <cell r="B1558" t="str">
            <v>4120569</v>
          </cell>
          <cell r="C1558" t="str">
            <v>CAMISA MC BAT GRIS SOLAPA 52/56 RER</v>
          </cell>
          <cell r="D1558">
            <v>3900</v>
          </cell>
        </row>
        <row r="1559">
          <cell r="A1559" t="str">
            <v/>
          </cell>
          <cell r="B1559" t="str">
            <v>4120570	CAMIS</v>
          </cell>
          <cell r="C1559" t="str">
            <v/>
          </cell>
          <cell r="D1559">
            <v>0</v>
          </cell>
        </row>
        <row r="1560">
          <cell r="A1560">
            <v>4120570</v>
          </cell>
          <cell r="B1560" t="str">
            <v>4120570</v>
          </cell>
          <cell r="C1560" t="str">
            <v>CAMISA MC BAT GRIS 58/62 RER</v>
          </cell>
          <cell r="D1560">
            <v>0</v>
          </cell>
        </row>
        <row r="1561">
          <cell r="A1561">
            <v>4120600</v>
          </cell>
          <cell r="B1561" t="str">
            <v>4120600</v>
          </cell>
          <cell r="C1561" t="str">
            <v>CAMISA MC BAT AZUL CORBATA 34/44 RER</v>
          </cell>
          <cell r="D1561">
            <v>3600</v>
          </cell>
        </row>
        <row r="1562">
          <cell r="A1562">
            <v>4120601</v>
          </cell>
          <cell r="B1562" t="str">
            <v>4120601</v>
          </cell>
          <cell r="C1562" t="str">
            <v>CAMISA MC BAT AZUL CORBATA 46/50 RER</v>
          </cell>
          <cell r="D1562">
            <v>3750</v>
          </cell>
        </row>
        <row r="1563">
          <cell r="A1563">
            <v>4120602</v>
          </cell>
          <cell r="B1563" t="str">
            <v>4120602</v>
          </cell>
          <cell r="C1563" t="str">
            <v>CAMISA MC BAT AZUL CORBATA 52/56 RER</v>
          </cell>
          <cell r="D1563">
            <v>3900</v>
          </cell>
        </row>
        <row r="1564">
          <cell r="A1564">
            <v>4120625</v>
          </cell>
          <cell r="B1564" t="str">
            <v>4120625</v>
          </cell>
          <cell r="C1564" t="str">
            <v>CAMISA MC BAT NEGRA SOLAPA 46/50 RER</v>
          </cell>
          <cell r="D1564">
            <v>3750</v>
          </cell>
        </row>
        <row r="1565">
          <cell r="A1565">
            <v>4120627</v>
          </cell>
          <cell r="B1565" t="str">
            <v>4120627</v>
          </cell>
          <cell r="C1565" t="str">
            <v>CAMISA MC BAT NEGRA SOLAPA 52/56 RER</v>
          </cell>
          <cell r="D1565">
            <v>3900</v>
          </cell>
        </row>
        <row r="1566">
          <cell r="A1566" t="str">
            <v/>
          </cell>
          <cell r="B1566" t="str">
            <v>4120628	CAMIS</v>
          </cell>
          <cell r="C1566" t="str">
            <v/>
          </cell>
          <cell r="D1566">
            <v>0</v>
          </cell>
        </row>
        <row r="1567">
          <cell r="A1567">
            <v>4120628</v>
          </cell>
          <cell r="B1567" t="str">
            <v>4120628</v>
          </cell>
          <cell r="C1567" t="str">
            <v>CAMISA MC BAT NEGRA SOLAPA 58/62 RER</v>
          </cell>
          <cell r="D1567">
            <v>0</v>
          </cell>
        </row>
        <row r="1568">
          <cell r="A1568">
            <v>4120670</v>
          </cell>
          <cell r="B1568" t="str">
            <v>4120670</v>
          </cell>
          <cell r="C1568" t="str">
            <v>CAMISA MC BAT GRIS CORBATA 34/44 RER</v>
          </cell>
          <cell r="D1568">
            <v>3600</v>
          </cell>
        </row>
        <row r="1569">
          <cell r="A1569">
            <v>4120672</v>
          </cell>
          <cell r="B1569" t="str">
            <v>4120672</v>
          </cell>
          <cell r="C1569" t="str">
            <v>CAMISA MC BAT GRIS CORBATA 46/50 RER</v>
          </cell>
          <cell r="D1569">
            <v>3750</v>
          </cell>
        </row>
        <row r="1570">
          <cell r="A1570" t="str">
            <v/>
          </cell>
          <cell r="B1570" t="str">
            <v>4120674	CAMIS</v>
          </cell>
          <cell r="C1570" t="str">
            <v/>
          </cell>
          <cell r="D1570">
            <v>0</v>
          </cell>
        </row>
        <row r="1571">
          <cell r="A1571">
            <v>4120674</v>
          </cell>
          <cell r="B1571" t="str">
            <v>4120674</v>
          </cell>
          <cell r="C1571" t="str">
            <v>CAMISA MC BAT GRIS CORBATA 52/56 RER</v>
          </cell>
          <cell r="D1571">
            <v>0</v>
          </cell>
        </row>
        <row r="1572">
          <cell r="A1572" t="str">
            <v/>
          </cell>
          <cell r="B1572" t="str">
            <v>4120676	CAMIS</v>
          </cell>
          <cell r="C1572" t="str">
            <v/>
          </cell>
          <cell r="D1572">
            <v>0</v>
          </cell>
        </row>
        <row r="1573">
          <cell r="A1573">
            <v>4120676</v>
          </cell>
          <cell r="B1573" t="str">
            <v>4120676</v>
          </cell>
          <cell r="C1573" t="str">
            <v>CAMISA MC BAT GRIS CORBATA 58/62 RER</v>
          </cell>
          <cell r="D1573">
            <v>0</v>
          </cell>
        </row>
        <row r="1574">
          <cell r="A1574">
            <v>4120700</v>
          </cell>
          <cell r="B1574" t="str">
            <v>4120700</v>
          </cell>
          <cell r="C1574" t="str">
            <v>CAMISA MC BAT NEGRA CORBATA 34/44 RER</v>
          </cell>
          <cell r="D1574">
            <v>3600</v>
          </cell>
        </row>
        <row r="1575">
          <cell r="A1575">
            <v>4120701</v>
          </cell>
          <cell r="B1575" t="str">
            <v>4120701</v>
          </cell>
          <cell r="C1575" t="str">
            <v>CAMISA MC BAT NEGRA CORBATA 46/50 RER</v>
          </cell>
          <cell r="D1575">
            <v>3750</v>
          </cell>
        </row>
        <row r="1576">
          <cell r="A1576">
            <v>4120702</v>
          </cell>
          <cell r="B1576" t="str">
            <v>4120702</v>
          </cell>
          <cell r="C1576" t="str">
            <v>CAMISA MC BAT NEGRA CORBATA 52/56 RER</v>
          </cell>
          <cell r="D1576">
            <v>3900</v>
          </cell>
        </row>
        <row r="1577">
          <cell r="A1577" t="str">
            <v/>
          </cell>
          <cell r="B1577" t="str">
            <v>4120750	CAMIS</v>
          </cell>
          <cell r="C1577" t="str">
            <v/>
          </cell>
          <cell r="D1577">
            <v>0</v>
          </cell>
        </row>
        <row r="1578">
          <cell r="A1578">
            <v>4120750</v>
          </cell>
          <cell r="B1578" t="str">
            <v>4120750</v>
          </cell>
          <cell r="C1578" t="str">
            <v>CAMISA ML RIP CAMUFLADA 34/44 RER</v>
          </cell>
          <cell r="D1578">
            <v>0</v>
          </cell>
        </row>
        <row r="1579">
          <cell r="A1579" t="str">
            <v/>
          </cell>
          <cell r="B1579" t="str">
            <v>4120751	CAMIS</v>
          </cell>
          <cell r="C1579" t="str">
            <v/>
          </cell>
          <cell r="D1579">
            <v>0</v>
          </cell>
        </row>
        <row r="1580">
          <cell r="A1580">
            <v>4120751</v>
          </cell>
          <cell r="B1580" t="str">
            <v>4120751</v>
          </cell>
          <cell r="C1580" t="str">
            <v>CAMISA ML RIP CAMUFLADA 46/50 RER</v>
          </cell>
          <cell r="D1580">
            <v>0</v>
          </cell>
        </row>
        <row r="1581">
          <cell r="A1581" t="str">
            <v/>
          </cell>
          <cell r="B1581" t="str">
            <v>4120752	CAMIS</v>
          </cell>
          <cell r="C1581" t="str">
            <v/>
          </cell>
          <cell r="D1581">
            <v>0</v>
          </cell>
        </row>
        <row r="1582">
          <cell r="A1582">
            <v>4120752</v>
          </cell>
          <cell r="B1582" t="str">
            <v>4120752</v>
          </cell>
          <cell r="C1582" t="str">
            <v>CAMISA ML RIP CAMUFLADO 52/56 RER</v>
          </cell>
          <cell r="D1582">
            <v>0</v>
          </cell>
        </row>
        <row r="1583">
          <cell r="A1583">
            <v>4120753</v>
          </cell>
          <cell r="B1583" t="str">
            <v>4120753</v>
          </cell>
          <cell r="C1583" t="str">
            <v>CAMISA ML BAT CELESTE 52/56 RER</v>
          </cell>
          <cell r="D1583">
            <v>3800</v>
          </cell>
        </row>
        <row r="1584">
          <cell r="A1584">
            <v>4120754</v>
          </cell>
          <cell r="B1584" t="str">
            <v>4120754</v>
          </cell>
          <cell r="C1584" t="str">
            <v>CAMISA ML BAT CELESTE 58/62 RER</v>
          </cell>
          <cell r="D1584">
            <v>4200</v>
          </cell>
        </row>
        <row r="1585">
          <cell r="A1585">
            <v>4120755</v>
          </cell>
          <cell r="B1585" t="str">
            <v>4120755</v>
          </cell>
          <cell r="C1585" t="str">
            <v>CAMISA ML BAT CELESTE 64/66 RER</v>
          </cell>
          <cell r="D1585">
            <v>4400</v>
          </cell>
        </row>
        <row r="1586">
          <cell r="A1586">
            <v>4120770</v>
          </cell>
          <cell r="B1586" t="str">
            <v>4120770</v>
          </cell>
          <cell r="C1586" t="str">
            <v>CAMISA ML BAT GRIS TORC VIP 34/44</v>
          </cell>
          <cell r="D1586">
            <v>3800</v>
          </cell>
        </row>
        <row r="1587">
          <cell r="A1587">
            <v>4120771</v>
          </cell>
          <cell r="B1587" t="str">
            <v>4120771</v>
          </cell>
          <cell r="C1587" t="str">
            <v>CAMISA ML BAT GRIS TORC VIP 46/50</v>
          </cell>
          <cell r="D1587">
            <v>3950</v>
          </cell>
        </row>
        <row r="1588">
          <cell r="A1588">
            <v>4120772</v>
          </cell>
          <cell r="B1588" t="str">
            <v>4120772</v>
          </cell>
          <cell r="C1588" t="str">
            <v>CAMISA ML BAT GRIS TORC VIP 52/56</v>
          </cell>
          <cell r="D1588">
            <v>4100</v>
          </cell>
        </row>
        <row r="1589">
          <cell r="A1589">
            <v>4120773</v>
          </cell>
          <cell r="B1589" t="str">
            <v>4120773</v>
          </cell>
          <cell r="C1589" t="str">
            <v>CAMISA ML BAT GRIS TORC VIP 58/66</v>
          </cell>
          <cell r="D1589">
            <v>4200</v>
          </cell>
        </row>
        <row r="1590">
          <cell r="A1590">
            <v>4120778</v>
          </cell>
          <cell r="B1590" t="str">
            <v>4120778</v>
          </cell>
          <cell r="C1590" t="str">
            <v>CAMISA MC BAT CEL SOLAPA 52/56 RER</v>
          </cell>
          <cell r="D1590">
            <v>3900</v>
          </cell>
        </row>
        <row r="1591">
          <cell r="A1591">
            <v>4120800</v>
          </cell>
          <cell r="B1591" t="str">
            <v>4120800</v>
          </cell>
          <cell r="C1591" t="str">
            <v>CAMISA MC BAT CEL SOLAPA 34/44 RER</v>
          </cell>
          <cell r="D1591">
            <v>3600</v>
          </cell>
        </row>
        <row r="1592">
          <cell r="A1592" t="str">
            <v/>
          </cell>
          <cell r="B1592" t="str">
            <v>4120813	BOLSA</v>
          </cell>
          <cell r="C1592" t="str">
            <v/>
          </cell>
          <cell r="D1592">
            <v>0</v>
          </cell>
        </row>
        <row r="1593">
          <cell r="A1593">
            <v>4120813</v>
          </cell>
          <cell r="B1593" t="str">
            <v>4120813</v>
          </cell>
          <cell r="C1593" t="str">
            <v>BOLSA POLIETILENO TRANSP C CIERRE</v>
          </cell>
          <cell r="D1593">
            <v>0</v>
          </cell>
        </row>
        <row r="1594">
          <cell r="A1594">
            <v>4120845</v>
          </cell>
          <cell r="B1594" t="str">
            <v>4120845</v>
          </cell>
          <cell r="C1594" t="str">
            <v>GARIBALDINA RIP MAO EJERCITO 2XS/2XL</v>
          </cell>
          <cell r="D1594">
            <v>0</v>
          </cell>
        </row>
        <row r="1595">
          <cell r="A1595" t="str">
            <v/>
          </cell>
          <cell r="B1595" t="str">
            <v>4120846	GARIB</v>
          </cell>
          <cell r="C1595" t="str">
            <v/>
          </cell>
          <cell r="D1595">
            <v>0</v>
          </cell>
        </row>
        <row r="1596">
          <cell r="A1596">
            <v>4120846</v>
          </cell>
          <cell r="B1596" t="str">
            <v>4120846</v>
          </cell>
          <cell r="C1596" t="str">
            <v>GARIBALDINA MAO RIP EJERCITO 3XL/5XL RER</v>
          </cell>
          <cell r="D1596">
            <v>0</v>
          </cell>
        </row>
        <row r="1597">
          <cell r="A1597">
            <v>4120850</v>
          </cell>
          <cell r="B1597" t="str">
            <v>4120850</v>
          </cell>
          <cell r="C1597" t="str">
            <v>CAMISA ML BAT CELESTE 34/44 RER</v>
          </cell>
          <cell r="D1597">
            <v>3800</v>
          </cell>
        </row>
        <row r="1598">
          <cell r="A1598" t="str">
            <v/>
          </cell>
          <cell r="B1598" t="str">
            <v>4120851	CAMIS</v>
          </cell>
          <cell r="C1598" t="str">
            <v/>
          </cell>
          <cell r="D1598">
            <v>0</v>
          </cell>
        </row>
        <row r="1599">
          <cell r="A1599">
            <v>4120851</v>
          </cell>
          <cell r="B1599" t="str">
            <v>4120851</v>
          </cell>
          <cell r="C1599" t="str">
            <v>CAMISA MC BAT NEGRA C/ESCUDO 46/50 RER</v>
          </cell>
          <cell r="D1599">
            <v>0</v>
          </cell>
        </row>
        <row r="1600">
          <cell r="A1600">
            <v>4120852</v>
          </cell>
          <cell r="B1600" t="str">
            <v>4120852</v>
          </cell>
          <cell r="C1600" t="str">
            <v>CAMISA ML BAT CELESTE 46/50 RER</v>
          </cell>
          <cell r="D1600">
            <v>3950</v>
          </cell>
        </row>
        <row r="1601">
          <cell r="A1601">
            <v>4120853</v>
          </cell>
          <cell r="B1601" t="str">
            <v>4120853</v>
          </cell>
          <cell r="C1601" t="str">
            <v>CAMISA ML BAT AZUL 34/44 RER</v>
          </cell>
          <cell r="D1601">
            <v>3800</v>
          </cell>
        </row>
        <row r="1602">
          <cell r="A1602">
            <v>4120854</v>
          </cell>
          <cell r="B1602" t="str">
            <v>4120854</v>
          </cell>
          <cell r="C1602" t="str">
            <v>CAMISA MC BAT AZUL SOLAPA 34/44 RER</v>
          </cell>
          <cell r="D1602">
            <v>3600</v>
          </cell>
        </row>
        <row r="1603">
          <cell r="A1603">
            <v>4120855</v>
          </cell>
          <cell r="B1603" t="str">
            <v>4120855</v>
          </cell>
          <cell r="C1603" t="str">
            <v>CAMISA ML BAT AZUL 46/50 RER</v>
          </cell>
          <cell r="D1603">
            <v>3750</v>
          </cell>
        </row>
        <row r="1604">
          <cell r="A1604">
            <v>4120857</v>
          </cell>
          <cell r="B1604" t="str">
            <v>4120857</v>
          </cell>
          <cell r="C1604" t="str">
            <v>CAMISA ML BAT AZUL 52/56 RER</v>
          </cell>
          <cell r="D1604">
            <v>4100</v>
          </cell>
        </row>
        <row r="1605">
          <cell r="A1605">
            <v>4120860</v>
          </cell>
          <cell r="B1605" t="str">
            <v>4120860</v>
          </cell>
          <cell r="C1605" t="str">
            <v>CAMISA MC BAT CEL CORBATA 34/44 RER</v>
          </cell>
          <cell r="D1605">
            <v>3600</v>
          </cell>
        </row>
        <row r="1606">
          <cell r="A1606">
            <v>4120870</v>
          </cell>
          <cell r="B1606" t="str">
            <v>4120870</v>
          </cell>
          <cell r="C1606" t="str">
            <v>CAMISA MC BAT CEL CORBATA 46/50 RER</v>
          </cell>
          <cell r="D1606">
            <v>3750</v>
          </cell>
        </row>
        <row r="1607">
          <cell r="A1607">
            <v>4120880</v>
          </cell>
          <cell r="B1607" t="str">
            <v>4120880</v>
          </cell>
          <cell r="C1607" t="str">
            <v>CAMISA MC BAT CEL CORBATA 52/56 RER</v>
          </cell>
          <cell r="D1607">
            <v>3900</v>
          </cell>
        </row>
        <row r="1608">
          <cell r="A1608" t="str">
            <v/>
          </cell>
          <cell r="B1608" t="str">
            <v>4120881	CAMIS</v>
          </cell>
          <cell r="C1608" t="str">
            <v/>
          </cell>
          <cell r="D1608">
            <v>0</v>
          </cell>
        </row>
        <row r="1609">
          <cell r="A1609">
            <v>4120881</v>
          </cell>
          <cell r="B1609" t="str">
            <v>4120881</v>
          </cell>
          <cell r="C1609" t="str">
            <v>CAMISA MC BAT NEGRA C/ESCUDO 52/56 RER</v>
          </cell>
          <cell r="D1609">
            <v>0</v>
          </cell>
        </row>
        <row r="1610">
          <cell r="A1610">
            <v>4120890</v>
          </cell>
          <cell r="B1610" t="str">
            <v>4120890</v>
          </cell>
          <cell r="C1610" t="str">
            <v>CAMISA MC BAT CEL CORBATA 58/62 RER</v>
          </cell>
          <cell r="D1610">
            <v>4050</v>
          </cell>
        </row>
        <row r="1611">
          <cell r="A1611">
            <v>4120900</v>
          </cell>
          <cell r="B1611" t="str">
            <v>4120900</v>
          </cell>
          <cell r="C1611" t="str">
            <v>CAMISA ML BAT GRIS 34/44 RER</v>
          </cell>
          <cell r="D1611">
            <v>3800</v>
          </cell>
        </row>
        <row r="1612">
          <cell r="A1612">
            <v>4120901</v>
          </cell>
          <cell r="B1612" t="str">
            <v>4120901</v>
          </cell>
          <cell r="C1612" t="str">
            <v>CAMISA ML BAT GRIS 46/50 RER</v>
          </cell>
          <cell r="D1612">
            <v>3950</v>
          </cell>
        </row>
        <row r="1613">
          <cell r="A1613">
            <v>4120902</v>
          </cell>
          <cell r="B1613" t="str">
            <v>4120902</v>
          </cell>
          <cell r="C1613" t="str">
            <v>CAMISA ML BAT GRIS 52/56 RER</v>
          </cell>
          <cell r="D1613">
            <v>4100</v>
          </cell>
        </row>
        <row r="1614">
          <cell r="A1614">
            <v>4120903</v>
          </cell>
          <cell r="B1614" t="str">
            <v>4120903</v>
          </cell>
          <cell r="C1614" t="str">
            <v>CAMISA ML BAT GRIS 58/62 RER</v>
          </cell>
          <cell r="D1614">
            <v>4200</v>
          </cell>
        </row>
        <row r="1615">
          <cell r="A1615">
            <v>4120905</v>
          </cell>
          <cell r="B1615" t="str">
            <v>4120905</v>
          </cell>
          <cell r="C1615" t="str">
            <v>CAMISA MC BAT NEGRA CON FUELLE 36/44 RER</v>
          </cell>
          <cell r="D1615">
            <v>3600</v>
          </cell>
        </row>
        <row r="1616">
          <cell r="A1616">
            <v>4120906</v>
          </cell>
          <cell r="B1616" t="str">
            <v>4120906</v>
          </cell>
          <cell r="C1616" t="str">
            <v>CAMISA MC BAT NEGRA CON FUELLE 46/52 RER</v>
          </cell>
          <cell r="D1616">
            <v>3750</v>
          </cell>
        </row>
        <row r="1617">
          <cell r="A1617">
            <v>4120910</v>
          </cell>
          <cell r="B1617" t="str">
            <v>4120910</v>
          </cell>
          <cell r="C1617" t="str">
            <v>CAMISA ML RIP NEGRA 34/44 RER</v>
          </cell>
          <cell r="D1617">
            <v>3800</v>
          </cell>
        </row>
        <row r="1618">
          <cell r="A1618" t="str">
            <v/>
          </cell>
          <cell r="B1618" t="str">
            <v>4120911	CAMIS</v>
          </cell>
          <cell r="C1618" t="str">
            <v/>
          </cell>
          <cell r="D1618">
            <v>0</v>
          </cell>
        </row>
        <row r="1619">
          <cell r="A1619">
            <v>4120911</v>
          </cell>
          <cell r="B1619" t="str">
            <v>4120911</v>
          </cell>
          <cell r="C1619" t="str">
            <v>CAMISA ML RIP NEGRA 46/50 RER</v>
          </cell>
          <cell r="D1619">
            <v>3950</v>
          </cell>
        </row>
        <row r="1620">
          <cell r="A1620" t="str">
            <v/>
          </cell>
          <cell r="B1620" t="str">
            <v>4120912	CAMIS</v>
          </cell>
          <cell r="C1620" t="str">
            <v/>
          </cell>
          <cell r="D1620">
            <v>0</v>
          </cell>
        </row>
        <row r="1621">
          <cell r="A1621">
            <v>4120912</v>
          </cell>
          <cell r="B1621" t="str">
            <v>4120912</v>
          </cell>
          <cell r="C1621" t="str">
            <v>CAMISA ML RIP NEGRA 52/56 RER</v>
          </cell>
          <cell r="D1621">
            <v>4100</v>
          </cell>
        </row>
        <row r="1622">
          <cell r="A1622">
            <v>4120913</v>
          </cell>
          <cell r="B1622" t="str">
            <v>4120913</v>
          </cell>
          <cell r="C1622" t="str">
            <v>CAMISA ML RIP GRIS 34/44 RER</v>
          </cell>
          <cell r="D1622">
            <v>3800</v>
          </cell>
        </row>
        <row r="1623">
          <cell r="A1623">
            <v>4120914</v>
          </cell>
          <cell r="B1623" t="str">
            <v>4120914</v>
          </cell>
          <cell r="C1623" t="str">
            <v>CAMISA ML RIP GRIS 46/50 RER</v>
          </cell>
          <cell r="D1623">
            <v>3950</v>
          </cell>
        </row>
        <row r="1624">
          <cell r="A1624">
            <v>4120915</v>
          </cell>
          <cell r="B1624" t="str">
            <v>4120915</v>
          </cell>
          <cell r="C1624" t="str">
            <v>CAMISA ML RIP GRIS 52/56 RER</v>
          </cell>
          <cell r="D1624">
            <v>4100</v>
          </cell>
        </row>
        <row r="1625">
          <cell r="A1625">
            <v>4120916</v>
          </cell>
          <cell r="B1625" t="str">
            <v>4120916</v>
          </cell>
          <cell r="C1625" t="str">
            <v>CAMISA ML RIP GRIS 58/62 RER</v>
          </cell>
          <cell r="D1625">
            <v>4200</v>
          </cell>
        </row>
        <row r="1626">
          <cell r="A1626" t="str">
            <v/>
          </cell>
          <cell r="B1626" t="str">
            <v>4120917	CAMIS</v>
          </cell>
          <cell r="C1626" t="str">
            <v/>
          </cell>
          <cell r="D1626">
            <v>0</v>
          </cell>
        </row>
        <row r="1627">
          <cell r="A1627">
            <v>4120917</v>
          </cell>
          <cell r="B1627" t="str">
            <v>4120917</v>
          </cell>
          <cell r="C1627" t="str">
            <v>CAMISA ML RP GRIS 64/68 RER</v>
          </cell>
          <cell r="D1627">
            <v>0</v>
          </cell>
        </row>
        <row r="1628">
          <cell r="A1628">
            <v>4120950</v>
          </cell>
          <cell r="B1628" t="str">
            <v>4120950</v>
          </cell>
          <cell r="C1628" t="str">
            <v>CAMISA ML BAT NEGRO VIP 34/44</v>
          </cell>
          <cell r="D1628">
            <v>3800</v>
          </cell>
        </row>
        <row r="1629">
          <cell r="A1629">
            <v>4120951</v>
          </cell>
          <cell r="B1629" t="str">
            <v>4120951</v>
          </cell>
          <cell r="C1629" t="str">
            <v>CAMISA ML BAT NEGRO VIP 46/50</v>
          </cell>
          <cell r="D1629">
            <v>3950</v>
          </cell>
        </row>
        <row r="1630">
          <cell r="A1630">
            <v>4120952</v>
          </cell>
          <cell r="B1630" t="str">
            <v>4120952</v>
          </cell>
          <cell r="C1630" t="str">
            <v>CAMISA ML BAT NEGRO VIP 52/56</v>
          </cell>
          <cell r="D1630">
            <v>4100</v>
          </cell>
        </row>
        <row r="1631">
          <cell r="A1631">
            <v>4120953</v>
          </cell>
          <cell r="B1631" t="str">
            <v>4120953</v>
          </cell>
          <cell r="C1631" t="str">
            <v>CAMISA ML BAT NEGRO VIP 58/66</v>
          </cell>
          <cell r="D1631">
            <v>4200</v>
          </cell>
        </row>
        <row r="1632">
          <cell r="A1632" t="str">
            <v/>
          </cell>
          <cell r="B1632" t="str">
            <v>4120954	CAMIS</v>
          </cell>
          <cell r="C1632" t="str">
            <v/>
          </cell>
          <cell r="D1632">
            <v>0</v>
          </cell>
        </row>
        <row r="1633">
          <cell r="A1633">
            <v>4120954</v>
          </cell>
          <cell r="B1633" t="str">
            <v>4120954</v>
          </cell>
          <cell r="C1633" t="str">
            <v>CAMISA MC BAT NEGRA C/ESCUDO 34/44 RER</v>
          </cell>
          <cell r="D1633">
            <v>0</v>
          </cell>
        </row>
        <row r="1634">
          <cell r="A1634">
            <v>4120963</v>
          </cell>
          <cell r="B1634" t="str">
            <v>4120963</v>
          </cell>
          <cell r="C1634" t="str">
            <v>CAMISA ML CUELLO BLANCA MAO RER</v>
          </cell>
          <cell r="D1634">
            <v>3000</v>
          </cell>
        </row>
        <row r="1635">
          <cell r="A1635">
            <v>4120982</v>
          </cell>
          <cell r="B1635" t="str">
            <v>4120982</v>
          </cell>
          <cell r="C1635" t="str">
            <v>CAMISA MC BAT NEGRA SOLAPA 34/44 RER</v>
          </cell>
          <cell r="D1635">
            <v>3600</v>
          </cell>
        </row>
        <row r="1636">
          <cell r="A1636">
            <v>4120987</v>
          </cell>
          <cell r="B1636" t="str">
            <v>4120987</v>
          </cell>
          <cell r="C1636" t="str">
            <v>CAMISA ML BAT NEGRA C/FUELLE 34/44 RER</v>
          </cell>
          <cell r="D1636">
            <v>3800</v>
          </cell>
        </row>
        <row r="1637">
          <cell r="A1637">
            <v>4120988</v>
          </cell>
          <cell r="B1637" t="str">
            <v>4120988</v>
          </cell>
          <cell r="C1637" t="str">
            <v>CAMISA ML BAT NEGRA C/FUELLE 46/50 RER</v>
          </cell>
          <cell r="D1637">
            <v>3950</v>
          </cell>
        </row>
        <row r="1638">
          <cell r="A1638" t="str">
            <v/>
          </cell>
          <cell r="B1638" t="str">
            <v>4120989	CAMIS</v>
          </cell>
          <cell r="C1638" t="str">
            <v/>
          </cell>
          <cell r="D1638">
            <v>0</v>
          </cell>
        </row>
        <row r="1639">
          <cell r="A1639">
            <v>4120989</v>
          </cell>
          <cell r="B1639" t="str">
            <v>4120989</v>
          </cell>
          <cell r="C1639" t="str">
            <v>CAMISA ML BAT NEGRA C/FUELLE 52/56 RER</v>
          </cell>
          <cell r="D1639">
            <v>0</v>
          </cell>
        </row>
        <row r="1640">
          <cell r="A1640">
            <v>4129001</v>
          </cell>
          <cell r="B1640" t="str">
            <v>4129001</v>
          </cell>
          <cell r="C1640" t="str">
            <v>CAMISA ML GAB GRIS PENIT JUJUY RER</v>
          </cell>
          <cell r="D1640">
            <v>0</v>
          </cell>
        </row>
        <row r="1641">
          <cell r="A1641" t="str">
            <v/>
          </cell>
          <cell r="B1641" t="str">
            <v>4130123	CAMIS</v>
          </cell>
          <cell r="C1641" t="str">
            <v/>
          </cell>
          <cell r="D1641">
            <v>0</v>
          </cell>
        </row>
        <row r="1642">
          <cell r="A1642">
            <v>4130123</v>
          </cell>
          <cell r="B1642" t="str">
            <v>4130123</v>
          </cell>
          <cell r="C1642" t="str">
            <v>CAMISA MC BAT BEIGE CON GALON 34/44</v>
          </cell>
          <cell r="D1642">
            <v>0</v>
          </cell>
        </row>
        <row r="1643">
          <cell r="A1643" t="str">
            <v/>
          </cell>
          <cell r="B1643" t="str">
            <v>4130124	CAMIS</v>
          </cell>
          <cell r="C1643" t="str">
            <v/>
          </cell>
          <cell r="D1643">
            <v>0</v>
          </cell>
        </row>
        <row r="1644">
          <cell r="A1644">
            <v>4130124</v>
          </cell>
          <cell r="B1644" t="str">
            <v>4130124</v>
          </cell>
          <cell r="C1644" t="str">
            <v>CAMISA MC BAT BEIGE CON GALON 46/50</v>
          </cell>
          <cell r="D1644">
            <v>0</v>
          </cell>
        </row>
        <row r="1645">
          <cell r="A1645" t="str">
            <v/>
          </cell>
          <cell r="B1645" t="str">
            <v>4130125	CAMIS</v>
          </cell>
          <cell r="C1645" t="str">
            <v/>
          </cell>
          <cell r="D1645">
            <v>0</v>
          </cell>
        </row>
        <row r="1646">
          <cell r="A1646">
            <v>4130125</v>
          </cell>
          <cell r="B1646" t="str">
            <v>4130125</v>
          </cell>
          <cell r="C1646" t="str">
            <v>CAMISA MC BAT BEIGE CON GALON 52/56</v>
          </cell>
          <cell r="D1646">
            <v>0</v>
          </cell>
        </row>
        <row r="1647">
          <cell r="A1647" t="str">
            <v/>
          </cell>
          <cell r="B1647" t="str">
            <v>4130126	CAMIS</v>
          </cell>
          <cell r="C1647" t="str">
            <v/>
          </cell>
          <cell r="D1647">
            <v>0</v>
          </cell>
        </row>
        <row r="1648">
          <cell r="A1648">
            <v>4130126</v>
          </cell>
          <cell r="B1648" t="str">
            <v>4130126</v>
          </cell>
          <cell r="C1648" t="str">
            <v>CAMISA ML BAT BEIGE CON GALON 34/44</v>
          </cell>
          <cell r="D1648">
            <v>0</v>
          </cell>
        </row>
        <row r="1649">
          <cell r="A1649" t="str">
            <v/>
          </cell>
          <cell r="B1649" t="str">
            <v>4130127	CAMIS</v>
          </cell>
          <cell r="C1649" t="str">
            <v/>
          </cell>
          <cell r="D1649">
            <v>0</v>
          </cell>
        </row>
        <row r="1650">
          <cell r="A1650">
            <v>4130127</v>
          </cell>
          <cell r="B1650" t="str">
            <v>4130127</v>
          </cell>
          <cell r="C1650" t="str">
            <v>CAMISA ML BAT BEIGE CON GALON 46/50</v>
          </cell>
          <cell r="D1650">
            <v>0</v>
          </cell>
        </row>
        <row r="1651">
          <cell r="A1651" t="str">
            <v/>
          </cell>
          <cell r="B1651" t="str">
            <v>4130128	CAMIS</v>
          </cell>
          <cell r="C1651" t="str">
            <v/>
          </cell>
          <cell r="D1651">
            <v>0</v>
          </cell>
        </row>
        <row r="1652">
          <cell r="A1652">
            <v>4130128</v>
          </cell>
          <cell r="B1652" t="str">
            <v>4130128</v>
          </cell>
          <cell r="C1652" t="str">
            <v>CAMISA ML BAT BEIGE CON GALON 52/56</v>
          </cell>
          <cell r="D1652">
            <v>0</v>
          </cell>
        </row>
        <row r="1653">
          <cell r="A1653">
            <v>4130150</v>
          </cell>
          <cell r="B1653" t="str">
            <v>4130150</v>
          </cell>
          <cell r="C1653" t="str">
            <v>CAMISA MC BAT BEIGE LMGE 46/50 RER</v>
          </cell>
          <cell r="D1653">
            <v>3850</v>
          </cell>
        </row>
        <row r="1654">
          <cell r="A1654" t="str">
            <v/>
          </cell>
          <cell r="B1654" t="str">
            <v>4130151	CAMIS</v>
          </cell>
          <cell r="C1654" t="str">
            <v/>
          </cell>
          <cell r="D1654">
            <v>0</v>
          </cell>
        </row>
        <row r="1655">
          <cell r="A1655">
            <v>4130151</v>
          </cell>
          <cell r="B1655" t="str">
            <v>4130151</v>
          </cell>
          <cell r="C1655" t="str">
            <v>CAMISA MC BAT BEIGE LMGE 52/56 RER</v>
          </cell>
          <cell r="D1655">
            <v>4050</v>
          </cell>
        </row>
        <row r="1656">
          <cell r="A1656">
            <v>4130152</v>
          </cell>
          <cell r="B1656" t="str">
            <v>4130152</v>
          </cell>
          <cell r="C1656" t="str">
            <v>CAMISA MC BAT BEIGE LMGE 58/62 RER</v>
          </cell>
          <cell r="D1656">
            <v>4200</v>
          </cell>
        </row>
        <row r="1657">
          <cell r="A1657" t="str">
            <v/>
          </cell>
          <cell r="B1657" t="str">
            <v>4130234	CAMIS</v>
          </cell>
          <cell r="C1657" t="str">
            <v/>
          </cell>
          <cell r="D1657">
            <v>0</v>
          </cell>
        </row>
        <row r="1658">
          <cell r="A1658">
            <v>4130234</v>
          </cell>
          <cell r="B1658" t="str">
            <v>4130234</v>
          </cell>
          <cell r="C1658" t="str">
            <v>CAMISA ML GAB VERDE Y CAMUFLAD ELIMINAR</v>
          </cell>
          <cell r="D1658">
            <v>0</v>
          </cell>
        </row>
        <row r="1659">
          <cell r="A1659">
            <v>4130771</v>
          </cell>
          <cell r="B1659" t="str">
            <v>4130771</v>
          </cell>
          <cell r="C1659" t="str">
            <v>CAMISA ML BAT BEIGE LMGE 34/44 RER</v>
          </cell>
          <cell r="D1659">
            <v>3800</v>
          </cell>
        </row>
        <row r="1660">
          <cell r="A1660" t="str">
            <v/>
          </cell>
          <cell r="B1660" t="str">
            <v>4130776	CAMIS</v>
          </cell>
          <cell r="C1660" t="str">
            <v/>
          </cell>
          <cell r="D1660">
            <v>0</v>
          </cell>
        </row>
        <row r="1661">
          <cell r="A1661">
            <v>4130776</v>
          </cell>
          <cell r="B1661" t="str">
            <v>4130776</v>
          </cell>
          <cell r="C1661" t="str">
            <v>CAMISA MC BAT BEIGE LMGE 30/32 RER</v>
          </cell>
          <cell r="D1661">
            <v>0</v>
          </cell>
        </row>
        <row r="1662">
          <cell r="A1662">
            <v>4130777</v>
          </cell>
          <cell r="B1662" t="str">
            <v>4130777</v>
          </cell>
          <cell r="C1662" t="str">
            <v>CAMISA MC BAT BEIGE LMGE 34/44 RER</v>
          </cell>
          <cell r="D1662">
            <v>3600</v>
          </cell>
        </row>
        <row r="1663">
          <cell r="A1663">
            <v>4130950</v>
          </cell>
          <cell r="B1663" t="str">
            <v>4130950</v>
          </cell>
          <cell r="C1663" t="str">
            <v>CAMISA ML BAT BEIGE LMGE 46/50 RER</v>
          </cell>
          <cell r="D1663">
            <v>3900</v>
          </cell>
        </row>
        <row r="1664">
          <cell r="A1664" t="str">
            <v/>
          </cell>
          <cell r="B1664" t="str">
            <v>4307349	CAMIS</v>
          </cell>
          <cell r="C1664" t="str">
            <v/>
          </cell>
          <cell r="D1664">
            <v>0</v>
          </cell>
        </row>
        <row r="1665">
          <cell r="A1665">
            <v>4307349</v>
          </cell>
          <cell r="B1665" t="str">
            <v>4307349</v>
          </cell>
          <cell r="C1665" t="str">
            <v>CAMISA BLANCA ESCOLAR</v>
          </cell>
          <cell r="D1665">
            <v>0</v>
          </cell>
        </row>
        <row r="1666">
          <cell r="A1666" t="str">
            <v/>
          </cell>
          <cell r="B1666" t="str">
            <v>4829230	ABROJ</v>
          </cell>
          <cell r="C1666" t="str">
            <v/>
          </cell>
          <cell r="D1666">
            <v>0</v>
          </cell>
        </row>
        <row r="1667">
          <cell r="A1667">
            <v>4829230</v>
          </cell>
          <cell r="B1667" t="str">
            <v>4829230</v>
          </cell>
          <cell r="C1667" t="str">
            <v>ABROJO BEIGE SUAVE 5CM 5423-1</v>
          </cell>
          <cell r="D1667">
            <v>0</v>
          </cell>
        </row>
        <row r="1668">
          <cell r="A1668">
            <v>5</v>
          </cell>
          <cell r="B1668" t="str">
            <v>5</v>
          </cell>
          <cell r="C1668" t="str">
            <v>GASTOS ADMINISTRATIVO 5 CUOTAS</v>
          </cell>
          <cell r="D1668">
            <v>2.64</v>
          </cell>
        </row>
        <row r="1669">
          <cell r="A1669" t="str">
            <v/>
          </cell>
          <cell r="B1669" t="str">
            <v>5101001	CAMP</v>
          </cell>
          <cell r="C1669" t="str">
            <v/>
          </cell>
          <cell r="D1669">
            <v>0</v>
          </cell>
        </row>
        <row r="1670">
          <cell r="A1670">
            <v>5101001</v>
          </cell>
          <cell r="B1670" t="str">
            <v>5101001</v>
          </cell>
          <cell r="C1670" t="str">
            <v>CAMP POLAR HARVA AZUL/NEGRO (4 USOS</v>
          </cell>
          <cell r="D1670">
            <v>10191.99</v>
          </cell>
        </row>
        <row r="1671">
          <cell r="A1671">
            <v>5101002</v>
          </cell>
          <cell r="B1671" t="str">
            <v>5101002</v>
          </cell>
          <cell r="C1671" t="str">
            <v>GARIBALDINA MAO RIP TIGR CEL 2XS/2XL RER</v>
          </cell>
          <cell r="D1671">
            <v>6800</v>
          </cell>
        </row>
        <row r="1672">
          <cell r="A1672">
            <v>5101003</v>
          </cell>
          <cell r="B1672" t="str">
            <v>5101003</v>
          </cell>
          <cell r="C1672" t="str">
            <v>CAMP POLAR HARVA GRIS/NEGRO (4 USOS</v>
          </cell>
          <cell r="D1672">
            <v>10191.99</v>
          </cell>
        </row>
        <row r="1673">
          <cell r="A1673">
            <v>5101004</v>
          </cell>
          <cell r="B1673" t="str">
            <v>5101004</v>
          </cell>
          <cell r="C1673" t="str">
            <v>AMBO 46/54 RER</v>
          </cell>
          <cell r="D1673">
            <v>7218.95</v>
          </cell>
        </row>
        <row r="1674">
          <cell r="A1674">
            <v>5101005</v>
          </cell>
          <cell r="B1674" t="str">
            <v>5101005</v>
          </cell>
          <cell r="C1674" t="str">
            <v>CAMP VERDE POLAR LMGE RER</v>
          </cell>
          <cell r="D1674">
            <v>4511.18</v>
          </cell>
        </row>
        <row r="1675">
          <cell r="A1675">
            <v>5101006</v>
          </cell>
          <cell r="B1675" t="str">
            <v>5101006</v>
          </cell>
          <cell r="C1675" t="str">
            <v>GARIBALDINA MAO RIP DESERT 2XS/2XL RER</v>
          </cell>
          <cell r="D1675">
            <v>6800</v>
          </cell>
        </row>
        <row r="1676">
          <cell r="A1676" t="str">
            <v/>
          </cell>
          <cell r="B1676" t="str">
            <v>5101007	GARIB</v>
          </cell>
          <cell r="C1676" t="str">
            <v/>
          </cell>
          <cell r="D1676">
            <v>0</v>
          </cell>
        </row>
        <row r="1677">
          <cell r="A1677">
            <v>5101007</v>
          </cell>
          <cell r="B1677" t="str">
            <v>5101007</v>
          </cell>
          <cell r="C1677" t="str">
            <v>GARIBALDINA MAO RIP DESERT 3XL/5XL RER</v>
          </cell>
          <cell r="D1677">
            <v>0</v>
          </cell>
        </row>
        <row r="1678">
          <cell r="A1678">
            <v>5101008</v>
          </cell>
          <cell r="B1678" t="str">
            <v>5101008</v>
          </cell>
          <cell r="C1678" t="str">
            <v>GARIBALDINA MAO RIP SELVA 3XS/2XL</v>
          </cell>
          <cell r="D1678">
            <v>0</v>
          </cell>
        </row>
        <row r="1679">
          <cell r="A1679">
            <v>5101009</v>
          </cell>
          <cell r="B1679" t="str">
            <v>5101009</v>
          </cell>
          <cell r="C1679" t="str">
            <v>CAMP CORTA CUELLO DESMONT AZUL EM</v>
          </cell>
          <cell r="D1679">
            <v>5899.99</v>
          </cell>
        </row>
        <row r="1680">
          <cell r="A1680">
            <v>5101010</v>
          </cell>
          <cell r="B1680" t="str">
            <v>5101010</v>
          </cell>
          <cell r="C1680" t="str">
            <v>CAPA AGUA 2 RER</v>
          </cell>
          <cell r="D1680">
            <v>922.97</v>
          </cell>
        </row>
        <row r="1681">
          <cell r="A1681">
            <v>5101011</v>
          </cell>
          <cell r="B1681" t="str">
            <v>5101011</v>
          </cell>
          <cell r="C1681" t="str">
            <v>CAMP CORTA CUELLO DESMONT NEGRA EM</v>
          </cell>
          <cell r="D1681">
            <v>5899.99</v>
          </cell>
        </row>
        <row r="1682">
          <cell r="A1682">
            <v>5101013</v>
          </cell>
          <cell r="B1682" t="str">
            <v>5101013</v>
          </cell>
          <cell r="C1682" t="str">
            <v>CAPA PARA AGUA AMARILLA RER</v>
          </cell>
          <cell r="D1682">
            <v>2004.91</v>
          </cell>
        </row>
        <row r="1683">
          <cell r="A1683">
            <v>5101014</v>
          </cell>
          <cell r="B1683" t="str">
            <v>5101014</v>
          </cell>
          <cell r="C1683" t="str">
            <v>CAMP CORTA ALPACUNA MARRON</v>
          </cell>
          <cell r="D1683">
            <v>0</v>
          </cell>
        </row>
        <row r="1684">
          <cell r="A1684" t="str">
            <v/>
          </cell>
          <cell r="B1684" t="str">
            <v>5101015	CAMPE</v>
          </cell>
          <cell r="C1684" t="str">
            <v/>
          </cell>
          <cell r="D1684">
            <v>0</v>
          </cell>
        </row>
        <row r="1685">
          <cell r="A1685">
            <v>5101015</v>
          </cell>
          <cell r="B1685" t="str">
            <v>5101015</v>
          </cell>
          <cell r="C1685" t="str">
            <v>CAMPERA TRANSITO GUAYMALLEN RER</v>
          </cell>
          <cell r="D1685">
            <v>0</v>
          </cell>
        </row>
        <row r="1686">
          <cell r="A1686">
            <v>5101016</v>
          </cell>
          <cell r="B1686" t="str">
            <v>5101016</v>
          </cell>
          <cell r="C1686" t="str">
            <v>CAMPERA DEFESA CIVIL GUAYMALLEN</v>
          </cell>
          <cell r="D1686">
            <v>0</v>
          </cell>
        </row>
        <row r="1687">
          <cell r="A1687" t="str">
            <v/>
          </cell>
          <cell r="B1687" t="str">
            <v>5101017	CAMPE</v>
          </cell>
          <cell r="C1687" t="str">
            <v/>
          </cell>
          <cell r="D1687">
            <v>0</v>
          </cell>
        </row>
        <row r="1688">
          <cell r="A1688">
            <v>5101017</v>
          </cell>
          <cell r="B1688" t="str">
            <v>5101017</v>
          </cell>
          <cell r="C1688" t="str">
            <v>CAMPERA DEMARCACION VIAL GUAYMALLEN</v>
          </cell>
          <cell r="D1688">
            <v>0</v>
          </cell>
        </row>
        <row r="1689">
          <cell r="A1689" t="str">
            <v/>
          </cell>
          <cell r="B1689" t="str">
            <v>5101018	CAMPE</v>
          </cell>
          <cell r="C1689" t="str">
            <v/>
          </cell>
          <cell r="D1689">
            <v>0</v>
          </cell>
        </row>
        <row r="1690">
          <cell r="A1690">
            <v>5101018</v>
          </cell>
          <cell r="B1690" t="str">
            <v>5101018</v>
          </cell>
          <cell r="C1690" t="str">
            <v>CAMPERA MULTICAM SARPOL RER</v>
          </cell>
          <cell r="D1690">
            <v>0</v>
          </cell>
        </row>
        <row r="1691">
          <cell r="A1691">
            <v>5101022</v>
          </cell>
          <cell r="B1691" t="str">
            <v>5101022</v>
          </cell>
          <cell r="C1691" t="str">
            <v>CAMP GOLAN  POLAR CIENTIFICA RER</v>
          </cell>
          <cell r="D1691">
            <v>4511.18</v>
          </cell>
        </row>
        <row r="1692">
          <cell r="A1692">
            <v>5101026</v>
          </cell>
          <cell r="B1692" t="str">
            <v>5101026</v>
          </cell>
          <cell r="C1692" t="str">
            <v>GARIBALDINA MAO RIP PITON 2XS/2XL</v>
          </cell>
          <cell r="D1692">
            <v>6800</v>
          </cell>
        </row>
        <row r="1693">
          <cell r="A1693" t="str">
            <v/>
          </cell>
          <cell r="B1693" t="str">
            <v>5101027	GARIB</v>
          </cell>
          <cell r="C1693" t="str">
            <v/>
          </cell>
          <cell r="D1693">
            <v>0</v>
          </cell>
        </row>
        <row r="1694">
          <cell r="A1694">
            <v>5101027</v>
          </cell>
          <cell r="B1694" t="str">
            <v>5101027</v>
          </cell>
          <cell r="C1694" t="str">
            <v>GARIBALDINA MAO RIP PITON 3XL/6XL</v>
          </cell>
          <cell r="D1694">
            <v>7000</v>
          </cell>
        </row>
        <row r="1695">
          <cell r="A1695">
            <v>5101028</v>
          </cell>
          <cell r="B1695" t="str">
            <v>5101028</v>
          </cell>
          <cell r="C1695" t="str">
            <v>GARIBALDINA MAO RIP INFANT 3XL/5XL RER</v>
          </cell>
          <cell r="D1695">
            <v>7000</v>
          </cell>
        </row>
        <row r="1696">
          <cell r="A1696">
            <v>5101029</v>
          </cell>
          <cell r="B1696" t="str">
            <v>5101029</v>
          </cell>
          <cell r="C1696" t="str">
            <v>GARIBALDINA MAO RIP INFANT 2XS/2XL RER</v>
          </cell>
          <cell r="D1696">
            <v>6800</v>
          </cell>
        </row>
        <row r="1697">
          <cell r="A1697">
            <v>5101030</v>
          </cell>
          <cell r="B1697" t="str">
            <v>5101030</v>
          </cell>
          <cell r="C1697" t="str">
            <v>GARIBALDINA ARMY GAB AZUL 2XS/2XL RER</v>
          </cell>
          <cell r="D1697">
            <v>0</v>
          </cell>
        </row>
        <row r="1698">
          <cell r="A1698">
            <v>5101031</v>
          </cell>
          <cell r="B1698" t="str">
            <v>5101031</v>
          </cell>
          <cell r="C1698" t="str">
            <v>GARIBALDINA ARMY GAB NEGRA 2XS/2XL RER</v>
          </cell>
          <cell r="D1698">
            <v>0</v>
          </cell>
        </row>
        <row r="1699">
          <cell r="A1699" t="str">
            <v/>
          </cell>
          <cell r="B1699" t="str">
            <v>5101032	GARIB</v>
          </cell>
          <cell r="C1699" t="str">
            <v/>
          </cell>
          <cell r="D1699">
            <v>0</v>
          </cell>
        </row>
        <row r="1700">
          <cell r="A1700">
            <v>5101032</v>
          </cell>
          <cell r="B1700" t="str">
            <v>5101032</v>
          </cell>
          <cell r="C1700" t="str">
            <v>GARIBALDINA ARMY GAB GRIS 2XS/2XL RER</v>
          </cell>
          <cell r="D1700">
            <v>0</v>
          </cell>
        </row>
        <row r="1701">
          <cell r="A1701">
            <v>5101033</v>
          </cell>
          <cell r="B1701" t="str">
            <v>5101033</v>
          </cell>
          <cell r="C1701" t="str">
            <v>GARIBALDINA JAZAK RIP INFANT 2XS/2XL RER</v>
          </cell>
          <cell r="D1701">
            <v>6800</v>
          </cell>
        </row>
        <row r="1702">
          <cell r="A1702">
            <v>51010331</v>
          </cell>
          <cell r="B1702" t="str">
            <v>51010331</v>
          </cell>
          <cell r="C1702" t="str">
            <v>GARIBALDINA</v>
          </cell>
          <cell r="D1702">
            <v>0</v>
          </cell>
        </row>
        <row r="1703">
          <cell r="A1703">
            <v>51010332</v>
          </cell>
          <cell r="B1703" t="str">
            <v>51010332</v>
          </cell>
          <cell r="C1703" t="str">
            <v>GARIBALDINA</v>
          </cell>
          <cell r="D1703">
            <v>0</v>
          </cell>
        </row>
        <row r="1704">
          <cell r="A1704">
            <v>5101034</v>
          </cell>
          <cell r="B1704" t="str">
            <v>5101034</v>
          </cell>
          <cell r="C1704" t="str">
            <v>GARIBALDINA JAZAK RIP INFANT 3XL/5XL RER</v>
          </cell>
          <cell r="D1704">
            <v>7000</v>
          </cell>
        </row>
        <row r="1705">
          <cell r="A1705">
            <v>51010347</v>
          </cell>
          <cell r="B1705" t="str">
            <v>51010347</v>
          </cell>
          <cell r="C1705" t="str">
            <v>GARIBALDINA RIP JAZAK</v>
          </cell>
          <cell r="D1705">
            <v>0</v>
          </cell>
        </row>
        <row r="1706">
          <cell r="A1706" t="str">
            <v/>
          </cell>
          <cell r="B1706" t="str">
            <v>5101035	GARIB</v>
          </cell>
          <cell r="C1706" t="str">
            <v/>
          </cell>
          <cell r="D1706">
            <v>0</v>
          </cell>
        </row>
        <row r="1707">
          <cell r="A1707">
            <v>5101035</v>
          </cell>
          <cell r="B1707" t="str">
            <v>5101035</v>
          </cell>
          <cell r="C1707" t="str">
            <v>GARIBALDINA JAZAK RIP INFANT 6XL/7XL RER</v>
          </cell>
          <cell r="D1707">
            <v>0</v>
          </cell>
        </row>
        <row r="1708">
          <cell r="A1708" t="str">
            <v/>
          </cell>
          <cell r="B1708" t="str">
            <v>5101036	GARIB</v>
          </cell>
          <cell r="C1708" t="str">
            <v/>
          </cell>
          <cell r="D1708">
            <v>0</v>
          </cell>
        </row>
        <row r="1709">
          <cell r="A1709">
            <v>5101036</v>
          </cell>
          <cell r="B1709" t="str">
            <v>5101036</v>
          </cell>
          <cell r="C1709" t="str">
            <v>GARIBALDINA ARMY GAB AZUL 3XL/5XL RER</v>
          </cell>
          <cell r="D1709">
            <v>0</v>
          </cell>
        </row>
        <row r="1710">
          <cell r="A1710" t="str">
            <v/>
          </cell>
          <cell r="B1710" t="str">
            <v>5101037	GARIB</v>
          </cell>
          <cell r="C1710" t="str">
            <v/>
          </cell>
          <cell r="D1710">
            <v>0</v>
          </cell>
        </row>
        <row r="1711">
          <cell r="A1711">
            <v>5101037</v>
          </cell>
          <cell r="B1711" t="str">
            <v>5101037</v>
          </cell>
          <cell r="C1711" t="str">
            <v>GARIBALDINA ARMY GAB NEGRA 3XL/5XL RER</v>
          </cell>
          <cell r="D1711">
            <v>0</v>
          </cell>
        </row>
        <row r="1712">
          <cell r="A1712" t="str">
            <v/>
          </cell>
          <cell r="B1712" t="str">
            <v>5101038	GARIB</v>
          </cell>
          <cell r="C1712" t="str">
            <v/>
          </cell>
          <cell r="D1712">
            <v>0</v>
          </cell>
        </row>
        <row r="1713">
          <cell r="A1713">
            <v>5101038</v>
          </cell>
          <cell r="B1713" t="str">
            <v>5101038</v>
          </cell>
          <cell r="C1713" t="str">
            <v>GARIBALDINA ARMY GAB GRIS 3XL/4XL RER</v>
          </cell>
          <cell r="D1713">
            <v>0</v>
          </cell>
        </row>
        <row r="1714">
          <cell r="A1714" t="str">
            <v/>
          </cell>
          <cell r="B1714" t="str">
            <v>5101040	GARIB</v>
          </cell>
          <cell r="C1714" t="str">
            <v/>
          </cell>
          <cell r="D1714">
            <v>0</v>
          </cell>
        </row>
        <row r="1715">
          <cell r="A1715">
            <v>5101040</v>
          </cell>
          <cell r="B1715" t="str">
            <v>5101040</v>
          </cell>
          <cell r="C1715" t="str">
            <v>GARIBALDINA JAZAK RIP VIAL T 2XS/2XL RER</v>
          </cell>
          <cell r="D1715">
            <v>0</v>
          </cell>
        </row>
        <row r="1716">
          <cell r="A1716" t="str">
            <v/>
          </cell>
          <cell r="B1716" t="str">
            <v>5101041	GARIB</v>
          </cell>
          <cell r="C1716" t="str">
            <v/>
          </cell>
          <cell r="D1716">
            <v>0</v>
          </cell>
        </row>
        <row r="1717">
          <cell r="A1717">
            <v>5101041</v>
          </cell>
          <cell r="B1717" t="str">
            <v>5101041</v>
          </cell>
          <cell r="C1717" t="str">
            <v>GARIBALDINA JAZAK RIP VIAL T 3XL/5XL RER</v>
          </cell>
          <cell r="D1717">
            <v>0</v>
          </cell>
        </row>
        <row r="1718">
          <cell r="A1718" t="str">
            <v/>
          </cell>
          <cell r="B1718" t="str">
            <v>5101042	GARIB</v>
          </cell>
          <cell r="C1718" t="str">
            <v/>
          </cell>
          <cell r="D1718">
            <v>0</v>
          </cell>
        </row>
        <row r="1719">
          <cell r="A1719">
            <v>5101042</v>
          </cell>
          <cell r="B1719" t="str">
            <v>5101042</v>
          </cell>
          <cell r="C1719" t="str">
            <v>GARIBALDINA JAZAK RIP VIAL T 6XL/7XL RER</v>
          </cell>
          <cell r="D1719">
            <v>0</v>
          </cell>
        </row>
        <row r="1720">
          <cell r="A1720">
            <v>5101043</v>
          </cell>
          <cell r="B1720" t="str">
            <v>5101043</v>
          </cell>
          <cell r="C1720" t="str">
            <v>GARIBALDINA RIP MAO VIAL TUCUMAN 3XS/2XL</v>
          </cell>
          <cell r="D1720">
            <v>2937.06</v>
          </cell>
        </row>
        <row r="1721">
          <cell r="A1721">
            <v>5101044</v>
          </cell>
          <cell r="B1721" t="str">
            <v>5101044</v>
          </cell>
          <cell r="C1721" t="str">
            <v>GARIBALDINA RIP MAO VIAL TUCUMAN 3XL/6XL</v>
          </cell>
          <cell r="D1721">
            <v>3050.46</v>
          </cell>
        </row>
        <row r="1722">
          <cell r="A1722">
            <v>5101046</v>
          </cell>
          <cell r="B1722" t="str">
            <v>5101046</v>
          </cell>
          <cell r="C1722" t="str">
            <v>GARIBALDINA MAO GAB GRIS FED 3XS/2XL RER</v>
          </cell>
          <cell r="D1722">
            <v>5600</v>
          </cell>
        </row>
        <row r="1723">
          <cell r="A1723">
            <v>5101047</v>
          </cell>
          <cell r="B1723" t="str">
            <v>5101047</v>
          </cell>
          <cell r="C1723" t="str">
            <v>GARIBALDINA MAO GAB GRIS FED 3XL/6XL RER</v>
          </cell>
          <cell r="D1723">
            <v>5800</v>
          </cell>
        </row>
        <row r="1724">
          <cell r="A1724">
            <v>5101048</v>
          </cell>
          <cell r="B1724" t="str">
            <v>5101048</v>
          </cell>
          <cell r="C1724" t="str">
            <v>GARIBALDINA MAO GAB AZUL 3XS/2XL RER</v>
          </cell>
          <cell r="D1724">
            <v>5600</v>
          </cell>
        </row>
        <row r="1725">
          <cell r="A1725">
            <v>5101049</v>
          </cell>
          <cell r="B1725" t="str">
            <v>5101049</v>
          </cell>
          <cell r="C1725" t="str">
            <v>GARIBALDINA MAO GAB AZUL 3XL/6XL RER</v>
          </cell>
          <cell r="D1725">
            <v>5800</v>
          </cell>
        </row>
        <row r="1726">
          <cell r="A1726">
            <v>5101050</v>
          </cell>
          <cell r="B1726" t="str">
            <v>5101050</v>
          </cell>
          <cell r="C1726" t="str">
            <v>GARIBALDINA ARMY RIP NEGRA 2XS/2XL RER</v>
          </cell>
          <cell r="D1726">
            <v>0</v>
          </cell>
        </row>
        <row r="1727">
          <cell r="A1727" t="str">
            <v/>
          </cell>
          <cell r="B1727" t="str">
            <v>5101051	GARIB</v>
          </cell>
          <cell r="C1727" t="str">
            <v/>
          </cell>
          <cell r="D1727">
            <v>0</v>
          </cell>
        </row>
        <row r="1728">
          <cell r="A1728">
            <v>5101051</v>
          </cell>
          <cell r="B1728" t="str">
            <v>5101051</v>
          </cell>
          <cell r="C1728" t="str">
            <v>GARIBALDINA ARMY RIP NEGRA 3XL/5XL RER</v>
          </cell>
          <cell r="D1728">
            <v>0</v>
          </cell>
        </row>
        <row r="1729">
          <cell r="A1729">
            <v>5101052</v>
          </cell>
          <cell r="B1729" t="str">
            <v>5101052</v>
          </cell>
          <cell r="C1729" t="str">
            <v>GARIBALDINA MAO GAB NEGRA 2XS/2XL</v>
          </cell>
          <cell r="D1729">
            <v>5600</v>
          </cell>
        </row>
        <row r="1730">
          <cell r="A1730">
            <v>5101053</v>
          </cell>
          <cell r="B1730" t="str">
            <v>5101053</v>
          </cell>
          <cell r="C1730" t="str">
            <v>GARIBALDINA MAO GAB NEGRA 3XL/6XL</v>
          </cell>
          <cell r="D1730">
            <v>5800</v>
          </cell>
        </row>
        <row r="1731">
          <cell r="A1731">
            <v>5101083</v>
          </cell>
          <cell r="B1731" t="str">
            <v>5101083</v>
          </cell>
          <cell r="C1731" t="str">
            <v>CAMP INVEST GRIS RER</v>
          </cell>
          <cell r="D1731">
            <v>4679.99</v>
          </cell>
        </row>
        <row r="1732">
          <cell r="A1732">
            <v>510108305</v>
          </cell>
          <cell r="B1732" t="str">
            <v>510108305</v>
          </cell>
          <cell r="C1732" t="str">
            <v>CAMP INVEST GRIS XL</v>
          </cell>
          <cell r="D1732">
            <v>1799</v>
          </cell>
        </row>
        <row r="1733">
          <cell r="A1733">
            <v>5101087</v>
          </cell>
          <cell r="B1733" t="str">
            <v>5101087</v>
          </cell>
          <cell r="C1733" t="str">
            <v>CAMP REVERS NEGRO/GRIS  ALFHA RER</v>
          </cell>
          <cell r="D1733">
            <v>7218.95</v>
          </cell>
        </row>
        <row r="1734">
          <cell r="A1734">
            <v>5101088</v>
          </cell>
          <cell r="B1734" t="str">
            <v>5101088</v>
          </cell>
          <cell r="C1734" t="str">
            <v>CAMP REVERS NEGRO/AZUL ALFHA RER</v>
          </cell>
          <cell r="D1734">
            <v>7218.95</v>
          </cell>
        </row>
        <row r="1735">
          <cell r="A1735">
            <v>5101090</v>
          </cell>
          <cell r="B1735" t="str">
            <v>5101090</v>
          </cell>
          <cell r="C1735" t="str">
            <v>CAMP SOFT JAYAL AZUL 2XS/2XL</v>
          </cell>
          <cell r="D1735">
            <v>11336</v>
          </cell>
        </row>
        <row r="1736">
          <cell r="A1736">
            <v>5101091</v>
          </cell>
          <cell r="B1736" t="str">
            <v>5101091</v>
          </cell>
          <cell r="C1736" t="str">
            <v>CAMP SOFT JAYAL AZUL 3XL/6XL</v>
          </cell>
          <cell r="D1736">
            <v>11908</v>
          </cell>
        </row>
        <row r="1737">
          <cell r="A1737">
            <v>5101093</v>
          </cell>
          <cell r="B1737" t="str">
            <v>5101093</v>
          </cell>
          <cell r="C1737" t="str">
            <v>CAMP SOFT JAYAL NEGRA 2XS/2XL</v>
          </cell>
          <cell r="D1737">
            <v>11336</v>
          </cell>
        </row>
        <row r="1738">
          <cell r="A1738" t="str">
            <v/>
          </cell>
          <cell r="B1738" t="str">
            <v>5101094	CAMP</v>
          </cell>
          <cell r="C1738" t="str">
            <v/>
          </cell>
          <cell r="D1738">
            <v>0</v>
          </cell>
        </row>
        <row r="1739">
          <cell r="A1739">
            <v>5101094</v>
          </cell>
          <cell r="B1739" t="str">
            <v>5101094</v>
          </cell>
          <cell r="C1739" t="str">
            <v>CAMP SOFT JAYAL NEGRA 3XL/6XL</v>
          </cell>
          <cell r="D1739">
            <v>11908</v>
          </cell>
        </row>
        <row r="1740">
          <cell r="A1740" t="str">
            <v/>
          </cell>
          <cell r="B1740" t="str">
            <v>5101100	CAMP</v>
          </cell>
          <cell r="C1740" t="str">
            <v/>
          </cell>
          <cell r="D1740">
            <v>0</v>
          </cell>
        </row>
        <row r="1741">
          <cell r="A1741">
            <v>5101100</v>
          </cell>
          <cell r="B1741" t="str">
            <v>5101100</v>
          </cell>
          <cell r="C1741" t="str">
            <v>CAMP SOFT NEGRA RER</v>
          </cell>
          <cell r="D1741">
            <v>0</v>
          </cell>
        </row>
        <row r="1742">
          <cell r="A1742">
            <v>5101101</v>
          </cell>
          <cell r="B1742" t="str">
            <v>5101101</v>
          </cell>
          <cell r="C1742" t="str">
            <v>CAMP SOFT AZUL RER</v>
          </cell>
          <cell r="D1742">
            <v>7218.95</v>
          </cell>
        </row>
        <row r="1743">
          <cell r="A1743">
            <v>5101102</v>
          </cell>
          <cell r="B1743" t="str">
            <v>5101102</v>
          </cell>
          <cell r="C1743" t="str">
            <v>CAMP SOFT SHELL AZUL 2XL/5XL RER</v>
          </cell>
          <cell r="D1743">
            <v>0</v>
          </cell>
        </row>
        <row r="1744">
          <cell r="A1744">
            <v>5101104</v>
          </cell>
          <cell r="B1744" t="str">
            <v>5101104</v>
          </cell>
          <cell r="C1744" t="str">
            <v>CAMP BERNA VESTIR/VIVO AZ/NE WKB682 GYG</v>
          </cell>
          <cell r="D1744">
            <v>7760.5</v>
          </cell>
        </row>
        <row r="1745">
          <cell r="A1745">
            <v>5101105</v>
          </cell>
          <cell r="B1745" t="str">
            <v>5101105</v>
          </cell>
          <cell r="C1745" t="str">
            <v>CAMP USPALLATA SOFT NEGRA LB1209 GYG</v>
          </cell>
          <cell r="D1745">
            <v>7218.95</v>
          </cell>
        </row>
        <row r="1746">
          <cell r="A1746">
            <v>5101106</v>
          </cell>
          <cell r="B1746" t="str">
            <v>5101106</v>
          </cell>
          <cell r="C1746" t="str">
            <v>CAMP RURAL NYLON SOFT IMPER. NELB102 GYG</v>
          </cell>
          <cell r="D1746">
            <v>9024.1299999999992</v>
          </cell>
        </row>
        <row r="1747">
          <cell r="A1747">
            <v>5101108</v>
          </cell>
          <cell r="B1747" t="str">
            <v>5101108</v>
          </cell>
          <cell r="C1747" t="str">
            <v>CAMP MONTREAL AZ INFLA/POLAR LB2022 GYG</v>
          </cell>
          <cell r="D1747">
            <v>6677.39</v>
          </cell>
        </row>
        <row r="1748">
          <cell r="A1748">
            <v>5101109</v>
          </cell>
          <cell r="B1748" t="str">
            <v>5101109</v>
          </cell>
          <cell r="C1748" t="str">
            <v>CAMP MONTREAL NE INFLA/POLARLB2022 GYG</v>
          </cell>
          <cell r="D1748">
            <v>6677.39</v>
          </cell>
        </row>
        <row r="1749">
          <cell r="A1749">
            <v>5101112</v>
          </cell>
          <cell r="B1749" t="str">
            <v>5101112</v>
          </cell>
          <cell r="C1749" t="str">
            <v>CHALECO RHIN UNIQLO SOFT NEG LBH817 GYG</v>
          </cell>
          <cell r="D1749">
            <v>4151.92</v>
          </cell>
        </row>
        <row r="1750">
          <cell r="A1750" t="str">
            <v/>
          </cell>
          <cell r="B1750" t="str">
            <v>5101113	CAMP</v>
          </cell>
          <cell r="C1750" t="str">
            <v/>
          </cell>
          <cell r="D1750">
            <v>0</v>
          </cell>
        </row>
        <row r="1751">
          <cell r="A1751">
            <v>5101113</v>
          </cell>
          <cell r="B1751" t="str">
            <v>5101113</v>
          </cell>
          <cell r="C1751" t="str">
            <v>CAMP ALPHA MJS113132C1 SUMMIT RER</v>
          </cell>
          <cell r="D1751">
            <v>0</v>
          </cell>
        </row>
        <row r="1752">
          <cell r="A1752">
            <v>5101114</v>
          </cell>
          <cell r="B1752" t="str">
            <v>5101114</v>
          </cell>
          <cell r="C1752" t="str">
            <v>CAMP ALPHA MJS113132C1 SUMMIT 2XL RER</v>
          </cell>
          <cell r="D1752">
            <v>70033.600000000006</v>
          </cell>
        </row>
        <row r="1753">
          <cell r="A1753">
            <v>5101115</v>
          </cell>
          <cell r="B1753" t="str">
            <v>5101115</v>
          </cell>
          <cell r="C1753" t="str">
            <v>CAMP ALPHA MJM113132C1 SUMMIT 3XL RER</v>
          </cell>
          <cell r="D1753">
            <v>70033.600000000006</v>
          </cell>
        </row>
        <row r="1754">
          <cell r="A1754" t="str">
            <v/>
          </cell>
          <cell r="B1754" t="str">
            <v>5101116	CAMP</v>
          </cell>
          <cell r="C1754" t="str">
            <v/>
          </cell>
          <cell r="D1754">
            <v>0</v>
          </cell>
        </row>
        <row r="1755">
          <cell r="A1755">
            <v>5101116</v>
          </cell>
          <cell r="B1755" t="str">
            <v>5101116</v>
          </cell>
          <cell r="C1755" t="str">
            <v>CAMP ALPHA MOD B-15 RER</v>
          </cell>
          <cell r="D1755">
            <v>0</v>
          </cell>
        </row>
        <row r="1756">
          <cell r="A1756" t="str">
            <v/>
          </cell>
          <cell r="B1756" t="str">
            <v>5101118	CAMP</v>
          </cell>
          <cell r="C1756" t="str">
            <v/>
          </cell>
          <cell r="D1756">
            <v>0</v>
          </cell>
        </row>
        <row r="1757">
          <cell r="A1757">
            <v>5101118</v>
          </cell>
          <cell r="B1757" t="str">
            <v>5101118</v>
          </cell>
          <cell r="C1757" t="str">
            <v>CAMP DEPORTIVA BL/AZ RER</v>
          </cell>
          <cell r="D1757">
            <v>0</v>
          </cell>
        </row>
        <row r="1758">
          <cell r="A1758">
            <v>5101119</v>
          </cell>
          <cell r="B1758" t="str">
            <v>5101119</v>
          </cell>
          <cell r="C1758" t="str">
            <v>CAMP DESM OFERTA RER</v>
          </cell>
          <cell r="D1758">
            <v>3969.61</v>
          </cell>
        </row>
        <row r="1759">
          <cell r="A1759">
            <v>5101125</v>
          </cell>
          <cell r="B1759" t="str">
            <v>5101125</v>
          </cell>
          <cell r="C1759" t="str">
            <v>CAMP FRACTION 8121  2XS/3XL RER</v>
          </cell>
          <cell r="D1759">
            <v>4511.18</v>
          </cell>
        </row>
        <row r="1760">
          <cell r="A1760" t="str">
            <v/>
          </cell>
          <cell r="B1760" t="str">
            <v>5101132	CAMP</v>
          </cell>
          <cell r="C1760" t="str">
            <v/>
          </cell>
          <cell r="D1760">
            <v>0</v>
          </cell>
        </row>
        <row r="1761">
          <cell r="A1761">
            <v>5101132</v>
          </cell>
          <cell r="B1761" t="str">
            <v>5101132</v>
          </cell>
          <cell r="C1761" t="str">
            <v>CAMP ALPHA MJS11132</v>
          </cell>
          <cell r="D1761">
            <v>0</v>
          </cell>
        </row>
        <row r="1762">
          <cell r="A1762" t="str">
            <v/>
          </cell>
          <cell r="B1762" t="str">
            <v>5101133	CAMP</v>
          </cell>
          <cell r="C1762" t="str">
            <v/>
          </cell>
          <cell r="D1762">
            <v>0</v>
          </cell>
        </row>
        <row r="1763">
          <cell r="A1763">
            <v>5101133</v>
          </cell>
          <cell r="B1763" t="str">
            <v>5101133</v>
          </cell>
          <cell r="C1763" t="str">
            <v>CAMP MJS11132 XXL</v>
          </cell>
          <cell r="D1763">
            <v>0</v>
          </cell>
        </row>
        <row r="1764">
          <cell r="A1764">
            <v>5101135</v>
          </cell>
          <cell r="B1764" t="str">
            <v>5101135</v>
          </cell>
          <cell r="C1764" t="str">
            <v>CAMP SOFTSHEL FRACTION NEGRA 2XS/3XL RER</v>
          </cell>
          <cell r="D1764">
            <v>3608.57</v>
          </cell>
        </row>
        <row r="1765">
          <cell r="A1765">
            <v>5101136</v>
          </cell>
          <cell r="B1765" t="str">
            <v>5101136</v>
          </cell>
          <cell r="C1765" t="str">
            <v>CAMP SOFTSHEL FRACTION VERDE RER</v>
          </cell>
          <cell r="D1765">
            <v>10373.99</v>
          </cell>
        </row>
        <row r="1766">
          <cell r="A1766">
            <v>5101138</v>
          </cell>
          <cell r="B1766" t="str">
            <v>5101138</v>
          </cell>
          <cell r="C1766" t="str">
            <v>CAMP SOFTSHEL FRACTION AZUL 2XS/3XL RER</v>
          </cell>
          <cell r="D1766">
            <v>3608.57</v>
          </cell>
        </row>
        <row r="1767">
          <cell r="A1767">
            <v>5101140</v>
          </cell>
          <cell r="B1767" t="str">
            <v>5101140</v>
          </cell>
          <cell r="C1767" t="str">
            <v>GARIBALDINA MAO RIP BEIGE 2XS/2XL RER</v>
          </cell>
          <cell r="D1767">
            <v>5100</v>
          </cell>
        </row>
        <row r="1768">
          <cell r="A1768">
            <v>5101141</v>
          </cell>
          <cell r="B1768" t="str">
            <v>5101141</v>
          </cell>
          <cell r="C1768" t="str">
            <v>GARIBALDINA MAO RIP BEIGE 3XL/5XL RER</v>
          </cell>
          <cell r="D1768">
            <v>5300</v>
          </cell>
        </row>
        <row r="1769">
          <cell r="A1769" t="str">
            <v/>
          </cell>
          <cell r="B1769" t="str">
            <v>5101142	CAMP</v>
          </cell>
          <cell r="C1769" t="str">
            <v/>
          </cell>
          <cell r="D1769">
            <v>0</v>
          </cell>
        </row>
        <row r="1770">
          <cell r="A1770">
            <v>5101142</v>
          </cell>
          <cell r="B1770" t="str">
            <v>5101142</v>
          </cell>
          <cell r="C1770" t="str">
            <v>CAMP AMERICA SEGURIDAD RER</v>
          </cell>
          <cell r="D1770">
            <v>0</v>
          </cell>
        </row>
        <row r="1771">
          <cell r="A1771" t="str">
            <v/>
          </cell>
          <cell r="B1771" t="str">
            <v>5101145	CAMP</v>
          </cell>
          <cell r="C1771" t="str">
            <v/>
          </cell>
          <cell r="D1771">
            <v>0</v>
          </cell>
        </row>
        <row r="1772">
          <cell r="A1772">
            <v>5101145</v>
          </cell>
          <cell r="B1772" t="str">
            <v>5101145</v>
          </cell>
          <cell r="C1772" t="str">
            <v>CAMP SEG SARPOL VFLUOR CINT 2XS/2XL RER</v>
          </cell>
          <cell r="D1772">
            <v>0</v>
          </cell>
        </row>
        <row r="1773">
          <cell r="A1773" t="str">
            <v/>
          </cell>
          <cell r="B1773" t="str">
            <v>5101146	CAMP</v>
          </cell>
          <cell r="C1773" t="str">
            <v/>
          </cell>
          <cell r="D1773">
            <v>0</v>
          </cell>
        </row>
        <row r="1774">
          <cell r="A1774">
            <v>5101146</v>
          </cell>
          <cell r="B1774" t="str">
            <v>5101146</v>
          </cell>
          <cell r="C1774" t="str">
            <v>CAMP SEG SARPOL VFLUOR CINT 3XL/5XL RER</v>
          </cell>
          <cell r="D1774">
            <v>0</v>
          </cell>
        </row>
        <row r="1775">
          <cell r="A1775">
            <v>5101147</v>
          </cell>
          <cell r="B1775" t="str">
            <v>5101147</v>
          </cell>
          <cell r="C1775" t="str">
            <v>CAMP POL TUCUMAN URBANA  2XS/2XL RER</v>
          </cell>
          <cell r="D1775">
            <v>8319.99</v>
          </cell>
        </row>
        <row r="1776">
          <cell r="A1776">
            <v>5101148</v>
          </cell>
          <cell r="B1776" t="str">
            <v>5101148</v>
          </cell>
          <cell r="C1776" t="str">
            <v>CAMP POL TUCUMAN URBANA 3XL/5XL RER</v>
          </cell>
          <cell r="D1776">
            <v>8631.99</v>
          </cell>
        </row>
        <row r="1777">
          <cell r="A1777">
            <v>5101149</v>
          </cell>
          <cell r="B1777" t="str">
            <v>5101149</v>
          </cell>
          <cell r="C1777" t="str">
            <v>CAMP TUNUYAN RER</v>
          </cell>
          <cell r="D1777">
            <v>0</v>
          </cell>
        </row>
        <row r="1778">
          <cell r="A1778" t="str">
            <v/>
          </cell>
          <cell r="B1778" t="str">
            <v>5101150	CAMP</v>
          </cell>
          <cell r="C1778" t="str">
            <v/>
          </cell>
          <cell r="D1778">
            <v>0</v>
          </cell>
        </row>
        <row r="1779">
          <cell r="A1779">
            <v>5101150</v>
          </cell>
          <cell r="B1779" t="str">
            <v>5101150</v>
          </cell>
          <cell r="C1779" t="str">
            <v>CAMP MUNICIP STA FE</v>
          </cell>
          <cell r="D1779">
            <v>0</v>
          </cell>
        </row>
        <row r="1780">
          <cell r="A1780" t="str">
            <v/>
          </cell>
          <cell r="B1780" t="str">
            <v>5101158	GARIB</v>
          </cell>
          <cell r="C1780" t="str">
            <v/>
          </cell>
          <cell r="D1780">
            <v>0</v>
          </cell>
        </row>
        <row r="1781">
          <cell r="A1781">
            <v>5101158</v>
          </cell>
          <cell r="B1781" t="str">
            <v>5101158</v>
          </cell>
          <cell r="C1781" t="str">
            <v>GARIBALDINA ARMY RIP INFANT 2XS/2XL RER</v>
          </cell>
          <cell r="D1781">
            <v>0</v>
          </cell>
        </row>
        <row r="1782">
          <cell r="A1782" t="str">
            <v/>
          </cell>
          <cell r="B1782" t="str">
            <v>5101159	GARIB</v>
          </cell>
          <cell r="C1782" t="str">
            <v/>
          </cell>
          <cell r="D1782">
            <v>0</v>
          </cell>
        </row>
        <row r="1783">
          <cell r="A1783">
            <v>5101159</v>
          </cell>
          <cell r="B1783" t="str">
            <v>5101159</v>
          </cell>
          <cell r="C1783" t="str">
            <v>GARIBALDINA ARMY RIP INFANT 3XL/5XL RER</v>
          </cell>
          <cell r="D1783">
            <v>0</v>
          </cell>
        </row>
        <row r="1784">
          <cell r="A1784">
            <v>5101165</v>
          </cell>
          <cell r="B1784" t="str">
            <v>5101165</v>
          </cell>
          <cell r="C1784" t="str">
            <v>GARIBALDINA MAO RIP DIG ACU 2XS/2XL RER</v>
          </cell>
          <cell r="D1784">
            <v>6800</v>
          </cell>
        </row>
        <row r="1785">
          <cell r="A1785" t="str">
            <v/>
          </cell>
          <cell r="B1785" t="str">
            <v>5101166	GARIB</v>
          </cell>
          <cell r="C1785" t="str">
            <v/>
          </cell>
          <cell r="D1785">
            <v>0</v>
          </cell>
        </row>
        <row r="1786">
          <cell r="A1786">
            <v>5101166</v>
          </cell>
          <cell r="B1786" t="str">
            <v>5101166</v>
          </cell>
          <cell r="C1786" t="str">
            <v>GARIBALDINA MAO RIP DIG ACU 3XL/5XL RER</v>
          </cell>
          <cell r="D1786">
            <v>0</v>
          </cell>
        </row>
        <row r="1787">
          <cell r="A1787">
            <v>5101170</v>
          </cell>
          <cell r="B1787" t="str">
            <v>5101170</v>
          </cell>
          <cell r="C1787" t="str">
            <v>CAMP POLAR AMERICANA AZUL RER</v>
          </cell>
          <cell r="D1787">
            <v>5199.99</v>
          </cell>
        </row>
        <row r="1788">
          <cell r="A1788">
            <v>5101171</v>
          </cell>
          <cell r="B1788" t="str">
            <v>5101171</v>
          </cell>
          <cell r="C1788" t="str">
            <v>CAMP POLAR AMERICANA NEGRA RER</v>
          </cell>
          <cell r="D1788">
            <v>5199.99</v>
          </cell>
        </row>
        <row r="1789">
          <cell r="A1789">
            <v>510117100</v>
          </cell>
          <cell r="B1789" t="str">
            <v>510117100</v>
          </cell>
          <cell r="C1789" t="str">
            <v>CAMP POLAR AMER NEGRA 2XS/3XS RER</v>
          </cell>
          <cell r="D1789">
            <v>0</v>
          </cell>
        </row>
        <row r="1790">
          <cell r="A1790">
            <v>5101172</v>
          </cell>
          <cell r="B1790" t="str">
            <v>5101172</v>
          </cell>
          <cell r="C1790" t="str">
            <v>CAMP POLAR AMERICANA BEIGE RER</v>
          </cell>
          <cell r="D1790">
            <v>0</v>
          </cell>
        </row>
        <row r="1791">
          <cell r="A1791">
            <v>5101185</v>
          </cell>
          <cell r="B1791" t="str">
            <v>5101185</v>
          </cell>
          <cell r="C1791" t="str">
            <v>CAMP NEO SOFT SHELL NEGRA 2XS/2XL RER</v>
          </cell>
          <cell r="D1791">
            <v>9024.1299999999992</v>
          </cell>
        </row>
        <row r="1792">
          <cell r="A1792">
            <v>5101186</v>
          </cell>
          <cell r="B1792" t="str">
            <v>5101186</v>
          </cell>
          <cell r="C1792" t="str">
            <v>CAMP NEO SOFT SHELL NEGRA 3XL/5XL RER</v>
          </cell>
          <cell r="D1792">
            <v>9926.73</v>
          </cell>
        </row>
        <row r="1793">
          <cell r="A1793">
            <v>5101187</v>
          </cell>
          <cell r="B1793" t="str">
            <v>5101187</v>
          </cell>
          <cell r="C1793" t="str">
            <v>CAMP SOFTSHEL PREMIUM NEGRA 2XS/2XL RER</v>
          </cell>
          <cell r="D1793">
            <v>15288</v>
          </cell>
        </row>
        <row r="1794">
          <cell r="A1794">
            <v>5101188</v>
          </cell>
          <cell r="B1794" t="str">
            <v>5101188</v>
          </cell>
          <cell r="C1794" t="str">
            <v>CAMP SOFTSHEL PREMIUM NEGRA 3XL/6XL RER</v>
          </cell>
          <cell r="D1794">
            <v>15834</v>
          </cell>
        </row>
        <row r="1795">
          <cell r="A1795">
            <v>5101190</v>
          </cell>
          <cell r="B1795" t="str">
            <v>5101190</v>
          </cell>
          <cell r="C1795" t="str">
            <v>CAMP NEO SOFT SHELL AZUL 2XS/2XL RER</v>
          </cell>
          <cell r="D1795">
            <v>9024.1299999999992</v>
          </cell>
        </row>
        <row r="1796">
          <cell r="A1796">
            <v>5101191</v>
          </cell>
          <cell r="B1796" t="str">
            <v>5101191</v>
          </cell>
          <cell r="C1796" t="str">
            <v>CAMP NEO SOFT SHELL AZUL 3XL/5XL RER</v>
          </cell>
          <cell r="D1796">
            <v>9926.73</v>
          </cell>
        </row>
        <row r="1797">
          <cell r="A1797">
            <v>5101192</v>
          </cell>
          <cell r="B1797" t="str">
            <v>5101192</v>
          </cell>
          <cell r="C1797" t="str">
            <v>CAMP SOFTSHEL PREMIUM AZUL 2XS/2XL RER</v>
          </cell>
          <cell r="D1797">
            <v>15288</v>
          </cell>
        </row>
        <row r="1798">
          <cell r="A1798">
            <v>5101193</v>
          </cell>
          <cell r="B1798" t="str">
            <v>5101193</v>
          </cell>
          <cell r="C1798" t="str">
            <v>CAMP SOFTSHEL PREMIUM AZUL 3XL/6XL RER</v>
          </cell>
          <cell r="D1798">
            <v>15834</v>
          </cell>
        </row>
        <row r="1799">
          <cell r="A1799">
            <v>5101195</v>
          </cell>
          <cell r="B1799" t="str">
            <v>5101195</v>
          </cell>
          <cell r="C1799" t="str">
            <v>CAMP NEO SOFT SHELL GRIS 2XS/2XL RER</v>
          </cell>
          <cell r="D1799">
            <v>9024.1299999999992</v>
          </cell>
        </row>
        <row r="1800">
          <cell r="A1800">
            <v>5101196</v>
          </cell>
          <cell r="B1800" t="str">
            <v>5101196</v>
          </cell>
          <cell r="C1800" t="str">
            <v>CAMP NEO SOFT SHELL GRIS 3XL/5XL RER</v>
          </cell>
          <cell r="D1800">
            <v>9926.73</v>
          </cell>
        </row>
        <row r="1801">
          <cell r="A1801">
            <v>5101200</v>
          </cell>
          <cell r="B1801" t="str">
            <v>5101200</v>
          </cell>
          <cell r="C1801" t="str">
            <v>GARIBALDINA JAZAK RIP TIG CE 2XS/2XL RER</v>
          </cell>
          <cell r="D1801">
            <v>6800</v>
          </cell>
        </row>
        <row r="1802">
          <cell r="A1802">
            <v>5101201</v>
          </cell>
          <cell r="B1802" t="str">
            <v>5101201</v>
          </cell>
          <cell r="C1802" t="str">
            <v>GARIBALDINA JAZAK RIP TIG CE 3XL/5XL RER</v>
          </cell>
          <cell r="D1802">
            <v>7000</v>
          </cell>
        </row>
        <row r="1803">
          <cell r="A1803" t="str">
            <v/>
          </cell>
          <cell r="B1803" t="str">
            <v>5101202	GARIB</v>
          </cell>
          <cell r="C1803" t="str">
            <v/>
          </cell>
          <cell r="D1803">
            <v>0</v>
          </cell>
        </row>
        <row r="1804">
          <cell r="A1804">
            <v>5101202</v>
          </cell>
          <cell r="B1804" t="str">
            <v>5101202</v>
          </cell>
          <cell r="C1804" t="str">
            <v>GARIBALDINA JAZAK RIP DIGINF 2XS/2XL RER</v>
          </cell>
          <cell r="D1804">
            <v>0</v>
          </cell>
        </row>
        <row r="1805">
          <cell r="A1805" t="str">
            <v/>
          </cell>
          <cell r="B1805" t="str">
            <v>5101203	GARIB</v>
          </cell>
          <cell r="C1805" t="str">
            <v/>
          </cell>
          <cell r="D1805">
            <v>0</v>
          </cell>
        </row>
        <row r="1806">
          <cell r="A1806">
            <v>5101203</v>
          </cell>
          <cell r="B1806" t="str">
            <v>5101203</v>
          </cell>
          <cell r="C1806" t="str">
            <v>GARIBALDINA JAZAK RIP DIGINF 3XL/5XL RER</v>
          </cell>
          <cell r="D1806">
            <v>0</v>
          </cell>
        </row>
        <row r="1807">
          <cell r="A1807">
            <v>5101204</v>
          </cell>
          <cell r="B1807" t="str">
            <v>5101204</v>
          </cell>
          <cell r="C1807" t="str">
            <v>GARIBALDINA MAO RIP MULTICA 2XS/2XL RER</v>
          </cell>
          <cell r="D1807">
            <v>6800</v>
          </cell>
        </row>
        <row r="1808">
          <cell r="A1808">
            <v>5101205</v>
          </cell>
          <cell r="B1808" t="str">
            <v>5101205</v>
          </cell>
          <cell r="C1808" t="str">
            <v>GARIBALDINA MAO RIP MULTICA 3XL/5XL RER</v>
          </cell>
          <cell r="D1808">
            <v>7000</v>
          </cell>
        </row>
        <row r="1809">
          <cell r="A1809" t="str">
            <v/>
          </cell>
          <cell r="B1809" t="str">
            <v>5101206	GARIB</v>
          </cell>
          <cell r="C1809" t="str">
            <v/>
          </cell>
          <cell r="D1809">
            <v>0</v>
          </cell>
        </row>
        <row r="1810">
          <cell r="A1810">
            <v>5101206</v>
          </cell>
          <cell r="B1810" t="str">
            <v>5101206</v>
          </cell>
          <cell r="C1810" t="str">
            <v>GARIBALDINA MAO RIP MULTICA 6XL RER</v>
          </cell>
          <cell r="D1810">
            <v>0</v>
          </cell>
        </row>
        <row r="1811">
          <cell r="A1811">
            <v>5101210</v>
          </cell>
          <cell r="B1811" t="str">
            <v>5101210</v>
          </cell>
          <cell r="C1811" t="str">
            <v>CAMP ALPHA MJM21000C4 MA-1 LUG</v>
          </cell>
          <cell r="D1811">
            <v>57590</v>
          </cell>
        </row>
        <row r="1812">
          <cell r="A1812">
            <v>5101211</v>
          </cell>
          <cell r="B1812" t="str">
            <v>5101211</v>
          </cell>
          <cell r="C1812" t="str">
            <v>CAMP MJM21000 XXL RER</v>
          </cell>
          <cell r="D1812">
            <v>57590</v>
          </cell>
        </row>
        <row r="1813">
          <cell r="A1813">
            <v>5101212</v>
          </cell>
          <cell r="B1813" t="str">
            <v>5101212</v>
          </cell>
          <cell r="C1813" t="str">
            <v>CAMP ALPHA MJM21000C4 MA-1 3XL RER</v>
          </cell>
          <cell r="D1813">
            <v>38918.879999999997</v>
          </cell>
        </row>
        <row r="1814">
          <cell r="A1814">
            <v>5101220</v>
          </cell>
          <cell r="B1814" t="str">
            <v>5101220</v>
          </cell>
          <cell r="C1814" t="str">
            <v>CAMP MJM22000 RER</v>
          </cell>
          <cell r="D1814">
            <v>57590</v>
          </cell>
        </row>
        <row r="1815">
          <cell r="A1815">
            <v>5101221</v>
          </cell>
          <cell r="B1815" t="str">
            <v>5101221</v>
          </cell>
          <cell r="C1815" t="str">
            <v>CAMP ALPHA MJC2000C4 45/P 2XL LUG</v>
          </cell>
          <cell r="D1815">
            <v>91905.84</v>
          </cell>
        </row>
        <row r="1816">
          <cell r="A1816">
            <v>5101223</v>
          </cell>
          <cell r="B1816" t="str">
            <v>5101223</v>
          </cell>
          <cell r="C1816" t="str">
            <v>CAMP ALPHA MJM22000C4 45/P 3XL LUG</v>
          </cell>
          <cell r="D1816">
            <v>91905.84</v>
          </cell>
        </row>
        <row r="1817">
          <cell r="A1817">
            <v>5101230</v>
          </cell>
          <cell r="B1817" t="str">
            <v>5101230</v>
          </cell>
          <cell r="C1817" t="str">
            <v>GARIBALDINA ARMY RIP GN VERDE 2XS/2XL EM</v>
          </cell>
          <cell r="D1817">
            <v>6500</v>
          </cell>
        </row>
        <row r="1818">
          <cell r="A1818" t="str">
            <v/>
          </cell>
          <cell r="B1818" t="str">
            <v>5101231	CAMP</v>
          </cell>
          <cell r="C1818" t="str">
            <v/>
          </cell>
          <cell r="D1818">
            <v>0</v>
          </cell>
        </row>
        <row r="1819">
          <cell r="A1819">
            <v>5101231</v>
          </cell>
          <cell r="B1819" t="str">
            <v>5101231</v>
          </cell>
          <cell r="C1819" t="str">
            <v>CAMP ALPHA MJB23000CAB-15 RER</v>
          </cell>
          <cell r="D1819">
            <v>0</v>
          </cell>
        </row>
        <row r="1820">
          <cell r="A1820">
            <v>5101234</v>
          </cell>
          <cell r="B1820" t="str">
            <v>5101234</v>
          </cell>
          <cell r="C1820" t="str">
            <v>GARIBALDINA ARMY RIP EJERCIT 2XS/2XL RER</v>
          </cell>
          <cell r="D1820">
            <v>0</v>
          </cell>
        </row>
        <row r="1821">
          <cell r="A1821">
            <v>5101235</v>
          </cell>
          <cell r="B1821" t="str">
            <v>5101235</v>
          </cell>
          <cell r="C1821" t="str">
            <v>GARIBALDINA ARMY RIP EJERCIT 3XL/5XL RER</v>
          </cell>
          <cell r="D1821">
            <v>0</v>
          </cell>
        </row>
        <row r="1822">
          <cell r="A1822" t="str">
            <v/>
          </cell>
          <cell r="B1822" t="str">
            <v>5101239	CAMP.</v>
          </cell>
          <cell r="C1822" t="str">
            <v/>
          </cell>
          <cell r="D1822">
            <v>0</v>
          </cell>
        </row>
        <row r="1823">
          <cell r="A1823">
            <v>5101239</v>
          </cell>
          <cell r="B1823" t="str">
            <v>5101239</v>
          </cell>
          <cell r="C1823" t="str">
            <v>CAMP. AZUL  ESTAMPADA FRIZA DEPORTIVA</v>
          </cell>
          <cell r="D1823">
            <v>0</v>
          </cell>
        </row>
        <row r="1824">
          <cell r="A1824" t="str">
            <v/>
          </cell>
          <cell r="B1824" t="str">
            <v>5101240	CAMP</v>
          </cell>
          <cell r="C1824" t="str">
            <v/>
          </cell>
          <cell r="D1824">
            <v>0</v>
          </cell>
        </row>
        <row r="1825">
          <cell r="A1825">
            <v>5101240</v>
          </cell>
          <cell r="B1825" t="str">
            <v>5101240</v>
          </cell>
          <cell r="C1825" t="str">
            <v>CAMP AZUL FRIZA DEPORTIVA RER</v>
          </cell>
          <cell r="D1825">
            <v>0</v>
          </cell>
        </row>
        <row r="1826">
          <cell r="A1826" t="str">
            <v/>
          </cell>
          <cell r="B1826" t="str">
            <v>5101241	CAMP</v>
          </cell>
          <cell r="C1826" t="str">
            <v/>
          </cell>
          <cell r="D1826">
            <v>0</v>
          </cell>
        </row>
        <row r="1827">
          <cell r="A1827">
            <v>5101241</v>
          </cell>
          <cell r="B1827" t="str">
            <v>5101241</v>
          </cell>
          <cell r="C1827" t="str">
            <v>CAMP ALPHA MJB24000 XXXL</v>
          </cell>
          <cell r="D1827">
            <v>0</v>
          </cell>
        </row>
        <row r="1828">
          <cell r="A1828" t="str">
            <v/>
          </cell>
          <cell r="B1828" t="str">
            <v>5101252	CHALE</v>
          </cell>
          <cell r="C1828" t="str">
            <v/>
          </cell>
          <cell r="D1828">
            <v>0</v>
          </cell>
        </row>
        <row r="1829">
          <cell r="A1829">
            <v>5101252</v>
          </cell>
          <cell r="B1829" t="str">
            <v>5101252</v>
          </cell>
          <cell r="C1829" t="str">
            <v>CHALECO RIP CIENTIFICA RER</v>
          </cell>
          <cell r="D1829">
            <v>0</v>
          </cell>
        </row>
        <row r="1830">
          <cell r="A1830" t="str">
            <v/>
          </cell>
          <cell r="B1830" t="str">
            <v>5101300	CAMP</v>
          </cell>
          <cell r="C1830" t="str">
            <v/>
          </cell>
          <cell r="D1830">
            <v>0</v>
          </cell>
        </row>
        <row r="1831">
          <cell r="A1831">
            <v>5101300</v>
          </cell>
          <cell r="B1831" t="str">
            <v>5101300</v>
          </cell>
          <cell r="C1831" t="str">
            <v>CAMP ALPHA MJN30000C4 N-2B LUG</v>
          </cell>
          <cell r="D1831">
            <v>0</v>
          </cell>
        </row>
        <row r="1832">
          <cell r="A1832">
            <v>5101301</v>
          </cell>
          <cell r="B1832" t="str">
            <v>5101301</v>
          </cell>
          <cell r="C1832" t="str">
            <v>CAMP SOFT SHELL NEGRA 2XL/5XL RER</v>
          </cell>
          <cell r="D1832">
            <v>0</v>
          </cell>
        </row>
        <row r="1833">
          <cell r="A1833">
            <v>5101310</v>
          </cell>
          <cell r="B1833" t="str">
            <v>5101310</v>
          </cell>
          <cell r="C1833" t="str">
            <v>CAMP ALPHA MJN31000 XXL LUG</v>
          </cell>
          <cell r="D1833">
            <v>57590</v>
          </cell>
        </row>
        <row r="1834">
          <cell r="A1834" t="str">
            <v/>
          </cell>
          <cell r="B1834" t="str">
            <v>5101311	CAMP</v>
          </cell>
          <cell r="C1834" t="str">
            <v/>
          </cell>
          <cell r="D1834">
            <v>0</v>
          </cell>
        </row>
        <row r="1835">
          <cell r="A1835">
            <v>5101311</v>
          </cell>
          <cell r="B1835" t="str">
            <v>5101311</v>
          </cell>
          <cell r="C1835" t="str">
            <v>CAMP ALPHA MJN31000 XXXL LUG</v>
          </cell>
          <cell r="D1835">
            <v>0</v>
          </cell>
        </row>
        <row r="1836">
          <cell r="A1836" t="str">
            <v/>
          </cell>
          <cell r="B1836" t="str">
            <v>5101320	CAMP</v>
          </cell>
          <cell r="C1836" t="str">
            <v/>
          </cell>
          <cell r="D1836">
            <v>0</v>
          </cell>
        </row>
        <row r="1837">
          <cell r="A1837">
            <v>5101320</v>
          </cell>
          <cell r="B1837" t="str">
            <v>5101320</v>
          </cell>
          <cell r="C1837" t="str">
            <v>CAMP ALPHA MJN32000</v>
          </cell>
          <cell r="D1837">
            <v>0</v>
          </cell>
        </row>
        <row r="1838">
          <cell r="A1838">
            <v>5101325</v>
          </cell>
          <cell r="B1838" t="str">
            <v>5101325</v>
          </cell>
          <cell r="C1838" t="str">
            <v>CAPA  PONCHO PARA LLUVIA RER</v>
          </cell>
          <cell r="D1838">
            <v>2004.91</v>
          </cell>
        </row>
        <row r="1839">
          <cell r="A1839" t="str">
            <v/>
          </cell>
          <cell r="B1839" t="str">
            <v>5101329	CAMP</v>
          </cell>
          <cell r="C1839" t="str">
            <v/>
          </cell>
          <cell r="D1839">
            <v>0</v>
          </cell>
        </row>
        <row r="1840">
          <cell r="A1840">
            <v>5101329</v>
          </cell>
          <cell r="B1840" t="str">
            <v>5101329</v>
          </cell>
          <cell r="C1840" t="str">
            <v>CAMP ALPHA MJM38029C1 D-TEC 2XL</v>
          </cell>
          <cell r="D1840">
            <v>0</v>
          </cell>
        </row>
        <row r="1841">
          <cell r="A1841" t="str">
            <v/>
          </cell>
          <cell r="B1841" t="str">
            <v>5101330	CAMP</v>
          </cell>
          <cell r="C1841" t="str">
            <v/>
          </cell>
          <cell r="D1841">
            <v>0</v>
          </cell>
        </row>
        <row r="1842">
          <cell r="A1842">
            <v>5101330</v>
          </cell>
          <cell r="B1842" t="str">
            <v>5101330</v>
          </cell>
          <cell r="C1842" t="str">
            <v>CAMP ALPHA MJM38029C1 D-TEC 3XL</v>
          </cell>
          <cell r="D1842">
            <v>0</v>
          </cell>
        </row>
        <row r="1843">
          <cell r="A1843" t="str">
            <v/>
          </cell>
          <cell r="B1843" t="str">
            <v>5101338	CAMP</v>
          </cell>
          <cell r="C1843" t="str">
            <v/>
          </cell>
          <cell r="D1843">
            <v>0</v>
          </cell>
        </row>
        <row r="1844">
          <cell r="A1844">
            <v>5101338</v>
          </cell>
          <cell r="B1844" t="str">
            <v>5101338</v>
          </cell>
          <cell r="C1844" t="str">
            <v>CAMP ALPHA WJD38014C1 DARLA LUG</v>
          </cell>
          <cell r="D1844">
            <v>0</v>
          </cell>
        </row>
        <row r="1845">
          <cell r="A1845">
            <v>5101340</v>
          </cell>
          <cell r="B1845" t="str">
            <v>5101340</v>
          </cell>
          <cell r="C1845" t="str">
            <v>CAMP MJB39000 RER</v>
          </cell>
          <cell r="D1845">
            <v>57590</v>
          </cell>
        </row>
        <row r="1846">
          <cell r="A1846" t="str">
            <v/>
          </cell>
          <cell r="B1846" t="str">
            <v>5101341	CAMP</v>
          </cell>
          <cell r="C1846" t="str">
            <v/>
          </cell>
          <cell r="D1846">
            <v>0</v>
          </cell>
        </row>
        <row r="1847">
          <cell r="A1847">
            <v>5101341</v>
          </cell>
          <cell r="B1847" t="str">
            <v>5101341</v>
          </cell>
          <cell r="C1847" t="str">
            <v>CAMP MJB34000 XXL</v>
          </cell>
          <cell r="D1847">
            <v>0</v>
          </cell>
        </row>
        <row r="1848">
          <cell r="A1848">
            <v>5101342</v>
          </cell>
          <cell r="B1848" t="str">
            <v>5101342</v>
          </cell>
          <cell r="C1848" t="str">
            <v>CAMP ALPHA MJB34000 BUBBLE D 3XL RER</v>
          </cell>
          <cell r="D1848">
            <v>35336.080000000002</v>
          </cell>
        </row>
        <row r="1849">
          <cell r="A1849" t="str">
            <v/>
          </cell>
          <cell r="B1849" t="str">
            <v>5101350	CAMP</v>
          </cell>
          <cell r="C1849" t="str">
            <v/>
          </cell>
          <cell r="D1849">
            <v>0</v>
          </cell>
        </row>
        <row r="1850">
          <cell r="A1850">
            <v>5101350</v>
          </cell>
          <cell r="B1850" t="str">
            <v>5101350</v>
          </cell>
          <cell r="C1850" t="str">
            <v>CAMP TERMICO MULTICAM/RIP CUELLO 2XS/2XL</v>
          </cell>
          <cell r="D1850">
            <v>10399.99</v>
          </cell>
        </row>
        <row r="1851">
          <cell r="A1851" t="str">
            <v/>
          </cell>
          <cell r="B1851" t="str">
            <v>5101370	CAMP</v>
          </cell>
          <cell r="C1851" t="str">
            <v/>
          </cell>
          <cell r="D1851">
            <v>0</v>
          </cell>
        </row>
        <row r="1852">
          <cell r="A1852">
            <v>5101370</v>
          </cell>
          <cell r="B1852" t="str">
            <v>5101370</v>
          </cell>
          <cell r="C1852" t="str">
            <v>CAMP TERMICO INFANTER/RIP CUELLO 2XS/2XL</v>
          </cell>
          <cell r="D1852">
            <v>7547.9</v>
          </cell>
        </row>
        <row r="1853">
          <cell r="A1853" t="str">
            <v/>
          </cell>
          <cell r="B1853" t="str">
            <v>5101380	CAMP</v>
          </cell>
          <cell r="C1853" t="str">
            <v/>
          </cell>
          <cell r="D1853">
            <v>0</v>
          </cell>
        </row>
        <row r="1854">
          <cell r="A1854">
            <v>5101380</v>
          </cell>
          <cell r="B1854" t="str">
            <v>5101380</v>
          </cell>
          <cell r="C1854" t="str">
            <v>CAMP ALPHA MJI38016 LUG</v>
          </cell>
          <cell r="D1854">
            <v>0</v>
          </cell>
        </row>
        <row r="1855">
          <cell r="A1855" t="str">
            <v/>
          </cell>
          <cell r="B1855" t="str">
            <v>5101381	CAMP</v>
          </cell>
          <cell r="C1855" t="str">
            <v/>
          </cell>
          <cell r="D1855">
            <v>0</v>
          </cell>
        </row>
        <row r="1856">
          <cell r="A1856">
            <v>5101381</v>
          </cell>
          <cell r="B1856" t="str">
            <v>5101381</v>
          </cell>
          <cell r="C1856" t="str">
            <v>CAMP ALPHA MJI38016 XXL</v>
          </cell>
          <cell r="D1856">
            <v>0</v>
          </cell>
        </row>
        <row r="1857">
          <cell r="A1857" t="str">
            <v/>
          </cell>
          <cell r="B1857" t="str">
            <v>5101382	CAMP</v>
          </cell>
          <cell r="C1857" t="str">
            <v/>
          </cell>
          <cell r="D1857">
            <v>0</v>
          </cell>
        </row>
        <row r="1858">
          <cell r="A1858">
            <v>5101382</v>
          </cell>
          <cell r="B1858" t="str">
            <v>5101382</v>
          </cell>
          <cell r="C1858" t="str">
            <v>CAMP ALPHA MJI38016 XXXL</v>
          </cell>
          <cell r="D1858">
            <v>0</v>
          </cell>
        </row>
        <row r="1859">
          <cell r="A1859">
            <v>5101390</v>
          </cell>
          <cell r="B1859" t="str">
            <v>5101390</v>
          </cell>
          <cell r="C1859" t="str">
            <v>CAMP MVF43901 FEROCITY VEST RER</v>
          </cell>
          <cell r="D1859">
            <v>57590</v>
          </cell>
        </row>
        <row r="1860">
          <cell r="A1860">
            <v>5101391</v>
          </cell>
          <cell r="B1860" t="str">
            <v>5101391</v>
          </cell>
          <cell r="C1860" t="str">
            <v>CAMP ALPHA MVF43901C1 FEROCITY 2XL RER</v>
          </cell>
          <cell r="D1860">
            <v>57590</v>
          </cell>
        </row>
        <row r="1861">
          <cell r="A1861" t="str">
            <v/>
          </cell>
          <cell r="B1861" t="str">
            <v>5101392	CAMP</v>
          </cell>
          <cell r="C1861" t="str">
            <v/>
          </cell>
          <cell r="D1861">
            <v>0</v>
          </cell>
        </row>
        <row r="1862">
          <cell r="A1862">
            <v>5101392</v>
          </cell>
          <cell r="B1862" t="str">
            <v>5101392</v>
          </cell>
          <cell r="C1862" t="str">
            <v>CAMP ALPHA MVF4301C1 FEROCITY 3XL</v>
          </cell>
          <cell r="D1862">
            <v>0</v>
          </cell>
        </row>
        <row r="1863">
          <cell r="A1863" t="str">
            <v/>
          </cell>
          <cell r="B1863" t="str">
            <v>5101410	CAMP</v>
          </cell>
          <cell r="C1863" t="str">
            <v/>
          </cell>
          <cell r="D1863">
            <v>0</v>
          </cell>
        </row>
        <row r="1864">
          <cell r="A1864">
            <v>5101410</v>
          </cell>
          <cell r="B1864" t="str">
            <v>5101410</v>
          </cell>
          <cell r="C1864" t="str">
            <v>CAMP TERMICO RURAL/RIP CUELLO 2XS/2XL</v>
          </cell>
          <cell r="D1864">
            <v>7547.9</v>
          </cell>
        </row>
        <row r="1865">
          <cell r="A1865" t="str">
            <v/>
          </cell>
          <cell r="B1865" t="str">
            <v>5101411	CAMP</v>
          </cell>
          <cell r="C1865" t="str">
            <v/>
          </cell>
          <cell r="D1865">
            <v>0</v>
          </cell>
        </row>
        <row r="1866">
          <cell r="A1866">
            <v>5101411</v>
          </cell>
          <cell r="B1866" t="str">
            <v>5101411</v>
          </cell>
          <cell r="C1866" t="str">
            <v>CAMP TERMICO RURAL/RIP CUELLO 3XL/6XL</v>
          </cell>
          <cell r="D1866">
            <v>0</v>
          </cell>
        </row>
        <row r="1867">
          <cell r="A1867" t="str">
            <v/>
          </cell>
          <cell r="B1867" t="str">
            <v>5101437	CAMP</v>
          </cell>
          <cell r="C1867" t="str">
            <v/>
          </cell>
          <cell r="D1867">
            <v>0</v>
          </cell>
        </row>
        <row r="1868">
          <cell r="A1868">
            <v>5101437</v>
          </cell>
          <cell r="B1868" t="str">
            <v>5101437</v>
          </cell>
          <cell r="C1868" t="str">
            <v>CAMP WJA43903C1 ADRIENNE 2XL RER</v>
          </cell>
          <cell r="D1868">
            <v>0</v>
          </cell>
        </row>
        <row r="1869">
          <cell r="A1869" t="str">
            <v/>
          </cell>
          <cell r="B1869" t="str">
            <v>5101438	CAMP</v>
          </cell>
          <cell r="C1869" t="str">
            <v/>
          </cell>
          <cell r="D1869">
            <v>0</v>
          </cell>
        </row>
        <row r="1870">
          <cell r="A1870">
            <v>5101438</v>
          </cell>
          <cell r="B1870" t="str">
            <v>5101438</v>
          </cell>
          <cell r="C1870" t="str">
            <v>CAMP WJA43903C1 ADRIENNE XS/XL RER</v>
          </cell>
          <cell r="D1870">
            <v>0</v>
          </cell>
        </row>
        <row r="1871">
          <cell r="A1871">
            <v>5101439</v>
          </cell>
          <cell r="B1871" t="str">
            <v>5101439</v>
          </cell>
          <cell r="C1871" t="str">
            <v>CAMP ALPHA MJI43910C1 LUG</v>
          </cell>
          <cell r="D1871">
            <v>57590</v>
          </cell>
        </row>
        <row r="1872">
          <cell r="A1872" t="str">
            <v/>
          </cell>
          <cell r="B1872" t="str">
            <v>5101440	CAMP</v>
          </cell>
          <cell r="C1872" t="str">
            <v/>
          </cell>
          <cell r="D1872">
            <v>0</v>
          </cell>
        </row>
        <row r="1873">
          <cell r="A1873">
            <v>5101440</v>
          </cell>
          <cell r="B1873" t="str">
            <v>5101440</v>
          </cell>
          <cell r="C1873" t="str">
            <v>CAMP ALPHA MJI43910 XXL LUG</v>
          </cell>
          <cell r="D1873">
            <v>0</v>
          </cell>
        </row>
        <row r="1874">
          <cell r="A1874">
            <v>5101443</v>
          </cell>
          <cell r="B1874" t="str">
            <v>5101443</v>
          </cell>
          <cell r="C1874" t="str">
            <v>CAMP WJS43901 SARAH RER</v>
          </cell>
          <cell r="D1874">
            <v>60000</v>
          </cell>
        </row>
        <row r="1875">
          <cell r="A1875">
            <v>5101445</v>
          </cell>
          <cell r="B1875" t="str">
            <v>5101445</v>
          </cell>
          <cell r="C1875" t="str">
            <v>CAMP ALPHA MJN4451C1 N-2B SONIC LUG</v>
          </cell>
          <cell r="D1875">
            <v>57257.2</v>
          </cell>
        </row>
        <row r="1876">
          <cell r="A1876" t="str">
            <v/>
          </cell>
          <cell r="B1876" t="str">
            <v>5101446	CAMP</v>
          </cell>
          <cell r="C1876" t="str">
            <v/>
          </cell>
          <cell r="D1876">
            <v>0</v>
          </cell>
        </row>
        <row r="1877">
          <cell r="A1877">
            <v>5101446</v>
          </cell>
          <cell r="B1877" t="str">
            <v>5101446</v>
          </cell>
          <cell r="C1877" t="str">
            <v>CAMP ALPHA MJS44507C1 STABILIZER LUG</v>
          </cell>
          <cell r="D1877">
            <v>0</v>
          </cell>
        </row>
        <row r="1878">
          <cell r="A1878" t="str">
            <v/>
          </cell>
          <cell r="B1878" t="str">
            <v>5101447	CAMP</v>
          </cell>
          <cell r="C1878" t="str">
            <v/>
          </cell>
          <cell r="D1878">
            <v>0</v>
          </cell>
        </row>
        <row r="1879">
          <cell r="A1879">
            <v>5101447</v>
          </cell>
          <cell r="B1879" t="str">
            <v>5101447</v>
          </cell>
          <cell r="C1879" t="str">
            <v>CAMP ALPHA MJS44507C1 STABILIZER2X LUG</v>
          </cell>
          <cell r="D1879">
            <v>0</v>
          </cell>
        </row>
        <row r="1880">
          <cell r="A1880" t="str">
            <v/>
          </cell>
          <cell r="B1880" t="str">
            <v>5101448	CAMP</v>
          </cell>
          <cell r="C1880" t="str">
            <v/>
          </cell>
          <cell r="D1880">
            <v>0</v>
          </cell>
        </row>
        <row r="1881">
          <cell r="A1881">
            <v>5101448</v>
          </cell>
          <cell r="B1881" t="str">
            <v>5101448</v>
          </cell>
          <cell r="C1881" t="str">
            <v>CAMP ALPHA MJN441C1 N-B2 SONIC 2XL LUG</v>
          </cell>
          <cell r="D1881">
            <v>0</v>
          </cell>
        </row>
        <row r="1882">
          <cell r="A1882" t="str">
            <v/>
          </cell>
          <cell r="B1882" t="str">
            <v>5101456	GARIB</v>
          </cell>
          <cell r="C1882" t="str">
            <v/>
          </cell>
          <cell r="D1882">
            <v>0</v>
          </cell>
        </row>
        <row r="1883">
          <cell r="A1883">
            <v>5101456</v>
          </cell>
          <cell r="B1883" t="str">
            <v>5101456</v>
          </cell>
          <cell r="C1883" t="str">
            <v>GARIBALDINA MAO RIP TIGER VE 2XS/2XL RER</v>
          </cell>
          <cell r="D1883">
            <v>0</v>
          </cell>
        </row>
        <row r="1884">
          <cell r="A1884" t="str">
            <v/>
          </cell>
          <cell r="B1884" t="str">
            <v>5101457	GARIB</v>
          </cell>
          <cell r="C1884" t="str">
            <v/>
          </cell>
          <cell r="D1884">
            <v>0</v>
          </cell>
        </row>
        <row r="1885">
          <cell r="A1885">
            <v>5101457</v>
          </cell>
          <cell r="B1885" t="str">
            <v>5101457</v>
          </cell>
          <cell r="C1885" t="str">
            <v>GARIBALDINA MAO RIP TIGER VE 3XL/5XL RER</v>
          </cell>
          <cell r="D1885">
            <v>0</v>
          </cell>
        </row>
        <row r="1886">
          <cell r="A1886">
            <v>5101458</v>
          </cell>
          <cell r="B1886" t="str">
            <v>5101458</v>
          </cell>
          <cell r="C1886" t="str">
            <v>CAMP CORTAVIENTO POL/AZUL OFERTA</v>
          </cell>
          <cell r="D1886">
            <v>0</v>
          </cell>
        </row>
        <row r="1887">
          <cell r="A1887">
            <v>5101495</v>
          </cell>
          <cell r="B1887" t="str">
            <v>5101495</v>
          </cell>
          <cell r="C1887" t="str">
            <v>GARIBALDINA ARMY RIP AZUL 2XS/2XL RER</v>
          </cell>
          <cell r="D1887">
            <v>4800</v>
          </cell>
        </row>
        <row r="1888">
          <cell r="A1888" t="str">
            <v/>
          </cell>
          <cell r="B1888" t="str">
            <v>5101496	GARIB</v>
          </cell>
          <cell r="C1888" t="str">
            <v/>
          </cell>
          <cell r="D1888">
            <v>0</v>
          </cell>
        </row>
        <row r="1889">
          <cell r="A1889">
            <v>5101496</v>
          </cell>
          <cell r="B1889" t="str">
            <v>5101496</v>
          </cell>
          <cell r="C1889" t="str">
            <v>GARIBALDINA ARMY RIP AZUL 3XL/5XL RER</v>
          </cell>
          <cell r="D1889">
            <v>5000</v>
          </cell>
        </row>
        <row r="1890">
          <cell r="A1890">
            <v>5101500</v>
          </cell>
          <cell r="B1890" t="str">
            <v>5101500</v>
          </cell>
          <cell r="C1890" t="str">
            <v>GARIBALDINA JAZAK RIP AZUL 2XS/2XL RER</v>
          </cell>
          <cell r="D1890">
            <v>0</v>
          </cell>
        </row>
        <row r="1891">
          <cell r="A1891">
            <v>5101501</v>
          </cell>
          <cell r="B1891" t="str">
            <v>5101501</v>
          </cell>
          <cell r="C1891" t="str">
            <v>GARIBALDINA JAZAK RIP AZUL 3XL/5XL RER</v>
          </cell>
          <cell r="D1891">
            <v>0</v>
          </cell>
        </row>
        <row r="1892">
          <cell r="A1892" t="str">
            <v/>
          </cell>
          <cell r="B1892" t="str">
            <v>5101502	GARIB</v>
          </cell>
          <cell r="C1892" t="str">
            <v/>
          </cell>
          <cell r="D1892">
            <v>0</v>
          </cell>
        </row>
        <row r="1893">
          <cell r="A1893">
            <v>5101502</v>
          </cell>
          <cell r="B1893" t="str">
            <v>5101502</v>
          </cell>
          <cell r="C1893" t="str">
            <v>GARIBALDINA JAZAK RIP AZUL 6XL/7XL RER</v>
          </cell>
          <cell r="D1893">
            <v>0</v>
          </cell>
        </row>
        <row r="1894">
          <cell r="A1894" t="str">
            <v/>
          </cell>
          <cell r="B1894" t="str">
            <v>5101503	GARIB</v>
          </cell>
          <cell r="C1894" t="str">
            <v/>
          </cell>
          <cell r="D1894">
            <v>0</v>
          </cell>
        </row>
        <row r="1895">
          <cell r="A1895">
            <v>5101503</v>
          </cell>
          <cell r="B1895" t="str">
            <v>5101503</v>
          </cell>
          <cell r="C1895" t="str">
            <v>GARIBALDINA JAZAK RIP BEIGE 2XS/2XL RER</v>
          </cell>
          <cell r="D1895">
            <v>0</v>
          </cell>
        </row>
        <row r="1896">
          <cell r="A1896" t="str">
            <v/>
          </cell>
          <cell r="B1896" t="str">
            <v>5101504	GARIB</v>
          </cell>
          <cell r="C1896" t="str">
            <v/>
          </cell>
          <cell r="D1896">
            <v>0</v>
          </cell>
        </row>
        <row r="1897">
          <cell r="A1897">
            <v>5101504</v>
          </cell>
          <cell r="B1897" t="str">
            <v>5101504</v>
          </cell>
          <cell r="C1897" t="str">
            <v>GARIBALDINA JAZAK RIP BEIGE 3XL/6XL RER</v>
          </cell>
          <cell r="D1897">
            <v>0</v>
          </cell>
        </row>
        <row r="1898">
          <cell r="A1898" t="str">
            <v/>
          </cell>
          <cell r="B1898" t="str">
            <v>5101505	GARIB</v>
          </cell>
          <cell r="C1898" t="str">
            <v/>
          </cell>
          <cell r="D1898">
            <v>0</v>
          </cell>
        </row>
        <row r="1899">
          <cell r="A1899">
            <v>5101505</v>
          </cell>
          <cell r="B1899" t="str">
            <v>5101505</v>
          </cell>
          <cell r="C1899" t="str">
            <v>GARIBALDINA JAZAK RIP GRIS 2XS/2XL RER</v>
          </cell>
          <cell r="D1899">
            <v>0</v>
          </cell>
        </row>
        <row r="1900">
          <cell r="A1900" t="str">
            <v/>
          </cell>
          <cell r="B1900" t="str">
            <v>5101506	GARIB</v>
          </cell>
          <cell r="C1900" t="str">
            <v/>
          </cell>
          <cell r="D1900">
            <v>0</v>
          </cell>
        </row>
        <row r="1901">
          <cell r="A1901">
            <v>5101506</v>
          </cell>
          <cell r="B1901" t="str">
            <v>5101506</v>
          </cell>
          <cell r="C1901" t="str">
            <v>GARIBALDINA JAZAK RIP GRIS 3XL/5XL RER</v>
          </cell>
          <cell r="D1901">
            <v>0</v>
          </cell>
        </row>
        <row r="1902">
          <cell r="A1902" t="str">
            <v/>
          </cell>
          <cell r="B1902" t="str">
            <v>5101507	GARIB</v>
          </cell>
          <cell r="C1902" t="str">
            <v/>
          </cell>
          <cell r="D1902">
            <v>0</v>
          </cell>
        </row>
        <row r="1903">
          <cell r="A1903">
            <v>5101507</v>
          </cell>
          <cell r="B1903" t="str">
            <v>5101507</v>
          </cell>
          <cell r="C1903" t="str">
            <v>GARIBALDINA JAZAK RIP NEGRA 2XS/2XL RER</v>
          </cell>
          <cell r="D1903">
            <v>0</v>
          </cell>
        </row>
        <row r="1904">
          <cell r="A1904" t="str">
            <v/>
          </cell>
          <cell r="B1904" t="str">
            <v>5101508	GARIB</v>
          </cell>
          <cell r="C1904" t="str">
            <v/>
          </cell>
          <cell r="D1904">
            <v>0</v>
          </cell>
        </row>
        <row r="1905">
          <cell r="A1905">
            <v>5101508</v>
          </cell>
          <cell r="B1905" t="str">
            <v>5101508</v>
          </cell>
          <cell r="C1905" t="str">
            <v>GARIBALDINA JAZAK RIP NEGRA 3XL/5XL RER</v>
          </cell>
          <cell r="D1905">
            <v>0</v>
          </cell>
        </row>
        <row r="1906">
          <cell r="A1906" t="str">
            <v/>
          </cell>
          <cell r="B1906" t="str">
            <v>5101509	GARIB</v>
          </cell>
          <cell r="C1906" t="str">
            <v/>
          </cell>
          <cell r="D1906">
            <v>0</v>
          </cell>
        </row>
        <row r="1907">
          <cell r="A1907">
            <v>5101509</v>
          </cell>
          <cell r="B1907" t="str">
            <v>5101509</v>
          </cell>
          <cell r="C1907" t="str">
            <v>GARIBALDINA JAZAK RIP NEGRA 6XL/7XL RER</v>
          </cell>
          <cell r="D1907">
            <v>0</v>
          </cell>
        </row>
        <row r="1908">
          <cell r="A1908" t="str">
            <v/>
          </cell>
          <cell r="B1908" t="str">
            <v>5101510	GARIB</v>
          </cell>
          <cell r="C1908" t="str">
            <v/>
          </cell>
          <cell r="D1908">
            <v>0</v>
          </cell>
        </row>
        <row r="1909">
          <cell r="A1909">
            <v>5101510</v>
          </cell>
          <cell r="B1909" t="str">
            <v>5101510</v>
          </cell>
          <cell r="C1909" t="str">
            <v>GARIBALDINA JAZAK RIP REQUIS 2XS/2XL RER</v>
          </cell>
          <cell r="D1909">
            <v>0</v>
          </cell>
        </row>
        <row r="1910">
          <cell r="A1910" t="str">
            <v/>
          </cell>
          <cell r="B1910" t="str">
            <v>5101511	GARIB</v>
          </cell>
          <cell r="C1910" t="str">
            <v/>
          </cell>
          <cell r="D1910">
            <v>0</v>
          </cell>
        </row>
        <row r="1911">
          <cell r="A1911">
            <v>5101511</v>
          </cell>
          <cell r="B1911" t="str">
            <v>5101511</v>
          </cell>
          <cell r="C1911" t="str">
            <v>GARIBALDINA JAZAK RIP REQUIS 3XL/5XL RER</v>
          </cell>
          <cell r="D1911">
            <v>0</v>
          </cell>
        </row>
        <row r="1912">
          <cell r="A1912">
            <v>5101555</v>
          </cell>
          <cell r="B1912" t="str">
            <v>5101555</v>
          </cell>
          <cell r="C1912" t="str">
            <v>CAMP TERMICO AZUL  2XS/2XL RER</v>
          </cell>
          <cell r="D1912">
            <v>8943.99</v>
          </cell>
        </row>
        <row r="1913">
          <cell r="A1913">
            <v>5101556</v>
          </cell>
          <cell r="B1913" t="str">
            <v>5101556</v>
          </cell>
          <cell r="C1913" t="str">
            <v>CAMP TERMICO NEGRO 2XS/2XL RER</v>
          </cell>
          <cell r="D1913">
            <v>8943.99</v>
          </cell>
        </row>
        <row r="1914">
          <cell r="A1914">
            <v>5101557</v>
          </cell>
          <cell r="B1914" t="str">
            <v>5101557</v>
          </cell>
          <cell r="C1914" t="str">
            <v>CAMP TERMICO GRIS  2XS/2XL RER</v>
          </cell>
          <cell r="D1914">
            <v>8943.99</v>
          </cell>
        </row>
        <row r="1915">
          <cell r="A1915">
            <v>5101558</v>
          </cell>
          <cell r="B1915" t="str">
            <v>5101558</v>
          </cell>
          <cell r="C1915" t="str">
            <v>CAMP TERMICO VERDE CUELLO 2XS/2XL RER</v>
          </cell>
          <cell r="D1915">
            <v>0</v>
          </cell>
        </row>
        <row r="1916">
          <cell r="A1916">
            <v>5101559</v>
          </cell>
          <cell r="B1916" t="str">
            <v>5101559</v>
          </cell>
          <cell r="C1916" t="str">
            <v>CAMP TERMICO NEGRO 3XL/6XL RER</v>
          </cell>
          <cell r="D1916">
            <v>9255.99</v>
          </cell>
        </row>
        <row r="1917">
          <cell r="A1917" t="str">
            <v/>
          </cell>
          <cell r="B1917" t="str">
            <v>5101560	CAMP</v>
          </cell>
          <cell r="C1917" t="str">
            <v/>
          </cell>
          <cell r="D1917">
            <v>0</v>
          </cell>
        </row>
        <row r="1918">
          <cell r="A1918">
            <v>5101560</v>
          </cell>
          <cell r="B1918" t="str">
            <v>5101560</v>
          </cell>
          <cell r="C1918" t="str">
            <v>CAMP TERMICO AZUL 3XL/6XL RER</v>
          </cell>
          <cell r="D1918">
            <v>9255.99</v>
          </cell>
        </row>
        <row r="1919">
          <cell r="A1919">
            <v>5101561</v>
          </cell>
          <cell r="B1919" t="str">
            <v>5101561</v>
          </cell>
          <cell r="C1919" t="str">
            <v>CAMP TERMICO GRIS 3XL/6XL RER</v>
          </cell>
          <cell r="D1919">
            <v>9255.99</v>
          </cell>
        </row>
        <row r="1920">
          <cell r="A1920" t="str">
            <v/>
          </cell>
          <cell r="B1920" t="str">
            <v>5101562	CAMP</v>
          </cell>
          <cell r="C1920" t="str">
            <v/>
          </cell>
          <cell r="D1920">
            <v>0</v>
          </cell>
        </row>
        <row r="1921">
          <cell r="A1921">
            <v>5101562</v>
          </cell>
          <cell r="B1921" t="str">
            <v>5101562</v>
          </cell>
          <cell r="C1921" t="str">
            <v>CAMP TERMICO VERDE CUELLO 3XL/6XL RER</v>
          </cell>
          <cell r="D1921">
            <v>0</v>
          </cell>
        </row>
        <row r="1922">
          <cell r="A1922">
            <v>5101563</v>
          </cell>
          <cell r="B1922" t="str">
            <v>5101563</v>
          </cell>
          <cell r="C1922" t="str">
            <v>CAMP TERMICO INFANTERIA 2XS/2XL</v>
          </cell>
          <cell r="D1922">
            <v>0</v>
          </cell>
        </row>
        <row r="1923">
          <cell r="A1923">
            <v>5101564</v>
          </cell>
          <cell r="B1923" t="str">
            <v>5101564</v>
          </cell>
          <cell r="C1923" t="str">
            <v>CAMP TERMICO INFANTERIA 3XL/6XL</v>
          </cell>
          <cell r="D1923">
            <v>0</v>
          </cell>
        </row>
        <row r="1924">
          <cell r="A1924">
            <v>5101565</v>
          </cell>
          <cell r="B1924" t="str">
            <v>5101565</v>
          </cell>
          <cell r="C1924" t="str">
            <v>CAMP TERMICO MULTICAM 2XS/2XL</v>
          </cell>
          <cell r="D1924">
            <v>9282</v>
          </cell>
        </row>
        <row r="1925">
          <cell r="A1925">
            <v>5101566</v>
          </cell>
          <cell r="B1925" t="str">
            <v>5101566</v>
          </cell>
          <cell r="C1925" t="str">
            <v>CAMP TERMICO MULTICAM 3XL/6XL</v>
          </cell>
          <cell r="D1925">
            <v>9718.7999999999993</v>
          </cell>
        </row>
        <row r="1926">
          <cell r="A1926">
            <v>5101567</v>
          </cell>
          <cell r="B1926" t="str">
            <v>5101567</v>
          </cell>
          <cell r="C1926" t="str">
            <v>CAMP VERDE FLUOR TUCUMAN RER</v>
          </cell>
          <cell r="D1926">
            <v>3000</v>
          </cell>
        </row>
        <row r="1927">
          <cell r="A1927" t="str">
            <v/>
          </cell>
          <cell r="B1927" t="str">
            <v>5101568	CAMP</v>
          </cell>
          <cell r="C1927" t="str">
            <v/>
          </cell>
          <cell r="D1927">
            <v>0</v>
          </cell>
        </row>
        <row r="1928">
          <cell r="A1928">
            <v>5101568</v>
          </cell>
          <cell r="B1928" t="str">
            <v>5101568</v>
          </cell>
          <cell r="C1928" t="str">
            <v>CAMP FLUO RER</v>
          </cell>
          <cell r="D1928">
            <v>0</v>
          </cell>
        </row>
        <row r="1929">
          <cell r="A1929">
            <v>5101569</v>
          </cell>
          <cell r="B1929" t="str">
            <v>5101569</v>
          </cell>
          <cell r="C1929" t="str">
            <v>CAMP TERMICO RURAL 2XS/2XL</v>
          </cell>
          <cell r="D1929">
            <v>8999.99</v>
          </cell>
        </row>
        <row r="1930">
          <cell r="A1930">
            <v>5101570</v>
          </cell>
          <cell r="B1930" t="str">
            <v>5101570</v>
          </cell>
          <cell r="C1930" t="str">
            <v>CAMP TERMICO RURAL 3XL/6XL</v>
          </cell>
          <cell r="D1930">
            <v>9282</v>
          </cell>
        </row>
        <row r="1931">
          <cell r="A1931">
            <v>5101600</v>
          </cell>
          <cell r="B1931" t="str">
            <v>5101600</v>
          </cell>
          <cell r="C1931" t="str">
            <v>CAMP POLICIA SANTA CRUZ 2COL 2XS/2XL RER</v>
          </cell>
          <cell r="D1931">
            <v>9827.99</v>
          </cell>
        </row>
        <row r="1932">
          <cell r="A1932">
            <v>5101601</v>
          </cell>
          <cell r="B1932" t="str">
            <v>5101601</v>
          </cell>
          <cell r="C1932" t="str">
            <v>CAMP POLICIA SANTA CRUZ 2COL 3XL/6XL RER</v>
          </cell>
          <cell r="D1932">
            <v>0</v>
          </cell>
        </row>
        <row r="1933">
          <cell r="A1933">
            <v>5101625</v>
          </cell>
          <cell r="B1933" t="str">
            <v>5101625</v>
          </cell>
          <cell r="C1933" t="str">
            <v>CHALECO FLUOR VERDE ECONOMICO NQN LUG</v>
          </cell>
          <cell r="D1933">
            <v>509.6</v>
          </cell>
        </row>
        <row r="1934">
          <cell r="A1934" t="str">
            <v/>
          </cell>
          <cell r="B1934" t="str">
            <v>5101626	CHALE</v>
          </cell>
          <cell r="C1934" t="str">
            <v/>
          </cell>
          <cell r="D1934">
            <v>0</v>
          </cell>
        </row>
        <row r="1935">
          <cell r="A1935">
            <v>5101626</v>
          </cell>
          <cell r="B1935" t="str">
            <v>5101626</v>
          </cell>
          <cell r="C1935" t="str">
            <v>CHALECO FLUOR SARPOL RER</v>
          </cell>
          <cell r="D1935">
            <v>0</v>
          </cell>
        </row>
        <row r="1936">
          <cell r="A1936">
            <v>5101628</v>
          </cell>
          <cell r="B1936" t="str">
            <v>5101628</v>
          </cell>
          <cell r="C1936" t="str">
            <v>NO USAR</v>
          </cell>
          <cell r="D1936">
            <v>0</v>
          </cell>
        </row>
        <row r="1937">
          <cell r="A1937">
            <v>5101654</v>
          </cell>
          <cell r="B1937" t="str">
            <v>5101654</v>
          </cell>
          <cell r="C1937" t="str">
            <v>GARIBALDINA MAO RIP REQUISA 2XS/2XL RER</v>
          </cell>
          <cell r="D1937">
            <v>6800</v>
          </cell>
        </row>
        <row r="1938">
          <cell r="A1938" t="str">
            <v/>
          </cell>
          <cell r="B1938" t="str">
            <v>5101655	GARIB</v>
          </cell>
          <cell r="C1938" t="str">
            <v/>
          </cell>
          <cell r="D1938">
            <v>0</v>
          </cell>
        </row>
        <row r="1939">
          <cell r="A1939">
            <v>5101655</v>
          </cell>
          <cell r="B1939" t="str">
            <v>5101655</v>
          </cell>
          <cell r="C1939" t="str">
            <v>GARIBALDINA MAO RIP REQUISA 3XL/5XL RER</v>
          </cell>
          <cell r="D1939">
            <v>7000</v>
          </cell>
        </row>
        <row r="1940">
          <cell r="A1940">
            <v>5101666</v>
          </cell>
          <cell r="B1940" t="str">
            <v>5101666</v>
          </cell>
          <cell r="C1940" t="str">
            <v>CAMP PALMAJ CIENTIFICA RER</v>
          </cell>
          <cell r="D1940">
            <v>14039.99</v>
          </cell>
        </row>
        <row r="1941">
          <cell r="A1941" t="str">
            <v/>
          </cell>
          <cell r="B1941" t="str">
            <v>5101680	CAMP</v>
          </cell>
          <cell r="C1941" t="str">
            <v/>
          </cell>
          <cell r="D1941">
            <v>0</v>
          </cell>
        </row>
        <row r="1942">
          <cell r="A1942">
            <v>5101680</v>
          </cell>
          <cell r="B1942" t="str">
            <v>5101680</v>
          </cell>
          <cell r="C1942" t="str">
            <v>CAMP GAB MARRON CON GALON 2XS/2XL RER</v>
          </cell>
          <cell r="D1942">
            <v>0</v>
          </cell>
        </row>
        <row r="1943">
          <cell r="A1943" t="str">
            <v/>
          </cell>
          <cell r="B1943" t="str">
            <v>5101681	CAMP</v>
          </cell>
          <cell r="C1943" t="str">
            <v/>
          </cell>
          <cell r="D1943">
            <v>0</v>
          </cell>
        </row>
        <row r="1944">
          <cell r="A1944">
            <v>5101681</v>
          </cell>
          <cell r="B1944" t="str">
            <v>5101681</v>
          </cell>
          <cell r="C1944" t="str">
            <v>CAMP GAB MARRON CON GALON 3XL/4XL</v>
          </cell>
          <cell r="D1944">
            <v>0</v>
          </cell>
        </row>
        <row r="1945">
          <cell r="A1945">
            <v>51017300</v>
          </cell>
          <cell r="B1945" t="str">
            <v>51017300</v>
          </cell>
          <cell r="C1945" t="str">
            <v>CHALECO CRUZAAD CON REFLECTIVO</v>
          </cell>
          <cell r="D1945">
            <v>0</v>
          </cell>
        </row>
        <row r="1946">
          <cell r="A1946">
            <v>5101750</v>
          </cell>
          <cell r="B1946" t="str">
            <v>5101750</v>
          </cell>
          <cell r="C1946" t="str">
            <v>CAMP CORTA CUELLO DESMONT GRIS EM</v>
          </cell>
          <cell r="D1946">
            <v>5899.99</v>
          </cell>
        </row>
        <row r="1947">
          <cell r="A1947">
            <v>5101751</v>
          </cell>
          <cell r="B1947" t="str">
            <v>5101751</v>
          </cell>
          <cell r="C1947" t="str">
            <v>CAMPERA CORTA PENITENCIARIA 2XS/2XL</v>
          </cell>
          <cell r="D1947">
            <v>0</v>
          </cell>
        </row>
        <row r="1948">
          <cell r="A1948">
            <v>5101752</v>
          </cell>
          <cell r="B1948" t="str">
            <v>5101752</v>
          </cell>
          <cell r="C1948" t="str">
            <v>CAMPERA CORTA PENITENCIARIA 3XL/6XL</v>
          </cell>
          <cell r="D1948">
            <v>0</v>
          </cell>
        </row>
        <row r="1949">
          <cell r="A1949">
            <v>5101753</v>
          </cell>
          <cell r="B1949" t="str">
            <v>5101753</v>
          </cell>
          <cell r="C1949" t="str">
            <v>GARIBALDINA ARMY RIP NE ABRG 2XS/2XL RER</v>
          </cell>
          <cell r="D1949">
            <v>0</v>
          </cell>
        </row>
        <row r="1950">
          <cell r="A1950" t="str">
            <v/>
          </cell>
          <cell r="B1950" t="str">
            <v>5101754	GARIB</v>
          </cell>
          <cell r="C1950" t="str">
            <v/>
          </cell>
          <cell r="D1950">
            <v>0</v>
          </cell>
        </row>
        <row r="1951">
          <cell r="A1951">
            <v>5101754</v>
          </cell>
          <cell r="B1951" t="str">
            <v>5101754</v>
          </cell>
          <cell r="C1951" t="str">
            <v>GARIBALDINA ARMY RIP NE ABRG 3XL/5XL RER</v>
          </cell>
          <cell r="D1951">
            <v>0</v>
          </cell>
        </row>
        <row r="1952">
          <cell r="A1952">
            <v>5101777</v>
          </cell>
          <cell r="B1952" t="str">
            <v>5101777</v>
          </cell>
          <cell r="C1952" t="str">
            <v>CAMP PALMAJ GRIS 2XS/2XL RER</v>
          </cell>
          <cell r="D1952">
            <v>12063.99</v>
          </cell>
        </row>
        <row r="1953">
          <cell r="A1953">
            <v>510177707</v>
          </cell>
          <cell r="B1953" t="str">
            <v>510177707</v>
          </cell>
          <cell r="C1953" t="str">
            <v>CAMP PALMAJ GRIS 3XL/4XL</v>
          </cell>
          <cell r="D1953">
            <v>3886.96</v>
          </cell>
        </row>
        <row r="1954">
          <cell r="A1954">
            <v>5101778</v>
          </cell>
          <cell r="B1954" t="str">
            <v>5101778</v>
          </cell>
          <cell r="C1954" t="str">
            <v>CAMP PALMAJ GRIS 3XL/5XL RER</v>
          </cell>
          <cell r="D1954">
            <v>12479.99</v>
          </cell>
        </row>
        <row r="1955">
          <cell r="A1955" t="str">
            <v/>
          </cell>
          <cell r="B1955" t="str">
            <v>5101799	CAMP</v>
          </cell>
          <cell r="C1955" t="str">
            <v/>
          </cell>
          <cell r="D1955">
            <v>0</v>
          </cell>
        </row>
        <row r="1956">
          <cell r="A1956">
            <v>5101799</v>
          </cell>
          <cell r="B1956" t="str">
            <v>5101799</v>
          </cell>
          <cell r="C1956" t="str">
            <v>CAMP ARMY AZUL/NEGRA RER</v>
          </cell>
          <cell r="D1956">
            <v>0</v>
          </cell>
        </row>
        <row r="1957">
          <cell r="A1957" t="str">
            <v/>
          </cell>
          <cell r="B1957" t="str">
            <v>5101802	CAMP</v>
          </cell>
          <cell r="C1957" t="str">
            <v/>
          </cell>
          <cell r="D1957">
            <v>0</v>
          </cell>
        </row>
        <row r="1958">
          <cell r="A1958">
            <v>5101802</v>
          </cell>
          <cell r="B1958" t="str">
            <v>5101802</v>
          </cell>
          <cell r="C1958" t="str">
            <v>CAMP ALFHA MJM38029C1 D-TEC S/XL RER</v>
          </cell>
          <cell r="D1958">
            <v>0</v>
          </cell>
        </row>
        <row r="1959">
          <cell r="A1959">
            <v>5101845</v>
          </cell>
          <cell r="B1959" t="str">
            <v>5101845</v>
          </cell>
          <cell r="C1959" t="str">
            <v>GARIBALDINA MAO RIP EJERCITO 2XS/2XL RER</v>
          </cell>
          <cell r="D1959">
            <v>6800</v>
          </cell>
        </row>
        <row r="1960">
          <cell r="A1960">
            <v>5101846</v>
          </cell>
          <cell r="B1960" t="str">
            <v>5101846</v>
          </cell>
          <cell r="C1960" t="str">
            <v>GARIBALDINA MAO RIP EJERCITO 3XL/6XL RER</v>
          </cell>
          <cell r="D1960">
            <v>7000</v>
          </cell>
        </row>
        <row r="1961">
          <cell r="A1961">
            <v>5101850</v>
          </cell>
          <cell r="B1961" t="str">
            <v>5101850</v>
          </cell>
          <cell r="C1961" t="str">
            <v>CAMP POLAR AMERICANA GRIS RER</v>
          </cell>
          <cell r="D1961">
            <v>5199.99</v>
          </cell>
        </row>
        <row r="1962">
          <cell r="A1962">
            <v>5101852</v>
          </cell>
          <cell r="B1962" t="str">
            <v>5101852</v>
          </cell>
          <cell r="C1962" t="str">
            <v>GARIBALDINA MAO RIP AZUL 2XS/2XL EM</v>
          </cell>
          <cell r="D1962">
            <v>5100</v>
          </cell>
        </row>
        <row r="1963">
          <cell r="A1963">
            <v>5101853</v>
          </cell>
          <cell r="B1963" t="str">
            <v>5101853</v>
          </cell>
          <cell r="C1963" t="str">
            <v>GARIBALDINA MAO RIP AZUL 3XL/5XL RER</v>
          </cell>
          <cell r="D1963">
            <v>5300</v>
          </cell>
        </row>
        <row r="1964">
          <cell r="A1964">
            <v>5101855</v>
          </cell>
          <cell r="B1964" t="str">
            <v>5101855</v>
          </cell>
          <cell r="C1964" t="str">
            <v>GARIBALDINA MAO RIP GRIS 2XS/2XL RER</v>
          </cell>
          <cell r="D1964">
            <v>5100</v>
          </cell>
        </row>
        <row r="1965">
          <cell r="A1965">
            <v>5101856</v>
          </cell>
          <cell r="B1965" t="str">
            <v>5101856</v>
          </cell>
          <cell r="C1965" t="str">
            <v>GARIBALDINA MAO RIP GRIS 3XL/5XL RER</v>
          </cell>
          <cell r="D1965">
            <v>5300</v>
          </cell>
        </row>
        <row r="1966">
          <cell r="A1966">
            <v>5101863</v>
          </cell>
          <cell r="B1966" t="str">
            <v>5101863</v>
          </cell>
          <cell r="C1966" t="str">
            <v>GARIBALDINA MAO RIP NEGRA 2XS/2XL RER</v>
          </cell>
          <cell r="D1966">
            <v>5100</v>
          </cell>
        </row>
        <row r="1967">
          <cell r="A1967">
            <v>5101864</v>
          </cell>
          <cell r="B1967" t="str">
            <v>5101864</v>
          </cell>
          <cell r="C1967" t="str">
            <v>GARIBALDINA MAO RIP NEGRA 3XL/5XL RER</v>
          </cell>
          <cell r="D1967">
            <v>5300</v>
          </cell>
        </row>
        <row r="1968">
          <cell r="A1968" t="str">
            <v/>
          </cell>
          <cell r="B1968" t="str">
            <v>5101870	GARIB</v>
          </cell>
          <cell r="C1968" t="str">
            <v/>
          </cell>
          <cell r="D1968">
            <v>0</v>
          </cell>
        </row>
        <row r="1969">
          <cell r="A1969">
            <v>5101870</v>
          </cell>
          <cell r="B1969" t="str">
            <v>5101870</v>
          </cell>
          <cell r="C1969" t="str">
            <v>GARIBALDINA MAO RIP MULTICAM BLACK 2XS/2</v>
          </cell>
          <cell r="D1969">
            <v>6800</v>
          </cell>
        </row>
        <row r="1970">
          <cell r="A1970" t="str">
            <v/>
          </cell>
          <cell r="B1970" t="str">
            <v>5101871	GARIB</v>
          </cell>
          <cell r="C1970" t="str">
            <v/>
          </cell>
          <cell r="D1970">
            <v>0</v>
          </cell>
        </row>
        <row r="1971">
          <cell r="A1971">
            <v>5101871</v>
          </cell>
          <cell r="B1971" t="str">
            <v>5101871</v>
          </cell>
          <cell r="C1971" t="str">
            <v>GARIBALDINA MAO RIP MULTICAM BLACK 3XL/5</v>
          </cell>
          <cell r="D1971">
            <v>7000</v>
          </cell>
        </row>
        <row r="1972">
          <cell r="A1972">
            <v>5101873</v>
          </cell>
          <cell r="B1972" t="str">
            <v>5101873</v>
          </cell>
          <cell r="C1972" t="str">
            <v>GARIBALDINA MAO RIP DIG GR 2XS/2XL RER</v>
          </cell>
          <cell r="D1972">
            <v>6800</v>
          </cell>
        </row>
        <row r="1973">
          <cell r="A1973">
            <v>5101874</v>
          </cell>
          <cell r="B1973" t="str">
            <v>5101874</v>
          </cell>
          <cell r="C1973" t="str">
            <v>GARIBALDINA MAO RIP DIG GR 3XL/5XL RER</v>
          </cell>
          <cell r="D1973">
            <v>7000</v>
          </cell>
        </row>
        <row r="1974">
          <cell r="A1974">
            <v>5101875</v>
          </cell>
          <cell r="B1974" t="str">
            <v>5101875</v>
          </cell>
          <cell r="C1974" t="str">
            <v>GARIBALDINA ARMY RIP MIMET INFAN 2XS/2XL</v>
          </cell>
          <cell r="D1974">
            <v>0</v>
          </cell>
        </row>
        <row r="1975">
          <cell r="A1975">
            <v>5101876</v>
          </cell>
          <cell r="B1975" t="str">
            <v>5101876</v>
          </cell>
          <cell r="C1975" t="str">
            <v>GARIBALDINA MAO RIP VIAL TUC 2XS/2XL RER</v>
          </cell>
          <cell r="D1975">
            <v>6800</v>
          </cell>
        </row>
        <row r="1976">
          <cell r="A1976">
            <v>5101877</v>
          </cell>
          <cell r="B1976" t="str">
            <v>5101877</v>
          </cell>
          <cell r="C1976" t="str">
            <v>GARIBALDINA MAO RIP MIM RURA 3XS/2XL RER</v>
          </cell>
          <cell r="D1976">
            <v>6800</v>
          </cell>
        </row>
        <row r="1977">
          <cell r="A1977">
            <v>5101878</v>
          </cell>
          <cell r="B1977" t="str">
            <v>5101878</v>
          </cell>
          <cell r="C1977" t="str">
            <v>GARIBALDINA ARMY RIP MIME 2COL GR 2XS/2X</v>
          </cell>
          <cell r="D1977">
            <v>0</v>
          </cell>
        </row>
        <row r="1978">
          <cell r="A1978" t="str">
            <v/>
          </cell>
          <cell r="B1978" t="str">
            <v>5101879	GARIB</v>
          </cell>
          <cell r="C1978" t="str">
            <v/>
          </cell>
          <cell r="D1978">
            <v>0</v>
          </cell>
        </row>
        <row r="1979">
          <cell r="A1979">
            <v>5101879</v>
          </cell>
          <cell r="B1979" t="str">
            <v>5101879</v>
          </cell>
          <cell r="C1979" t="str">
            <v>GARIBALDINA ARMY RIP MIME INFANT 3XL/5XL</v>
          </cell>
          <cell r="D1979">
            <v>0</v>
          </cell>
        </row>
        <row r="1980">
          <cell r="A1980">
            <v>5101880</v>
          </cell>
          <cell r="B1980" t="str">
            <v>5101880</v>
          </cell>
          <cell r="C1980" t="str">
            <v>GARIBALDINA ARMY RIP MIMET REQUIS 2XS/2X</v>
          </cell>
          <cell r="D1980">
            <v>0</v>
          </cell>
        </row>
        <row r="1981">
          <cell r="A1981">
            <v>5101881</v>
          </cell>
          <cell r="B1981" t="str">
            <v>5101881</v>
          </cell>
          <cell r="C1981" t="str">
            <v>GARIBALDINA MAO RIP TIGR CEL 3XL/5XL RER</v>
          </cell>
          <cell r="D1981">
            <v>6800</v>
          </cell>
        </row>
        <row r="1982">
          <cell r="A1982" t="str">
            <v/>
          </cell>
          <cell r="B1982" t="str">
            <v>5101882	GARIB</v>
          </cell>
          <cell r="C1982" t="str">
            <v/>
          </cell>
          <cell r="D1982">
            <v>0</v>
          </cell>
        </row>
        <row r="1983">
          <cell r="A1983">
            <v>5101882</v>
          </cell>
          <cell r="B1983" t="str">
            <v>5101882</v>
          </cell>
          <cell r="C1983" t="str">
            <v>GARIBALDINA ARMY RIP MIME 2COL GR 3XL/5X</v>
          </cell>
          <cell r="D1983">
            <v>0</v>
          </cell>
        </row>
        <row r="1984">
          <cell r="A1984">
            <v>5101883</v>
          </cell>
          <cell r="B1984" t="str">
            <v>5101883</v>
          </cell>
          <cell r="C1984" t="str">
            <v>GARIBALDINA MAO RIP MIM RURA 3XL/5XL RER</v>
          </cell>
          <cell r="D1984">
            <v>7000</v>
          </cell>
        </row>
        <row r="1985">
          <cell r="A1985" t="str">
            <v/>
          </cell>
          <cell r="B1985" t="str">
            <v>5101884	GARIB</v>
          </cell>
          <cell r="C1985" t="str">
            <v/>
          </cell>
          <cell r="D1985">
            <v>0</v>
          </cell>
        </row>
        <row r="1986">
          <cell r="A1986">
            <v>5101884</v>
          </cell>
          <cell r="B1986" t="str">
            <v>5101884</v>
          </cell>
          <cell r="C1986" t="str">
            <v>GARIBALDINA ARMY RIP MIME REQUISA 3XL/5X</v>
          </cell>
          <cell r="D1986">
            <v>0</v>
          </cell>
        </row>
        <row r="1987">
          <cell r="A1987">
            <v>5101885</v>
          </cell>
          <cell r="B1987" t="str">
            <v>5101885</v>
          </cell>
          <cell r="C1987" t="str">
            <v>GARIBALDINA MAO RIP VIAL TUC 3XL/5XL RER</v>
          </cell>
          <cell r="D1987">
            <v>7000</v>
          </cell>
        </row>
        <row r="1988">
          <cell r="A1988">
            <v>5101886</v>
          </cell>
          <cell r="B1988" t="str">
            <v>5101886</v>
          </cell>
          <cell r="C1988" t="str">
            <v>GARIBALDINA MAO RIP DIG BEIG 2XS/2XL RER</v>
          </cell>
          <cell r="D1988">
            <v>6800</v>
          </cell>
        </row>
        <row r="1989">
          <cell r="A1989" t="str">
            <v/>
          </cell>
          <cell r="B1989" t="str">
            <v>5101887	GARIB</v>
          </cell>
          <cell r="C1989" t="str">
            <v/>
          </cell>
          <cell r="D1989">
            <v>0</v>
          </cell>
        </row>
        <row r="1990">
          <cell r="A1990">
            <v>5101887</v>
          </cell>
          <cell r="B1990" t="str">
            <v>5101887</v>
          </cell>
          <cell r="C1990" t="str">
            <v>GARIBALDINA MAO RIP DIG BEIG 3XL/6XL RER</v>
          </cell>
          <cell r="D1990">
            <v>0</v>
          </cell>
        </row>
        <row r="1991">
          <cell r="A1991">
            <v>5101888</v>
          </cell>
          <cell r="B1991" t="str">
            <v>5101888</v>
          </cell>
          <cell r="C1991" t="str">
            <v>CAMP PALMAJ NEGRA 2XS/2XL RER</v>
          </cell>
          <cell r="D1991">
            <v>12063.99</v>
          </cell>
        </row>
        <row r="1992">
          <cell r="A1992">
            <v>510188807</v>
          </cell>
          <cell r="B1992" t="str">
            <v>510188807</v>
          </cell>
          <cell r="C1992" t="str">
            <v>CAMP PALMAJ NEGRA 3XL 4XL</v>
          </cell>
          <cell r="D1992">
            <v>4111.21</v>
          </cell>
        </row>
        <row r="1993">
          <cell r="A1993">
            <v>5101889</v>
          </cell>
          <cell r="B1993" t="str">
            <v>5101889</v>
          </cell>
          <cell r="C1993" t="str">
            <v>CAMP PALMAJ NEGRA 3XL/6XL RER</v>
          </cell>
          <cell r="D1993">
            <v>12063.99</v>
          </cell>
        </row>
        <row r="1994">
          <cell r="A1994">
            <v>5101900</v>
          </cell>
          <cell r="B1994" t="str">
            <v>5101900</v>
          </cell>
          <cell r="C1994" t="str">
            <v>CAMP INVEST NEGRA RER</v>
          </cell>
          <cell r="D1994">
            <v>4679.99</v>
          </cell>
        </row>
        <row r="1995">
          <cell r="A1995">
            <v>5101901</v>
          </cell>
          <cell r="B1995" t="str">
            <v>5101901</v>
          </cell>
          <cell r="C1995" t="str">
            <v>CAMP INVEST NEGRA T.E. 3XL/4XL RER</v>
          </cell>
          <cell r="D1995">
            <v>4887.99</v>
          </cell>
        </row>
        <row r="1996">
          <cell r="A1996">
            <v>5101902</v>
          </cell>
          <cell r="B1996" t="str">
            <v>5101902</v>
          </cell>
          <cell r="C1996" t="str">
            <v>CAMP PLUMA NEGRA BRILLO S/CAP ART102 RER</v>
          </cell>
          <cell r="D1996">
            <v>3608.57</v>
          </cell>
        </row>
        <row r="1997">
          <cell r="A1997">
            <v>5101906</v>
          </cell>
          <cell r="B1997" t="str">
            <v>5101906</v>
          </cell>
          <cell r="C1997" t="str">
            <v>CAMPERA PLUMA LB CON CAPUCHA ART.106 RER</v>
          </cell>
          <cell r="D1997">
            <v>3608.57</v>
          </cell>
        </row>
        <row r="1998">
          <cell r="A1998">
            <v>5101907</v>
          </cell>
          <cell r="B1998" t="str">
            <v>5101907</v>
          </cell>
          <cell r="C1998" t="str">
            <v>CAMPERA PLUMA NE OPACO S/CAP ART.202 RER</v>
          </cell>
          <cell r="D1998">
            <v>3608.57</v>
          </cell>
        </row>
        <row r="1999">
          <cell r="A1999">
            <v>5101911</v>
          </cell>
          <cell r="B1999" t="str">
            <v>5101911</v>
          </cell>
          <cell r="C1999" t="str">
            <v>CAMP PLUMA NEGRA ULTRA LIGTH ORIG RER</v>
          </cell>
          <cell r="D1999">
            <v>7218.95</v>
          </cell>
        </row>
        <row r="2000">
          <cell r="A2000">
            <v>5101912</v>
          </cell>
          <cell r="B2000" t="str">
            <v>5101912</v>
          </cell>
          <cell r="C2000" t="str">
            <v>CAMP PLUMA AZUL ULTRA LIGTH ORIG RER</v>
          </cell>
          <cell r="D2000">
            <v>7218.95</v>
          </cell>
        </row>
        <row r="2001">
          <cell r="A2001" t="str">
            <v/>
          </cell>
          <cell r="B2001" t="str">
            <v>5101913	CAMP</v>
          </cell>
          <cell r="C2001" t="str">
            <v/>
          </cell>
          <cell r="D2001">
            <v>0</v>
          </cell>
        </row>
        <row r="2002">
          <cell r="A2002">
            <v>5101913</v>
          </cell>
          <cell r="B2002" t="str">
            <v>5101913</v>
          </cell>
          <cell r="C2002" t="str">
            <v>CAMP PLUMA SIN CAPU UVA ARD</v>
          </cell>
          <cell r="D2002">
            <v>0</v>
          </cell>
        </row>
        <row r="2003">
          <cell r="A2003">
            <v>5101914</v>
          </cell>
          <cell r="B2003" t="str">
            <v>5101914</v>
          </cell>
          <cell r="C2003" t="str">
            <v>CAMP PLUMA SIN CAPU NEGRA ARD</v>
          </cell>
          <cell r="D2003">
            <v>4368</v>
          </cell>
        </row>
        <row r="2004">
          <cell r="A2004">
            <v>5101915</v>
          </cell>
          <cell r="B2004" t="str">
            <v>5101915</v>
          </cell>
          <cell r="C2004" t="str">
            <v>CAMP PLUMA SIN CAPU ROJA ARD</v>
          </cell>
          <cell r="D2004">
            <v>4368</v>
          </cell>
        </row>
        <row r="2005">
          <cell r="A2005" t="str">
            <v/>
          </cell>
          <cell r="B2005" t="str">
            <v>5101916	CAMP</v>
          </cell>
          <cell r="C2005" t="str">
            <v/>
          </cell>
          <cell r="D2005">
            <v>0</v>
          </cell>
        </row>
        <row r="2006">
          <cell r="A2006">
            <v>5101916</v>
          </cell>
          <cell r="B2006" t="str">
            <v>5101916</v>
          </cell>
          <cell r="C2006" t="str">
            <v>CAMP PLUMA SIN CAPU BEIGE ARD</v>
          </cell>
          <cell r="D2006">
            <v>0</v>
          </cell>
        </row>
        <row r="2007">
          <cell r="A2007">
            <v>5101917</v>
          </cell>
          <cell r="B2007" t="str">
            <v>5101917</v>
          </cell>
          <cell r="C2007" t="str">
            <v>CAMP PLUMA SIN CAPU AZUL FRAN ARD</v>
          </cell>
          <cell r="D2007">
            <v>4368</v>
          </cell>
        </row>
        <row r="2008">
          <cell r="A2008">
            <v>5101918</v>
          </cell>
          <cell r="B2008" t="str">
            <v>5101918</v>
          </cell>
          <cell r="C2008" t="str">
            <v>CAMP PLUMA SIN CAPU GRIS ARD</v>
          </cell>
          <cell r="D2008">
            <v>4368</v>
          </cell>
        </row>
        <row r="2009">
          <cell r="A2009">
            <v>5101919</v>
          </cell>
          <cell r="B2009" t="str">
            <v>5101919</v>
          </cell>
          <cell r="C2009" t="str">
            <v>CAMP PLUMA SIN CAPU GRIS TORCASA ARD</v>
          </cell>
          <cell r="D2009">
            <v>4368</v>
          </cell>
        </row>
        <row r="2010">
          <cell r="A2010">
            <v>5101920</v>
          </cell>
          <cell r="B2010" t="str">
            <v>5101920</v>
          </cell>
          <cell r="C2010" t="str">
            <v>CAMP PLUMA C/CAPU NEGRA ARD</v>
          </cell>
          <cell r="D2010">
            <v>4330.6400000000003</v>
          </cell>
        </row>
        <row r="2011">
          <cell r="A2011" t="str">
            <v/>
          </cell>
          <cell r="B2011" t="str">
            <v>5101921	CAMP</v>
          </cell>
          <cell r="C2011" t="str">
            <v/>
          </cell>
          <cell r="D2011">
            <v>0</v>
          </cell>
        </row>
        <row r="2012">
          <cell r="A2012">
            <v>5101921</v>
          </cell>
          <cell r="B2012" t="str">
            <v>5101921</v>
          </cell>
          <cell r="C2012" t="str">
            <v>CAMP PLUMA C/CAPU ROJA ARD</v>
          </cell>
          <cell r="D2012">
            <v>0</v>
          </cell>
        </row>
        <row r="2013">
          <cell r="A2013">
            <v>5101922</v>
          </cell>
          <cell r="B2013" t="str">
            <v>5101922</v>
          </cell>
          <cell r="C2013" t="str">
            <v>CAMP PLUMA C/CAPU AZUL FRAN ARD</v>
          </cell>
          <cell r="D2013">
            <v>4330.6400000000003</v>
          </cell>
        </row>
        <row r="2014">
          <cell r="A2014">
            <v>5101923</v>
          </cell>
          <cell r="B2014" t="str">
            <v>5101923</v>
          </cell>
          <cell r="C2014" t="str">
            <v>CAMP PLUMA C/CAPU GRIS TORC ARD</v>
          </cell>
          <cell r="D2014">
            <v>4330.6400000000003</v>
          </cell>
        </row>
        <row r="2015">
          <cell r="A2015">
            <v>5101924</v>
          </cell>
          <cell r="B2015" t="str">
            <v>5101924</v>
          </cell>
          <cell r="C2015" t="str">
            <v>CAMP PLUMA SIN CAPU AZUL OSCURO ARD</v>
          </cell>
          <cell r="D2015">
            <v>4150.13</v>
          </cell>
        </row>
        <row r="2016">
          <cell r="A2016">
            <v>5101925</v>
          </cell>
          <cell r="B2016" t="str">
            <v>5101925</v>
          </cell>
          <cell r="C2016" t="str">
            <v>CAMP PLUMA SIN CAPU GRIS CLARO ARD</v>
          </cell>
          <cell r="D2016">
            <v>3608.57</v>
          </cell>
        </row>
        <row r="2017">
          <cell r="A2017" t="str">
            <v/>
          </cell>
          <cell r="B2017" t="str">
            <v>5101929	GARIB</v>
          </cell>
          <cell r="C2017" t="str">
            <v/>
          </cell>
          <cell r="D2017">
            <v>0</v>
          </cell>
        </row>
        <row r="2018">
          <cell r="A2018">
            <v>5101929</v>
          </cell>
          <cell r="B2018" t="str">
            <v>5101929</v>
          </cell>
          <cell r="C2018" t="str">
            <v>GARIBALDINA RIP MAO INFANT 2XL/5XL</v>
          </cell>
          <cell r="D2018">
            <v>0</v>
          </cell>
        </row>
        <row r="2019">
          <cell r="A2019">
            <v>5101951</v>
          </cell>
          <cell r="B2019" t="str">
            <v>5101951</v>
          </cell>
          <cell r="C2019" t="str">
            <v>GARIBALDINA ARMY RIP AZ ABRG 2XS/2XL RER</v>
          </cell>
          <cell r="D2019">
            <v>0</v>
          </cell>
        </row>
        <row r="2020">
          <cell r="A2020" t="str">
            <v/>
          </cell>
          <cell r="B2020" t="str">
            <v>5101952	GARIB</v>
          </cell>
          <cell r="C2020" t="str">
            <v/>
          </cell>
          <cell r="D2020">
            <v>0</v>
          </cell>
        </row>
        <row r="2021">
          <cell r="A2021">
            <v>5101952</v>
          </cell>
          <cell r="B2021" t="str">
            <v>5101952</v>
          </cell>
          <cell r="C2021" t="str">
            <v>GARIBALDINA RIP CLA AZ OFERTA L</v>
          </cell>
          <cell r="D2021">
            <v>0</v>
          </cell>
        </row>
        <row r="2022">
          <cell r="A2022" t="str">
            <v/>
          </cell>
          <cell r="B2022" t="str">
            <v>5101954	GARIB</v>
          </cell>
          <cell r="C2022" t="str">
            <v/>
          </cell>
          <cell r="D2022">
            <v>0</v>
          </cell>
        </row>
        <row r="2023">
          <cell r="A2023">
            <v>5101954</v>
          </cell>
          <cell r="B2023" t="str">
            <v>5101954</v>
          </cell>
          <cell r="C2023" t="str">
            <v>GARIBALDINA ARMY RIP AZ ABRG 3XL/6XL RER</v>
          </cell>
          <cell r="D2023">
            <v>0</v>
          </cell>
        </row>
        <row r="2024">
          <cell r="A2024" t="str">
            <v/>
          </cell>
          <cell r="B2024" t="str">
            <v>5101955	GARIB</v>
          </cell>
          <cell r="C2024" t="str">
            <v/>
          </cell>
          <cell r="D2024">
            <v>0</v>
          </cell>
        </row>
        <row r="2025">
          <cell r="A2025">
            <v>5101955</v>
          </cell>
          <cell r="B2025" t="str">
            <v>5101955</v>
          </cell>
          <cell r="C2025" t="str">
            <v>GARIBALDINA RIP VIAL TUC CUELLO ARMY</v>
          </cell>
          <cell r="D2025">
            <v>0</v>
          </cell>
        </row>
        <row r="2026">
          <cell r="A2026" t="str">
            <v/>
          </cell>
          <cell r="B2026" t="str">
            <v>5101969	CAMP</v>
          </cell>
          <cell r="C2026" t="str">
            <v/>
          </cell>
          <cell r="D2026">
            <v>0</v>
          </cell>
        </row>
        <row r="2027">
          <cell r="A2027">
            <v>5101969</v>
          </cell>
          <cell r="B2027" t="str">
            <v>5101969</v>
          </cell>
          <cell r="C2027" t="str">
            <v>CAMP SEARCH AND DESTROY HOODIE RER</v>
          </cell>
          <cell r="D2027">
            <v>0</v>
          </cell>
        </row>
        <row r="2028">
          <cell r="A2028" t="str">
            <v/>
          </cell>
          <cell r="B2028" t="str">
            <v>5101979	CAMP</v>
          </cell>
          <cell r="C2028" t="str">
            <v/>
          </cell>
          <cell r="D2028">
            <v>0</v>
          </cell>
        </row>
        <row r="2029">
          <cell r="A2029">
            <v>5101979</v>
          </cell>
          <cell r="B2029" t="str">
            <v>5101979</v>
          </cell>
          <cell r="C2029" t="str">
            <v>CAMP GABARDINA NEGRA CORTA</v>
          </cell>
          <cell r="D2029">
            <v>4368</v>
          </cell>
        </row>
        <row r="2030">
          <cell r="A2030">
            <v>5101980</v>
          </cell>
          <cell r="B2030" t="str">
            <v>5101980</v>
          </cell>
          <cell r="C2030" t="str">
            <v>CAMP GABARDINA AZUL CORTA</v>
          </cell>
          <cell r="D2030">
            <v>4400</v>
          </cell>
        </row>
        <row r="2031">
          <cell r="A2031">
            <v>5101985</v>
          </cell>
          <cell r="B2031" t="str">
            <v>5101985</v>
          </cell>
          <cell r="C2031" t="str">
            <v>CAMP INVEST AZUL RER</v>
          </cell>
          <cell r="D2031">
            <v>4679.99</v>
          </cell>
        </row>
        <row r="2032">
          <cell r="A2032">
            <v>5101986</v>
          </cell>
          <cell r="B2032" t="str">
            <v>5101986</v>
          </cell>
          <cell r="C2032" t="str">
            <v>CAMP INVEST AZUL T.E. 3XL/4XL RER</v>
          </cell>
          <cell r="D2032">
            <v>4887.99</v>
          </cell>
        </row>
        <row r="2033">
          <cell r="A2033">
            <v>5101987</v>
          </cell>
          <cell r="B2033" t="str">
            <v>5101987</v>
          </cell>
          <cell r="C2033" t="str">
            <v>CAMP INVEST VERDE RER</v>
          </cell>
          <cell r="D2033">
            <v>0</v>
          </cell>
        </row>
        <row r="2034">
          <cell r="A2034" t="str">
            <v/>
          </cell>
          <cell r="B2034" t="str">
            <v>5101989	CAMP</v>
          </cell>
          <cell r="C2034" t="str">
            <v/>
          </cell>
          <cell r="D2034">
            <v>0</v>
          </cell>
        </row>
        <row r="2035">
          <cell r="A2035">
            <v>5101989</v>
          </cell>
          <cell r="B2035" t="str">
            <v>5101989</v>
          </cell>
          <cell r="C2035" t="str">
            <v>CAMP UNITED ZIP HOODIE RER</v>
          </cell>
          <cell r="D2035">
            <v>0</v>
          </cell>
        </row>
        <row r="2036">
          <cell r="A2036" t="str">
            <v/>
          </cell>
          <cell r="B2036" t="str">
            <v>5101990	CAMP</v>
          </cell>
          <cell r="C2036" t="str">
            <v/>
          </cell>
          <cell r="D2036">
            <v>0</v>
          </cell>
        </row>
        <row r="2037">
          <cell r="A2037">
            <v>5101990</v>
          </cell>
          <cell r="B2037" t="str">
            <v>5101990</v>
          </cell>
          <cell r="C2037" t="str">
            <v>CAMP PALMAJ AMARILLA/NARANJA FLUOR</v>
          </cell>
          <cell r="D2037">
            <v>1.04</v>
          </cell>
        </row>
        <row r="2038">
          <cell r="A2038">
            <v>5101998</v>
          </cell>
          <cell r="B2038" t="str">
            <v>5101998</v>
          </cell>
          <cell r="C2038" t="str">
            <v>CAMP PALMAJ AZUL 3XL/4XL RER</v>
          </cell>
          <cell r="D2038">
            <v>12063.99</v>
          </cell>
        </row>
        <row r="2039">
          <cell r="A2039">
            <v>5101999</v>
          </cell>
          <cell r="B2039" t="str">
            <v>5101999</v>
          </cell>
          <cell r="C2039" t="str">
            <v>CAMP PALMAJ AZUL 3XS/2XL RER</v>
          </cell>
          <cell r="D2039">
            <v>12063.99</v>
          </cell>
        </row>
        <row r="2040">
          <cell r="A2040">
            <v>510199907</v>
          </cell>
          <cell r="B2040" t="str">
            <v>510199907</v>
          </cell>
          <cell r="C2040" t="str">
            <v>CAMP PALMAJ AZUL 3XL</v>
          </cell>
          <cell r="D2040">
            <v>2980</v>
          </cell>
        </row>
        <row r="2041">
          <cell r="A2041">
            <v>5102001</v>
          </cell>
          <cell r="B2041" t="str">
            <v>5102001</v>
          </cell>
          <cell r="C2041" t="str">
            <v>CHALECO BOMBERO C/REFLECIVA RER</v>
          </cell>
          <cell r="D2041">
            <v>3891.89</v>
          </cell>
        </row>
        <row r="2042">
          <cell r="A2042">
            <v>5102247</v>
          </cell>
          <cell r="B2042" t="str">
            <v>5102247</v>
          </cell>
          <cell r="C2042" t="str">
            <v>CHALECO CARRIER SIN PORTA ELEMENTOS RER</v>
          </cell>
          <cell r="D2042">
            <v>2778.01</v>
          </cell>
        </row>
        <row r="2043">
          <cell r="A2043">
            <v>5102248</v>
          </cell>
          <cell r="B2043" t="str">
            <v>5102248</v>
          </cell>
          <cell r="C2043" t="str">
            <v>CHALECO CARRIER  LISO CON P/ELEMENT RER</v>
          </cell>
          <cell r="D2043">
            <v>3770.86</v>
          </cell>
        </row>
        <row r="2044">
          <cell r="A2044" t="str">
            <v/>
          </cell>
          <cell r="B2044" t="str">
            <v>5102249	CHALE</v>
          </cell>
          <cell r="C2044" t="str">
            <v/>
          </cell>
          <cell r="D2044">
            <v>0</v>
          </cell>
        </row>
        <row r="2045">
          <cell r="A2045">
            <v>5102249</v>
          </cell>
          <cell r="B2045" t="str">
            <v>5102249</v>
          </cell>
          <cell r="C2045" t="str">
            <v>CHALECO CARRIER CON PORTA ELEMENTOS</v>
          </cell>
          <cell r="D2045">
            <v>0</v>
          </cell>
        </row>
        <row r="2046">
          <cell r="A2046" t="str">
            <v/>
          </cell>
          <cell r="B2046" t="str">
            <v>5103444	CHALE</v>
          </cell>
          <cell r="C2046" t="str">
            <v/>
          </cell>
          <cell r="D2046">
            <v>0</v>
          </cell>
        </row>
        <row r="2047">
          <cell r="A2047">
            <v>5103444</v>
          </cell>
          <cell r="B2047" t="str">
            <v>5103444</v>
          </cell>
          <cell r="C2047" t="str">
            <v>CHALECO GAB. NEGRA POL. INVEST. RER</v>
          </cell>
          <cell r="D2047">
            <v>0</v>
          </cell>
        </row>
        <row r="2048">
          <cell r="A2048" t="str">
            <v/>
          </cell>
          <cell r="B2048" t="str">
            <v>5103555	CHALE</v>
          </cell>
          <cell r="C2048" t="str">
            <v/>
          </cell>
          <cell r="D2048">
            <v>0</v>
          </cell>
        </row>
        <row r="2049">
          <cell r="A2049">
            <v>5103555</v>
          </cell>
          <cell r="B2049" t="str">
            <v>5103555</v>
          </cell>
          <cell r="C2049" t="str">
            <v>CHALECO GAB. NEGRA POL. INVEST. BORDADO</v>
          </cell>
          <cell r="D2049">
            <v>0</v>
          </cell>
        </row>
        <row r="2050">
          <cell r="A2050">
            <v>520111</v>
          </cell>
          <cell r="B2050" t="str">
            <v>520111</v>
          </cell>
          <cell r="C2050" t="str">
            <v/>
          </cell>
          <cell r="D2050">
            <v>0</v>
          </cell>
        </row>
        <row r="2051">
          <cell r="A2051" t="str">
            <v/>
          </cell>
          <cell r="B2051" t="str">
            <v>5320000	CASAC</v>
          </cell>
          <cell r="C2051" t="str">
            <v/>
          </cell>
          <cell r="D2051">
            <v>0</v>
          </cell>
        </row>
        <row r="2052">
          <cell r="A2052">
            <v>5320000</v>
          </cell>
          <cell r="B2052" t="str">
            <v>5320000</v>
          </cell>
          <cell r="C2052" t="str">
            <v>CASACA DAMA PROFESIONAL RER</v>
          </cell>
          <cell r="D2052">
            <v>0</v>
          </cell>
        </row>
        <row r="2053">
          <cell r="A2053" t="str">
            <v/>
          </cell>
          <cell r="B2053" t="str">
            <v>5320027	CHAQU</v>
          </cell>
          <cell r="C2053" t="str">
            <v/>
          </cell>
          <cell r="D2053">
            <v>0</v>
          </cell>
        </row>
        <row r="2054">
          <cell r="A2054">
            <v>5320027</v>
          </cell>
          <cell r="B2054" t="str">
            <v>5320027</v>
          </cell>
          <cell r="C2054" t="str">
            <v>CHAQUETILLA DE PAÑO AZUL LMGE</v>
          </cell>
          <cell r="D2054">
            <v>26207.99</v>
          </cell>
        </row>
        <row r="2055">
          <cell r="A2055" t="str">
            <v/>
          </cell>
          <cell r="B2055" t="str">
            <v>5320151	CHAQU</v>
          </cell>
          <cell r="C2055" t="str">
            <v/>
          </cell>
          <cell r="D2055">
            <v>0</v>
          </cell>
        </row>
        <row r="2056">
          <cell r="A2056">
            <v>5320151</v>
          </cell>
          <cell r="B2056" t="str">
            <v>5320151</v>
          </cell>
          <cell r="C2056" t="str">
            <v>CHAQUETILLA BLANCA RER</v>
          </cell>
          <cell r="D2056">
            <v>0</v>
          </cell>
        </row>
        <row r="2057">
          <cell r="A2057">
            <v>5320787</v>
          </cell>
          <cell r="B2057" t="str">
            <v>5320787</v>
          </cell>
          <cell r="C2057" t="str">
            <v>CHAQUETILLA POLICIA/PENIT 176N0110 FC</v>
          </cell>
          <cell r="D2057">
            <v>39000</v>
          </cell>
        </row>
        <row r="2058">
          <cell r="A2058" t="str">
            <v/>
          </cell>
          <cell r="B2058" t="str">
            <v>5330000	CHAQU</v>
          </cell>
          <cell r="C2058" t="str">
            <v/>
          </cell>
          <cell r="D2058">
            <v>0</v>
          </cell>
        </row>
        <row r="2059">
          <cell r="A2059">
            <v>5330000</v>
          </cell>
          <cell r="B2059" t="str">
            <v>5330000</v>
          </cell>
          <cell r="C2059" t="str">
            <v>CHAQUETILLA GN RER</v>
          </cell>
          <cell r="D2059">
            <v>0</v>
          </cell>
        </row>
        <row r="2060">
          <cell r="A2060">
            <v>5610102</v>
          </cell>
          <cell r="B2060" t="str">
            <v>5610102</v>
          </cell>
          <cell r="C2060" t="str">
            <v>BICI ELECTRICA ROBSTEP 4.4 BLUE E-BIKE</v>
          </cell>
          <cell r="D2060">
            <v>72205.69</v>
          </cell>
        </row>
        <row r="2061">
          <cell r="A2061" t="str">
            <v/>
          </cell>
          <cell r="B2061" t="str">
            <v>5610201	BICI</v>
          </cell>
          <cell r="C2061" t="str">
            <v/>
          </cell>
          <cell r="D2061">
            <v>0</v>
          </cell>
        </row>
        <row r="2062">
          <cell r="A2062">
            <v>5610201</v>
          </cell>
          <cell r="B2062" t="str">
            <v>5610201</v>
          </cell>
          <cell r="C2062" t="str">
            <v>BICI ELECTRICA OVERTECH B1 561002001</v>
          </cell>
          <cell r="D2062">
            <v>0</v>
          </cell>
        </row>
        <row r="2063">
          <cell r="A2063">
            <v>5919025</v>
          </cell>
          <cell r="B2063" t="str">
            <v>5919025</v>
          </cell>
          <cell r="C2063" t="str">
            <v>LINTERNA RECARGABLE MULTIFUNCION RER</v>
          </cell>
          <cell r="D2063">
            <v>1442.34</v>
          </cell>
        </row>
        <row r="2064">
          <cell r="A2064" t="str">
            <v/>
          </cell>
          <cell r="B2064" t="str">
            <v>5919026	LINTE</v>
          </cell>
          <cell r="C2064" t="str">
            <v/>
          </cell>
          <cell r="D2064">
            <v>0</v>
          </cell>
        </row>
        <row r="2065">
          <cell r="A2065">
            <v>5919026</v>
          </cell>
          <cell r="B2065" t="str">
            <v>5919026</v>
          </cell>
          <cell r="C2065" t="str">
            <v>LINTERNA CELULAR MULTIFUNCION RER</v>
          </cell>
          <cell r="D2065">
            <v>0</v>
          </cell>
        </row>
        <row r="2066">
          <cell r="A2066">
            <v>5919165</v>
          </cell>
          <cell r="B2066" t="str">
            <v>5919165</v>
          </cell>
          <cell r="C2066" t="str">
            <v>LINTERNA MULTIFUNCION DAMA7 RER 0678</v>
          </cell>
          <cell r="D2066">
            <v>1886.98</v>
          </cell>
        </row>
        <row r="2067">
          <cell r="A2067" t="str">
            <v/>
          </cell>
          <cell r="B2067" t="str">
            <v>5919222	MANOP</v>
          </cell>
          <cell r="C2067" t="str">
            <v/>
          </cell>
          <cell r="D2067">
            <v>0</v>
          </cell>
        </row>
        <row r="2068">
          <cell r="A2068">
            <v>5919222</v>
          </cell>
          <cell r="B2068" t="str">
            <v>5919222</v>
          </cell>
          <cell r="C2068" t="str">
            <v>MANOPLA NEGRA RER</v>
          </cell>
          <cell r="D2068">
            <v>0</v>
          </cell>
        </row>
        <row r="2069">
          <cell r="A2069" t="str">
            <v/>
          </cell>
          <cell r="B2069" t="str">
            <v>5919223	MANOP</v>
          </cell>
          <cell r="C2069" t="str">
            <v/>
          </cell>
          <cell r="D2069">
            <v>0</v>
          </cell>
        </row>
        <row r="2070">
          <cell r="A2070">
            <v>5919223</v>
          </cell>
          <cell r="B2070" t="str">
            <v>5919223</v>
          </cell>
          <cell r="C2070" t="str">
            <v>MANOPLA C/ NAVAJA LUG</v>
          </cell>
          <cell r="D2070">
            <v>0</v>
          </cell>
        </row>
        <row r="2071">
          <cell r="A2071" t="str">
            <v/>
          </cell>
          <cell r="B2071" t="str">
            <v>5919321	PUNIA</v>
          </cell>
          <cell r="C2071" t="str">
            <v/>
          </cell>
          <cell r="D2071">
            <v>0</v>
          </cell>
        </row>
        <row r="2072">
          <cell r="A2072">
            <v>5919321</v>
          </cell>
          <cell r="B2072" t="str">
            <v>5919321</v>
          </cell>
          <cell r="C2072" t="str">
            <v>PUNIAL ANTEBRAZO C ABROJO RER</v>
          </cell>
          <cell r="D2072">
            <v>0</v>
          </cell>
        </row>
        <row r="2073">
          <cell r="A2073">
            <v>5919325</v>
          </cell>
          <cell r="B2073" t="str">
            <v>5919325</v>
          </cell>
          <cell r="C2073" t="str">
            <v>MANOPLA ROMPEVIDRIOS RER</v>
          </cell>
          <cell r="D2073">
            <v>359</v>
          </cell>
        </row>
        <row r="2074">
          <cell r="A2074">
            <v>6</v>
          </cell>
          <cell r="B2074" t="str">
            <v>6</v>
          </cell>
          <cell r="C2074" t="str">
            <v/>
          </cell>
          <cell r="D2074">
            <v>0</v>
          </cell>
        </row>
        <row r="2075">
          <cell r="A2075" t="str">
            <v/>
          </cell>
          <cell r="B2075" t="str">
            <v>6000003	COMBO</v>
          </cell>
          <cell r="C2075" t="str">
            <v/>
          </cell>
          <cell r="D2075">
            <v>0</v>
          </cell>
        </row>
        <row r="2076">
          <cell r="A2076">
            <v>6000003</v>
          </cell>
          <cell r="B2076" t="str">
            <v>6000003</v>
          </cell>
          <cell r="C2076" t="str">
            <v>COMBO BOMB AMER GAB AZUL + CINTO INTERNO</v>
          </cell>
          <cell r="D2076">
            <v>7828</v>
          </cell>
        </row>
        <row r="2077">
          <cell r="A2077" t="str">
            <v/>
          </cell>
          <cell r="B2077" t="str">
            <v>6000004	COMBO</v>
          </cell>
          <cell r="C2077" t="str">
            <v/>
          </cell>
          <cell r="D2077">
            <v>0</v>
          </cell>
        </row>
        <row r="2078">
          <cell r="A2078">
            <v>6000004</v>
          </cell>
          <cell r="B2078" t="str">
            <v>6000004</v>
          </cell>
          <cell r="C2078" t="str">
            <v>COMBO BOMB. AMER GAB AZUL + CINTO INTERN</v>
          </cell>
          <cell r="D2078">
            <v>8008</v>
          </cell>
        </row>
        <row r="2079">
          <cell r="A2079" t="str">
            <v/>
          </cell>
          <cell r="B2079" t="str">
            <v>6000005	COMBO</v>
          </cell>
          <cell r="C2079" t="str">
            <v/>
          </cell>
          <cell r="D2079">
            <v>0</v>
          </cell>
        </row>
        <row r="2080">
          <cell r="A2080">
            <v>6000005</v>
          </cell>
          <cell r="B2080" t="str">
            <v>6000005</v>
          </cell>
          <cell r="C2080" t="str">
            <v>COMBO BOMB.AMER GAB AZUL + CINTO INTERNO</v>
          </cell>
          <cell r="D2080">
            <v>8208</v>
          </cell>
        </row>
        <row r="2081">
          <cell r="A2081">
            <v>6000006</v>
          </cell>
          <cell r="B2081" t="str">
            <v>6000006</v>
          </cell>
          <cell r="C2081" t="str">
            <v>COMBO ESPOSAS + PORTA ESPOSAS TERMO</v>
          </cell>
          <cell r="D2081">
            <v>6030</v>
          </cell>
        </row>
        <row r="2082">
          <cell r="A2082">
            <v>6000007</v>
          </cell>
          <cell r="B2082" t="str">
            <v>6000007</v>
          </cell>
          <cell r="C2082" t="str">
            <v>COMBO BASTON + PORTA BASTON EXTENSIBLE</v>
          </cell>
          <cell r="D2082">
            <v>3432</v>
          </cell>
        </row>
        <row r="2083">
          <cell r="A2083">
            <v>6000008</v>
          </cell>
          <cell r="B2083" t="str">
            <v>6000008</v>
          </cell>
          <cell r="C2083" t="str">
            <v>COMBO BASTON + PORTA BASTON CORTO</v>
          </cell>
          <cell r="D2083">
            <v>1976</v>
          </cell>
        </row>
        <row r="2084">
          <cell r="A2084">
            <v>6000009</v>
          </cell>
          <cell r="B2084" t="str">
            <v>6000009</v>
          </cell>
          <cell r="C2084" t="str">
            <v>COMBO PIST. AMBIDIESTRA + PORTA ESPOSAS</v>
          </cell>
          <cell r="D2084">
            <v>10230</v>
          </cell>
        </row>
        <row r="2085">
          <cell r="A2085">
            <v>6000010</v>
          </cell>
          <cell r="B2085" t="str">
            <v>6000010</v>
          </cell>
          <cell r="C2085" t="str">
            <v>COMBO PIST. UNIVERSAL + PORTA ESPOSAS +</v>
          </cell>
          <cell r="D2085">
            <v>11130</v>
          </cell>
        </row>
        <row r="2086">
          <cell r="A2086">
            <v>6000011</v>
          </cell>
          <cell r="B2086" t="str">
            <v>6000011</v>
          </cell>
          <cell r="C2086" t="str">
            <v>COMBO PIST. Nivel 3 + PLATAFORMA MUSLERA</v>
          </cell>
          <cell r="D2086">
            <v>8840</v>
          </cell>
        </row>
        <row r="2087">
          <cell r="A2087">
            <v>6000012</v>
          </cell>
          <cell r="B2087" t="str">
            <v>6000012</v>
          </cell>
          <cell r="C2087" t="str">
            <v>COMBO PORTA ESP TERMO  GUER + ESPOSAS GA</v>
          </cell>
          <cell r="D2087">
            <v>5880</v>
          </cell>
        </row>
        <row r="2088">
          <cell r="A2088">
            <v>6000013</v>
          </cell>
          <cell r="B2088" t="str">
            <v>6000013</v>
          </cell>
          <cell r="C2088" t="str">
            <v>COMBO chaleco magal + barbijo</v>
          </cell>
          <cell r="D2088">
            <v>10410</v>
          </cell>
        </row>
        <row r="2089">
          <cell r="A2089">
            <v>6000014</v>
          </cell>
          <cell r="B2089" t="str">
            <v>6000014</v>
          </cell>
          <cell r="C2089" t="str">
            <v>COMBO  MOCHILA + BANDERA</v>
          </cell>
          <cell r="D2089">
            <v>10258</v>
          </cell>
        </row>
        <row r="2090">
          <cell r="A2090">
            <v>6000015</v>
          </cell>
          <cell r="B2090" t="str">
            <v>6000015</v>
          </cell>
          <cell r="C2090" t="str">
            <v>COMBO PORTA ESPOSAS VERDE + ESPOSAS CON</v>
          </cell>
          <cell r="D2090">
            <v>5880</v>
          </cell>
        </row>
        <row r="2091">
          <cell r="A2091">
            <v>6000016</v>
          </cell>
          <cell r="B2091" t="str">
            <v>6000016</v>
          </cell>
          <cell r="C2091" t="str">
            <v>COMBO  CHALECO MOLLE + PIST. NIVEL 2 + P</v>
          </cell>
          <cell r="D2091">
            <v>15080</v>
          </cell>
        </row>
        <row r="2092">
          <cell r="A2092">
            <v>6000017</v>
          </cell>
          <cell r="B2092" t="str">
            <v>6000017</v>
          </cell>
          <cell r="C2092" t="str">
            <v>COMBO BORCEGUIE COMANDO + BARBIJO PLISAD</v>
          </cell>
          <cell r="D2092">
            <v>14150</v>
          </cell>
        </row>
        <row r="2093">
          <cell r="A2093">
            <v>6000018</v>
          </cell>
          <cell r="B2093" t="str">
            <v>6000018</v>
          </cell>
          <cell r="C2093" t="str">
            <v>COMBO BORCEGUIE TACTICO + BARBIJO PLISAD</v>
          </cell>
          <cell r="D2093">
            <v>9392</v>
          </cell>
        </row>
        <row r="2094">
          <cell r="A2094">
            <v>6000019</v>
          </cell>
          <cell r="B2094" t="str">
            <v>6000019</v>
          </cell>
          <cell r="C2094" t="str">
            <v>COMBO PORTA ESPOSAS TERMO + BARBIJO PLIS</v>
          </cell>
          <cell r="D2094">
            <v>1340</v>
          </cell>
        </row>
        <row r="2095">
          <cell r="A2095">
            <v>6000020</v>
          </cell>
          <cell r="B2095" t="str">
            <v>6000020</v>
          </cell>
          <cell r="C2095" t="str">
            <v>COMBO CHALECO + ACCESORIOS + POUC + RIÑ.</v>
          </cell>
          <cell r="D2095">
            <v>27502</v>
          </cell>
        </row>
        <row r="2096">
          <cell r="A2096">
            <v>6000021</v>
          </cell>
          <cell r="B2096" t="str">
            <v>6000021</v>
          </cell>
          <cell r="C2096" t="str">
            <v>COMBO CHALECO + ACCESORIOS + POUC + RIÑ.</v>
          </cell>
          <cell r="D2096">
            <v>30037</v>
          </cell>
        </row>
        <row r="2097">
          <cell r="A2097">
            <v>6000022</v>
          </cell>
          <cell r="B2097" t="str">
            <v>6000022</v>
          </cell>
          <cell r="C2097" t="str">
            <v>COMBO CAMPERA SOFTSHELL PREM + BARBIJO</v>
          </cell>
          <cell r="D2097">
            <v>15398</v>
          </cell>
        </row>
        <row r="2098">
          <cell r="A2098">
            <v>6000023</v>
          </cell>
          <cell r="B2098" t="str">
            <v>6000023</v>
          </cell>
          <cell r="C2098" t="str">
            <v>COMBO CINTO INTERNO + CINTO AMERICANO NE</v>
          </cell>
          <cell r="D2098">
            <v>3057</v>
          </cell>
        </row>
        <row r="2099">
          <cell r="A2099">
            <v>6000024</v>
          </cell>
          <cell r="B2099" t="str">
            <v>6000024</v>
          </cell>
          <cell r="C2099" t="str">
            <v>COMBO PISTOLERA NIVEL 2 + PORTA CARG. DO</v>
          </cell>
          <cell r="D2099">
            <v>4255</v>
          </cell>
        </row>
        <row r="2100">
          <cell r="A2100">
            <v>6000025</v>
          </cell>
          <cell r="B2100" t="str">
            <v>6000025</v>
          </cell>
          <cell r="C2100" t="str">
            <v>COMBO PIST NIVEL 2 HOLSTER + PORTA CARG</v>
          </cell>
          <cell r="D2100">
            <v>4255</v>
          </cell>
        </row>
        <row r="2101">
          <cell r="A2101">
            <v>6000026</v>
          </cell>
          <cell r="B2101" t="str">
            <v>6000026</v>
          </cell>
          <cell r="C2101" t="str">
            <v>COMBO CHALECO MOLLE + PLATAFORMA MOLLE</v>
          </cell>
          <cell r="D2101">
            <v>11080</v>
          </cell>
        </row>
        <row r="2102">
          <cell r="A2102">
            <v>6000027</v>
          </cell>
          <cell r="B2102" t="str">
            <v>6000027</v>
          </cell>
          <cell r="C2102" t="str">
            <v>COMBO PIST NIVEL 2 + PORTA CARGADOR DOBL</v>
          </cell>
          <cell r="D2102">
            <v>6300</v>
          </cell>
        </row>
        <row r="2103">
          <cell r="A2103">
            <v>6000028</v>
          </cell>
          <cell r="B2103" t="str">
            <v>6000028</v>
          </cell>
          <cell r="C2103" t="str">
            <v>COMBO CHALECO MOLLE + PLATAFORMA MOLLE</v>
          </cell>
          <cell r="D2103">
            <v>11200</v>
          </cell>
        </row>
        <row r="2104">
          <cell r="A2104">
            <v>6000067</v>
          </cell>
          <cell r="B2104" t="str">
            <v>6000067</v>
          </cell>
          <cell r="C2104" t="str">
            <v>COMBO LINTERNA + NAVAJA ROMPEVIDRIO</v>
          </cell>
          <cell r="D2104">
            <v>1334</v>
          </cell>
        </row>
        <row r="2105">
          <cell r="A2105" t="str">
            <v/>
          </cell>
          <cell r="B2105" t="str">
            <v>6000100	COMBO</v>
          </cell>
          <cell r="C2105" t="str">
            <v/>
          </cell>
          <cell r="D2105">
            <v>0</v>
          </cell>
        </row>
        <row r="2106">
          <cell r="A2106">
            <v>6000100</v>
          </cell>
          <cell r="B2106" t="str">
            <v>6000100</v>
          </cell>
          <cell r="C2106" t="str">
            <v>COMBO MOCHILA PATRULLA + CARPA 3 PERSONA</v>
          </cell>
          <cell r="D2106">
            <v>0</v>
          </cell>
        </row>
        <row r="2107">
          <cell r="A2107" t="str">
            <v/>
          </cell>
          <cell r="B2107" t="str">
            <v>6000129	COMBO</v>
          </cell>
          <cell r="C2107" t="str">
            <v/>
          </cell>
          <cell r="D2107">
            <v>0</v>
          </cell>
        </row>
        <row r="2108">
          <cell r="A2108">
            <v>6000129</v>
          </cell>
          <cell r="B2108" t="str">
            <v>6000129</v>
          </cell>
          <cell r="C2108" t="str">
            <v>COMBO QUEPI CASQ. NEGRO RIP + BANDERA AR</v>
          </cell>
          <cell r="D2108">
            <v>935</v>
          </cell>
        </row>
        <row r="2109">
          <cell r="A2109" t="str">
            <v/>
          </cell>
          <cell r="B2109" t="str">
            <v>6000130	COMBO</v>
          </cell>
          <cell r="C2109" t="str">
            <v/>
          </cell>
          <cell r="D2109">
            <v>0</v>
          </cell>
        </row>
        <row r="2110">
          <cell r="A2110">
            <v>6000130</v>
          </cell>
          <cell r="B2110" t="str">
            <v>6000130</v>
          </cell>
          <cell r="C2110" t="str">
            <v>COMBO QUEPI CASQ. AZUL + BANDERA ARG.</v>
          </cell>
          <cell r="D2110">
            <v>1321</v>
          </cell>
        </row>
        <row r="2111">
          <cell r="A2111" t="str">
            <v/>
          </cell>
          <cell r="B2111" t="str">
            <v>6000301	COMBO</v>
          </cell>
          <cell r="C2111" t="str">
            <v/>
          </cell>
          <cell r="D2111">
            <v>0</v>
          </cell>
        </row>
        <row r="2112">
          <cell r="A2112">
            <v>6000301</v>
          </cell>
          <cell r="B2112" t="str">
            <v>6000301</v>
          </cell>
          <cell r="C2112" t="str">
            <v>COMBO NAVAJA SPIDER COL. + PORTA CARG. S</v>
          </cell>
          <cell r="D2112">
            <v>1644</v>
          </cell>
        </row>
        <row r="2113">
          <cell r="A2113" t="str">
            <v/>
          </cell>
          <cell r="B2113" t="str">
            <v>6000551	COMBO</v>
          </cell>
          <cell r="C2113" t="str">
            <v/>
          </cell>
          <cell r="D2113">
            <v>0</v>
          </cell>
        </row>
        <row r="2114">
          <cell r="A2114">
            <v>6000551</v>
          </cell>
          <cell r="B2114" t="str">
            <v>6000551</v>
          </cell>
          <cell r="C2114" t="str">
            <v>COMBO CORREAJE POLICIAL COMPLETO</v>
          </cell>
          <cell r="D2114">
            <v>8679</v>
          </cell>
        </row>
        <row r="2115">
          <cell r="A2115" t="str">
            <v/>
          </cell>
          <cell r="B2115" t="str">
            <v>6000552	COMBO</v>
          </cell>
          <cell r="C2115" t="str">
            <v/>
          </cell>
          <cell r="D2115">
            <v>0</v>
          </cell>
        </row>
        <row r="2116">
          <cell r="A2116">
            <v>6000552</v>
          </cell>
          <cell r="B2116" t="str">
            <v>6000552</v>
          </cell>
          <cell r="C2116" t="str">
            <v>COMBO PORTA ESP TERMO + ESPOSAS GANCHO</v>
          </cell>
          <cell r="D2116">
            <v>6030</v>
          </cell>
        </row>
        <row r="2117">
          <cell r="A2117" t="str">
            <v/>
          </cell>
          <cell r="B2117" t="str">
            <v>6000852	COMBO</v>
          </cell>
          <cell r="C2117" t="str">
            <v/>
          </cell>
          <cell r="D2117">
            <v>0</v>
          </cell>
        </row>
        <row r="2118">
          <cell r="A2118">
            <v>6000852</v>
          </cell>
          <cell r="B2118" t="str">
            <v>6000852</v>
          </cell>
          <cell r="C2118" t="str">
            <v>COMBO GARIBALDINA RIP MAO AZUL + PORTAES</v>
          </cell>
          <cell r="D2118">
            <v>6814</v>
          </cell>
        </row>
        <row r="2119">
          <cell r="A2119" t="str">
            <v/>
          </cell>
          <cell r="B2119" t="str">
            <v>6000853	COMBO</v>
          </cell>
          <cell r="C2119" t="str">
            <v/>
          </cell>
          <cell r="D2119">
            <v>0</v>
          </cell>
        </row>
        <row r="2120">
          <cell r="A2120">
            <v>6000853</v>
          </cell>
          <cell r="B2120" t="str">
            <v>6000853</v>
          </cell>
          <cell r="C2120" t="str">
            <v>COMBO GAR. AZUL RIP 3XL/5XL + PORTAESPOS</v>
          </cell>
          <cell r="D2120">
            <v>7014</v>
          </cell>
        </row>
        <row r="2121">
          <cell r="A2121" t="str">
            <v/>
          </cell>
          <cell r="B2121" t="str">
            <v>6000855	COMBO</v>
          </cell>
          <cell r="C2121" t="str">
            <v/>
          </cell>
          <cell r="D2121">
            <v>0</v>
          </cell>
        </row>
        <row r="2122">
          <cell r="A2122">
            <v>6000855</v>
          </cell>
          <cell r="B2122" t="str">
            <v>6000855</v>
          </cell>
          <cell r="C2122" t="str">
            <v>COMBO GARIBALDINA GRIS RIP MAO + PORTAES</v>
          </cell>
          <cell r="D2122">
            <v>6814</v>
          </cell>
        </row>
        <row r="2123">
          <cell r="A2123" t="str">
            <v/>
          </cell>
          <cell r="B2123" t="str">
            <v>6000856	COMBO</v>
          </cell>
          <cell r="C2123" t="str">
            <v/>
          </cell>
          <cell r="D2123">
            <v>0</v>
          </cell>
        </row>
        <row r="2124">
          <cell r="A2124">
            <v>6000856</v>
          </cell>
          <cell r="B2124" t="str">
            <v>6000856</v>
          </cell>
          <cell r="C2124" t="str">
            <v>COMBO GAR. GRIS RIP 3XL/5XL+ PORTAESP</v>
          </cell>
          <cell r="D2124">
            <v>7014</v>
          </cell>
        </row>
        <row r="2125">
          <cell r="A2125" t="str">
            <v/>
          </cell>
          <cell r="B2125" t="str">
            <v>6000863	COMBO</v>
          </cell>
          <cell r="C2125" t="str">
            <v/>
          </cell>
          <cell r="D2125">
            <v>0</v>
          </cell>
        </row>
        <row r="2126">
          <cell r="A2126">
            <v>6000863</v>
          </cell>
          <cell r="B2126" t="str">
            <v>6000863</v>
          </cell>
          <cell r="C2126" t="str">
            <v>COMBO GARIBALDINA RIP MAO NEGRA + PORTAE</v>
          </cell>
          <cell r="D2126">
            <v>6814</v>
          </cell>
        </row>
        <row r="2127">
          <cell r="A2127" t="str">
            <v/>
          </cell>
          <cell r="B2127" t="str">
            <v>6000864	COMBO</v>
          </cell>
          <cell r="C2127" t="str">
            <v/>
          </cell>
          <cell r="D2127">
            <v>0</v>
          </cell>
        </row>
        <row r="2128">
          <cell r="A2128">
            <v>6000864</v>
          </cell>
          <cell r="B2128" t="str">
            <v>6000864</v>
          </cell>
          <cell r="C2128" t="str">
            <v>COMBO GAR. NEGRA RIP 3XL/5XL+ PORTAESPOS</v>
          </cell>
          <cell r="D2128">
            <v>7014</v>
          </cell>
        </row>
        <row r="2129">
          <cell r="A2129" t="str">
            <v/>
          </cell>
          <cell r="B2129" t="str">
            <v>6000999	COMBO</v>
          </cell>
          <cell r="C2129" t="str">
            <v/>
          </cell>
          <cell r="D2129">
            <v>0</v>
          </cell>
        </row>
        <row r="2130">
          <cell r="A2130">
            <v>6000999</v>
          </cell>
          <cell r="B2130" t="str">
            <v>6000999</v>
          </cell>
          <cell r="C2130" t="str">
            <v>COMBO CHALECO MAGAL + LINTERNA A LED</v>
          </cell>
          <cell r="D2130">
            <v>10664</v>
          </cell>
        </row>
        <row r="2131">
          <cell r="A2131" t="str">
            <v/>
          </cell>
          <cell r="B2131" t="str">
            <v>6001001	PACK</v>
          </cell>
          <cell r="C2131" t="str">
            <v/>
          </cell>
          <cell r="D2131">
            <v>0</v>
          </cell>
        </row>
        <row r="2132">
          <cell r="A2132">
            <v>6001001</v>
          </cell>
          <cell r="B2132" t="str">
            <v>6001001</v>
          </cell>
          <cell r="C2132" t="str">
            <v>PACK SILBATO MET. X10 TACTICO (8525001)</v>
          </cell>
          <cell r="D2132">
            <v>4914</v>
          </cell>
        </row>
        <row r="2133">
          <cell r="A2133">
            <v>6001004</v>
          </cell>
          <cell r="B2133" t="str">
            <v>6001004</v>
          </cell>
          <cell r="C2133" t="str">
            <v>PACK LASER PUNT. X 12 CAPSULA (8520004)</v>
          </cell>
          <cell r="D2133">
            <v>1300</v>
          </cell>
        </row>
        <row r="2134">
          <cell r="A2134">
            <v>6001005</v>
          </cell>
          <cell r="B2134" t="str">
            <v>6001005</v>
          </cell>
          <cell r="C2134" t="str">
            <v>PACK LASER PUNT. X6 CAPSULA (8520004)</v>
          </cell>
          <cell r="D2134">
            <v>1300</v>
          </cell>
        </row>
        <row r="2135">
          <cell r="A2135">
            <v>6001006</v>
          </cell>
          <cell r="B2135" t="str">
            <v>6001006</v>
          </cell>
          <cell r="C2135" t="str">
            <v>PACK BALDE MOPA X 10</v>
          </cell>
          <cell r="D2135">
            <v>2358</v>
          </cell>
        </row>
        <row r="2136">
          <cell r="A2136">
            <v>6001007</v>
          </cell>
          <cell r="B2136" t="str">
            <v>6001007</v>
          </cell>
          <cell r="C2136" t="str">
            <v>PACK BALDE MOPA X 20</v>
          </cell>
          <cell r="D2136">
            <v>2358</v>
          </cell>
        </row>
        <row r="2137">
          <cell r="A2137">
            <v>6001008</v>
          </cell>
          <cell r="B2137" t="str">
            <v>6001008</v>
          </cell>
          <cell r="C2137" t="str">
            <v>PACK LINTERNA X 6 TACTICA PROF</v>
          </cell>
          <cell r="D2137">
            <v>1872</v>
          </cell>
        </row>
        <row r="2138">
          <cell r="A2138" t="str">
            <v/>
          </cell>
          <cell r="B2138" t="str">
            <v>6001265	PACK</v>
          </cell>
          <cell r="C2138" t="str">
            <v/>
          </cell>
          <cell r="D2138">
            <v>0</v>
          </cell>
        </row>
        <row r="2139">
          <cell r="A2139">
            <v>6001265</v>
          </cell>
          <cell r="B2139" t="str">
            <v>6001265</v>
          </cell>
          <cell r="C2139" t="str">
            <v>PACK LINT.X 12 A PILAS AAA LES (8520265)</v>
          </cell>
          <cell r="D2139">
            <v>364</v>
          </cell>
        </row>
        <row r="2140">
          <cell r="A2140" t="str">
            <v/>
          </cell>
          <cell r="B2140" t="str">
            <v>6001266	PACK</v>
          </cell>
          <cell r="C2140" t="str">
            <v/>
          </cell>
          <cell r="D2140">
            <v>0</v>
          </cell>
        </row>
        <row r="2141">
          <cell r="A2141">
            <v>6001266</v>
          </cell>
          <cell r="B2141" t="str">
            <v>6001266</v>
          </cell>
          <cell r="C2141" t="str">
            <v>PACK LINT.X 6 A PILAS AAA LED (8520265)</v>
          </cell>
          <cell r="D2141">
            <v>364</v>
          </cell>
        </row>
        <row r="2142">
          <cell r="A2142">
            <v>6001941</v>
          </cell>
          <cell r="B2142" t="str">
            <v>6001941</v>
          </cell>
          <cell r="C2142" t="str">
            <v>PACK LINTERNA X 12 TACT. PROF(8520941)</v>
          </cell>
          <cell r="D2142">
            <v>1872</v>
          </cell>
        </row>
        <row r="2143">
          <cell r="A2143">
            <v>6001942</v>
          </cell>
          <cell r="B2143" t="str">
            <v>6001942</v>
          </cell>
          <cell r="C2143" t="str">
            <v>PACK LINTERNA X 6 TACT. PROF (8520941)</v>
          </cell>
          <cell r="D2143">
            <v>8517.6</v>
          </cell>
        </row>
        <row r="2144">
          <cell r="A2144" t="str">
            <v/>
          </cell>
          <cell r="B2144" t="str">
            <v>6001946	PACK</v>
          </cell>
          <cell r="C2144" t="str">
            <v/>
          </cell>
          <cell r="D2144">
            <v>0</v>
          </cell>
        </row>
        <row r="2145">
          <cell r="A2145">
            <v>6001946</v>
          </cell>
          <cell r="B2145" t="str">
            <v>6001946</v>
          </cell>
          <cell r="C2145" t="str">
            <v>PACK LINT.X12 LED TACT. USB (8520946)</v>
          </cell>
          <cell r="D2145">
            <v>1528</v>
          </cell>
        </row>
        <row r="2146">
          <cell r="A2146" t="str">
            <v/>
          </cell>
          <cell r="B2146" t="str">
            <v>6001947	PACK</v>
          </cell>
          <cell r="C2146" t="str">
            <v/>
          </cell>
          <cell r="D2146">
            <v>0</v>
          </cell>
        </row>
        <row r="2147">
          <cell r="A2147">
            <v>6001947</v>
          </cell>
          <cell r="B2147" t="str">
            <v>6001947</v>
          </cell>
          <cell r="C2147" t="str">
            <v>PACK LINT.X 6 LED TACT. USB(8520946)</v>
          </cell>
          <cell r="D2147">
            <v>1528</v>
          </cell>
        </row>
        <row r="2148">
          <cell r="A2148">
            <v>6401001</v>
          </cell>
          <cell r="B2148" t="str">
            <v>6401001</v>
          </cell>
          <cell r="C2148" t="str">
            <v>BERMUDA CARGO GAB AZUL 34/48 RER</v>
          </cell>
          <cell r="D2148">
            <v>2705.99</v>
          </cell>
        </row>
        <row r="2149">
          <cell r="A2149">
            <v>6401002</v>
          </cell>
          <cell r="B2149" t="str">
            <v>6401002</v>
          </cell>
          <cell r="C2149" t="str">
            <v>BERMUDA CARGO GAB AZUL 50/54 RER</v>
          </cell>
          <cell r="D2149">
            <v>2886.5</v>
          </cell>
        </row>
        <row r="2150">
          <cell r="A2150">
            <v>6401003</v>
          </cell>
          <cell r="B2150" t="str">
            <v>6401003</v>
          </cell>
          <cell r="C2150" t="str">
            <v>BERMUDA CARGO GAB AZUL 56/60 RER</v>
          </cell>
          <cell r="D2150">
            <v>3247.54</v>
          </cell>
        </row>
        <row r="2151">
          <cell r="A2151">
            <v>6401247</v>
          </cell>
          <cell r="B2151" t="str">
            <v>6401247</v>
          </cell>
          <cell r="C2151" t="str">
            <v>BERMUDA NEGRA / AZUL UCAR RER</v>
          </cell>
          <cell r="D2151">
            <v>2705.99</v>
          </cell>
        </row>
        <row r="2152">
          <cell r="A2152">
            <v>6401900</v>
          </cell>
          <cell r="B2152" t="str">
            <v>6401900</v>
          </cell>
          <cell r="C2152" t="str">
            <v>BERMUDA CARGO GAB NEGRA 34/48 RER</v>
          </cell>
          <cell r="D2152">
            <v>2705.99</v>
          </cell>
        </row>
        <row r="2153">
          <cell r="A2153" t="str">
            <v/>
          </cell>
          <cell r="B2153" t="str">
            <v>6401901	BERMU</v>
          </cell>
          <cell r="C2153" t="str">
            <v/>
          </cell>
          <cell r="D2153">
            <v>0</v>
          </cell>
        </row>
        <row r="2154">
          <cell r="A2154">
            <v>6401901</v>
          </cell>
          <cell r="B2154" t="str">
            <v>6401901</v>
          </cell>
          <cell r="C2154" t="str">
            <v>BERMUDA CARGO GAB NEGRA 50/54 RER</v>
          </cell>
          <cell r="D2154">
            <v>0</v>
          </cell>
        </row>
        <row r="2155">
          <cell r="A2155" t="str">
            <v/>
          </cell>
          <cell r="B2155" t="str">
            <v>6401902	BERMU</v>
          </cell>
          <cell r="C2155" t="str">
            <v/>
          </cell>
          <cell r="D2155">
            <v>0</v>
          </cell>
        </row>
        <row r="2156">
          <cell r="A2156">
            <v>6401902</v>
          </cell>
          <cell r="B2156" t="str">
            <v>6401902</v>
          </cell>
          <cell r="C2156" t="str">
            <v>BERMUDA CARGO GAB NEGRA 56/60 RER</v>
          </cell>
          <cell r="D2156">
            <v>0</v>
          </cell>
        </row>
        <row r="2157">
          <cell r="A2157" t="str">
            <v/>
          </cell>
          <cell r="B2157" t="str">
            <v>6402000	PAÑUE</v>
          </cell>
          <cell r="C2157" t="str">
            <v/>
          </cell>
          <cell r="D2157">
            <v>0</v>
          </cell>
        </row>
        <row r="2158">
          <cell r="A2158">
            <v>6402000</v>
          </cell>
          <cell r="B2158" t="str">
            <v>6402000</v>
          </cell>
          <cell r="C2158" t="str">
            <v>PAÑUELO RER</v>
          </cell>
          <cell r="D2158">
            <v>0</v>
          </cell>
        </row>
        <row r="2159">
          <cell r="A2159" t="str">
            <v/>
          </cell>
          <cell r="B2159" t="str">
            <v>7203001	PINTO</v>
          </cell>
          <cell r="C2159" t="str">
            <v/>
          </cell>
          <cell r="D2159">
            <v>0</v>
          </cell>
        </row>
        <row r="2160">
          <cell r="A2160">
            <v>7203001</v>
          </cell>
          <cell r="B2160" t="str">
            <v>7203001</v>
          </cell>
          <cell r="C2160" t="str">
            <v>PINTORCITO LMGE AZUL RER</v>
          </cell>
          <cell r="D2160">
            <v>3302.2</v>
          </cell>
        </row>
        <row r="2161">
          <cell r="A2161">
            <v>7203002</v>
          </cell>
          <cell r="B2161" t="str">
            <v>7203002</v>
          </cell>
          <cell r="C2161" t="str">
            <v>PINTORCITO LMGE VERDE RER</v>
          </cell>
          <cell r="D2161">
            <v>3302.21</v>
          </cell>
        </row>
        <row r="2162">
          <cell r="A2162" t="str">
            <v/>
          </cell>
          <cell r="B2162" t="str">
            <v>7700022	METAL</v>
          </cell>
          <cell r="C2162" t="str">
            <v/>
          </cell>
          <cell r="D2162">
            <v>0</v>
          </cell>
        </row>
        <row r="2163">
          <cell r="A2163">
            <v>7700022</v>
          </cell>
          <cell r="B2163" t="str">
            <v>7700022</v>
          </cell>
          <cell r="C2163" t="str">
            <v>METAL CHAPA DE INVESTIGACIONES</v>
          </cell>
          <cell r="D2163">
            <v>1769.03</v>
          </cell>
        </row>
        <row r="2164">
          <cell r="A2164" t="str">
            <v/>
          </cell>
          <cell r="B2164" t="str">
            <v>7700090	INSIG</v>
          </cell>
          <cell r="C2164" t="str">
            <v/>
          </cell>
          <cell r="D2164">
            <v>0</v>
          </cell>
        </row>
        <row r="2165">
          <cell r="A2165">
            <v>7700090</v>
          </cell>
          <cell r="B2165" t="str">
            <v>7700090</v>
          </cell>
          <cell r="C2165" t="str">
            <v>INSIG NEGRA CABO  P/COLGAR</v>
          </cell>
          <cell r="D2165">
            <v>0</v>
          </cell>
        </row>
        <row r="2166">
          <cell r="A2166" t="str">
            <v/>
          </cell>
          <cell r="B2166" t="str">
            <v>7700091	INSIG</v>
          </cell>
          <cell r="C2166" t="str">
            <v/>
          </cell>
          <cell r="D2166">
            <v>0</v>
          </cell>
        </row>
        <row r="2167">
          <cell r="A2167">
            <v>7700091</v>
          </cell>
          <cell r="B2167" t="str">
            <v>7700091</v>
          </cell>
          <cell r="C2167" t="str">
            <v>INSIG NEGRA CABO 1RO P/COLGAR</v>
          </cell>
          <cell r="D2167">
            <v>0</v>
          </cell>
        </row>
        <row r="2168">
          <cell r="A2168" t="str">
            <v/>
          </cell>
          <cell r="B2168" t="str">
            <v>7700092	INSIG</v>
          </cell>
          <cell r="C2168" t="str">
            <v/>
          </cell>
          <cell r="D2168">
            <v>0</v>
          </cell>
        </row>
        <row r="2169">
          <cell r="A2169">
            <v>7700092</v>
          </cell>
          <cell r="B2169" t="str">
            <v>7700092</v>
          </cell>
          <cell r="C2169" t="str">
            <v>INSIG NEGRA SARG P/COLGAR</v>
          </cell>
          <cell r="D2169">
            <v>0</v>
          </cell>
        </row>
        <row r="2170">
          <cell r="A2170">
            <v>7700093</v>
          </cell>
          <cell r="B2170" t="str">
            <v>7700093</v>
          </cell>
          <cell r="C2170" t="str">
            <v>INSIG NEGRA SARG 1RO P/COLGAR</v>
          </cell>
          <cell r="D2170">
            <v>353.8</v>
          </cell>
        </row>
        <row r="2171">
          <cell r="A2171">
            <v>7700094</v>
          </cell>
          <cell r="B2171" t="str">
            <v>7700094</v>
          </cell>
          <cell r="C2171" t="str">
            <v>INSIG NEGRA SARG AYDTE P/COLGA</v>
          </cell>
          <cell r="D2171">
            <v>353.8</v>
          </cell>
        </row>
        <row r="2172">
          <cell r="A2172" t="str">
            <v/>
          </cell>
          <cell r="B2172" t="str">
            <v>7700095	INSIG</v>
          </cell>
          <cell r="C2172" t="str">
            <v/>
          </cell>
          <cell r="D2172">
            <v>0</v>
          </cell>
        </row>
        <row r="2173">
          <cell r="A2173">
            <v>7700095</v>
          </cell>
          <cell r="B2173" t="str">
            <v>7700095</v>
          </cell>
          <cell r="C2173" t="str">
            <v>INSIG NEGRA SUB PPAL P/COLGAR</v>
          </cell>
          <cell r="D2173">
            <v>353.8</v>
          </cell>
        </row>
        <row r="2174">
          <cell r="A2174">
            <v>7700096</v>
          </cell>
          <cell r="B2174" t="str">
            <v>7700096</v>
          </cell>
          <cell r="C2174" t="str">
            <v>INSIG NEGRA SUBOF MAYOR P/COLGAR</v>
          </cell>
          <cell r="D2174">
            <v>471.73</v>
          </cell>
        </row>
        <row r="2175">
          <cell r="A2175">
            <v>7700100</v>
          </cell>
          <cell r="B2175" t="str">
            <v>7700100</v>
          </cell>
          <cell r="C2175" t="str">
            <v>INSIG AZUL CABO  COLGAR</v>
          </cell>
          <cell r="D2175">
            <v>353.8</v>
          </cell>
        </row>
        <row r="2176">
          <cell r="A2176">
            <v>7700101</v>
          </cell>
          <cell r="B2176" t="str">
            <v>7700101</v>
          </cell>
          <cell r="C2176" t="str">
            <v>INSIG AZUL CABO 1RO COLGAR</v>
          </cell>
          <cell r="D2176">
            <v>353.8</v>
          </cell>
        </row>
        <row r="2177">
          <cell r="A2177">
            <v>7700103</v>
          </cell>
          <cell r="B2177" t="str">
            <v>7700103</v>
          </cell>
          <cell r="C2177" t="str">
            <v>INSIG AZUL SARGENTO COLGAR</v>
          </cell>
          <cell r="D2177">
            <v>353.8</v>
          </cell>
        </row>
        <row r="2178">
          <cell r="A2178">
            <v>7700104</v>
          </cell>
          <cell r="B2178" t="str">
            <v>7700104</v>
          </cell>
          <cell r="C2178" t="str">
            <v>INSIG AZUL SARGENTO 1RO COLGAR</v>
          </cell>
          <cell r="D2178">
            <v>353.8</v>
          </cell>
        </row>
        <row r="2179">
          <cell r="A2179">
            <v>7700105</v>
          </cell>
          <cell r="B2179" t="str">
            <v>7700105</v>
          </cell>
          <cell r="C2179" t="str">
            <v>INSIG AZUL SARG AYTE COLGAR</v>
          </cell>
          <cell r="D2179">
            <v>353.8</v>
          </cell>
        </row>
        <row r="2180">
          <cell r="A2180">
            <v>7700106</v>
          </cell>
          <cell r="B2180" t="str">
            <v>7700106</v>
          </cell>
          <cell r="C2180" t="str">
            <v>INSIG AZUL SUBOF PPAL COLGAR</v>
          </cell>
          <cell r="D2180">
            <v>353.8</v>
          </cell>
        </row>
        <row r="2181">
          <cell r="A2181">
            <v>7700107</v>
          </cell>
          <cell r="B2181" t="str">
            <v>7700107</v>
          </cell>
          <cell r="C2181" t="str">
            <v>INSIG AZUL SUBOF MAYOR COLGAR</v>
          </cell>
          <cell r="D2181">
            <v>240.23</v>
          </cell>
        </row>
        <row r="2182">
          <cell r="A2182">
            <v>7700200</v>
          </cell>
          <cell r="B2182" t="str">
            <v>7700200</v>
          </cell>
          <cell r="C2182" t="str">
            <v>INSIG AZUL CABO POR PAR</v>
          </cell>
          <cell r="D2182">
            <v>412.78</v>
          </cell>
        </row>
        <row r="2183">
          <cell r="A2183">
            <v>7700202</v>
          </cell>
          <cell r="B2183" t="str">
            <v>7700202</v>
          </cell>
          <cell r="C2183" t="str">
            <v>INSIG AZUL CABO 1RO POR PAR</v>
          </cell>
          <cell r="D2183">
            <v>412.78</v>
          </cell>
        </row>
        <row r="2184">
          <cell r="A2184">
            <v>7700203</v>
          </cell>
          <cell r="B2184" t="str">
            <v>7700203</v>
          </cell>
          <cell r="C2184" t="str">
            <v>INSIG AZUL SARGENTO POR PAR</v>
          </cell>
          <cell r="D2184">
            <v>412.78</v>
          </cell>
        </row>
        <row r="2185">
          <cell r="A2185">
            <v>7700204</v>
          </cell>
          <cell r="B2185" t="str">
            <v>7700204</v>
          </cell>
          <cell r="C2185" t="str">
            <v>INSIG AZUL SARGENTO 1RO POR PAR</v>
          </cell>
          <cell r="D2185">
            <v>412.78</v>
          </cell>
        </row>
        <row r="2186">
          <cell r="A2186">
            <v>7700205</v>
          </cell>
          <cell r="B2186" t="str">
            <v>7700205</v>
          </cell>
          <cell r="C2186" t="str">
            <v>INSIG AZUL SARGENTO AYTE POR PAR</v>
          </cell>
          <cell r="D2186">
            <v>412.78</v>
          </cell>
        </row>
        <row r="2187">
          <cell r="A2187">
            <v>7700206</v>
          </cell>
          <cell r="B2187" t="str">
            <v>7700206</v>
          </cell>
          <cell r="C2187" t="str">
            <v>INSIG AZUL SUBOF PPAL POR PAR</v>
          </cell>
          <cell r="D2187">
            <v>707.61</v>
          </cell>
        </row>
        <row r="2188">
          <cell r="A2188">
            <v>7700207</v>
          </cell>
          <cell r="B2188" t="str">
            <v>7700207</v>
          </cell>
          <cell r="C2188" t="str">
            <v>INSIG AZUL SUBOF MAYOR POR PAR</v>
          </cell>
          <cell r="D2188">
            <v>943.48</v>
          </cell>
        </row>
        <row r="2189">
          <cell r="A2189" t="str">
            <v/>
          </cell>
          <cell r="B2189" t="str">
            <v>7700220	INSIG</v>
          </cell>
          <cell r="C2189" t="str">
            <v/>
          </cell>
          <cell r="D2189">
            <v>0</v>
          </cell>
        </row>
        <row r="2190">
          <cell r="A2190">
            <v>7700220</v>
          </cell>
          <cell r="B2190" t="str">
            <v>7700220</v>
          </cell>
          <cell r="C2190" t="str">
            <v>INSIG BORD AZUL S OFICIAL PPAL CHAQT RER</v>
          </cell>
          <cell r="D2190">
            <v>0</v>
          </cell>
        </row>
        <row r="2191">
          <cell r="A2191" t="str">
            <v/>
          </cell>
          <cell r="B2191" t="str">
            <v>7700302	INSIG</v>
          </cell>
          <cell r="C2191" t="str">
            <v/>
          </cell>
          <cell r="D2191">
            <v>0</v>
          </cell>
        </row>
        <row r="2192">
          <cell r="A2192">
            <v>7700302</v>
          </cell>
          <cell r="B2192" t="str">
            <v>7700302</v>
          </cell>
          <cell r="C2192" t="str">
            <v>INSIG VERDE CABO PRIMERO GN PARA COL RER</v>
          </cell>
          <cell r="D2192">
            <v>0</v>
          </cell>
        </row>
        <row r="2193">
          <cell r="A2193" t="str">
            <v/>
          </cell>
          <cell r="B2193" t="str">
            <v>7700303	INSIG</v>
          </cell>
          <cell r="C2193" t="str">
            <v/>
          </cell>
          <cell r="D2193">
            <v>0</v>
          </cell>
        </row>
        <row r="2194">
          <cell r="A2194">
            <v>7700303</v>
          </cell>
          <cell r="B2194" t="str">
            <v>7700303</v>
          </cell>
          <cell r="C2194" t="str">
            <v>INSIG VERDE SARGENTOGN PARA C RER</v>
          </cell>
          <cell r="D2194">
            <v>0</v>
          </cell>
        </row>
        <row r="2195">
          <cell r="A2195">
            <v>7700450</v>
          </cell>
          <cell r="B2195" t="str">
            <v>7700450</v>
          </cell>
          <cell r="C2195" t="str">
            <v>INSIG BI BAJA V CABO    BARG  N/GRIS</v>
          </cell>
          <cell r="D2195">
            <v>235.87</v>
          </cell>
        </row>
        <row r="2196">
          <cell r="A2196">
            <v>7700451</v>
          </cell>
          <cell r="B2196" t="str">
            <v>7700451</v>
          </cell>
          <cell r="C2196" t="str">
            <v>INSIG BI BAJA V CABO PRIMERO BARG N/GRIS</v>
          </cell>
          <cell r="D2196">
            <v>235.87</v>
          </cell>
        </row>
        <row r="2197">
          <cell r="A2197">
            <v>7700452</v>
          </cell>
          <cell r="B2197" t="str">
            <v>7700452</v>
          </cell>
          <cell r="C2197" t="str">
            <v>INSIG BI BAJA V SARGENTO    BARG N/GRIS</v>
          </cell>
          <cell r="D2197">
            <v>235.87</v>
          </cell>
        </row>
        <row r="2198">
          <cell r="A2198">
            <v>7700453</v>
          </cell>
          <cell r="B2198" t="str">
            <v>7700453</v>
          </cell>
          <cell r="C2198" t="str">
            <v>INSIG BI BAJA V SARGENTO 1  BARG N/GRIS</v>
          </cell>
          <cell r="D2198">
            <v>235.59</v>
          </cell>
        </row>
        <row r="2199">
          <cell r="A2199">
            <v>7700454</v>
          </cell>
          <cell r="B2199" t="str">
            <v>7700454</v>
          </cell>
          <cell r="C2199" t="str">
            <v>INSIG BI BAJA V SARG. AYUDANTE BARG N/GR</v>
          </cell>
          <cell r="D2199">
            <v>235.59</v>
          </cell>
        </row>
        <row r="2200">
          <cell r="A2200">
            <v>7700455</v>
          </cell>
          <cell r="B2200" t="str">
            <v>7700455</v>
          </cell>
          <cell r="C2200" t="str">
            <v>INSIG BI BAJA V SUB OF. PPAL. BARG N/GRI</v>
          </cell>
          <cell r="D2200">
            <v>235.59</v>
          </cell>
        </row>
        <row r="2201">
          <cell r="A2201">
            <v>7700456</v>
          </cell>
          <cell r="B2201" t="str">
            <v>7700456</v>
          </cell>
          <cell r="C2201" t="str">
            <v>INSIG BI BAJA V SUB OF. MAYOR BARG N/GRI</v>
          </cell>
          <cell r="D2201">
            <v>235.59</v>
          </cell>
        </row>
        <row r="2202">
          <cell r="A2202">
            <v>7700459</v>
          </cell>
          <cell r="B2202" t="str">
            <v>7700459</v>
          </cell>
          <cell r="C2202" t="str">
            <v>INSIG BI BAJA V PENIT AYDTE 5TA CABO G/N</v>
          </cell>
          <cell r="D2202">
            <v>234.69</v>
          </cell>
        </row>
        <row r="2203">
          <cell r="A2203">
            <v>7700460</v>
          </cell>
          <cell r="B2203" t="str">
            <v>7700460</v>
          </cell>
          <cell r="C2203" t="str">
            <v>INSIG BI BAJA V PENIT SUB AYDTE CABO 1GN</v>
          </cell>
          <cell r="D2203">
            <v>235.59</v>
          </cell>
        </row>
        <row r="2204">
          <cell r="A2204">
            <v>7700461</v>
          </cell>
          <cell r="B2204" t="str">
            <v>7700461</v>
          </cell>
          <cell r="C2204" t="str">
            <v>INSIG BI BAJA V PENIT SUB OF AYDTE SARG</v>
          </cell>
          <cell r="D2204">
            <v>235.59</v>
          </cell>
        </row>
        <row r="2205">
          <cell r="A2205">
            <v>7700462</v>
          </cell>
          <cell r="B2205" t="str">
            <v>7700462</v>
          </cell>
          <cell r="C2205" t="str">
            <v>INSIG BI BAJA V PENIT SUB OF AUX. SGTO 1</v>
          </cell>
          <cell r="D2205">
            <v>235.59</v>
          </cell>
        </row>
        <row r="2206">
          <cell r="A2206">
            <v>7700463</v>
          </cell>
          <cell r="B2206" t="str">
            <v>7700463</v>
          </cell>
          <cell r="C2206" t="str">
            <v>INSIG BI BAJA V PENIT SUB OF1 SARG AYDTE</v>
          </cell>
          <cell r="D2206">
            <v>235.59</v>
          </cell>
        </row>
        <row r="2207">
          <cell r="A2207">
            <v>7700464</v>
          </cell>
          <cell r="B2207" t="str">
            <v>7700464</v>
          </cell>
          <cell r="C2207" t="str">
            <v>INSIG BI BAJA V PENIT SUB OF PPAL G/NEGR</v>
          </cell>
          <cell r="D2207">
            <v>235.59</v>
          </cell>
        </row>
        <row r="2208">
          <cell r="A2208">
            <v>7700465</v>
          </cell>
          <cell r="B2208" t="str">
            <v>7700465</v>
          </cell>
          <cell r="C2208" t="str">
            <v>INSIG BI BAJA V PENIT SUB OF MAYOR G/NEG</v>
          </cell>
          <cell r="D2208">
            <v>235.59</v>
          </cell>
        </row>
        <row r="2209">
          <cell r="A2209" t="str">
            <v/>
          </cell>
          <cell r="B2209" t="str">
            <v>7700500	INSIG</v>
          </cell>
          <cell r="C2209" t="str">
            <v/>
          </cell>
          <cell r="D2209">
            <v>0</v>
          </cell>
        </row>
        <row r="2210">
          <cell r="A2210">
            <v>7700500</v>
          </cell>
          <cell r="B2210" t="str">
            <v>7700500</v>
          </cell>
          <cell r="C2210" t="str">
            <v>INSIG VARIAS COLGAR CABO RER</v>
          </cell>
          <cell r="D2210">
            <v>0</v>
          </cell>
        </row>
        <row r="2211">
          <cell r="A2211">
            <v>7700501</v>
          </cell>
          <cell r="B2211" t="str">
            <v>7700501</v>
          </cell>
          <cell r="C2211" t="str">
            <v>INSIG ROJA SARGENTO AYTE P/COLGAR RER</v>
          </cell>
          <cell r="D2211">
            <v>353.8</v>
          </cell>
        </row>
        <row r="2212">
          <cell r="A2212">
            <v>7700502</v>
          </cell>
          <cell r="B2212" t="str">
            <v>7700502</v>
          </cell>
          <cell r="C2212" t="str">
            <v>INSIG ROJA CABO PRIMERO P/COLGAR RER</v>
          </cell>
          <cell r="D2212">
            <v>353.8</v>
          </cell>
        </row>
        <row r="2213">
          <cell r="A2213">
            <v>7700503</v>
          </cell>
          <cell r="B2213" t="str">
            <v>7700503</v>
          </cell>
          <cell r="C2213" t="str">
            <v>INSIG VARIOS SARG VS FUER RER</v>
          </cell>
          <cell r="D2213">
            <v>235.46</v>
          </cell>
        </row>
        <row r="2214">
          <cell r="A2214">
            <v>7700504</v>
          </cell>
          <cell r="B2214" t="str">
            <v>7700504</v>
          </cell>
          <cell r="C2214" t="str">
            <v>INSIG VARIOS SARG 1RO VS F</v>
          </cell>
          <cell r="D2214">
            <v>186.23</v>
          </cell>
        </row>
        <row r="2215">
          <cell r="A2215">
            <v>7700505</v>
          </cell>
          <cell r="B2215" t="str">
            <v>7700505</v>
          </cell>
          <cell r="C2215" t="str">
            <v>INSIG ROJA CABO P/COLGAR</v>
          </cell>
          <cell r="D2215">
            <v>353.8</v>
          </cell>
        </row>
        <row r="2216">
          <cell r="A2216">
            <v>7700506</v>
          </cell>
          <cell r="B2216" t="str">
            <v>7700506</v>
          </cell>
          <cell r="C2216" t="str">
            <v>INSIG ROJA SARGENTO P/COLGAR</v>
          </cell>
          <cell r="D2216">
            <v>353.8</v>
          </cell>
        </row>
        <row r="2217">
          <cell r="A2217">
            <v>7700507</v>
          </cell>
          <cell r="B2217" t="str">
            <v>7700507</v>
          </cell>
          <cell r="C2217" t="str">
            <v>INSIG ROJA SARGENTO 1RO P/COLGAR</v>
          </cell>
          <cell r="D2217">
            <v>353.8</v>
          </cell>
        </row>
        <row r="2218">
          <cell r="A2218">
            <v>7700508</v>
          </cell>
          <cell r="B2218" t="str">
            <v>7700508</v>
          </cell>
          <cell r="C2218" t="str">
            <v>INSIG ROJA PRINCIPAL P/COLGAR</v>
          </cell>
          <cell r="D2218">
            <v>353.8</v>
          </cell>
        </row>
        <row r="2219">
          <cell r="A2219" t="str">
            <v/>
          </cell>
          <cell r="B2219" t="str">
            <v>7700509	INSIG</v>
          </cell>
          <cell r="C2219" t="str">
            <v/>
          </cell>
          <cell r="D2219">
            <v>0</v>
          </cell>
        </row>
        <row r="2220">
          <cell r="A2220">
            <v>7700509</v>
          </cell>
          <cell r="B2220" t="str">
            <v>7700509</v>
          </cell>
          <cell r="C2220" t="str">
            <v>INSIG ROJA SUBOF MAY P/COLGAR</v>
          </cell>
          <cell r="D2220">
            <v>0</v>
          </cell>
        </row>
        <row r="2221">
          <cell r="A2221" t="str">
            <v/>
          </cell>
          <cell r="B2221" t="str">
            <v>7700601	INSIG</v>
          </cell>
          <cell r="C2221" t="str">
            <v/>
          </cell>
          <cell r="D2221">
            <v>0</v>
          </cell>
        </row>
        <row r="2222">
          <cell r="A2222">
            <v>7700601</v>
          </cell>
          <cell r="B2222" t="str">
            <v>7700601</v>
          </cell>
          <cell r="C2222" t="str">
            <v>INSIG BI AYTE 5TA PENIT CABO GRIS/AMARIL</v>
          </cell>
          <cell r="D2222">
            <v>0</v>
          </cell>
        </row>
        <row r="2223">
          <cell r="A2223">
            <v>7700602</v>
          </cell>
          <cell r="B2223" t="str">
            <v>7700602</v>
          </cell>
          <cell r="C2223" t="str">
            <v>INSIG BI SUB AYDTE. PENIT CABO 1 G/AMARI</v>
          </cell>
          <cell r="D2223">
            <v>234.69</v>
          </cell>
        </row>
        <row r="2224">
          <cell r="A2224">
            <v>7700603</v>
          </cell>
          <cell r="B2224" t="str">
            <v>7700603</v>
          </cell>
          <cell r="C2224" t="str">
            <v>INSIG BI SUB OF AYDTE PENIT SARG G/AMARI</v>
          </cell>
          <cell r="D2224">
            <v>234.69</v>
          </cell>
        </row>
        <row r="2225">
          <cell r="A2225">
            <v>7700604</v>
          </cell>
          <cell r="B2225" t="str">
            <v>7700604</v>
          </cell>
          <cell r="C2225" t="str">
            <v>INSIG BI SUB OF AUX PENIT SARGENTO 1 G/A</v>
          </cell>
          <cell r="D2225">
            <v>234.69</v>
          </cell>
        </row>
        <row r="2226">
          <cell r="A2226">
            <v>7700605</v>
          </cell>
          <cell r="B2226" t="str">
            <v>7700605</v>
          </cell>
          <cell r="C2226" t="str">
            <v>INSIG BI SUB OF PRIM PENIT SGTO AYTE G/A</v>
          </cell>
          <cell r="D2226">
            <v>234.69</v>
          </cell>
        </row>
        <row r="2227">
          <cell r="A2227">
            <v>7700606</v>
          </cell>
          <cell r="B2227" t="str">
            <v>7700606</v>
          </cell>
          <cell r="C2227" t="str">
            <v>INSIG BI SUB OFICIAL PPAL PENIT G/AMARIL</v>
          </cell>
          <cell r="D2227">
            <v>234.69</v>
          </cell>
        </row>
        <row r="2228">
          <cell r="A2228">
            <v>7700607</v>
          </cell>
          <cell r="B2228" t="str">
            <v>7700607</v>
          </cell>
          <cell r="C2228" t="str">
            <v>INSIG BI SUB OFICIAL MAYOR PENIT G/AMARI</v>
          </cell>
          <cell r="D2228">
            <v>234.69</v>
          </cell>
        </row>
        <row r="2229">
          <cell r="A2229" t="str">
            <v/>
          </cell>
          <cell r="B2229" t="str">
            <v>7700650	INSIG</v>
          </cell>
          <cell r="C2229" t="str">
            <v/>
          </cell>
          <cell r="D2229">
            <v>0</v>
          </cell>
        </row>
        <row r="2230">
          <cell r="A2230">
            <v>7700650</v>
          </cell>
          <cell r="B2230" t="str">
            <v>7700650</v>
          </cell>
          <cell r="C2230" t="str">
            <v>INSIG BI SUB ADJUTOR PENIT</v>
          </cell>
          <cell r="D2230">
            <v>0</v>
          </cell>
        </row>
        <row r="2231">
          <cell r="A2231" t="str">
            <v/>
          </cell>
          <cell r="B2231" t="str">
            <v>7700651	INSIG</v>
          </cell>
          <cell r="C2231" t="str">
            <v/>
          </cell>
          <cell r="D2231">
            <v>0</v>
          </cell>
        </row>
        <row r="2232">
          <cell r="A2232">
            <v>7700651</v>
          </cell>
          <cell r="B2232" t="str">
            <v>7700651</v>
          </cell>
          <cell r="C2232" t="str">
            <v>INSIG BI ADJUTOR PENIT</v>
          </cell>
          <cell r="D2232">
            <v>0</v>
          </cell>
        </row>
        <row r="2233">
          <cell r="A2233" t="str">
            <v/>
          </cell>
          <cell r="B2233" t="str">
            <v>7700652	INSIG</v>
          </cell>
          <cell r="C2233" t="str">
            <v/>
          </cell>
          <cell r="D2233">
            <v>0</v>
          </cell>
        </row>
        <row r="2234">
          <cell r="A2234">
            <v>7700652</v>
          </cell>
          <cell r="B2234" t="str">
            <v>7700652</v>
          </cell>
          <cell r="C2234" t="str">
            <v>INSIG BI ADJUTOR PRINCIPAL PENIT</v>
          </cell>
          <cell r="D2234">
            <v>0</v>
          </cell>
        </row>
        <row r="2235">
          <cell r="A2235" t="str">
            <v/>
          </cell>
          <cell r="B2235" t="str">
            <v>7700653	INSIG</v>
          </cell>
          <cell r="C2235" t="str">
            <v/>
          </cell>
          <cell r="D2235">
            <v>0</v>
          </cell>
        </row>
        <row r="2236">
          <cell r="A2236">
            <v>7700653</v>
          </cell>
          <cell r="B2236" t="str">
            <v>7700653</v>
          </cell>
          <cell r="C2236" t="str">
            <v>INSIG BI SUB ALCAIDE PENIT</v>
          </cell>
          <cell r="D2236">
            <v>0</v>
          </cell>
        </row>
        <row r="2237">
          <cell r="A2237" t="str">
            <v/>
          </cell>
          <cell r="B2237" t="str">
            <v>7700654	INSIG</v>
          </cell>
          <cell r="C2237" t="str">
            <v/>
          </cell>
          <cell r="D2237">
            <v>0</v>
          </cell>
        </row>
        <row r="2238">
          <cell r="A2238">
            <v>7700654</v>
          </cell>
          <cell r="B2238" t="str">
            <v>7700654</v>
          </cell>
          <cell r="C2238" t="str">
            <v>INSIG BI ALCAIDE PENIT</v>
          </cell>
          <cell r="D2238">
            <v>0</v>
          </cell>
        </row>
        <row r="2239">
          <cell r="A2239" t="str">
            <v/>
          </cell>
          <cell r="B2239" t="str">
            <v>7700655	INSIG</v>
          </cell>
          <cell r="C2239" t="str">
            <v/>
          </cell>
          <cell r="D2239">
            <v>0</v>
          </cell>
        </row>
        <row r="2240">
          <cell r="A2240">
            <v>7700655</v>
          </cell>
          <cell r="B2240" t="str">
            <v>7700655</v>
          </cell>
          <cell r="C2240" t="str">
            <v>INSIG BI ALCAIDE MAYOR PENIT</v>
          </cell>
          <cell r="D2240">
            <v>0</v>
          </cell>
        </row>
        <row r="2241">
          <cell r="A2241">
            <v>7700656</v>
          </cell>
          <cell r="B2241" t="str">
            <v>7700656</v>
          </cell>
          <cell r="C2241" t="str">
            <v>INSIG BI SUB PREFECTO PENIT</v>
          </cell>
          <cell r="D2241">
            <v>252.72</v>
          </cell>
        </row>
        <row r="2242">
          <cell r="A2242" t="str">
            <v/>
          </cell>
          <cell r="B2242" t="str">
            <v>7700657	INSIG</v>
          </cell>
          <cell r="C2242" t="str">
            <v/>
          </cell>
          <cell r="D2242">
            <v>0</v>
          </cell>
        </row>
        <row r="2243">
          <cell r="A2243">
            <v>7700657</v>
          </cell>
          <cell r="B2243" t="str">
            <v>7700657</v>
          </cell>
          <cell r="C2243" t="str">
            <v>INSIG BI PREFECTO 2 SOLES PALM/SERR PENI</v>
          </cell>
          <cell r="D2243">
            <v>353.81</v>
          </cell>
        </row>
        <row r="2244">
          <cell r="A2244" t="str">
            <v/>
          </cell>
          <cell r="B2244" t="str">
            <v>7700658	INSIG</v>
          </cell>
          <cell r="C2244" t="str">
            <v/>
          </cell>
          <cell r="D2244">
            <v>0</v>
          </cell>
        </row>
        <row r="2245">
          <cell r="A2245">
            <v>7700658</v>
          </cell>
          <cell r="B2245" t="str">
            <v>7700658</v>
          </cell>
          <cell r="C2245" t="str">
            <v>INSIG BI PREFECTO GRAL 3 SOLES PENIT</v>
          </cell>
          <cell r="D2245">
            <v>353.81</v>
          </cell>
        </row>
        <row r="2246">
          <cell r="A2246" t="str">
            <v/>
          </cell>
          <cell r="B2246" t="str">
            <v>7700700	INSIG</v>
          </cell>
          <cell r="C2246" t="str">
            <v/>
          </cell>
          <cell r="D2246">
            <v>0</v>
          </cell>
        </row>
        <row r="2247">
          <cell r="A2247">
            <v>7700700</v>
          </cell>
          <cell r="B2247" t="str">
            <v>7700700</v>
          </cell>
          <cell r="C2247" t="str">
            <v>INSIG BLANCA SARGENTO P/COLGAR RER</v>
          </cell>
          <cell r="D2247">
            <v>0</v>
          </cell>
        </row>
        <row r="2248">
          <cell r="A2248" t="str">
            <v/>
          </cell>
          <cell r="B2248" t="str">
            <v>7700701	INSIG</v>
          </cell>
          <cell r="C2248" t="str">
            <v/>
          </cell>
          <cell r="D2248">
            <v>0</v>
          </cell>
        </row>
        <row r="2249">
          <cell r="A2249">
            <v>7700701</v>
          </cell>
          <cell r="B2249" t="str">
            <v>7700701</v>
          </cell>
          <cell r="C2249" t="str">
            <v>INSIG BLANCA SUB OF PPAL P/COLGAR RER</v>
          </cell>
          <cell r="D2249">
            <v>0</v>
          </cell>
        </row>
        <row r="2250">
          <cell r="A2250">
            <v>77007014</v>
          </cell>
          <cell r="B2250" t="str">
            <v>77007014</v>
          </cell>
          <cell r="C2250" t="str">
            <v>JUEGO HEBILLA CINTURON AMERICANO</v>
          </cell>
          <cell r="D2250">
            <v>282.52999999999997</v>
          </cell>
        </row>
        <row r="2251">
          <cell r="A2251">
            <v>7700900</v>
          </cell>
          <cell r="B2251" t="str">
            <v>7700900</v>
          </cell>
          <cell r="C2251" t="str">
            <v>INSIG LMGE EL PAR DE ABROJO RER</v>
          </cell>
          <cell r="D2251">
            <v>392.43</v>
          </cell>
        </row>
        <row r="2252">
          <cell r="A2252" t="str">
            <v/>
          </cell>
          <cell r="B2252" t="str">
            <v>7700901	INSIG</v>
          </cell>
          <cell r="C2252" t="str">
            <v/>
          </cell>
          <cell r="D2252">
            <v>0</v>
          </cell>
        </row>
        <row r="2253">
          <cell r="A2253">
            <v>7700901</v>
          </cell>
          <cell r="B2253" t="str">
            <v>7700901</v>
          </cell>
          <cell r="C2253" t="str">
            <v>INSIG LMGE EL PAR DE ABROJO 2DO ANIO RER</v>
          </cell>
          <cell r="D2253">
            <v>0</v>
          </cell>
        </row>
        <row r="2254">
          <cell r="A2254" t="str">
            <v/>
          </cell>
          <cell r="B2254" t="str">
            <v>7700902	INSIG</v>
          </cell>
          <cell r="C2254" t="str">
            <v/>
          </cell>
          <cell r="D2254">
            <v>0</v>
          </cell>
        </row>
        <row r="2255">
          <cell r="A2255">
            <v>7700902</v>
          </cell>
          <cell r="B2255" t="str">
            <v>7700902</v>
          </cell>
          <cell r="C2255" t="str">
            <v>INSIG LMGE EL PAR ABROJO 3ER ANIO RER</v>
          </cell>
          <cell r="D2255">
            <v>0</v>
          </cell>
        </row>
        <row r="2256">
          <cell r="A2256" t="str">
            <v/>
          </cell>
          <cell r="B2256" t="str">
            <v>7700903	INSIG</v>
          </cell>
          <cell r="C2256" t="str">
            <v/>
          </cell>
          <cell r="D2256">
            <v>0</v>
          </cell>
        </row>
        <row r="2257">
          <cell r="A2257">
            <v>7700903</v>
          </cell>
          <cell r="B2257" t="str">
            <v>7700903</v>
          </cell>
          <cell r="C2257" t="str">
            <v>INSIG LMGE EL PAR DE ARBOJO 3ER ANIO RER</v>
          </cell>
          <cell r="D2257">
            <v>0</v>
          </cell>
        </row>
        <row r="2258">
          <cell r="A2258" t="str">
            <v/>
          </cell>
          <cell r="B2258" t="str">
            <v>7700904	INSIG</v>
          </cell>
          <cell r="C2258" t="str">
            <v/>
          </cell>
          <cell r="D2258">
            <v>0</v>
          </cell>
        </row>
        <row r="2259">
          <cell r="A2259">
            <v>7700904</v>
          </cell>
          <cell r="B2259" t="str">
            <v>7700904</v>
          </cell>
          <cell r="C2259" t="str">
            <v>INSIG LMGE EL PAR DE ABROJO 4TO ANIO RER</v>
          </cell>
          <cell r="D2259">
            <v>0</v>
          </cell>
        </row>
        <row r="2260">
          <cell r="A2260" t="str">
            <v/>
          </cell>
          <cell r="B2260" t="str">
            <v>7700905	INSIG</v>
          </cell>
          <cell r="C2260" t="str">
            <v/>
          </cell>
          <cell r="D2260">
            <v>0</v>
          </cell>
        </row>
        <row r="2261">
          <cell r="A2261">
            <v>7700905</v>
          </cell>
          <cell r="B2261" t="str">
            <v>7700905</v>
          </cell>
          <cell r="C2261" t="str">
            <v>INSIG LMGE EL PAR DE ABROJO 5TO ANIO RER</v>
          </cell>
          <cell r="D2261">
            <v>0</v>
          </cell>
        </row>
        <row r="2262">
          <cell r="A2262" t="str">
            <v/>
          </cell>
          <cell r="B2262" t="str">
            <v>7700906	INSIG</v>
          </cell>
          <cell r="C2262" t="str">
            <v/>
          </cell>
          <cell r="D2262">
            <v>0</v>
          </cell>
        </row>
        <row r="2263">
          <cell r="A2263">
            <v>7700906</v>
          </cell>
          <cell r="B2263" t="str">
            <v>7700906</v>
          </cell>
          <cell r="C2263" t="str">
            <v>INSIG LMGE EL PAR DE ABROJO 6TO ANIO RER</v>
          </cell>
          <cell r="D2263">
            <v>0</v>
          </cell>
        </row>
        <row r="2264">
          <cell r="A2264">
            <v>7701004</v>
          </cell>
          <cell r="B2264" t="str">
            <v>7701004</v>
          </cell>
          <cell r="C2264" t="str">
            <v>CINTA LAUREADA NEGRA RER</v>
          </cell>
          <cell r="D2264">
            <v>648.65</v>
          </cell>
        </row>
        <row r="2265">
          <cell r="A2265">
            <v>7701005</v>
          </cell>
          <cell r="B2265" t="str">
            <v>7701005</v>
          </cell>
          <cell r="C2265" t="str">
            <v>CINTA LAUREADA AMARILLA RER</v>
          </cell>
          <cell r="D2265">
            <v>648.65</v>
          </cell>
        </row>
        <row r="2266">
          <cell r="A2266" t="str">
            <v/>
          </cell>
          <cell r="B2266" t="str">
            <v>7701006	CINTA</v>
          </cell>
          <cell r="C2266" t="str">
            <v/>
          </cell>
          <cell r="D2266">
            <v>0</v>
          </cell>
        </row>
        <row r="2267">
          <cell r="A2267">
            <v>7701006</v>
          </cell>
          <cell r="B2267" t="str">
            <v>7701006</v>
          </cell>
          <cell r="C2267" t="str">
            <v>CINTA SOUTACH RER</v>
          </cell>
          <cell r="D2267">
            <v>0</v>
          </cell>
        </row>
        <row r="2268">
          <cell r="A2268">
            <v>7701093</v>
          </cell>
          <cell r="B2268" t="str">
            <v>7701093</v>
          </cell>
          <cell r="C2268" t="str">
            <v>INSIG GOMA NEGRA SARG 1RO COLGAR RER</v>
          </cell>
          <cell r="D2268">
            <v>235.59</v>
          </cell>
        </row>
        <row r="2269">
          <cell r="A2269">
            <v>7701094</v>
          </cell>
          <cell r="B2269" t="str">
            <v>7701094</v>
          </cell>
          <cell r="C2269" t="str">
            <v>INSIG GOMA NEGRA SARG AYTE COLGAR RER</v>
          </cell>
          <cell r="D2269">
            <v>235.59</v>
          </cell>
        </row>
        <row r="2270">
          <cell r="A2270" t="str">
            <v/>
          </cell>
          <cell r="B2270" t="str">
            <v>7701100	CINTA</v>
          </cell>
          <cell r="C2270" t="str">
            <v/>
          </cell>
          <cell r="D2270">
            <v>0</v>
          </cell>
        </row>
        <row r="2271">
          <cell r="A2271">
            <v>7701100</v>
          </cell>
          <cell r="B2271" t="str">
            <v>7701100</v>
          </cell>
          <cell r="C2271" t="str">
            <v>CINTA DE EMBALAR IMP</v>
          </cell>
          <cell r="D2271">
            <v>0</v>
          </cell>
        </row>
        <row r="2272">
          <cell r="A2272" t="str">
            <v/>
          </cell>
          <cell r="B2272" t="str">
            <v>7701101	CINTA</v>
          </cell>
          <cell r="C2272" t="str">
            <v/>
          </cell>
          <cell r="D2272">
            <v>0</v>
          </cell>
        </row>
        <row r="2273">
          <cell r="A2273">
            <v>7701101</v>
          </cell>
          <cell r="B2273" t="str">
            <v>7701101</v>
          </cell>
          <cell r="C2273" t="str">
            <v>CINTA CAMUFLAJE P ENMASCARAR RER</v>
          </cell>
          <cell r="D2273">
            <v>0</v>
          </cell>
        </row>
        <row r="2274">
          <cell r="A2274" t="str">
            <v/>
          </cell>
          <cell r="B2274" t="str">
            <v>7701102	INSIG</v>
          </cell>
          <cell r="C2274" t="str">
            <v/>
          </cell>
          <cell r="D2274">
            <v>0</v>
          </cell>
        </row>
        <row r="2275">
          <cell r="A2275">
            <v>7701102</v>
          </cell>
          <cell r="B2275" t="str">
            <v>7701102</v>
          </cell>
          <cell r="C2275" t="str">
            <v>INSIG GOMA NEGRA CABO 1RO COLGAR RER</v>
          </cell>
          <cell r="D2275">
            <v>0</v>
          </cell>
        </row>
        <row r="2276">
          <cell r="A2276" t="str">
            <v/>
          </cell>
          <cell r="B2276" t="str">
            <v>7701103	INSIG</v>
          </cell>
          <cell r="C2276" t="str">
            <v/>
          </cell>
          <cell r="D2276">
            <v>0</v>
          </cell>
        </row>
        <row r="2277">
          <cell r="A2277">
            <v>7701103</v>
          </cell>
          <cell r="B2277" t="str">
            <v>7701103</v>
          </cell>
          <cell r="C2277" t="str">
            <v>INSIG GOMA NEGRA SARGENTO COLGAR RER</v>
          </cell>
          <cell r="D2277">
            <v>0</v>
          </cell>
        </row>
        <row r="2278">
          <cell r="A2278">
            <v>7701104</v>
          </cell>
          <cell r="B2278" t="str">
            <v>7701104</v>
          </cell>
          <cell r="C2278" t="str">
            <v>INSIG GOMA NEGRA CABO RER</v>
          </cell>
          <cell r="D2278">
            <v>235.59</v>
          </cell>
        </row>
        <row r="2279">
          <cell r="A2279" t="str">
            <v/>
          </cell>
          <cell r="B2279" t="str">
            <v>7701105	CINTA</v>
          </cell>
          <cell r="C2279" t="str">
            <v/>
          </cell>
          <cell r="D2279">
            <v>0</v>
          </cell>
        </row>
        <row r="2280">
          <cell r="A2280">
            <v>7701105</v>
          </cell>
          <cell r="B2280" t="str">
            <v>7701105</v>
          </cell>
          <cell r="C2280" t="str">
            <v>CINTA EMBALAJE TRANSPARENTE X 100MTS 954</v>
          </cell>
          <cell r="D2280">
            <v>0</v>
          </cell>
        </row>
        <row r="2281">
          <cell r="A2281">
            <v>7701136</v>
          </cell>
          <cell r="B2281" t="str">
            <v>7701136</v>
          </cell>
          <cell r="C2281" t="str">
            <v>BANDERA ARG BORD LARGA BI</v>
          </cell>
          <cell r="D2281">
            <v>232.88</v>
          </cell>
        </row>
        <row r="2282">
          <cell r="A2282">
            <v>7701137</v>
          </cell>
          <cell r="B2282" t="str">
            <v>7701137</v>
          </cell>
          <cell r="C2282" t="str">
            <v>BANDERA ARG BORD LARGA BAJA VIS BI</v>
          </cell>
          <cell r="D2282">
            <v>214.82</v>
          </cell>
        </row>
        <row r="2283">
          <cell r="A2283" t="str">
            <v/>
          </cell>
          <cell r="B2283" t="str">
            <v>7701200	CINTA</v>
          </cell>
          <cell r="C2283" t="str">
            <v/>
          </cell>
          <cell r="D2283">
            <v>0</v>
          </cell>
        </row>
        <row r="2284">
          <cell r="A2284">
            <v>7701200</v>
          </cell>
          <cell r="B2284" t="str">
            <v>7701200</v>
          </cell>
          <cell r="C2284" t="str">
            <v>CINTA REFLECTIVA</v>
          </cell>
          <cell r="D2284">
            <v>0</v>
          </cell>
        </row>
        <row r="2285">
          <cell r="A2285" t="str">
            <v/>
          </cell>
          <cell r="B2285" t="str">
            <v>7701201	CINTA</v>
          </cell>
          <cell r="C2285" t="str">
            <v/>
          </cell>
          <cell r="D2285">
            <v>0</v>
          </cell>
        </row>
        <row r="2286">
          <cell r="A2286">
            <v>7701201</v>
          </cell>
          <cell r="B2286" t="str">
            <v>7701201</v>
          </cell>
          <cell r="C2286" t="str">
            <v>CINTA REFLECTIVA 655</v>
          </cell>
          <cell r="D2286">
            <v>0</v>
          </cell>
        </row>
        <row r="2287">
          <cell r="A2287" t="str">
            <v/>
          </cell>
          <cell r="B2287" t="str">
            <v>7701202	CINTA</v>
          </cell>
          <cell r="C2287" t="str">
            <v/>
          </cell>
          <cell r="D2287">
            <v>0</v>
          </cell>
        </row>
        <row r="2288">
          <cell r="A2288">
            <v>7701202</v>
          </cell>
          <cell r="B2288" t="str">
            <v>7701202</v>
          </cell>
          <cell r="C2288" t="str">
            <v>CINTA REFLECTIVA RAYADO DIAGONAL</v>
          </cell>
          <cell r="D2288">
            <v>0</v>
          </cell>
        </row>
        <row r="2289">
          <cell r="A2289" t="str">
            <v/>
          </cell>
          <cell r="B2289" t="str">
            <v>7701203	CINTA</v>
          </cell>
          <cell r="C2289" t="str">
            <v/>
          </cell>
          <cell r="D2289">
            <v>0</v>
          </cell>
        </row>
        <row r="2290">
          <cell r="A2290">
            <v>7701203</v>
          </cell>
          <cell r="B2290" t="str">
            <v>7701203</v>
          </cell>
          <cell r="C2290" t="str">
            <v>CINTA CUADRICULADA AZ/BL</v>
          </cell>
          <cell r="D2290">
            <v>0</v>
          </cell>
        </row>
        <row r="2291">
          <cell r="A2291" t="str">
            <v/>
          </cell>
          <cell r="B2291" t="str">
            <v>7701394	CINTA</v>
          </cell>
          <cell r="C2291" t="str">
            <v xml:space="preserve">5 IMP	0		</v>
          </cell>
          <cell r="D2291">
            <v>0</v>
          </cell>
        </row>
        <row r="2292">
          <cell r="A2292">
            <v>7701394</v>
          </cell>
          <cell r="B2292" t="str">
            <v>7701394</v>
          </cell>
          <cell r="C2292" t="str">
            <v>CINTA REFLECT TEXTIL CUADROS 5CM10,5 IMP</v>
          </cell>
          <cell r="D2292">
            <v>0</v>
          </cell>
        </row>
        <row r="2293">
          <cell r="A2293" t="str">
            <v/>
          </cell>
          <cell r="B2293" t="str">
            <v>7701397	CINTA</v>
          </cell>
          <cell r="C2293" t="str">
            <v/>
          </cell>
          <cell r="D2293">
            <v>0</v>
          </cell>
        </row>
        <row r="2294">
          <cell r="A2294">
            <v>7701397</v>
          </cell>
          <cell r="B2294" t="str">
            <v>7701397</v>
          </cell>
          <cell r="C2294" t="str">
            <v>CINTA REFLECT TEXTIL TRANFER BAS PLA IMP</v>
          </cell>
          <cell r="D2294">
            <v>0</v>
          </cell>
        </row>
        <row r="2295">
          <cell r="A2295" t="str">
            <v/>
          </cell>
          <cell r="B2295" t="str">
            <v>7701655	CINTA</v>
          </cell>
          <cell r="C2295" t="str">
            <v/>
          </cell>
          <cell r="D2295">
            <v>0</v>
          </cell>
        </row>
        <row r="2296">
          <cell r="A2296">
            <v>7701655</v>
          </cell>
          <cell r="B2296" t="str">
            <v>7701655</v>
          </cell>
          <cell r="C2296" t="str">
            <v>CINTA REFLECT TEXTIL LISA 65/35 5CM IMP</v>
          </cell>
          <cell r="D2296">
            <v>0</v>
          </cell>
        </row>
        <row r="2297">
          <cell r="A2297">
            <v>7703001</v>
          </cell>
          <cell r="B2297" t="str">
            <v>7703001</v>
          </cell>
          <cell r="C2297" t="str">
            <v>HOMB POLICIA LISA AZUL SIN BOTON MET</v>
          </cell>
          <cell r="D2297">
            <v>471.74</v>
          </cell>
        </row>
        <row r="2298">
          <cell r="A2298">
            <v>7703002</v>
          </cell>
          <cell r="B2298" t="str">
            <v>7703002</v>
          </cell>
          <cell r="C2298" t="str">
            <v>HOMB POLICIA LISA COMISARIO</v>
          </cell>
          <cell r="D2298">
            <v>471.74</v>
          </cell>
        </row>
        <row r="2299">
          <cell r="A2299" t="str">
            <v/>
          </cell>
          <cell r="B2299" t="str">
            <v>7703003	HOMB</v>
          </cell>
          <cell r="C2299" t="str">
            <v/>
          </cell>
          <cell r="D2299">
            <v>0</v>
          </cell>
        </row>
        <row r="2300">
          <cell r="A2300">
            <v>7703003</v>
          </cell>
          <cell r="B2300" t="str">
            <v>7703003</v>
          </cell>
          <cell r="C2300" t="str">
            <v>HOMB PENITENCIARIA NEGRA</v>
          </cell>
          <cell r="D2300">
            <v>0</v>
          </cell>
        </row>
        <row r="2301">
          <cell r="A2301" t="str">
            <v/>
          </cell>
          <cell r="B2301" t="str">
            <v>7703004	HOMB</v>
          </cell>
          <cell r="C2301" t="str">
            <v/>
          </cell>
          <cell r="D2301">
            <v>0</v>
          </cell>
        </row>
        <row r="2302">
          <cell r="A2302">
            <v>7703004</v>
          </cell>
          <cell r="B2302" t="str">
            <v>7703004</v>
          </cell>
          <cell r="C2302" t="str">
            <v>HOMB ORO SERRETA SIN ROMBO DG</v>
          </cell>
          <cell r="D2302">
            <v>3224</v>
          </cell>
        </row>
        <row r="2303">
          <cell r="A2303" t="str">
            <v/>
          </cell>
          <cell r="B2303" t="str">
            <v>7703005	HOMB</v>
          </cell>
          <cell r="C2303" t="str">
            <v/>
          </cell>
          <cell r="D2303">
            <v>0</v>
          </cell>
        </row>
        <row r="2304">
          <cell r="A2304">
            <v>7703005</v>
          </cell>
          <cell r="B2304" t="str">
            <v>7703005</v>
          </cell>
          <cell r="C2304" t="str">
            <v>HOMB ORO SERRETA Y PALMA SIN ROMBO</v>
          </cell>
          <cell r="D2304">
            <v>3952</v>
          </cell>
        </row>
        <row r="2305">
          <cell r="A2305">
            <v>7703019</v>
          </cell>
          <cell r="B2305" t="str">
            <v>7703019</v>
          </cell>
          <cell r="C2305" t="str">
            <v>HOMBRERA GRIS TOPO PENIT CABO RER</v>
          </cell>
          <cell r="D2305">
            <v>766.58</v>
          </cell>
        </row>
        <row r="2306">
          <cell r="A2306">
            <v>7703020</v>
          </cell>
          <cell r="B2306" t="str">
            <v>7703020</v>
          </cell>
          <cell r="C2306" t="str">
            <v>HOMBRERA GRIS TOPO PENIT CABO 1RO RER</v>
          </cell>
          <cell r="D2306">
            <v>766.58</v>
          </cell>
        </row>
        <row r="2307">
          <cell r="A2307">
            <v>7703021</v>
          </cell>
          <cell r="B2307" t="str">
            <v>7703021</v>
          </cell>
          <cell r="C2307" t="str">
            <v>HOMBRERA GRIS TOPO PENIT SARGENTO RER</v>
          </cell>
          <cell r="D2307">
            <v>766.58</v>
          </cell>
        </row>
        <row r="2308">
          <cell r="A2308">
            <v>7703022</v>
          </cell>
          <cell r="B2308" t="str">
            <v>7703022</v>
          </cell>
          <cell r="C2308" t="str">
            <v>HOMBRERA GRIS TOPO PENIT SARGENT 1RO RER</v>
          </cell>
          <cell r="D2308">
            <v>766.58</v>
          </cell>
        </row>
        <row r="2309">
          <cell r="A2309">
            <v>7703023</v>
          </cell>
          <cell r="B2309" t="str">
            <v>7703023</v>
          </cell>
          <cell r="C2309" t="str">
            <v>HOMBRERA GRIS TOPO PENIT SARGEN AYTE RER</v>
          </cell>
          <cell r="D2309">
            <v>766.58</v>
          </cell>
        </row>
        <row r="2310">
          <cell r="A2310">
            <v>7703024</v>
          </cell>
          <cell r="B2310" t="str">
            <v>7703024</v>
          </cell>
          <cell r="C2310" t="str">
            <v>HOMBRERA GRIS TOPO PENIT SUB OF PPAL RER</v>
          </cell>
          <cell r="D2310">
            <v>766.58</v>
          </cell>
        </row>
        <row r="2311">
          <cell r="A2311" t="str">
            <v/>
          </cell>
          <cell r="B2311" t="str">
            <v>7703025	HOMBR</v>
          </cell>
          <cell r="C2311" t="str">
            <v/>
          </cell>
          <cell r="D2311">
            <v>0</v>
          </cell>
        </row>
        <row r="2312">
          <cell r="A2312">
            <v>7703025</v>
          </cell>
          <cell r="B2312" t="str">
            <v>7703025</v>
          </cell>
          <cell r="C2312" t="str">
            <v>HOMBRERA GRIS TOPO PENIT SUB OF MAY RER</v>
          </cell>
          <cell r="D2312">
            <v>766.58</v>
          </cell>
        </row>
        <row r="2313">
          <cell r="A2313" t="str">
            <v/>
          </cell>
          <cell r="B2313" t="str">
            <v>7703026	HOMBR</v>
          </cell>
          <cell r="C2313" t="str">
            <v/>
          </cell>
          <cell r="D2313">
            <v>0</v>
          </cell>
        </row>
        <row r="2314">
          <cell r="A2314">
            <v>7703026</v>
          </cell>
          <cell r="B2314" t="str">
            <v>7703026</v>
          </cell>
          <cell r="C2314" t="str">
            <v>HOMBRERA GRIS TOPO PENIT 3 ESTRELLAS NE</v>
          </cell>
          <cell r="D2314">
            <v>1100</v>
          </cell>
        </row>
        <row r="2315">
          <cell r="A2315" t="str">
            <v/>
          </cell>
          <cell r="B2315" t="str">
            <v>7703029	HOMB</v>
          </cell>
          <cell r="C2315" t="str">
            <v/>
          </cell>
          <cell r="D2315">
            <v>0</v>
          </cell>
        </row>
        <row r="2316">
          <cell r="A2316">
            <v>7703029</v>
          </cell>
          <cell r="B2316" t="str">
            <v>7703029</v>
          </cell>
          <cell r="C2316" t="str">
            <v>HOMB DE GALA AMARILLA BORDADA DG</v>
          </cell>
          <cell r="D2316">
            <v>1037.4000000000001</v>
          </cell>
        </row>
        <row r="2317">
          <cell r="A2317">
            <v>7703030</v>
          </cell>
          <cell r="B2317" t="str">
            <v>7703030</v>
          </cell>
          <cell r="C2317" t="str">
            <v>HOMB BI PENIT TMAN SAL AGENTE RER</v>
          </cell>
          <cell r="D2317">
            <v>766.58</v>
          </cell>
        </row>
        <row r="2318">
          <cell r="A2318">
            <v>7703031</v>
          </cell>
          <cell r="B2318" t="str">
            <v>7703031</v>
          </cell>
          <cell r="C2318" t="str">
            <v>HOMB BI PENIT TMAN SAL CRIO (2D) RER</v>
          </cell>
          <cell r="D2318">
            <v>766.58</v>
          </cell>
        </row>
        <row r="2319">
          <cell r="A2319" t="str">
            <v/>
          </cell>
          <cell r="B2319" t="str">
            <v>7703033	HOMB</v>
          </cell>
          <cell r="C2319" t="str">
            <v/>
          </cell>
          <cell r="D2319">
            <v>0</v>
          </cell>
        </row>
        <row r="2320">
          <cell r="A2320">
            <v>7703033</v>
          </cell>
          <cell r="B2320" t="str">
            <v>7703033</v>
          </cell>
          <cell r="C2320" t="str">
            <v>HOMB BI PENIT TMAN FAJ AGENTE RER</v>
          </cell>
          <cell r="D2320">
            <v>766.58</v>
          </cell>
        </row>
        <row r="2321">
          <cell r="A2321">
            <v>7703035</v>
          </cell>
          <cell r="B2321" t="str">
            <v>7703035</v>
          </cell>
          <cell r="C2321" t="str">
            <v>HOMB BI PENIT TMAN FAJ C 1RO RER</v>
          </cell>
          <cell r="D2321">
            <v>766.58</v>
          </cell>
        </row>
        <row r="2322">
          <cell r="A2322">
            <v>7703036</v>
          </cell>
          <cell r="B2322" t="str">
            <v>7703036</v>
          </cell>
          <cell r="C2322" t="str">
            <v>HOMB BI PENIT TMAN FAJ SARG RER</v>
          </cell>
          <cell r="D2322">
            <v>766.58</v>
          </cell>
        </row>
        <row r="2323">
          <cell r="A2323">
            <v>7703037</v>
          </cell>
          <cell r="B2323" t="str">
            <v>7703037</v>
          </cell>
          <cell r="C2323" t="str">
            <v>HOMB BI PENIT TMAN FAJ SARG 1RO RER</v>
          </cell>
          <cell r="D2323">
            <v>766.58</v>
          </cell>
        </row>
        <row r="2324">
          <cell r="A2324">
            <v>7703038</v>
          </cell>
          <cell r="B2324" t="str">
            <v>7703038</v>
          </cell>
          <cell r="C2324" t="str">
            <v>HOMB BI PENIT TMAN FAJ  S AYTE RER</v>
          </cell>
          <cell r="D2324">
            <v>766.58</v>
          </cell>
        </row>
        <row r="2325">
          <cell r="A2325">
            <v>7703039</v>
          </cell>
          <cell r="B2325" t="str">
            <v>7703039</v>
          </cell>
          <cell r="C2325" t="str">
            <v>HOMB BI PENIT TMAN FAJ S PPAL RER</v>
          </cell>
          <cell r="D2325">
            <v>766.58</v>
          </cell>
        </row>
        <row r="2326">
          <cell r="A2326">
            <v>7703047</v>
          </cell>
          <cell r="B2326" t="str">
            <v>7703047</v>
          </cell>
          <cell r="C2326" t="str">
            <v>HOMB BI PENIT TMAN FAJ CRIO PPAL RER</v>
          </cell>
          <cell r="D2326">
            <v>1100</v>
          </cell>
        </row>
        <row r="2327">
          <cell r="A2327">
            <v>7703050</v>
          </cell>
          <cell r="B2327" t="str">
            <v>7703050</v>
          </cell>
          <cell r="C2327" t="str">
            <v>HOMB BI PENIT MZA SUB ADJUTOR</v>
          </cell>
          <cell r="D2327">
            <v>800</v>
          </cell>
        </row>
        <row r="2328">
          <cell r="A2328" t="str">
            <v/>
          </cell>
          <cell r="B2328" t="str">
            <v>7703051	HOMB</v>
          </cell>
          <cell r="C2328" t="str">
            <v/>
          </cell>
          <cell r="D2328">
            <v>0</v>
          </cell>
        </row>
        <row r="2329">
          <cell r="A2329">
            <v>7703051</v>
          </cell>
          <cell r="B2329" t="str">
            <v>7703051</v>
          </cell>
          <cell r="C2329" t="str">
            <v>HOMB BI PENIT MZA ADJUTOR</v>
          </cell>
          <cell r="D2329">
            <v>1000</v>
          </cell>
        </row>
        <row r="2330">
          <cell r="A2330">
            <v>7703052</v>
          </cell>
          <cell r="B2330" t="str">
            <v>7703052</v>
          </cell>
          <cell r="C2330" t="str">
            <v>HOMB BI PENIT MZA ADJUTOR PRINCIPAL</v>
          </cell>
          <cell r="D2330">
            <v>1000</v>
          </cell>
        </row>
        <row r="2331">
          <cell r="A2331">
            <v>7703053</v>
          </cell>
          <cell r="B2331" t="str">
            <v>7703053</v>
          </cell>
          <cell r="C2331" t="str">
            <v>HOMB BI PENIT MZA SUB ALCAIDE RER</v>
          </cell>
          <cell r="D2331">
            <v>1100</v>
          </cell>
        </row>
        <row r="2332">
          <cell r="A2332">
            <v>7703054</v>
          </cell>
          <cell r="B2332" t="str">
            <v>7703054</v>
          </cell>
          <cell r="C2332" t="str">
            <v>HOMB BI PENIT MZA 2SOL SERRETA ALCAIDE</v>
          </cell>
          <cell r="D2332">
            <v>1300</v>
          </cell>
        </row>
        <row r="2333">
          <cell r="A2333" t="str">
            <v/>
          </cell>
          <cell r="B2333" t="str">
            <v>7703055	HOMB</v>
          </cell>
          <cell r="C2333" t="str">
            <v/>
          </cell>
          <cell r="D2333">
            <v>0</v>
          </cell>
        </row>
        <row r="2334">
          <cell r="A2334">
            <v>7703055</v>
          </cell>
          <cell r="B2334" t="str">
            <v>7703055</v>
          </cell>
          <cell r="C2334" t="str">
            <v>HOMB BI PENIT MZA 3SOL PAL SERRET BOT RE</v>
          </cell>
          <cell r="D2334">
            <v>0</v>
          </cell>
        </row>
        <row r="2335">
          <cell r="A2335">
            <v>7703056</v>
          </cell>
          <cell r="B2335" t="str">
            <v>7703056</v>
          </cell>
          <cell r="C2335" t="str">
            <v>HOMB BI PENIT MZA 2SOL SERR/PAL PREFECTO</v>
          </cell>
          <cell r="D2335">
            <v>1400</v>
          </cell>
        </row>
        <row r="2336">
          <cell r="A2336">
            <v>7703057</v>
          </cell>
          <cell r="B2336" t="str">
            <v>7703057</v>
          </cell>
          <cell r="C2336" t="str">
            <v>HOMB BI PENIT MZA 3SOL SERR/PAL PREFGRAL</v>
          </cell>
          <cell r="D2336">
            <v>1600</v>
          </cell>
        </row>
        <row r="2337">
          <cell r="A2337">
            <v>7703060</v>
          </cell>
          <cell r="B2337" t="str">
            <v>7703060</v>
          </cell>
          <cell r="C2337" t="str">
            <v>HOMB BI PENIT SANTA CRUZ SUB ALCAIDE</v>
          </cell>
          <cell r="D2337">
            <v>1100</v>
          </cell>
        </row>
        <row r="2338">
          <cell r="A2338">
            <v>7703061</v>
          </cell>
          <cell r="B2338" t="str">
            <v>7703061</v>
          </cell>
          <cell r="C2338" t="str">
            <v>HOMB BI PENIT SANTA CRUZ ALCAIDE</v>
          </cell>
          <cell r="D2338">
            <v>1300</v>
          </cell>
        </row>
        <row r="2339">
          <cell r="A2339">
            <v>7703062</v>
          </cell>
          <cell r="B2339" t="str">
            <v>7703062</v>
          </cell>
          <cell r="C2339" t="str">
            <v>HOMB BI PENIT SANTA CRUZ SUB ALCAIDE MAY</v>
          </cell>
          <cell r="D2339">
            <v>1500</v>
          </cell>
        </row>
        <row r="2340">
          <cell r="A2340">
            <v>7703065</v>
          </cell>
          <cell r="B2340" t="str">
            <v>7703065</v>
          </cell>
          <cell r="C2340" t="str">
            <v>HOMB BI PENIT SANTA CRUZ SUB ADJUTOR</v>
          </cell>
          <cell r="D2340">
            <v>800</v>
          </cell>
        </row>
        <row r="2341">
          <cell r="A2341">
            <v>7703066</v>
          </cell>
          <cell r="B2341" t="str">
            <v>7703066</v>
          </cell>
          <cell r="C2341" t="str">
            <v>HOMB BI PENIT SANTA CRUZ ADJUTOR</v>
          </cell>
          <cell r="D2341">
            <v>1000</v>
          </cell>
        </row>
        <row r="2342">
          <cell r="A2342">
            <v>7703067</v>
          </cell>
          <cell r="B2342" t="str">
            <v>7703067</v>
          </cell>
          <cell r="C2342" t="str">
            <v>HOMB BI PENIT SANTA CRUZ ADJUTOR PRINCIP</v>
          </cell>
          <cell r="D2342">
            <v>1200</v>
          </cell>
        </row>
        <row r="2343">
          <cell r="A2343">
            <v>7703070</v>
          </cell>
          <cell r="B2343" t="str">
            <v>7703070</v>
          </cell>
          <cell r="C2343" t="str">
            <v>HOMB BI PENIT SANTA CRUZ SUB PREFECTO</v>
          </cell>
          <cell r="D2343">
            <v>1200</v>
          </cell>
        </row>
        <row r="2344">
          <cell r="A2344">
            <v>7703071</v>
          </cell>
          <cell r="B2344" t="str">
            <v>7703071</v>
          </cell>
          <cell r="C2344" t="str">
            <v>HOMB BI PENIT SANTA CRUZ PREFECTO</v>
          </cell>
          <cell r="D2344">
            <v>1400</v>
          </cell>
        </row>
        <row r="2345">
          <cell r="A2345" t="str">
            <v/>
          </cell>
          <cell r="B2345" t="str">
            <v>7703072	HOMB</v>
          </cell>
          <cell r="C2345" t="str">
            <v/>
          </cell>
          <cell r="D2345">
            <v>0</v>
          </cell>
        </row>
        <row r="2346">
          <cell r="A2346">
            <v>7703072</v>
          </cell>
          <cell r="B2346" t="str">
            <v>7703072</v>
          </cell>
          <cell r="C2346" t="str">
            <v>HOMB BI PENIT SANTA CRUZ INSPECTOR GRAL</v>
          </cell>
          <cell r="D2346">
            <v>1600</v>
          </cell>
        </row>
        <row r="2347">
          <cell r="A2347">
            <v>770310</v>
          </cell>
          <cell r="B2347" t="str">
            <v>770310</v>
          </cell>
          <cell r="C2347" t="str">
            <v/>
          </cell>
          <cell r="D2347">
            <v>0</v>
          </cell>
        </row>
        <row r="2348">
          <cell r="A2348">
            <v>7703105</v>
          </cell>
          <cell r="B2348" t="str">
            <v>7703105</v>
          </cell>
          <cell r="C2348" t="str">
            <v>HOMB BI POL SUBCOMISARIO (1 DORADA)</v>
          </cell>
          <cell r="D2348">
            <v>1100</v>
          </cell>
        </row>
        <row r="2349">
          <cell r="A2349">
            <v>7703106</v>
          </cell>
          <cell r="B2349" t="str">
            <v>7703106</v>
          </cell>
          <cell r="C2349" t="str">
            <v>HOMB BI POL COMISARIO (1PLAT+1DOR)</v>
          </cell>
          <cell r="D2349">
            <v>1300</v>
          </cell>
        </row>
        <row r="2350">
          <cell r="A2350">
            <v>7703107</v>
          </cell>
          <cell r="B2350" t="str">
            <v>7703107</v>
          </cell>
          <cell r="C2350" t="str">
            <v>HOMB BI POL COMISARIO (2 DORADAS)</v>
          </cell>
          <cell r="D2350">
            <v>1300</v>
          </cell>
        </row>
        <row r="2351">
          <cell r="A2351" t="str">
            <v/>
          </cell>
          <cell r="B2351" t="str">
            <v>7703108	HOMB</v>
          </cell>
          <cell r="C2351" t="str">
            <v/>
          </cell>
          <cell r="D2351">
            <v>0</v>
          </cell>
        </row>
        <row r="2352">
          <cell r="A2352">
            <v>7703108</v>
          </cell>
          <cell r="B2352" t="str">
            <v>7703108</v>
          </cell>
          <cell r="C2352" t="str">
            <v>HOMB BI POL COMISARIO PPAL TMAN (3 DORA</v>
          </cell>
          <cell r="D2352">
            <v>0</v>
          </cell>
        </row>
        <row r="2353">
          <cell r="A2353">
            <v>7703109</v>
          </cell>
          <cell r="B2353" t="str">
            <v>7703109</v>
          </cell>
          <cell r="C2353" t="str">
            <v>HOMB BI POL ALCAIDE MAYOR 3SOL + SERR BI</v>
          </cell>
          <cell r="D2353">
            <v>1400</v>
          </cell>
        </row>
        <row r="2354">
          <cell r="A2354">
            <v>7703110</v>
          </cell>
          <cell r="B2354" t="str">
            <v>7703110</v>
          </cell>
          <cell r="C2354" t="str">
            <v>HOMB BI POL MZA AUXILIAR</v>
          </cell>
          <cell r="D2354">
            <v>709.8</v>
          </cell>
        </row>
        <row r="2355">
          <cell r="A2355">
            <v>7703111</v>
          </cell>
          <cell r="B2355" t="str">
            <v>7703111</v>
          </cell>
          <cell r="C2355" t="str">
            <v>HOMB BI POL MZA AUX. PRIMERO</v>
          </cell>
          <cell r="D2355">
            <v>709.8</v>
          </cell>
        </row>
        <row r="2356">
          <cell r="A2356">
            <v>7703112</v>
          </cell>
          <cell r="B2356" t="str">
            <v>7703112</v>
          </cell>
          <cell r="C2356" t="str">
            <v>HOMB BI POL MZA AUX. SEGUNDO</v>
          </cell>
          <cell r="D2356">
            <v>764.4</v>
          </cell>
        </row>
        <row r="2357">
          <cell r="A2357">
            <v>7703113</v>
          </cell>
          <cell r="B2357" t="str">
            <v>7703113</v>
          </cell>
          <cell r="C2357" t="str">
            <v>HOMB BI POL MZA AUX. MAYOR</v>
          </cell>
          <cell r="D2357">
            <v>819</v>
          </cell>
        </row>
        <row r="2358">
          <cell r="A2358">
            <v>7703114</v>
          </cell>
          <cell r="B2358" t="str">
            <v>7703114</v>
          </cell>
          <cell r="C2358" t="str">
            <v>HOMB BI POL 1 ROMBO DORADO + 1 PLATEA</v>
          </cell>
          <cell r="D2358">
            <v>1000</v>
          </cell>
        </row>
        <row r="2359">
          <cell r="A2359">
            <v>7703115</v>
          </cell>
          <cell r="B2359" t="str">
            <v>7703115</v>
          </cell>
          <cell r="C2359" t="str">
            <v>HOMB BI POL 1 ROMBO DORADO CHICO</v>
          </cell>
          <cell r="D2359">
            <v>800</v>
          </cell>
        </row>
        <row r="2360">
          <cell r="A2360">
            <v>7703116</v>
          </cell>
          <cell r="B2360" t="str">
            <v>7703116</v>
          </cell>
          <cell r="C2360" t="str">
            <v>HOMB BI POL 1 ROMBO PLATEADO CHICO</v>
          </cell>
          <cell r="D2360">
            <v>800</v>
          </cell>
        </row>
        <row r="2361">
          <cell r="A2361">
            <v>7703117</v>
          </cell>
          <cell r="B2361" t="str">
            <v>7703117</v>
          </cell>
          <cell r="C2361" t="str">
            <v>HOMB BI POL 2 ROMBOS PLATEADOS CHIC</v>
          </cell>
          <cell r="D2361">
            <v>1000</v>
          </cell>
        </row>
        <row r="2362">
          <cell r="A2362">
            <v>7703118</v>
          </cell>
          <cell r="B2362" t="str">
            <v>7703118</v>
          </cell>
          <cell r="C2362" t="str">
            <v>HOMB BI POL 3 ROMBOS PLATEADOS</v>
          </cell>
          <cell r="D2362">
            <v>1200</v>
          </cell>
        </row>
        <row r="2363">
          <cell r="A2363">
            <v>7703119</v>
          </cell>
          <cell r="B2363" t="str">
            <v>7703119</v>
          </cell>
          <cell r="C2363" t="str">
            <v>HOMB BI POL 2 ROMBOS DORADOS</v>
          </cell>
          <cell r="D2363">
            <v>1000</v>
          </cell>
        </row>
        <row r="2364">
          <cell r="A2364">
            <v>7703120</v>
          </cell>
          <cell r="B2364" t="str">
            <v>7703120</v>
          </cell>
          <cell r="C2364" t="str">
            <v>HOMB BI POL 3 ROMBOS DORADOS</v>
          </cell>
          <cell r="D2364">
            <v>1200</v>
          </cell>
        </row>
        <row r="2365">
          <cell r="A2365">
            <v>7703121</v>
          </cell>
          <cell r="B2365" t="str">
            <v>7703121</v>
          </cell>
          <cell r="C2365" t="str">
            <v>HOMB BI POL COMISARIO INSPECTOR</v>
          </cell>
          <cell r="D2365">
            <v>1200</v>
          </cell>
        </row>
        <row r="2366">
          <cell r="A2366">
            <v>7703125</v>
          </cell>
          <cell r="B2366" t="str">
            <v>7703125</v>
          </cell>
          <cell r="C2366" t="str">
            <v>HOMB BI POL COMISARIO MAYOR</v>
          </cell>
          <cell r="D2366">
            <v>1400</v>
          </cell>
        </row>
        <row r="2367">
          <cell r="A2367">
            <v>7703129</v>
          </cell>
          <cell r="B2367" t="str">
            <v>7703129</v>
          </cell>
          <cell r="C2367" t="str">
            <v>HOMB GALA POLICIA CINTA LAU DORADA</v>
          </cell>
          <cell r="D2367">
            <v>1300</v>
          </cell>
        </row>
        <row r="2368">
          <cell r="A2368">
            <v>7703130</v>
          </cell>
          <cell r="B2368" t="str">
            <v>7703130</v>
          </cell>
          <cell r="C2368" t="str">
            <v>HOMB GALA POLICIA CINTA LAU NEGRA</v>
          </cell>
          <cell r="D2368">
            <v>1300</v>
          </cell>
        </row>
        <row r="2369">
          <cell r="A2369">
            <v>7703143</v>
          </cell>
          <cell r="B2369" t="str">
            <v>7703143</v>
          </cell>
          <cell r="C2369" t="str">
            <v>HOMB BORD ORO CRIO INSPECTOR 1 ROMBO DG</v>
          </cell>
          <cell r="D2369">
            <v>5408</v>
          </cell>
        </row>
        <row r="2370">
          <cell r="A2370" t="str">
            <v/>
          </cell>
          <cell r="B2370" t="str">
            <v>7703157	HOMB</v>
          </cell>
          <cell r="C2370" t="str">
            <v/>
          </cell>
          <cell r="D2370">
            <v>0</v>
          </cell>
        </row>
        <row r="2371">
          <cell r="A2371">
            <v>7703157</v>
          </cell>
          <cell r="B2371" t="str">
            <v>7703157</v>
          </cell>
          <cell r="C2371" t="str">
            <v>HOMB BORD ORO CRIO GRAL 4 ROMBOS DG</v>
          </cell>
          <cell r="D2371">
            <v>9776</v>
          </cell>
        </row>
        <row r="2372">
          <cell r="A2372">
            <v>7703158</v>
          </cell>
          <cell r="B2372" t="str">
            <v>7703158</v>
          </cell>
          <cell r="C2372" t="str">
            <v>HOMB BORD ORO CRIO GRAL 3 ROMBOS DG</v>
          </cell>
          <cell r="D2372">
            <v>8320</v>
          </cell>
        </row>
        <row r="2373">
          <cell r="A2373">
            <v>7703159</v>
          </cell>
          <cell r="B2373" t="str">
            <v>7703159</v>
          </cell>
          <cell r="C2373" t="str">
            <v>HOMB BORD ORO CRIO MAYOR 2 ROMBOS DG</v>
          </cell>
          <cell r="D2373">
            <v>6864</v>
          </cell>
        </row>
        <row r="2374">
          <cell r="A2374">
            <v>7703164</v>
          </cell>
          <cell r="B2374" t="str">
            <v>7703164</v>
          </cell>
          <cell r="C2374" t="str">
            <v>HOMB BI POL MZA AUX. SUPERIOR</v>
          </cell>
          <cell r="D2374">
            <v>873.59</v>
          </cell>
        </row>
        <row r="2375">
          <cell r="A2375">
            <v>7703185</v>
          </cell>
          <cell r="B2375" t="str">
            <v>7703185</v>
          </cell>
          <cell r="C2375" t="str">
            <v>HOMB BI POL COMISARIO GENERAL</v>
          </cell>
          <cell r="D2375">
            <v>1600</v>
          </cell>
        </row>
        <row r="2376">
          <cell r="A2376" t="str">
            <v/>
          </cell>
          <cell r="B2376" t="str">
            <v>7703200	HOMB</v>
          </cell>
          <cell r="C2376" t="str">
            <v/>
          </cell>
          <cell r="D2376">
            <v>0</v>
          </cell>
        </row>
        <row r="2377">
          <cell r="A2377">
            <v>7703200</v>
          </cell>
          <cell r="B2377" t="str">
            <v>7703200</v>
          </cell>
          <cell r="C2377" t="str">
            <v>HOMB BORD ORO  P.S.A.</v>
          </cell>
          <cell r="D2377">
            <v>6240</v>
          </cell>
        </row>
        <row r="2378">
          <cell r="A2378">
            <v>7703260</v>
          </cell>
          <cell r="B2378" t="str">
            <v>7703260</v>
          </cell>
          <cell r="C2378" t="str">
            <v>HOMB NEUQUEN OF AYDTE BORDADA BI</v>
          </cell>
          <cell r="D2378">
            <v>800</v>
          </cell>
        </row>
        <row r="2379">
          <cell r="A2379">
            <v>7703340</v>
          </cell>
          <cell r="B2379" t="str">
            <v>7703340</v>
          </cell>
          <cell r="C2379" t="str">
            <v>HOMB NEUQUEN OF INSP BORDAD RER</v>
          </cell>
          <cell r="D2379">
            <v>1000</v>
          </cell>
        </row>
        <row r="2380">
          <cell r="A2380">
            <v>7703341</v>
          </cell>
          <cell r="B2380" t="str">
            <v>7703341</v>
          </cell>
          <cell r="C2380" t="str">
            <v>HOMB NEUQUEN SUB INSP BORDAD RER</v>
          </cell>
          <cell r="D2380">
            <v>1000</v>
          </cell>
        </row>
        <row r="2381">
          <cell r="A2381">
            <v>7703420</v>
          </cell>
          <cell r="B2381" t="str">
            <v>7703420</v>
          </cell>
          <cell r="C2381" t="str">
            <v>HOMB NEUQUEN OF PPAL BORDAD BI</v>
          </cell>
          <cell r="D2381">
            <v>1200</v>
          </cell>
        </row>
        <row r="2382">
          <cell r="A2382">
            <v>7703540</v>
          </cell>
          <cell r="B2382" t="str">
            <v>7703540</v>
          </cell>
          <cell r="C2382" t="str">
            <v>HOMB NEUQUEN SUB CRIO BORDAD RER</v>
          </cell>
          <cell r="D2382">
            <v>1100</v>
          </cell>
        </row>
        <row r="2383">
          <cell r="A2383">
            <v>7703599</v>
          </cell>
          <cell r="B2383" t="str">
            <v>7703599</v>
          </cell>
          <cell r="C2383" t="str">
            <v>HOMB SEGURYTEC</v>
          </cell>
          <cell r="D2383">
            <v>623.99</v>
          </cell>
        </row>
        <row r="2384">
          <cell r="A2384">
            <v>7703600</v>
          </cell>
          <cell r="B2384" t="str">
            <v>7703600</v>
          </cell>
          <cell r="C2384" t="str">
            <v>HOMB.</v>
          </cell>
          <cell r="D2384">
            <v>237.33</v>
          </cell>
        </row>
        <row r="2385">
          <cell r="A2385">
            <v>7703601</v>
          </cell>
          <cell r="B2385" t="str">
            <v>7703601</v>
          </cell>
          <cell r="C2385" t="str">
            <v>HOMB POL CABO</v>
          </cell>
          <cell r="D2385">
            <v>589.67999999999995</v>
          </cell>
        </row>
        <row r="2386">
          <cell r="A2386">
            <v>7703602</v>
          </cell>
          <cell r="B2386" t="str">
            <v>7703602</v>
          </cell>
          <cell r="C2386" t="str">
            <v>HOMB POL CABO 1RO</v>
          </cell>
          <cell r="D2386">
            <v>589.67999999999995</v>
          </cell>
        </row>
        <row r="2387">
          <cell r="A2387">
            <v>7703603</v>
          </cell>
          <cell r="B2387" t="str">
            <v>7703603</v>
          </cell>
          <cell r="C2387" t="str">
            <v>HOMB POL SARGENTO</v>
          </cell>
          <cell r="D2387">
            <v>589.67999999999995</v>
          </cell>
        </row>
        <row r="2388">
          <cell r="A2388">
            <v>7703604</v>
          </cell>
          <cell r="B2388" t="str">
            <v>7703604</v>
          </cell>
          <cell r="C2388" t="str">
            <v>HOMB POL SARGENTO 1RO</v>
          </cell>
          <cell r="D2388">
            <v>589.67999999999995</v>
          </cell>
        </row>
        <row r="2389">
          <cell r="A2389">
            <v>7703605</v>
          </cell>
          <cell r="B2389" t="str">
            <v>7703605</v>
          </cell>
          <cell r="C2389" t="str">
            <v>HOMB POL SARGENTO AYUDANTE</v>
          </cell>
          <cell r="D2389">
            <v>589.67999999999995</v>
          </cell>
        </row>
        <row r="2390">
          <cell r="A2390">
            <v>7703606</v>
          </cell>
          <cell r="B2390" t="str">
            <v>7703606</v>
          </cell>
          <cell r="C2390" t="str">
            <v>HOMB POL SUBOF PRINCIPAL</v>
          </cell>
          <cell r="D2390">
            <v>589.67999999999995</v>
          </cell>
        </row>
        <row r="2391">
          <cell r="A2391">
            <v>7703607</v>
          </cell>
          <cell r="B2391" t="str">
            <v>7703607</v>
          </cell>
          <cell r="C2391" t="str">
            <v>HOMB POL  SUBOF MAYOR</v>
          </cell>
          <cell r="D2391">
            <v>589.67999999999995</v>
          </cell>
        </row>
        <row r="2392">
          <cell r="A2392">
            <v>7703640</v>
          </cell>
          <cell r="B2392" t="str">
            <v>7703640</v>
          </cell>
          <cell r="C2392" t="str">
            <v>HOMB NEUQUEN CRIO INSP BORDADO BI</v>
          </cell>
          <cell r="D2392">
            <v>1300</v>
          </cell>
        </row>
        <row r="2393">
          <cell r="A2393">
            <v>7703651</v>
          </cell>
          <cell r="B2393" t="str">
            <v>7703651</v>
          </cell>
          <cell r="C2393" t="str">
            <v>HOMB BI SEG PRIVADA LIMIT 1 GALON</v>
          </cell>
          <cell r="D2393">
            <v>0</v>
          </cell>
        </row>
        <row r="2394">
          <cell r="A2394">
            <v>7703652</v>
          </cell>
          <cell r="B2394" t="str">
            <v>7703652</v>
          </cell>
          <cell r="C2394" t="str">
            <v>HOMB BI SEG PRIVADA LIMIT 2 GALONES</v>
          </cell>
          <cell r="D2394">
            <v>0</v>
          </cell>
        </row>
        <row r="2395">
          <cell r="A2395">
            <v>7703653</v>
          </cell>
          <cell r="B2395" t="str">
            <v>7703653</v>
          </cell>
          <cell r="C2395" t="str">
            <v>HOMB BI SEG PRIVADA LIMIT 3 GALONES</v>
          </cell>
          <cell r="D2395">
            <v>0</v>
          </cell>
        </row>
        <row r="2396">
          <cell r="A2396">
            <v>7703660</v>
          </cell>
          <cell r="B2396" t="str">
            <v>7703660</v>
          </cell>
          <cell r="C2396" t="str">
            <v>HOMB LMGE AZUL</v>
          </cell>
          <cell r="D2396">
            <v>471.74</v>
          </cell>
        </row>
        <row r="2397">
          <cell r="A2397">
            <v>7703664</v>
          </cell>
          <cell r="B2397" t="str">
            <v>7703664</v>
          </cell>
          <cell r="C2397" t="str">
            <v>HOMB LMGE VERDE 1ER ANIO</v>
          </cell>
          <cell r="D2397">
            <v>766.58</v>
          </cell>
        </row>
        <row r="2398">
          <cell r="A2398">
            <v>7703665</v>
          </cell>
          <cell r="B2398" t="str">
            <v>7703665</v>
          </cell>
          <cell r="C2398" t="str">
            <v>HOMB LMGE VERDE 2DO ANIO</v>
          </cell>
          <cell r="D2398">
            <v>766.58</v>
          </cell>
        </row>
        <row r="2399">
          <cell r="A2399">
            <v>7703666</v>
          </cell>
          <cell r="B2399" t="str">
            <v>7703666</v>
          </cell>
          <cell r="C2399" t="str">
            <v>HOMB LMGE VERDE 3ER ANIO</v>
          </cell>
          <cell r="D2399">
            <v>766.58</v>
          </cell>
        </row>
        <row r="2400">
          <cell r="A2400">
            <v>7703667</v>
          </cell>
          <cell r="B2400" t="str">
            <v>7703667</v>
          </cell>
          <cell r="C2400" t="str">
            <v>HOMB LMGE VERDE 4TO ANIO</v>
          </cell>
          <cell r="D2400">
            <v>766.58</v>
          </cell>
        </row>
        <row r="2401">
          <cell r="A2401">
            <v>7703668</v>
          </cell>
          <cell r="B2401" t="str">
            <v>7703668</v>
          </cell>
          <cell r="C2401" t="str">
            <v>HOMB LMGE VERDE 5TO ANIO</v>
          </cell>
          <cell r="D2401">
            <v>766.58</v>
          </cell>
        </row>
        <row r="2402">
          <cell r="A2402">
            <v>7703669</v>
          </cell>
          <cell r="B2402" t="str">
            <v>7703669</v>
          </cell>
          <cell r="C2402" t="str">
            <v>HOMB LMGE VERDE 6TO ANIO</v>
          </cell>
          <cell r="D2402">
            <v>766.58</v>
          </cell>
        </row>
        <row r="2403">
          <cell r="A2403">
            <v>7703670</v>
          </cell>
          <cell r="B2403" t="str">
            <v>7703670</v>
          </cell>
          <cell r="C2403" t="str">
            <v>HOMB NEUQUEN COMISARIO BORDAD RER</v>
          </cell>
          <cell r="D2403">
            <v>1300</v>
          </cell>
        </row>
        <row r="2404">
          <cell r="A2404" t="str">
            <v/>
          </cell>
          <cell r="B2404" t="str">
            <v>7703671	HOMB</v>
          </cell>
          <cell r="C2404" t="str">
            <v/>
          </cell>
          <cell r="D2404">
            <v>0</v>
          </cell>
        </row>
        <row r="2405">
          <cell r="A2405">
            <v>7703671</v>
          </cell>
          <cell r="B2405" t="str">
            <v>7703671</v>
          </cell>
          <cell r="C2405" t="str">
            <v>HOMB NEUQUEN CABO RER</v>
          </cell>
          <cell r="D2405">
            <v>0</v>
          </cell>
        </row>
        <row r="2406">
          <cell r="A2406">
            <v>7703672</v>
          </cell>
          <cell r="B2406" t="str">
            <v>7703672</v>
          </cell>
          <cell r="C2406" t="str">
            <v>HOMB NEUQUEN CABO 1RO RER</v>
          </cell>
          <cell r="D2406">
            <v>501.03</v>
          </cell>
        </row>
        <row r="2407">
          <cell r="A2407">
            <v>7703673</v>
          </cell>
          <cell r="B2407" t="str">
            <v>7703673</v>
          </cell>
          <cell r="C2407" t="str">
            <v>HOMB NEUQUEN SARGENTO RER</v>
          </cell>
          <cell r="D2407">
            <v>501.03</v>
          </cell>
        </row>
        <row r="2408">
          <cell r="A2408">
            <v>7703674</v>
          </cell>
          <cell r="B2408" t="str">
            <v>7703674</v>
          </cell>
          <cell r="C2408" t="str">
            <v>HOMB NEUQUEN SARGENTO 1RO RER</v>
          </cell>
          <cell r="D2408">
            <v>501.03</v>
          </cell>
        </row>
        <row r="2409">
          <cell r="A2409">
            <v>7703675</v>
          </cell>
          <cell r="B2409" t="str">
            <v>7703675</v>
          </cell>
          <cell r="C2409" t="str">
            <v>HOMB NEUQUEN SARG AYDTE RER</v>
          </cell>
          <cell r="D2409">
            <v>501.03</v>
          </cell>
        </row>
        <row r="2410">
          <cell r="A2410">
            <v>7703676</v>
          </cell>
          <cell r="B2410" t="str">
            <v>7703676</v>
          </cell>
          <cell r="C2410" t="str">
            <v>HOMB NEUQUEN SUBOFICIAL PPAL RER</v>
          </cell>
          <cell r="D2410">
            <v>501.03</v>
          </cell>
        </row>
        <row r="2411">
          <cell r="A2411">
            <v>7703678</v>
          </cell>
          <cell r="B2411" t="str">
            <v>7703678</v>
          </cell>
          <cell r="C2411" t="str">
            <v>HOMB NEUQUEN SUBOFICIAL MAYOR RER</v>
          </cell>
          <cell r="D2411">
            <v>501.03</v>
          </cell>
        </row>
        <row r="2412">
          <cell r="A2412" t="str">
            <v/>
          </cell>
          <cell r="B2412" t="str">
            <v>7703701	HOMB</v>
          </cell>
          <cell r="C2412" t="str">
            <v/>
          </cell>
          <cell r="D2412">
            <v>0</v>
          </cell>
        </row>
        <row r="2413">
          <cell r="A2413">
            <v>7703701</v>
          </cell>
          <cell r="B2413" t="str">
            <v>7703701</v>
          </cell>
          <cell r="C2413" t="str">
            <v>HOMB NEGRA CABO RER</v>
          </cell>
          <cell r="D2413">
            <v>589.67999999999995</v>
          </cell>
        </row>
        <row r="2414">
          <cell r="A2414">
            <v>7703702</v>
          </cell>
          <cell r="B2414" t="str">
            <v>7703702</v>
          </cell>
          <cell r="C2414" t="str">
            <v>HOMB NEGRA CABO 1 RER</v>
          </cell>
          <cell r="D2414">
            <v>589.67999999999995</v>
          </cell>
        </row>
        <row r="2415">
          <cell r="A2415" t="str">
            <v/>
          </cell>
          <cell r="B2415" t="str">
            <v>7703703	HOMB</v>
          </cell>
          <cell r="C2415" t="str">
            <v/>
          </cell>
          <cell r="D2415">
            <v>0</v>
          </cell>
        </row>
        <row r="2416">
          <cell r="A2416">
            <v>7703703</v>
          </cell>
          <cell r="B2416" t="str">
            <v>7703703</v>
          </cell>
          <cell r="C2416" t="str">
            <v>HOMB NEGRA SARGENTO RER</v>
          </cell>
          <cell r="D2416">
            <v>589.67999999999995</v>
          </cell>
        </row>
        <row r="2417">
          <cell r="A2417">
            <v>7703704</v>
          </cell>
          <cell r="B2417" t="str">
            <v>7703704</v>
          </cell>
          <cell r="C2417" t="str">
            <v>HOMB NEGRA SARGENTO 1 RER</v>
          </cell>
          <cell r="D2417">
            <v>589.67999999999995</v>
          </cell>
        </row>
        <row r="2418">
          <cell r="A2418" t="str">
            <v/>
          </cell>
          <cell r="B2418" t="str">
            <v>7703705	HOMB</v>
          </cell>
          <cell r="C2418" t="str">
            <v/>
          </cell>
          <cell r="D2418">
            <v>0</v>
          </cell>
        </row>
        <row r="2419">
          <cell r="A2419">
            <v>7703705</v>
          </cell>
          <cell r="B2419" t="str">
            <v>7703705</v>
          </cell>
          <cell r="C2419" t="str">
            <v>HOMB NEGRA SARGENTO AYUDANTE RER</v>
          </cell>
          <cell r="D2419">
            <v>589.67999999999995</v>
          </cell>
        </row>
        <row r="2420">
          <cell r="A2420" t="str">
            <v/>
          </cell>
          <cell r="B2420" t="str">
            <v>7703706	HOMB</v>
          </cell>
          <cell r="C2420" t="str">
            <v/>
          </cell>
          <cell r="D2420">
            <v>0</v>
          </cell>
        </row>
        <row r="2421">
          <cell r="A2421">
            <v>7703706</v>
          </cell>
          <cell r="B2421" t="str">
            <v>7703706</v>
          </cell>
          <cell r="C2421" t="str">
            <v>HOMB NEGRA SUB OP PRINCIPAL RER</v>
          </cell>
          <cell r="D2421">
            <v>589.67999999999995</v>
          </cell>
        </row>
        <row r="2422">
          <cell r="A2422" t="str">
            <v/>
          </cell>
          <cell r="B2422" t="str">
            <v>7703707	HOMB</v>
          </cell>
          <cell r="C2422" t="str">
            <v/>
          </cell>
          <cell r="D2422">
            <v>0</v>
          </cell>
        </row>
        <row r="2423">
          <cell r="A2423">
            <v>7703707</v>
          </cell>
          <cell r="B2423" t="str">
            <v>7703707</v>
          </cell>
          <cell r="C2423" t="str">
            <v>HOMB NEGRA SUB OF MAYOR RER</v>
          </cell>
          <cell r="D2423">
            <v>589.67999999999995</v>
          </cell>
        </row>
        <row r="2424">
          <cell r="A2424" t="str">
            <v/>
          </cell>
          <cell r="B2424" t="str">
            <v>7703713	HOMB</v>
          </cell>
          <cell r="C2424" t="str">
            <v/>
          </cell>
          <cell r="D2424">
            <v>0</v>
          </cell>
        </row>
        <row r="2425">
          <cell r="A2425">
            <v>7703713</v>
          </cell>
          <cell r="B2425" t="str">
            <v>7703713</v>
          </cell>
          <cell r="C2425" t="str">
            <v>HOMB VERDE SEGUNDO CTE GN RER</v>
          </cell>
          <cell r="D2425">
            <v>0</v>
          </cell>
        </row>
        <row r="2426">
          <cell r="A2426">
            <v>7703716</v>
          </cell>
          <cell r="B2426" t="str">
            <v>7703716</v>
          </cell>
          <cell r="C2426" t="str">
            <v>HOMBRERA VERDE CTE MAYOR GN BI</v>
          </cell>
          <cell r="D2426">
            <v>397.12</v>
          </cell>
        </row>
        <row r="2427">
          <cell r="A2427" t="str">
            <v/>
          </cell>
          <cell r="B2427" t="str">
            <v>7703777	HOMB</v>
          </cell>
          <cell r="C2427" t="str">
            <v/>
          </cell>
          <cell r="D2427">
            <v>0</v>
          </cell>
        </row>
        <row r="2428">
          <cell r="A2428">
            <v>7703777</v>
          </cell>
          <cell r="B2428" t="str">
            <v>7703777</v>
          </cell>
          <cell r="C2428" t="str">
            <v>HOMB BORD ORO SANTA CRUZ JEFE 4 ESTRE DG</v>
          </cell>
          <cell r="D2428">
            <v>8736</v>
          </cell>
        </row>
        <row r="2429">
          <cell r="A2429">
            <v>7703780</v>
          </cell>
          <cell r="B2429" t="str">
            <v>7703780</v>
          </cell>
          <cell r="C2429" t="str">
            <v>HOMB NEUQUEN CRIO MAYOR BORDADA BI</v>
          </cell>
          <cell r="D2429">
            <v>1400</v>
          </cell>
        </row>
        <row r="2430">
          <cell r="A2430">
            <v>7703815</v>
          </cell>
          <cell r="B2430" t="str">
            <v>7703815</v>
          </cell>
          <cell r="C2430" t="str">
            <v>HOMB GALA NUDO HUNGARO DORADA AZZ</v>
          </cell>
          <cell r="D2430">
            <v>2966.79</v>
          </cell>
        </row>
        <row r="2431">
          <cell r="A2431">
            <v>7703881</v>
          </cell>
          <cell r="B2431" t="str">
            <v>7703881</v>
          </cell>
          <cell r="C2431" t="str">
            <v>HOMB GALA NUDO HUNGARO PLATEADA AZZ</v>
          </cell>
          <cell r="D2431">
            <v>2982.47</v>
          </cell>
        </row>
        <row r="2432">
          <cell r="A2432">
            <v>7703888</v>
          </cell>
          <cell r="B2432" t="str">
            <v>7703888</v>
          </cell>
          <cell r="C2432" t="str">
            <v>HOMB BORD ORO SANTA CRUZ CRIO INSP 1S DG</v>
          </cell>
          <cell r="D2432">
            <v>4368</v>
          </cell>
        </row>
        <row r="2433">
          <cell r="A2433">
            <v>7703900</v>
          </cell>
          <cell r="B2433" t="str">
            <v>7703900</v>
          </cell>
          <cell r="C2433" t="str">
            <v>HOMB POLICIA NEGRA SIN BOTON MET</v>
          </cell>
          <cell r="D2433">
            <v>471.74</v>
          </cell>
        </row>
        <row r="2434">
          <cell r="A2434" t="str">
            <v/>
          </cell>
          <cell r="B2434" t="str">
            <v>7703901	HOMB</v>
          </cell>
          <cell r="C2434" t="str">
            <v/>
          </cell>
          <cell r="D2434">
            <v>0</v>
          </cell>
        </row>
        <row r="2435">
          <cell r="A2435">
            <v>7703901</v>
          </cell>
          <cell r="B2435" t="str">
            <v>7703901</v>
          </cell>
          <cell r="C2435" t="str">
            <v>HOMB BI STA CRUZ CRIO INSPECTOR RER</v>
          </cell>
          <cell r="D2435">
            <v>0</v>
          </cell>
        </row>
        <row r="2436">
          <cell r="A2436" t="str">
            <v/>
          </cell>
          <cell r="B2436" t="str">
            <v>7703902	HOMB</v>
          </cell>
          <cell r="C2436" t="str">
            <v/>
          </cell>
          <cell r="D2436">
            <v>0</v>
          </cell>
        </row>
        <row r="2437">
          <cell r="A2437">
            <v>7703902</v>
          </cell>
          <cell r="B2437" t="str">
            <v>7703902</v>
          </cell>
          <cell r="C2437" t="str">
            <v>HOMB BI STA CRUZ CRIO MAYOR RER</v>
          </cell>
          <cell r="D2437">
            <v>0</v>
          </cell>
        </row>
        <row r="2438">
          <cell r="A2438" t="str">
            <v/>
          </cell>
          <cell r="B2438" t="str">
            <v>7703903	HOMB</v>
          </cell>
          <cell r="C2438" t="str">
            <v/>
          </cell>
          <cell r="D2438">
            <v>0</v>
          </cell>
        </row>
        <row r="2439">
          <cell r="A2439">
            <v>7703903</v>
          </cell>
          <cell r="B2439" t="str">
            <v>7703903</v>
          </cell>
          <cell r="C2439" t="str">
            <v>HOMB BI STA CRUZ CRIO GRAL RER</v>
          </cell>
          <cell r="D2439">
            <v>0</v>
          </cell>
        </row>
        <row r="2440">
          <cell r="A2440" t="str">
            <v/>
          </cell>
          <cell r="B2440" t="str">
            <v>7703910	HOMB</v>
          </cell>
          <cell r="C2440" t="str">
            <v/>
          </cell>
          <cell r="D2440">
            <v>0</v>
          </cell>
        </row>
        <row r="2441">
          <cell r="A2441">
            <v>7703910</v>
          </cell>
          <cell r="B2441" t="str">
            <v>7703910</v>
          </cell>
          <cell r="C2441" t="str">
            <v>HOMB VERDE SUBALFERES GN RER</v>
          </cell>
          <cell r="D2441">
            <v>0</v>
          </cell>
        </row>
        <row r="2442">
          <cell r="A2442">
            <v>7703915</v>
          </cell>
          <cell r="B2442" t="str">
            <v>7703915</v>
          </cell>
          <cell r="C2442" t="str">
            <v>HOMBRERA VERDE CTE PPAL GN</v>
          </cell>
          <cell r="D2442">
            <v>397.12</v>
          </cell>
        </row>
        <row r="2443">
          <cell r="A2443" t="str">
            <v/>
          </cell>
          <cell r="B2443" t="str">
            <v>7703918	HOMB</v>
          </cell>
          <cell r="C2443" t="str">
            <v/>
          </cell>
          <cell r="D2443">
            <v>0</v>
          </cell>
        </row>
        <row r="2444">
          <cell r="A2444">
            <v>7703918</v>
          </cell>
          <cell r="B2444" t="str">
            <v>7703918</v>
          </cell>
          <cell r="C2444" t="str">
            <v>HOMB VERDE SIN GRADO GN CO RER</v>
          </cell>
          <cell r="D2444">
            <v>0</v>
          </cell>
        </row>
        <row r="2445">
          <cell r="A2445">
            <v>7703920</v>
          </cell>
          <cell r="B2445" t="str">
            <v>7703920</v>
          </cell>
          <cell r="C2445" t="str">
            <v>HOMB NEUQUEN CRIO GRAL BORDADA BI</v>
          </cell>
          <cell r="D2445">
            <v>1600</v>
          </cell>
        </row>
        <row r="2446">
          <cell r="A2446">
            <v>7703951</v>
          </cell>
          <cell r="B2446" t="str">
            <v>7703951</v>
          </cell>
          <cell r="C2446" t="str">
            <v>HOMB BORD ORO SANTA CRUZ CRIO GRAL3E DG</v>
          </cell>
          <cell r="D2446">
            <v>7280</v>
          </cell>
        </row>
        <row r="2447">
          <cell r="A2447" t="str">
            <v/>
          </cell>
          <cell r="B2447" t="str">
            <v xml:space="preserve">7703987	DO	0	</v>
          </cell>
          <cell r="C2447" t="str">
            <v/>
          </cell>
          <cell r="D2447">
            <v>0</v>
          </cell>
        </row>
        <row r="2448">
          <cell r="A2448">
            <v>7703987</v>
          </cell>
          <cell r="B2448" t="str">
            <v>7703987</v>
          </cell>
          <cell r="C2448" t="str">
            <v>DO</v>
          </cell>
          <cell r="D2448">
            <v>0</v>
          </cell>
        </row>
        <row r="2449">
          <cell r="A2449">
            <v>7703994</v>
          </cell>
          <cell r="B2449" t="str">
            <v>7703994</v>
          </cell>
          <cell r="C2449" t="str">
            <v>HOMB BORD ORO CRIO STA CRUZ SIN ESTRE DG</v>
          </cell>
          <cell r="D2449">
            <v>3016</v>
          </cell>
        </row>
        <row r="2450">
          <cell r="A2450" t="str">
            <v/>
          </cell>
          <cell r="B2450" t="str">
            <v>7703999	HOMB</v>
          </cell>
          <cell r="C2450" t="str">
            <v/>
          </cell>
          <cell r="D2450">
            <v>0</v>
          </cell>
        </row>
        <row r="2451">
          <cell r="A2451">
            <v>7703999</v>
          </cell>
          <cell r="B2451" t="str">
            <v>7703999</v>
          </cell>
          <cell r="C2451" t="str">
            <v>HOMB BORD ORO SANTA CRUZ CRIO MAYOR  DG</v>
          </cell>
          <cell r="D2451">
            <v>5248.05</v>
          </cell>
        </row>
        <row r="2452">
          <cell r="A2452" t="str">
            <v/>
          </cell>
          <cell r="B2452" t="str">
            <v>7707-536</v>
          </cell>
          <cell r="C2452" t="str">
            <v>METAL HACHA BOMBERO OFICIAL 25*39</v>
          </cell>
          <cell r="D2452">
            <v>0</v>
          </cell>
        </row>
        <row r="2453">
          <cell r="A2453" t="str">
            <v/>
          </cell>
          <cell r="B2453" t="str">
            <v>7707000	METAL</v>
          </cell>
          <cell r="C2453" t="str">
            <v/>
          </cell>
          <cell r="D2453">
            <v>0</v>
          </cell>
        </row>
        <row r="2454">
          <cell r="A2454">
            <v>7707000</v>
          </cell>
          <cell r="B2454" t="str">
            <v>7707000</v>
          </cell>
          <cell r="C2454" t="str">
            <v>METAL SOL JEFE PROV. BS.AS. NEUQUEN FEM</v>
          </cell>
          <cell r="D2454">
            <v>0</v>
          </cell>
        </row>
        <row r="2455">
          <cell r="A2455">
            <v>7707001</v>
          </cell>
          <cell r="B2455" t="str">
            <v>7707001</v>
          </cell>
          <cell r="C2455" t="str">
            <v>METAL VIVO POL FED NUEVO MOD DORAD FEM</v>
          </cell>
          <cell r="D2455">
            <v>174.72</v>
          </cell>
        </row>
        <row r="2456">
          <cell r="A2456">
            <v>7707002</v>
          </cell>
          <cell r="B2456" t="str">
            <v>7707002</v>
          </cell>
          <cell r="C2456" t="str">
            <v>METAL RIEL DE 2 FEM</v>
          </cell>
          <cell r="D2456">
            <v>318.43</v>
          </cell>
        </row>
        <row r="2457">
          <cell r="A2457" t="str">
            <v/>
          </cell>
          <cell r="B2457" t="str">
            <v>7707003	METAL</v>
          </cell>
          <cell r="C2457" t="str">
            <v/>
          </cell>
          <cell r="D2457">
            <v>0</v>
          </cell>
        </row>
        <row r="2458">
          <cell r="A2458">
            <v>7707003</v>
          </cell>
          <cell r="B2458" t="str">
            <v>7707003</v>
          </cell>
          <cell r="C2458" t="str">
            <v>METAL VIVO POL FED NUEVO MOD PLATEA RER</v>
          </cell>
          <cell r="D2458">
            <v>165.11</v>
          </cell>
        </row>
        <row r="2459">
          <cell r="A2459" t="str">
            <v/>
          </cell>
          <cell r="B2459" t="str">
            <v>7707004	METAL</v>
          </cell>
          <cell r="C2459" t="str">
            <v/>
          </cell>
          <cell r="D2459">
            <v>0</v>
          </cell>
        </row>
        <row r="2460">
          <cell r="A2460">
            <v>7707004</v>
          </cell>
          <cell r="B2460" t="str">
            <v>7707004</v>
          </cell>
          <cell r="C2460" t="str">
            <v>METAL HEBILLA CAJITA STA CRUZ RER</v>
          </cell>
          <cell r="D2460">
            <v>0</v>
          </cell>
        </row>
        <row r="2461">
          <cell r="A2461" t="str">
            <v/>
          </cell>
          <cell r="B2461" t="str">
            <v>7707005	ESC S</v>
          </cell>
          <cell r="C2461" t="str">
            <v/>
          </cell>
          <cell r="D2461">
            <v>0</v>
          </cell>
        </row>
        <row r="2462">
          <cell r="A2462">
            <v>7707005</v>
          </cell>
          <cell r="B2462" t="str">
            <v>7707005</v>
          </cell>
          <cell r="C2462" t="str">
            <v>ESC SEGURIDAD FEEL SAFE</v>
          </cell>
          <cell r="D2462">
            <v>0</v>
          </cell>
        </row>
        <row r="2463">
          <cell r="A2463" t="str">
            <v/>
          </cell>
          <cell r="B2463" t="str">
            <v>7707006	METAL</v>
          </cell>
          <cell r="C2463" t="str">
            <v/>
          </cell>
          <cell r="D2463">
            <v>0</v>
          </cell>
        </row>
        <row r="2464">
          <cell r="A2464">
            <v>7707006</v>
          </cell>
          <cell r="B2464" t="str">
            <v>7707006</v>
          </cell>
          <cell r="C2464" t="str">
            <v>METAL SNAP DOR PIN RER</v>
          </cell>
          <cell r="D2464">
            <v>0</v>
          </cell>
        </row>
        <row r="2465">
          <cell r="A2465">
            <v>7707007</v>
          </cell>
          <cell r="B2465" t="str">
            <v>7707007</v>
          </cell>
          <cell r="C2465" t="str">
            <v>METAL VIVO POL FER VIEJO MODELO PLAT FEM</v>
          </cell>
          <cell r="D2465">
            <v>0</v>
          </cell>
        </row>
        <row r="2466">
          <cell r="A2466">
            <v>7707008</v>
          </cell>
          <cell r="B2466" t="str">
            <v>7707008</v>
          </cell>
          <cell r="C2466" t="str">
            <v>METAL VIVO POL FED VIEJO MODELO DOR FEM</v>
          </cell>
          <cell r="D2466">
            <v>0</v>
          </cell>
        </row>
        <row r="2467">
          <cell r="A2467" t="str">
            <v/>
          </cell>
          <cell r="B2467" t="str">
            <v>7707009	METAL</v>
          </cell>
          <cell r="C2467" t="str">
            <v/>
          </cell>
          <cell r="D2467">
            <v>0</v>
          </cell>
        </row>
        <row r="2468">
          <cell r="A2468">
            <v>7707009</v>
          </cell>
          <cell r="B2468" t="str">
            <v>7707009</v>
          </cell>
          <cell r="C2468" t="str">
            <v>METAL SNAP DE SILICONA EL PAR RER</v>
          </cell>
          <cell r="D2468">
            <v>0</v>
          </cell>
        </row>
        <row r="2469">
          <cell r="A2469" t="str">
            <v/>
          </cell>
          <cell r="B2469" t="str">
            <v>7707010	METAL</v>
          </cell>
          <cell r="C2469" t="str">
            <v/>
          </cell>
          <cell r="D2469">
            <v>0</v>
          </cell>
        </row>
        <row r="2470">
          <cell r="A2470">
            <v>7707010</v>
          </cell>
          <cell r="B2470" t="str">
            <v>7707010</v>
          </cell>
          <cell r="C2470" t="str">
            <v>METAL HEBILLA CUADRADA SALIDA LMGE BM</v>
          </cell>
          <cell r="D2470">
            <v>1120.3800000000001</v>
          </cell>
        </row>
        <row r="2471">
          <cell r="A2471">
            <v>7707011</v>
          </cell>
          <cell r="B2471" t="str">
            <v>7707011</v>
          </cell>
          <cell r="C2471" t="str">
            <v>METAL HEBILLA GALA C PASADOR LABRADO FEM</v>
          </cell>
          <cell r="D2471">
            <v>2200</v>
          </cell>
        </row>
        <row r="2472">
          <cell r="A2472">
            <v>7707012</v>
          </cell>
          <cell r="B2472" t="str">
            <v>7707012</v>
          </cell>
          <cell r="C2472" t="str">
            <v>BANDERA ECO ( EL PAR) RER</v>
          </cell>
          <cell r="D2472">
            <v>28.88</v>
          </cell>
        </row>
        <row r="2473">
          <cell r="A2473">
            <v>7707013</v>
          </cell>
          <cell r="B2473" t="str">
            <v>7707013</v>
          </cell>
          <cell r="C2473" t="str">
            <v>METAL RIEL DE 3 FEM</v>
          </cell>
          <cell r="D2473">
            <v>365.6</v>
          </cell>
        </row>
        <row r="2474">
          <cell r="A2474" t="str">
            <v/>
          </cell>
          <cell r="B2474" t="str">
            <v>7707014	HEBIL</v>
          </cell>
          <cell r="C2474" t="str">
            <v/>
          </cell>
          <cell r="D2474">
            <v>0</v>
          </cell>
        </row>
        <row r="2475">
          <cell r="A2475">
            <v>7707014</v>
          </cell>
          <cell r="B2475" t="str">
            <v>7707014</v>
          </cell>
          <cell r="C2475" t="str">
            <v>HEBILLA CINTURON AMERICANO RER</v>
          </cell>
          <cell r="D2475">
            <v>0</v>
          </cell>
        </row>
        <row r="2476">
          <cell r="A2476" t="str">
            <v/>
          </cell>
          <cell r="B2476" t="str">
            <v>7707015	BANDE</v>
          </cell>
          <cell r="C2476" t="str">
            <v/>
          </cell>
          <cell r="D2476">
            <v>0</v>
          </cell>
        </row>
        <row r="2477">
          <cell r="A2477">
            <v>7707015</v>
          </cell>
          <cell r="B2477" t="str">
            <v>7707015</v>
          </cell>
          <cell r="C2477" t="str">
            <v>BANDERA ECO MALVINAS (EL PAR)</v>
          </cell>
          <cell r="D2477">
            <v>0</v>
          </cell>
        </row>
        <row r="2478">
          <cell r="A2478" t="str">
            <v/>
          </cell>
          <cell r="B2478" t="str">
            <v>7707016	HEBIL</v>
          </cell>
          <cell r="C2478" t="str">
            <v/>
          </cell>
          <cell r="D2478">
            <v>0</v>
          </cell>
        </row>
        <row r="2479">
          <cell r="A2479">
            <v>7707016</v>
          </cell>
          <cell r="B2479" t="str">
            <v>7707016</v>
          </cell>
          <cell r="C2479" t="str">
            <v>HEBILLA CINTURON SEG 3 PUNTOS 4265</v>
          </cell>
          <cell r="D2479">
            <v>0</v>
          </cell>
        </row>
        <row r="2480">
          <cell r="A2480">
            <v>7707017</v>
          </cell>
          <cell r="B2480" t="str">
            <v>7707017</v>
          </cell>
          <cell r="C2480" t="str">
            <v>HEBILLA DOR CINTO TROPA RER</v>
          </cell>
          <cell r="D2480">
            <v>126.35</v>
          </cell>
        </row>
        <row r="2481">
          <cell r="A2481" t="str">
            <v/>
          </cell>
          <cell r="B2481" t="str">
            <v>7707018	HEBIL</v>
          </cell>
          <cell r="C2481" t="str">
            <v/>
          </cell>
          <cell r="D2481">
            <v>0</v>
          </cell>
        </row>
        <row r="2482">
          <cell r="A2482">
            <v>7707018</v>
          </cell>
          <cell r="B2482" t="str">
            <v>7707018</v>
          </cell>
          <cell r="C2482" t="str">
            <v>HEBILLA CINTURON SEG 3.0 PUNTOS 4261</v>
          </cell>
          <cell r="D2482">
            <v>0</v>
          </cell>
        </row>
        <row r="2483">
          <cell r="A2483" t="str">
            <v/>
          </cell>
          <cell r="B2483" t="str">
            <v>7707019	PASAD</v>
          </cell>
          <cell r="C2483" t="str">
            <v/>
          </cell>
          <cell r="D2483">
            <v>0</v>
          </cell>
        </row>
        <row r="2484">
          <cell r="A2484">
            <v>7707019</v>
          </cell>
          <cell r="B2484" t="str">
            <v>7707019</v>
          </cell>
          <cell r="C2484" t="str">
            <v>PASADOR RECTO  PARA CINTURON RER</v>
          </cell>
          <cell r="D2484">
            <v>0</v>
          </cell>
        </row>
        <row r="2485">
          <cell r="A2485" t="str">
            <v/>
          </cell>
          <cell r="B2485" t="str">
            <v>7707020	PASAD</v>
          </cell>
          <cell r="C2485" t="str">
            <v/>
          </cell>
          <cell r="D2485">
            <v>0</v>
          </cell>
        </row>
        <row r="2486">
          <cell r="A2486">
            <v>7707020</v>
          </cell>
          <cell r="B2486" t="str">
            <v>7707020</v>
          </cell>
          <cell r="C2486" t="str">
            <v>PASADOR CURVO PARA CINTURON RER</v>
          </cell>
          <cell r="D2486">
            <v>0</v>
          </cell>
        </row>
        <row r="2487">
          <cell r="A2487">
            <v>7707021</v>
          </cell>
          <cell r="B2487" t="str">
            <v>7707021</v>
          </cell>
          <cell r="C2487" t="str">
            <v>METAL HEBILLA BOMBERO RED PLA RER</v>
          </cell>
          <cell r="D2487">
            <v>0</v>
          </cell>
        </row>
        <row r="2488">
          <cell r="A2488">
            <v>7707025</v>
          </cell>
          <cell r="B2488" t="str">
            <v>7707025</v>
          </cell>
          <cell r="C2488" t="str">
            <v>METAL ESTRELLA PLAT ANT. 5 PUNTAS FEM</v>
          </cell>
          <cell r="D2488">
            <v>88.45</v>
          </cell>
        </row>
        <row r="2489">
          <cell r="A2489">
            <v>7707051</v>
          </cell>
          <cell r="B2489" t="str">
            <v>7707051</v>
          </cell>
          <cell r="C2489" t="str">
            <v>SILBATO  CON BRUJULA H3-1 RER</v>
          </cell>
          <cell r="D2489">
            <v>283.97000000000003</v>
          </cell>
        </row>
        <row r="2490">
          <cell r="A2490" t="str">
            <v/>
          </cell>
          <cell r="B2490" t="str">
            <v>7707060	METAL</v>
          </cell>
          <cell r="C2490" t="str">
            <v/>
          </cell>
          <cell r="D2490">
            <v>0</v>
          </cell>
        </row>
        <row r="2491">
          <cell r="A2491">
            <v>7707060</v>
          </cell>
          <cell r="B2491" t="str">
            <v>7707060</v>
          </cell>
          <cell r="C2491" t="str">
            <v>METAL ESTRELLA S. LUIS DOR CHICA FEM</v>
          </cell>
          <cell r="D2491">
            <v>0</v>
          </cell>
        </row>
        <row r="2492">
          <cell r="A2492">
            <v>7707061</v>
          </cell>
          <cell r="B2492" t="str">
            <v>7707061</v>
          </cell>
          <cell r="C2492" t="str">
            <v>METAL ESTRELLA S. LUIS PLAT C RER</v>
          </cell>
          <cell r="D2492">
            <v>0</v>
          </cell>
        </row>
        <row r="2493">
          <cell r="A2493">
            <v>7707070</v>
          </cell>
          <cell r="B2493" t="str">
            <v>7707070</v>
          </cell>
          <cell r="C2493" t="str">
            <v>METAL VIVO PROV. BS. AS. DORADO FEM</v>
          </cell>
          <cell r="D2493">
            <v>176.89</v>
          </cell>
        </row>
        <row r="2494">
          <cell r="A2494" t="str">
            <v/>
          </cell>
          <cell r="B2494" t="str">
            <v>7707071	METAL</v>
          </cell>
          <cell r="C2494" t="str">
            <v/>
          </cell>
          <cell r="D2494">
            <v>0</v>
          </cell>
        </row>
        <row r="2495">
          <cell r="A2495">
            <v>7707071</v>
          </cell>
          <cell r="B2495" t="str">
            <v>7707071</v>
          </cell>
          <cell r="C2495" t="str">
            <v>METAL VIVO PROV. BS. AS. PLATEADO FEM</v>
          </cell>
          <cell r="D2495">
            <v>530.70000000000005</v>
          </cell>
        </row>
        <row r="2496">
          <cell r="A2496" t="str">
            <v/>
          </cell>
          <cell r="B2496" t="str">
            <v>7707074	METAL</v>
          </cell>
          <cell r="C2496" t="str">
            <v/>
          </cell>
          <cell r="D2496">
            <v>0</v>
          </cell>
        </row>
        <row r="2497">
          <cell r="A2497">
            <v>7707074</v>
          </cell>
          <cell r="B2497" t="str">
            <v>7707074</v>
          </cell>
          <cell r="C2497" t="str">
            <v>METAL INSIGNIA CAPITAN PROV. BS. AS. FEM</v>
          </cell>
          <cell r="D2497">
            <v>0</v>
          </cell>
        </row>
        <row r="2498">
          <cell r="A2498" t="str">
            <v/>
          </cell>
          <cell r="B2498" t="str">
            <v>7707079	METAL</v>
          </cell>
          <cell r="C2498" t="str">
            <v/>
          </cell>
          <cell r="D2498">
            <v>0</v>
          </cell>
        </row>
        <row r="2499">
          <cell r="A2499">
            <v>7707079</v>
          </cell>
          <cell r="B2499" t="str">
            <v>7707079</v>
          </cell>
          <cell r="C2499" t="str">
            <v>METAL FLEJE OFICIAL PROV BSAS PLATEA FEM</v>
          </cell>
          <cell r="D2499">
            <v>0</v>
          </cell>
        </row>
        <row r="2500">
          <cell r="A2500">
            <v>7707081</v>
          </cell>
          <cell r="B2500" t="str">
            <v>7707081</v>
          </cell>
          <cell r="C2500" t="str">
            <v>METAL ESTRELLA SAN LUIS DOR GRANDE FEM</v>
          </cell>
          <cell r="D2500">
            <v>0</v>
          </cell>
        </row>
        <row r="2501">
          <cell r="A2501">
            <v>7707100</v>
          </cell>
          <cell r="B2501" t="str">
            <v>7707100</v>
          </cell>
          <cell r="C2501" t="str">
            <v>METAL PALMAS LAUREL CRUZADO 20*40 C FEM</v>
          </cell>
          <cell r="D2501">
            <v>235.87</v>
          </cell>
        </row>
        <row r="2502">
          <cell r="A2502">
            <v>7707105</v>
          </cell>
          <cell r="B2502" t="str">
            <v>7707105</v>
          </cell>
          <cell r="C2502" t="str">
            <v>ESC GORRA ORO STA CRUZ DG</v>
          </cell>
          <cell r="D2502">
            <v>3432</v>
          </cell>
        </row>
        <row r="2503">
          <cell r="A2503" t="str">
            <v/>
          </cell>
          <cell r="B2503" t="str">
            <v>7707110	METAL</v>
          </cell>
          <cell r="C2503" t="str">
            <v/>
          </cell>
          <cell r="D2503">
            <v>0</v>
          </cell>
        </row>
        <row r="2504">
          <cell r="A2504">
            <v>7707110</v>
          </cell>
          <cell r="B2504" t="str">
            <v>7707110</v>
          </cell>
          <cell r="C2504" t="str">
            <v>METAL LAPIZ PARA CORDON POR UNIDAD RER</v>
          </cell>
          <cell r="D2504">
            <v>0</v>
          </cell>
        </row>
        <row r="2505">
          <cell r="A2505">
            <v>7707113</v>
          </cell>
          <cell r="B2505" t="str">
            <v>7707113</v>
          </cell>
          <cell r="C2505" t="str">
            <v>METAL ROSETON Y/O ESTADO MAYOR NEUQUEN</v>
          </cell>
          <cell r="D2505">
            <v>780</v>
          </cell>
        </row>
        <row r="2506">
          <cell r="A2506">
            <v>7707115</v>
          </cell>
          <cell r="B2506" t="str">
            <v>7707115</v>
          </cell>
          <cell r="C2506" t="str">
            <v>METAL RUEDA ALADA NQN DOR FEM</v>
          </cell>
          <cell r="D2506">
            <v>306.63</v>
          </cell>
        </row>
        <row r="2507">
          <cell r="A2507" t="str">
            <v/>
          </cell>
          <cell r="B2507" t="str">
            <v>7707116	METAL</v>
          </cell>
          <cell r="C2507" t="str">
            <v/>
          </cell>
          <cell r="D2507">
            <v>0</v>
          </cell>
        </row>
        <row r="2508">
          <cell r="A2508">
            <v>7707116</v>
          </cell>
          <cell r="B2508" t="str">
            <v>7707116</v>
          </cell>
          <cell r="C2508" t="str">
            <v>METAL ALAS DE CHOFER RER</v>
          </cell>
          <cell r="D2508">
            <v>0</v>
          </cell>
        </row>
        <row r="2509">
          <cell r="A2509">
            <v>7707120</v>
          </cell>
          <cell r="B2509" t="str">
            <v>7707120</v>
          </cell>
          <cell r="C2509" t="str">
            <v>METAL LAUREL SIMPLE GRANDE EL PAR C RER</v>
          </cell>
          <cell r="D2509">
            <v>1179.3499999999999</v>
          </cell>
        </row>
        <row r="2510">
          <cell r="A2510">
            <v>7707122</v>
          </cell>
          <cell r="B2510" t="str">
            <v>7707122</v>
          </cell>
          <cell r="C2510" t="str">
            <v>METAL LAUREL CRUZADO CHICO 20*40 RER</v>
          </cell>
          <cell r="D2510">
            <v>0</v>
          </cell>
        </row>
        <row r="2511">
          <cell r="A2511">
            <v>7707136</v>
          </cell>
          <cell r="B2511" t="str">
            <v>7707136</v>
          </cell>
          <cell r="C2511" t="str">
            <v>BANDERA ARG.BORD. 7.20X4.40   BARG BI</v>
          </cell>
          <cell r="D2511">
            <v>259.99</v>
          </cell>
        </row>
        <row r="2512">
          <cell r="A2512">
            <v>7707139</v>
          </cell>
          <cell r="B2512" t="str">
            <v>7707139</v>
          </cell>
          <cell r="C2512" t="str">
            <v>METAL HEBILLA RED NEUQUEN PLATEADA FEM</v>
          </cell>
          <cell r="D2512">
            <v>1310.4000000000001</v>
          </cell>
        </row>
        <row r="2513">
          <cell r="A2513">
            <v>7707154</v>
          </cell>
          <cell r="B2513" t="str">
            <v>7707154</v>
          </cell>
          <cell r="C2513" t="str">
            <v>METAL ROMBO 22 PLATEADO FEM</v>
          </cell>
          <cell r="D2513">
            <v>174.72</v>
          </cell>
        </row>
        <row r="2514">
          <cell r="A2514">
            <v>7707159</v>
          </cell>
          <cell r="B2514" t="str">
            <v>7707159</v>
          </cell>
          <cell r="C2514" t="str">
            <v>BANDERA ARG  BAJA VISIB BARG BI</v>
          </cell>
          <cell r="D2514">
            <v>272.99</v>
          </cell>
        </row>
        <row r="2515">
          <cell r="A2515">
            <v>7707160</v>
          </cell>
          <cell r="B2515" t="str">
            <v>7707160</v>
          </cell>
          <cell r="C2515" t="str">
            <v>METAL RIEL P/NOMBRE  PLATA FEM</v>
          </cell>
          <cell r="D2515">
            <v>589.67999999999995</v>
          </cell>
        </row>
        <row r="2516">
          <cell r="A2516">
            <v>7707161</v>
          </cell>
          <cell r="B2516" t="str">
            <v>7707161</v>
          </cell>
          <cell r="C2516" t="str">
            <v>METAL RIEL P/NOMBRE DORADO FEM</v>
          </cell>
          <cell r="D2516">
            <v>884</v>
          </cell>
        </row>
        <row r="2517">
          <cell r="A2517">
            <v>7707170</v>
          </cell>
          <cell r="B2517" t="str">
            <v>7707170</v>
          </cell>
          <cell r="C2517" t="str">
            <v>METAL INSIGNIA CABO A SAR RER</v>
          </cell>
          <cell r="D2517">
            <v>223.81</v>
          </cell>
        </row>
        <row r="2518">
          <cell r="A2518">
            <v>7707200</v>
          </cell>
          <cell r="B2518" t="str">
            <v>7707200</v>
          </cell>
          <cell r="C2518" t="str">
            <v>METAL ESC P/CASQ/BOINA NEUQUEN RER</v>
          </cell>
          <cell r="D2518">
            <v>433.25</v>
          </cell>
        </row>
        <row r="2519">
          <cell r="A2519">
            <v>7707220</v>
          </cell>
          <cell r="B2519" t="str">
            <v>7707220</v>
          </cell>
          <cell r="C2519" t="str">
            <v>METAL BARRAS ANTIGUEDAD SIN PIN RER</v>
          </cell>
          <cell r="D2519">
            <v>549.99</v>
          </cell>
        </row>
        <row r="2520">
          <cell r="A2520" t="str">
            <v/>
          </cell>
          <cell r="B2520" t="str">
            <v>7707222	CINT</v>
          </cell>
          <cell r="C2520" t="str">
            <v/>
          </cell>
          <cell r="D2520">
            <v>0</v>
          </cell>
        </row>
        <row r="2521">
          <cell r="A2521">
            <v>7707222</v>
          </cell>
          <cell r="B2521" t="str">
            <v>7707222</v>
          </cell>
          <cell r="C2521" t="str">
            <v>CINT CUERO C/HEBILLA DORADA NQN RER</v>
          </cell>
          <cell r="D2521">
            <v>0</v>
          </cell>
        </row>
        <row r="2522">
          <cell r="A2522">
            <v>7707223</v>
          </cell>
          <cell r="B2522" t="str">
            <v>7707223</v>
          </cell>
          <cell r="C2522" t="str">
            <v>METAL. PENIT BALANZA DOR RER</v>
          </cell>
          <cell r="D2522">
            <v>164.87</v>
          </cell>
        </row>
        <row r="2523">
          <cell r="A2523" t="str">
            <v/>
          </cell>
          <cell r="B2523" t="str">
            <v>7707226	METAL</v>
          </cell>
          <cell r="C2523" t="str">
            <v/>
          </cell>
          <cell r="D2523">
            <v>0</v>
          </cell>
        </row>
        <row r="2524">
          <cell r="A2524">
            <v>7707226</v>
          </cell>
          <cell r="B2524" t="str">
            <v>7707226</v>
          </cell>
          <cell r="C2524" t="str">
            <v>METAL LLAVERO POLICIA DE STA CRUZ RER</v>
          </cell>
          <cell r="D2524">
            <v>0</v>
          </cell>
        </row>
        <row r="2525">
          <cell r="A2525">
            <v>7707235</v>
          </cell>
          <cell r="B2525" t="str">
            <v>7707235</v>
          </cell>
          <cell r="C2525" t="str">
            <v>METAL BARRAS ANTIGU CON PIN FEM</v>
          </cell>
          <cell r="D2525">
            <v>589.66999999999996</v>
          </cell>
        </row>
        <row r="2526">
          <cell r="A2526" t="str">
            <v/>
          </cell>
          <cell r="B2526" t="str">
            <v>7707236	METAL</v>
          </cell>
          <cell r="C2526" t="str">
            <v/>
          </cell>
          <cell r="D2526">
            <v>0</v>
          </cell>
        </row>
        <row r="2527">
          <cell r="A2527">
            <v>7707236</v>
          </cell>
          <cell r="B2527" t="str">
            <v>7707236</v>
          </cell>
          <cell r="C2527" t="str">
            <v>METAL EMBLEMA BOINA UCCEE RER</v>
          </cell>
          <cell r="D2527">
            <v>0</v>
          </cell>
        </row>
        <row r="2528">
          <cell r="A2528">
            <v>7707237</v>
          </cell>
          <cell r="B2528" t="str">
            <v>7707237</v>
          </cell>
          <cell r="C2528" t="str">
            <v>METAL EMBL BOINA MECANIZADA</v>
          </cell>
          <cell r="D2528">
            <v>278.27</v>
          </cell>
        </row>
        <row r="2529">
          <cell r="A2529">
            <v>7707246</v>
          </cell>
          <cell r="B2529" t="str">
            <v>7707246</v>
          </cell>
          <cell r="C2529" t="str">
            <v>METAL RIEL DE 4 FEM</v>
          </cell>
          <cell r="D2529">
            <v>412.78</v>
          </cell>
        </row>
        <row r="2530">
          <cell r="A2530">
            <v>7707260</v>
          </cell>
          <cell r="B2530" t="str">
            <v>7707260</v>
          </cell>
          <cell r="C2530" t="str">
            <v>METAL SILBATO DE RONDA FEM</v>
          </cell>
          <cell r="D2530">
            <v>589.67999999999995</v>
          </cell>
        </row>
        <row r="2531">
          <cell r="A2531">
            <v>7707266</v>
          </cell>
          <cell r="B2531" t="str">
            <v>7707266</v>
          </cell>
          <cell r="C2531" t="str">
            <v>PECT. EJERCITO ARGENTINO   BARG BI</v>
          </cell>
          <cell r="D2531">
            <v>189.55</v>
          </cell>
        </row>
        <row r="2532">
          <cell r="A2532">
            <v>7707267</v>
          </cell>
          <cell r="B2532" t="str">
            <v>7707267</v>
          </cell>
          <cell r="C2532" t="str">
            <v>PECT. OSCA NEGRO ENGOMADO BI</v>
          </cell>
          <cell r="D2532">
            <v>206.92</v>
          </cell>
        </row>
        <row r="2533">
          <cell r="A2533">
            <v>7707273</v>
          </cell>
          <cell r="B2533" t="str">
            <v>7707273</v>
          </cell>
          <cell r="C2533" t="str">
            <v>METAL BOTON STA CRUZ 22 PLATEADO FEM</v>
          </cell>
          <cell r="D2533">
            <v>218.4</v>
          </cell>
        </row>
        <row r="2534">
          <cell r="A2534">
            <v>7707274</v>
          </cell>
          <cell r="B2534" t="str">
            <v>7707274</v>
          </cell>
          <cell r="C2534" t="str">
            <v>METAL BOTON STA CRUZ 16 OJAL PLATEAD FEM</v>
          </cell>
          <cell r="D2534">
            <v>196.56</v>
          </cell>
        </row>
        <row r="2535">
          <cell r="A2535">
            <v>7707275</v>
          </cell>
          <cell r="B2535" t="str">
            <v>7707275</v>
          </cell>
          <cell r="C2535" t="str">
            <v>METAL BOTON STA CRUZ 16 OJAL DORADO FEM</v>
          </cell>
          <cell r="D2535">
            <v>196.56</v>
          </cell>
        </row>
        <row r="2536">
          <cell r="A2536">
            <v>7707276</v>
          </cell>
          <cell r="B2536" t="str">
            <v>7707276</v>
          </cell>
          <cell r="C2536" t="str">
            <v>METAL BOTON STA CRUZ 12 C/PATAS PLAT FEM</v>
          </cell>
          <cell r="D2536">
            <v>163.80000000000001</v>
          </cell>
        </row>
        <row r="2537">
          <cell r="A2537">
            <v>7707277</v>
          </cell>
          <cell r="B2537" t="str">
            <v>7707277</v>
          </cell>
          <cell r="C2537" t="str">
            <v>METAL BOTON STA CRUZ 12 C/PATAS DOR FEM</v>
          </cell>
          <cell r="D2537">
            <v>170</v>
          </cell>
        </row>
        <row r="2538">
          <cell r="A2538">
            <v>7707278</v>
          </cell>
          <cell r="B2538" t="str">
            <v>7707278</v>
          </cell>
          <cell r="C2538" t="str">
            <v>METAL BOTON STA CRUZ 22 DORADO FEM</v>
          </cell>
          <cell r="D2538">
            <v>218.4</v>
          </cell>
        </row>
        <row r="2539">
          <cell r="A2539">
            <v>7707279</v>
          </cell>
          <cell r="B2539" t="str">
            <v>7707279</v>
          </cell>
          <cell r="C2539" t="str">
            <v>METAL BOTON NQUEN 16 MM DORAD C/PATAS BM</v>
          </cell>
          <cell r="D2539">
            <v>218.39</v>
          </cell>
        </row>
        <row r="2540">
          <cell r="A2540" t="str">
            <v/>
          </cell>
          <cell r="B2540" t="str">
            <v>7707280	METAL</v>
          </cell>
          <cell r="C2540" t="str">
            <v/>
          </cell>
          <cell r="D2540">
            <v>0</v>
          </cell>
        </row>
        <row r="2541">
          <cell r="A2541">
            <v>7707280</v>
          </cell>
          <cell r="B2541" t="str">
            <v>7707280</v>
          </cell>
          <cell r="C2541" t="str">
            <v>METAL PROV. BS.AS. SARGENTO FEM</v>
          </cell>
          <cell r="D2541">
            <v>0</v>
          </cell>
        </row>
        <row r="2542">
          <cell r="A2542">
            <v>7707281</v>
          </cell>
          <cell r="B2542" t="str">
            <v>7707281</v>
          </cell>
          <cell r="C2542" t="str">
            <v>METAL ESC GORRA TMAN PLAT SUBOF. RER</v>
          </cell>
          <cell r="D2542">
            <v>792.29</v>
          </cell>
        </row>
        <row r="2543">
          <cell r="A2543" t="str">
            <v/>
          </cell>
          <cell r="B2543" t="str">
            <v>7707283	METAL</v>
          </cell>
          <cell r="C2543" t="str">
            <v/>
          </cell>
          <cell r="D2543">
            <v>0</v>
          </cell>
        </row>
        <row r="2544">
          <cell r="A2544">
            <v>7707283</v>
          </cell>
          <cell r="B2544" t="str">
            <v>7707283</v>
          </cell>
          <cell r="C2544" t="str">
            <v>METAL BOTON PATRIO 25MM. PLATEADO FEM</v>
          </cell>
          <cell r="D2544">
            <v>0</v>
          </cell>
        </row>
        <row r="2545">
          <cell r="A2545">
            <v>7707284</v>
          </cell>
          <cell r="B2545" t="str">
            <v>7707284</v>
          </cell>
          <cell r="C2545" t="str">
            <v>METAL BOTON PATRIO 16 MM PLATEA OJAL FEM</v>
          </cell>
          <cell r="D2545">
            <v>153.32</v>
          </cell>
        </row>
        <row r="2546">
          <cell r="A2546">
            <v>7707285</v>
          </cell>
          <cell r="B2546" t="str">
            <v>7707285</v>
          </cell>
          <cell r="C2546" t="str">
            <v>METAL BOTON PATRIO 22 MM. PLATEADO FEM</v>
          </cell>
          <cell r="D2546">
            <v>206.39</v>
          </cell>
        </row>
        <row r="2547">
          <cell r="A2547">
            <v>7707288</v>
          </cell>
          <cell r="B2547" t="str">
            <v>7707288</v>
          </cell>
          <cell r="C2547" t="str">
            <v>METAL BOTON PATRIO 12 MM. PLATEADO FEM</v>
          </cell>
          <cell r="D2547">
            <v>163.80000000000001</v>
          </cell>
        </row>
        <row r="2548">
          <cell r="A2548">
            <v>7707289</v>
          </cell>
          <cell r="B2548" t="str">
            <v>7707289</v>
          </cell>
          <cell r="C2548" t="str">
            <v>METAL ESC GORRA PLATEADO GRANDE FEM</v>
          </cell>
          <cell r="D2548">
            <v>693.01</v>
          </cell>
        </row>
        <row r="2549">
          <cell r="A2549">
            <v>7707290</v>
          </cell>
          <cell r="B2549" t="str">
            <v>7707290</v>
          </cell>
          <cell r="C2549" t="str">
            <v>METAL ESC AGENTE POLICIA FEDERAL PLA RER</v>
          </cell>
          <cell r="D2549">
            <v>704.02</v>
          </cell>
        </row>
        <row r="2550">
          <cell r="A2550" t="str">
            <v/>
          </cell>
          <cell r="B2550" t="str">
            <v>7707291	METAL</v>
          </cell>
          <cell r="C2550" t="str">
            <v/>
          </cell>
          <cell r="D2550">
            <v>0</v>
          </cell>
        </row>
        <row r="2551">
          <cell r="A2551">
            <v>7707291</v>
          </cell>
          <cell r="B2551" t="str">
            <v>7707291</v>
          </cell>
          <cell r="C2551" t="str">
            <v>METAL ESC SUB OF POLICIA FEDERAL PLA RER</v>
          </cell>
          <cell r="D2551">
            <v>0</v>
          </cell>
        </row>
        <row r="2552">
          <cell r="A2552">
            <v>7707292</v>
          </cell>
          <cell r="B2552" t="str">
            <v>7707292</v>
          </cell>
          <cell r="C2552" t="str">
            <v>METAL ESC DOR EJERCITO ARGENTINO RER</v>
          </cell>
          <cell r="D2552">
            <v>685.96</v>
          </cell>
        </row>
        <row r="2553">
          <cell r="A2553">
            <v>7707293</v>
          </cell>
          <cell r="B2553" t="str">
            <v>7707293</v>
          </cell>
          <cell r="C2553" t="str">
            <v>METAL ESC GORRA POLICIA SAN LUIS DOR RER</v>
          </cell>
          <cell r="D2553">
            <v>0</v>
          </cell>
        </row>
        <row r="2554">
          <cell r="A2554">
            <v>7707294</v>
          </cell>
          <cell r="B2554" t="str">
            <v>7707294</v>
          </cell>
          <cell r="C2554" t="str">
            <v>METAL ESC OFICIAL TUCUMAN DOR RER</v>
          </cell>
          <cell r="D2554">
            <v>667.14</v>
          </cell>
        </row>
        <row r="2555">
          <cell r="A2555">
            <v>7707298</v>
          </cell>
          <cell r="B2555" t="str">
            <v>7707298</v>
          </cell>
          <cell r="C2555" t="str">
            <v>METAL HEBILLA RED ESC NAC. DORADA FEM</v>
          </cell>
          <cell r="D2555">
            <v>950</v>
          </cell>
        </row>
        <row r="2556">
          <cell r="A2556">
            <v>7707299</v>
          </cell>
          <cell r="B2556" t="str">
            <v>7707299</v>
          </cell>
          <cell r="C2556" t="str">
            <v>METAL HEBILLA RED GENDARMERIA NAC FEM</v>
          </cell>
          <cell r="D2556">
            <v>699.24</v>
          </cell>
        </row>
        <row r="2557">
          <cell r="A2557">
            <v>7707318</v>
          </cell>
          <cell r="B2557" t="str">
            <v>7707318</v>
          </cell>
          <cell r="C2557" t="str">
            <v>METAL HEBILLA RED DOR STA CRUZ 30MM RER</v>
          </cell>
          <cell r="D2557">
            <v>792.29</v>
          </cell>
        </row>
        <row r="2558">
          <cell r="A2558">
            <v>7707319</v>
          </cell>
          <cell r="B2558" t="str">
            <v>7707319</v>
          </cell>
          <cell r="C2558" t="str">
            <v>METAL HEBILLA RED DOR STA CRUZ 30MM RER</v>
          </cell>
          <cell r="D2558">
            <v>792.29</v>
          </cell>
        </row>
        <row r="2559">
          <cell r="A2559">
            <v>7707320</v>
          </cell>
          <cell r="B2559" t="str">
            <v>7707320</v>
          </cell>
          <cell r="C2559" t="str">
            <v>METAL HEBILLA RED GALLO PLATEADA BM</v>
          </cell>
          <cell r="D2559">
            <v>856.2</v>
          </cell>
        </row>
        <row r="2560">
          <cell r="A2560">
            <v>7707321</v>
          </cell>
          <cell r="B2560" t="str">
            <v>7707321</v>
          </cell>
          <cell r="C2560" t="str">
            <v>METAL HEBILLA RED GALLO DORADA RER</v>
          </cell>
          <cell r="D2560">
            <v>941.82</v>
          </cell>
        </row>
        <row r="2561">
          <cell r="A2561">
            <v>7707322</v>
          </cell>
          <cell r="B2561" t="str">
            <v>7707322</v>
          </cell>
          <cell r="C2561" t="str">
            <v>METAL HEBILLA RED TORREON DORADA RER</v>
          </cell>
          <cell r="D2561">
            <v>707.61</v>
          </cell>
        </row>
        <row r="2562">
          <cell r="A2562">
            <v>7707324</v>
          </cell>
          <cell r="B2562" t="str">
            <v>7707324</v>
          </cell>
          <cell r="C2562" t="str">
            <v>METAL HEBILLA RED TORREON PLATEADA RER</v>
          </cell>
          <cell r="D2562">
            <v>707.61</v>
          </cell>
        </row>
        <row r="2563">
          <cell r="A2563">
            <v>7707325</v>
          </cell>
          <cell r="B2563" t="str">
            <v>7707325</v>
          </cell>
          <cell r="C2563" t="str">
            <v>METAL HEBILLA RED STA CRUZ PLATEADA RER</v>
          </cell>
          <cell r="D2563">
            <v>707.62</v>
          </cell>
        </row>
        <row r="2564">
          <cell r="A2564">
            <v>7707333</v>
          </cell>
          <cell r="B2564" t="str">
            <v>7707333</v>
          </cell>
          <cell r="C2564" t="str">
            <v>METAL TRABA CORBATA STA CRUZ RER</v>
          </cell>
          <cell r="D2564">
            <v>750</v>
          </cell>
        </row>
        <row r="2565">
          <cell r="A2565" t="str">
            <v/>
          </cell>
          <cell r="B2565" t="str">
            <v>7707349	METAL</v>
          </cell>
          <cell r="C2565" t="str">
            <v/>
          </cell>
          <cell r="D2565">
            <v>0</v>
          </cell>
        </row>
        <row r="2566">
          <cell r="A2566">
            <v>7707349</v>
          </cell>
          <cell r="B2566" t="str">
            <v>7707349</v>
          </cell>
          <cell r="C2566" t="str">
            <v>METAL FLEJE OFICIAL PROV BS AS PLAT FEM</v>
          </cell>
          <cell r="D2566">
            <v>0</v>
          </cell>
        </row>
        <row r="2567">
          <cell r="A2567" t="str">
            <v/>
          </cell>
          <cell r="B2567" t="str">
            <v>7707350	METAL</v>
          </cell>
          <cell r="C2567" t="str">
            <v/>
          </cell>
          <cell r="D2567">
            <v>0</v>
          </cell>
        </row>
        <row r="2568">
          <cell r="A2568">
            <v>7707350</v>
          </cell>
          <cell r="B2568" t="str">
            <v>7707350</v>
          </cell>
          <cell r="C2568" t="str">
            <v>METAL SILBATO EXTRA GRANDE RER</v>
          </cell>
          <cell r="D2568">
            <v>0</v>
          </cell>
        </row>
        <row r="2569">
          <cell r="A2569">
            <v>7707357</v>
          </cell>
          <cell r="B2569" t="str">
            <v>7707357</v>
          </cell>
          <cell r="C2569" t="str">
            <v>METAL RIEL DE 1 FEM</v>
          </cell>
          <cell r="D2569">
            <v>312</v>
          </cell>
        </row>
        <row r="2570">
          <cell r="A2570">
            <v>7707368</v>
          </cell>
          <cell r="B2570" t="str">
            <v>7707368</v>
          </cell>
          <cell r="C2570" t="str">
            <v>METAL LANZAS CABALLERIA RER</v>
          </cell>
          <cell r="D2570">
            <v>188.47</v>
          </cell>
        </row>
        <row r="2571">
          <cell r="A2571">
            <v>7707426</v>
          </cell>
          <cell r="B2571" t="str">
            <v>7707426</v>
          </cell>
          <cell r="C2571" t="str">
            <v>METAL BASTON CRIO SAN LUIS RER</v>
          </cell>
          <cell r="D2571">
            <v>218.39</v>
          </cell>
        </row>
        <row r="2572">
          <cell r="A2572" t="str">
            <v/>
          </cell>
          <cell r="B2572" t="str">
            <v>7707444	CINT</v>
          </cell>
          <cell r="C2572" t="str">
            <v/>
          </cell>
          <cell r="D2572">
            <v>0</v>
          </cell>
        </row>
        <row r="2573">
          <cell r="A2573">
            <v>7707444</v>
          </cell>
          <cell r="B2573" t="str">
            <v>7707444</v>
          </cell>
          <cell r="C2573" t="str">
            <v>CINT CUERO C/HEBILLA NIQUELADA NQN RER</v>
          </cell>
          <cell r="D2573">
            <v>0</v>
          </cell>
        </row>
        <row r="2574">
          <cell r="A2574">
            <v>7707450</v>
          </cell>
          <cell r="B2574" t="str">
            <v>7707450</v>
          </cell>
          <cell r="C2574" t="str">
            <v>METAL RUEDA ALADA NQN PLATEAD RER</v>
          </cell>
          <cell r="D2574">
            <v>294.83999999999997</v>
          </cell>
        </row>
        <row r="2575">
          <cell r="A2575">
            <v>7707451</v>
          </cell>
          <cell r="B2575" t="str">
            <v>7707451</v>
          </cell>
          <cell r="C2575" t="str">
            <v>METAL SOL CON CARA 23 MM.</v>
          </cell>
          <cell r="D2575">
            <v>149.99</v>
          </cell>
        </row>
        <row r="2576">
          <cell r="A2576">
            <v>7707452</v>
          </cell>
          <cell r="B2576" t="str">
            <v>7707452</v>
          </cell>
          <cell r="C2576" t="str">
            <v>METAL SOL JEFE SUPERIOR CATAMARCA FEM</v>
          </cell>
          <cell r="D2576">
            <v>142.69</v>
          </cell>
        </row>
        <row r="2577">
          <cell r="A2577">
            <v>7707453</v>
          </cell>
          <cell r="B2577" t="str">
            <v>7707453</v>
          </cell>
          <cell r="C2577" t="str">
            <v>METAL G.N. EMBLEMA AGRUPACION RER</v>
          </cell>
          <cell r="D2577">
            <v>156.86000000000001</v>
          </cell>
        </row>
        <row r="2578">
          <cell r="A2578">
            <v>7707502</v>
          </cell>
          <cell r="B2578" t="str">
            <v>7707502</v>
          </cell>
          <cell r="C2578" t="str">
            <v>METAL BARRA DE CURSO CADETE LMGE FEM</v>
          </cell>
          <cell r="D2578">
            <v>190</v>
          </cell>
        </row>
        <row r="2579">
          <cell r="A2579" t="str">
            <v/>
          </cell>
          <cell r="B2579" t="str">
            <v>7707503	METAL</v>
          </cell>
          <cell r="C2579" t="str">
            <v/>
          </cell>
          <cell r="D2579">
            <v>0</v>
          </cell>
        </row>
        <row r="2580">
          <cell r="A2580">
            <v>7707503</v>
          </cell>
          <cell r="B2580" t="str">
            <v>7707503</v>
          </cell>
          <cell r="C2580" t="str">
            <v>METAL BOTON PATRIO 25 MM. DORA FEM</v>
          </cell>
          <cell r="D2580">
            <v>0</v>
          </cell>
        </row>
        <row r="2581">
          <cell r="A2581">
            <v>7707504</v>
          </cell>
          <cell r="B2581" t="str">
            <v>7707504</v>
          </cell>
          <cell r="C2581" t="str">
            <v>METAL BOTON PATRIO 16 MM. DORA OJAL FEM</v>
          </cell>
          <cell r="D2581">
            <v>174.72</v>
          </cell>
        </row>
        <row r="2582">
          <cell r="A2582">
            <v>7707505</v>
          </cell>
          <cell r="B2582" t="str">
            <v>7707505</v>
          </cell>
          <cell r="C2582" t="str">
            <v>METAL BOTON PATRIO 22 MM. DORA FEM</v>
          </cell>
          <cell r="D2582">
            <v>206.39</v>
          </cell>
        </row>
        <row r="2583">
          <cell r="A2583">
            <v>7707508</v>
          </cell>
          <cell r="B2583" t="str">
            <v>7707508</v>
          </cell>
          <cell r="C2583" t="str">
            <v>METAL BOTON PATRIO 12 MM DOR C/PATAS FEM</v>
          </cell>
          <cell r="D2583">
            <v>163.80000000000001</v>
          </cell>
        </row>
        <row r="2584">
          <cell r="A2584">
            <v>7707511</v>
          </cell>
          <cell r="B2584" t="str">
            <v>7707511</v>
          </cell>
          <cell r="C2584" t="str">
            <v>METAL CRISOL LMGE GORRA (UR) FEM</v>
          </cell>
          <cell r="D2584">
            <v>471.73</v>
          </cell>
        </row>
        <row r="2585">
          <cell r="A2585">
            <v>7707518</v>
          </cell>
          <cell r="B2585" t="str">
            <v>7707518</v>
          </cell>
          <cell r="C2585" t="str">
            <v>METAL ESC GORRA G.N. RER</v>
          </cell>
          <cell r="D2585">
            <v>693.01</v>
          </cell>
        </row>
        <row r="2586">
          <cell r="A2586">
            <v>7707519</v>
          </cell>
          <cell r="B2586" t="str">
            <v>7707519</v>
          </cell>
          <cell r="C2586" t="str">
            <v>METAL ESC GORRA MZA OFIC (GRANDE) FEM</v>
          </cell>
          <cell r="D2586">
            <v>1100</v>
          </cell>
        </row>
        <row r="2587">
          <cell r="A2587">
            <v>7707521</v>
          </cell>
          <cell r="B2587" t="str">
            <v>7707521</v>
          </cell>
          <cell r="C2587" t="str">
            <v>METAL ESCARAPELA ESMALTADA LMGE FEM</v>
          </cell>
          <cell r="D2587">
            <v>180</v>
          </cell>
        </row>
        <row r="2588">
          <cell r="A2588">
            <v>7707522</v>
          </cell>
          <cell r="B2588" t="str">
            <v>7707522</v>
          </cell>
          <cell r="C2588" t="str">
            <v>METAL ESTRELLA ANTIGUEDAD 5 PUNTAS FEM</v>
          </cell>
          <cell r="D2588">
            <v>120.12</v>
          </cell>
        </row>
        <row r="2589">
          <cell r="A2589" t="str">
            <v/>
          </cell>
          <cell r="B2589" t="str">
            <v>7707523	METAL</v>
          </cell>
          <cell r="C2589" t="str">
            <v/>
          </cell>
          <cell r="D2589">
            <v>0</v>
          </cell>
        </row>
        <row r="2590">
          <cell r="A2590">
            <v>7707523</v>
          </cell>
          <cell r="B2590" t="str">
            <v>7707523</v>
          </cell>
          <cell r="C2590" t="str">
            <v>METAL G.N. ESTRELLA OF DORADA RER</v>
          </cell>
          <cell r="D2590">
            <v>0</v>
          </cell>
        </row>
        <row r="2591">
          <cell r="A2591">
            <v>7707524</v>
          </cell>
          <cell r="B2591" t="str">
            <v>7707524</v>
          </cell>
          <cell r="C2591" t="str">
            <v>METAL G.N. ESTRELLA OF PLATEADA RER</v>
          </cell>
          <cell r="D2591">
            <v>137.01</v>
          </cell>
        </row>
        <row r="2592">
          <cell r="A2592" t="str">
            <v/>
          </cell>
          <cell r="B2592" t="str">
            <v>7707525	METAL</v>
          </cell>
          <cell r="C2592" t="str">
            <v/>
          </cell>
          <cell r="D2592">
            <v>0</v>
          </cell>
        </row>
        <row r="2593">
          <cell r="A2593">
            <v>7707525</v>
          </cell>
          <cell r="B2593" t="str">
            <v>7707525</v>
          </cell>
          <cell r="C2593" t="str">
            <v>METAL ESTRELLA PROV.BS.AS. DORADA FEM</v>
          </cell>
          <cell r="D2593">
            <v>0</v>
          </cell>
        </row>
        <row r="2594">
          <cell r="A2594" t="str">
            <v/>
          </cell>
          <cell r="B2594" t="str">
            <v>7707526	METAL</v>
          </cell>
          <cell r="C2594" t="str">
            <v/>
          </cell>
          <cell r="D2594">
            <v>0</v>
          </cell>
        </row>
        <row r="2595">
          <cell r="A2595">
            <v>7707526</v>
          </cell>
          <cell r="B2595" t="str">
            <v>7707526</v>
          </cell>
          <cell r="C2595" t="str">
            <v>METAL ESTRELLA PROV. BS.AS. PLATEADA FEM</v>
          </cell>
          <cell r="D2595">
            <v>0</v>
          </cell>
        </row>
        <row r="2596">
          <cell r="A2596">
            <v>7707528</v>
          </cell>
          <cell r="B2596" t="str">
            <v>7707528</v>
          </cell>
          <cell r="C2596" t="str">
            <v>METAL LIRA (BANDA MUSICA) FEM</v>
          </cell>
          <cell r="D2596">
            <v>235.87</v>
          </cell>
        </row>
        <row r="2597">
          <cell r="A2597">
            <v>7707529</v>
          </cell>
          <cell r="B2597" t="str">
            <v>7707529</v>
          </cell>
          <cell r="C2597" t="str">
            <v>METAL ESC GORRA TMAN DORADO OF. RER</v>
          </cell>
          <cell r="D2597">
            <v>667.14</v>
          </cell>
        </row>
        <row r="2598">
          <cell r="A2598">
            <v>7707532</v>
          </cell>
          <cell r="B2598" t="str">
            <v>7707532</v>
          </cell>
          <cell r="C2598" t="str">
            <v>METAL HEBILLA RED ESC NAC PLAT LMGE FEM</v>
          </cell>
          <cell r="D2598">
            <v>819</v>
          </cell>
        </row>
        <row r="2599">
          <cell r="A2599">
            <v>7707533</v>
          </cell>
          <cell r="B2599" t="str">
            <v>7707533</v>
          </cell>
          <cell r="C2599" t="str">
            <v>METAL HEBILLA GALA DOR STA CRUZ FEM</v>
          </cell>
          <cell r="D2599">
            <v>2122.85</v>
          </cell>
        </row>
        <row r="2600">
          <cell r="A2600" t="str">
            <v/>
          </cell>
          <cell r="B2600" t="str">
            <v>7707536	METAL</v>
          </cell>
          <cell r="C2600" t="str">
            <v/>
          </cell>
          <cell r="D2600">
            <v>0</v>
          </cell>
        </row>
        <row r="2601">
          <cell r="A2601">
            <v>7707536</v>
          </cell>
          <cell r="B2601" t="str">
            <v>7707536</v>
          </cell>
          <cell r="C2601" t="str">
            <v>METAL NOO USAR FEM</v>
          </cell>
          <cell r="D2601">
            <v>0</v>
          </cell>
        </row>
        <row r="2602">
          <cell r="A2602">
            <v>7707545</v>
          </cell>
          <cell r="B2602" t="str">
            <v>7707545</v>
          </cell>
          <cell r="C2602" t="str">
            <v>METAL CRISOL LMGE CHAQUETILLA FEM</v>
          </cell>
          <cell r="D2602">
            <v>218.39</v>
          </cell>
        </row>
        <row r="2603">
          <cell r="A2603">
            <v>7707547</v>
          </cell>
          <cell r="B2603" t="str">
            <v>7707547</v>
          </cell>
          <cell r="C2603" t="str">
            <v>METAL NUMERO CHICO FEM</v>
          </cell>
          <cell r="D2603">
            <v>117.77</v>
          </cell>
        </row>
        <row r="2604">
          <cell r="A2604">
            <v>7707550</v>
          </cell>
          <cell r="B2604" t="str">
            <v>7707550</v>
          </cell>
          <cell r="C2604" t="str">
            <v>METAL HEBILLA RED NEUQUEN DORADA BM</v>
          </cell>
          <cell r="D2604">
            <v>1310.4000000000001</v>
          </cell>
        </row>
        <row r="2605">
          <cell r="A2605">
            <v>7707552</v>
          </cell>
          <cell r="B2605" t="str">
            <v>7707552</v>
          </cell>
          <cell r="C2605" t="str">
            <v>METAL ROMBO 25MM. DORADO FEM</v>
          </cell>
          <cell r="D2605">
            <v>196.56</v>
          </cell>
        </row>
        <row r="2606">
          <cell r="A2606">
            <v>7707553</v>
          </cell>
          <cell r="B2606" t="str">
            <v>7707553</v>
          </cell>
          <cell r="C2606" t="str">
            <v>METAL ROMBO 25MM. PLATEADO FEM</v>
          </cell>
          <cell r="D2606">
            <v>0</v>
          </cell>
        </row>
        <row r="2607">
          <cell r="A2607" t="str">
            <v/>
          </cell>
          <cell r="B2607" t="str">
            <v>7707555	METAL</v>
          </cell>
          <cell r="C2607" t="str">
            <v/>
          </cell>
          <cell r="D2607">
            <v>0</v>
          </cell>
        </row>
        <row r="2608">
          <cell r="A2608">
            <v>7707555</v>
          </cell>
          <cell r="B2608" t="str">
            <v>7707555</v>
          </cell>
          <cell r="C2608" t="str">
            <v>METAL HEBILLA GALA PLAT. STA CRUZ FEM</v>
          </cell>
          <cell r="D2608">
            <v>0</v>
          </cell>
        </row>
        <row r="2609">
          <cell r="A2609">
            <v>7707556</v>
          </cell>
          <cell r="B2609" t="str">
            <v>7707556</v>
          </cell>
          <cell r="C2609" t="str">
            <v>METAL ROMBO 16 MM. DORADO FEM</v>
          </cell>
          <cell r="D2609">
            <v>124.8</v>
          </cell>
        </row>
        <row r="2610">
          <cell r="A2610">
            <v>7707557</v>
          </cell>
          <cell r="B2610" t="str">
            <v>7707557</v>
          </cell>
          <cell r="C2610" t="str">
            <v>METAL ROMBO 16MM.PLATEADO FEM</v>
          </cell>
          <cell r="D2610">
            <v>124.8</v>
          </cell>
        </row>
        <row r="2611">
          <cell r="A2611">
            <v>7707562</v>
          </cell>
          <cell r="B2611" t="str">
            <v>7707562</v>
          </cell>
          <cell r="C2611" t="str">
            <v>METAL SILBATO DE SALIDA FEM</v>
          </cell>
          <cell r="D2611">
            <v>1002.46</v>
          </cell>
        </row>
        <row r="2612">
          <cell r="A2612">
            <v>7707563</v>
          </cell>
          <cell r="B2612" t="str">
            <v>7707563</v>
          </cell>
          <cell r="C2612" t="str">
            <v>METAL G.N. SOL JEFE RER</v>
          </cell>
          <cell r="D2612">
            <v>168.79</v>
          </cell>
        </row>
        <row r="2613">
          <cell r="A2613">
            <v>7707565</v>
          </cell>
          <cell r="B2613" t="str">
            <v>7707565</v>
          </cell>
          <cell r="C2613" t="str">
            <v>METAL SERRETA 5 ONDAS RER</v>
          </cell>
          <cell r="D2613">
            <v>148.94</v>
          </cell>
        </row>
        <row r="2614">
          <cell r="A2614">
            <v>7707566</v>
          </cell>
          <cell r="B2614" t="str">
            <v>7707566</v>
          </cell>
          <cell r="C2614" t="str">
            <v>METAL SERRETA 8/10 ONDAS FEM</v>
          </cell>
          <cell r="D2614">
            <v>273</v>
          </cell>
        </row>
        <row r="2615">
          <cell r="A2615">
            <v>7707567</v>
          </cell>
          <cell r="B2615" t="str">
            <v>7707567</v>
          </cell>
          <cell r="C2615" t="str">
            <v>METAL TRABA CORBATA ESC. NAC FEM</v>
          </cell>
          <cell r="D2615">
            <v>717.6</v>
          </cell>
        </row>
        <row r="2616">
          <cell r="A2616">
            <v>7707568</v>
          </cell>
          <cell r="B2616" t="str">
            <v>7707568</v>
          </cell>
          <cell r="C2616" t="str">
            <v>METAL TRABA CORBATA NQN RER</v>
          </cell>
          <cell r="D2616">
            <v>2122.84</v>
          </cell>
        </row>
        <row r="2617">
          <cell r="A2617">
            <v>7707569</v>
          </cell>
          <cell r="B2617" t="str">
            <v>7707569</v>
          </cell>
          <cell r="C2617" t="str">
            <v>METAL TORREON PENITENCIARIO RER</v>
          </cell>
          <cell r="D2617">
            <v>294.83999999999997</v>
          </cell>
        </row>
        <row r="2618">
          <cell r="A2618">
            <v>7707570</v>
          </cell>
          <cell r="B2618" t="str">
            <v>7707570</v>
          </cell>
          <cell r="C2618" t="str">
            <v>METAL FUSILES CRUZADOS FEM</v>
          </cell>
          <cell r="D2618">
            <v>207.48</v>
          </cell>
        </row>
        <row r="2619">
          <cell r="A2619">
            <v>7707571</v>
          </cell>
          <cell r="B2619" t="str">
            <v>7707571</v>
          </cell>
          <cell r="C2619" t="str">
            <v>METAL RAYOS CRUZADOS FEM</v>
          </cell>
          <cell r="D2619">
            <v>294.83999999999997</v>
          </cell>
        </row>
        <row r="2620">
          <cell r="A2620">
            <v>7707572</v>
          </cell>
          <cell r="B2620" t="str">
            <v>7707572</v>
          </cell>
          <cell r="C2620" t="str">
            <v>METAL SERRETA TIPO BASTON 6CM 2 PATAS</v>
          </cell>
          <cell r="D2620">
            <v>156.97</v>
          </cell>
        </row>
        <row r="2621">
          <cell r="A2621">
            <v>7707582</v>
          </cell>
          <cell r="B2621" t="str">
            <v>7707582</v>
          </cell>
          <cell r="C2621" t="str">
            <v>METAL INSIGNIA SUB PPAL C/U DORADA RER</v>
          </cell>
          <cell r="D2621">
            <v>141.37</v>
          </cell>
        </row>
        <row r="2622">
          <cell r="A2622" t="str">
            <v/>
          </cell>
          <cell r="B2622" t="str">
            <v>7707583	PASAD</v>
          </cell>
          <cell r="C2622" t="str">
            <v/>
          </cell>
          <cell r="D2622">
            <v>0</v>
          </cell>
        </row>
        <row r="2623">
          <cell r="A2623">
            <v>7707583</v>
          </cell>
          <cell r="B2623" t="str">
            <v>7707583</v>
          </cell>
          <cell r="C2623" t="str">
            <v>PASADOR METAL CINTURON NATO 4583</v>
          </cell>
          <cell r="D2623">
            <v>0</v>
          </cell>
        </row>
        <row r="2624">
          <cell r="A2624" t="str">
            <v/>
          </cell>
          <cell r="B2624" t="str">
            <v>7707584	HEBIL</v>
          </cell>
          <cell r="C2624" t="str">
            <v/>
          </cell>
          <cell r="D2624">
            <v>0</v>
          </cell>
        </row>
        <row r="2625">
          <cell r="A2625">
            <v>7707584</v>
          </cell>
          <cell r="B2625" t="str">
            <v>7707584</v>
          </cell>
          <cell r="C2625" t="str">
            <v>HEBILLA CINT NATO CON DOS PASADORES 4584</v>
          </cell>
          <cell r="D2625">
            <v>0</v>
          </cell>
        </row>
        <row r="2626">
          <cell r="A2626">
            <v>7707586</v>
          </cell>
          <cell r="B2626" t="str">
            <v>7707586</v>
          </cell>
          <cell r="C2626" t="str">
            <v>METAL LIBRITOS ESC DE CADETE FEM</v>
          </cell>
          <cell r="D2626">
            <v>290</v>
          </cell>
        </row>
        <row r="2627">
          <cell r="A2627" t="str">
            <v/>
          </cell>
          <cell r="B2627" t="str">
            <v>7707650	METAL</v>
          </cell>
          <cell r="C2627" t="str">
            <v/>
          </cell>
          <cell r="D2627">
            <v>0</v>
          </cell>
        </row>
        <row r="2628">
          <cell r="A2628">
            <v>7707650</v>
          </cell>
          <cell r="B2628" t="str">
            <v>7707650</v>
          </cell>
          <cell r="C2628" t="str">
            <v>METAL TRABA CORBATA SEGURIDAD RER</v>
          </cell>
          <cell r="D2628">
            <v>0</v>
          </cell>
        </row>
        <row r="2629">
          <cell r="A2629">
            <v>7707670</v>
          </cell>
          <cell r="B2629" t="str">
            <v>7707670</v>
          </cell>
          <cell r="C2629" t="str">
            <v>METAL EMBLEMA BOINA INFANT 1940 RER</v>
          </cell>
          <cell r="D2629">
            <v>412.78</v>
          </cell>
        </row>
        <row r="2630">
          <cell r="A2630" t="str">
            <v/>
          </cell>
          <cell r="B2630" t="str">
            <v>7707671	METAL</v>
          </cell>
          <cell r="C2630" t="str">
            <v/>
          </cell>
          <cell r="D2630">
            <v>0</v>
          </cell>
        </row>
        <row r="2631">
          <cell r="A2631">
            <v>7707671</v>
          </cell>
          <cell r="B2631" t="str">
            <v>7707671</v>
          </cell>
          <cell r="C2631" t="str">
            <v>METAL EMBLEMA BOINA GES RER</v>
          </cell>
          <cell r="D2631">
            <v>0</v>
          </cell>
        </row>
        <row r="2632">
          <cell r="A2632" t="str">
            <v/>
          </cell>
          <cell r="B2632" t="str">
            <v>7707672	METAL</v>
          </cell>
          <cell r="C2632" t="str">
            <v/>
          </cell>
          <cell r="D2632">
            <v>0</v>
          </cell>
        </row>
        <row r="2633">
          <cell r="A2633">
            <v>7707672</v>
          </cell>
          <cell r="B2633" t="str">
            <v>7707672</v>
          </cell>
          <cell r="C2633" t="str">
            <v>METAL EMBLEMA BOINA SERP BI</v>
          </cell>
          <cell r="D2633">
            <v>0</v>
          </cell>
        </row>
        <row r="2634">
          <cell r="A2634" t="str">
            <v/>
          </cell>
          <cell r="B2634" t="str">
            <v>7707701	METAL</v>
          </cell>
          <cell r="C2634" t="str">
            <v/>
          </cell>
          <cell r="D2634">
            <v>0</v>
          </cell>
        </row>
        <row r="2635">
          <cell r="A2635">
            <v>7707701</v>
          </cell>
          <cell r="B2635" t="str">
            <v>7707701</v>
          </cell>
          <cell r="C2635" t="str">
            <v>METAL INSIGNIA SUBOF.MY C/U DORADA RER</v>
          </cell>
          <cell r="D2635">
            <v>0</v>
          </cell>
        </row>
        <row r="2636">
          <cell r="A2636">
            <v>7707702</v>
          </cell>
          <cell r="B2636" t="str">
            <v>7707702</v>
          </cell>
          <cell r="C2636" t="str">
            <v>METAL INSIGNIA SUBOF MY C/U ROJA RER</v>
          </cell>
          <cell r="D2636">
            <v>188.47</v>
          </cell>
        </row>
        <row r="2637">
          <cell r="A2637">
            <v>7707710</v>
          </cell>
          <cell r="B2637" t="str">
            <v>7707710</v>
          </cell>
          <cell r="C2637" t="str">
            <v>METAL ROSETON Y/O ESTADO MAYOR FEM</v>
          </cell>
          <cell r="D2637">
            <v>322.39999999999998</v>
          </cell>
        </row>
        <row r="2638">
          <cell r="A2638" t="str">
            <v/>
          </cell>
          <cell r="B2638" t="str">
            <v>7707711	METAL</v>
          </cell>
          <cell r="C2638" t="str">
            <v/>
          </cell>
          <cell r="D2638">
            <v>0</v>
          </cell>
        </row>
        <row r="2639">
          <cell r="A2639">
            <v>7707711</v>
          </cell>
          <cell r="B2639" t="str">
            <v>7707711</v>
          </cell>
          <cell r="C2639" t="str">
            <v>METAL ESTRELLA ANTIGU 6 PUNTAS RER</v>
          </cell>
          <cell r="D2639">
            <v>0</v>
          </cell>
        </row>
        <row r="2640">
          <cell r="A2640">
            <v>7707712</v>
          </cell>
          <cell r="B2640" t="str">
            <v>7707712</v>
          </cell>
          <cell r="C2640" t="str">
            <v>METAL HACHA BOMBERO TROPA 30*-38 FEM</v>
          </cell>
          <cell r="D2640">
            <v>212.28</v>
          </cell>
        </row>
        <row r="2641">
          <cell r="A2641" t="str">
            <v/>
          </cell>
          <cell r="B2641" t="str">
            <v>7707713	METAL</v>
          </cell>
          <cell r="C2641" t="str">
            <v/>
          </cell>
          <cell r="D2641">
            <v>0</v>
          </cell>
        </row>
        <row r="2642">
          <cell r="A2642">
            <v>7707713</v>
          </cell>
          <cell r="B2642" t="str">
            <v>7707713</v>
          </cell>
          <cell r="C2642" t="str">
            <v>METAL PORTA PREMIOS DORADO RER</v>
          </cell>
          <cell r="D2642">
            <v>0</v>
          </cell>
        </row>
        <row r="2643">
          <cell r="A2643">
            <v>7707714</v>
          </cell>
          <cell r="B2643" t="str">
            <v>7707714</v>
          </cell>
          <cell r="C2643" t="str">
            <v>METAL ROMBO 22 DORADO FEM</v>
          </cell>
          <cell r="D2643">
            <v>166.4</v>
          </cell>
        </row>
        <row r="2644">
          <cell r="A2644" t="str">
            <v/>
          </cell>
          <cell r="B2644" t="str">
            <v>7707716	METAL</v>
          </cell>
          <cell r="C2644" t="str">
            <v/>
          </cell>
          <cell r="D2644">
            <v>0</v>
          </cell>
        </row>
        <row r="2645">
          <cell r="A2645">
            <v>7707716</v>
          </cell>
          <cell r="B2645" t="str">
            <v>7707716</v>
          </cell>
          <cell r="C2645" t="str">
            <v>METAL TRABA CORBATA MENDOZA RER</v>
          </cell>
          <cell r="D2645">
            <v>0</v>
          </cell>
        </row>
        <row r="2646">
          <cell r="A2646" t="str">
            <v/>
          </cell>
          <cell r="B2646" t="str">
            <v>7707722	METAL</v>
          </cell>
          <cell r="C2646" t="str">
            <v/>
          </cell>
          <cell r="D2646">
            <v>0</v>
          </cell>
        </row>
        <row r="2647">
          <cell r="A2647">
            <v>7707722</v>
          </cell>
          <cell r="B2647" t="str">
            <v>7707722</v>
          </cell>
          <cell r="C2647" t="str">
            <v>METAL PORTA PREMIOS PLATEADOS RER</v>
          </cell>
          <cell r="D2647">
            <v>0</v>
          </cell>
        </row>
        <row r="2648">
          <cell r="A2648" t="str">
            <v/>
          </cell>
          <cell r="B2648" t="str">
            <v>7707756	ESC B</v>
          </cell>
          <cell r="C2648" t="str">
            <v/>
          </cell>
          <cell r="D2648">
            <v>0</v>
          </cell>
        </row>
        <row r="2649">
          <cell r="A2649">
            <v>7707756</v>
          </cell>
          <cell r="B2649" t="str">
            <v>7707756</v>
          </cell>
          <cell r="C2649" t="str">
            <v>ESC BORD MZA POL MOTORIZADA AZ/DOR</v>
          </cell>
          <cell r="D2649">
            <v>0</v>
          </cell>
        </row>
        <row r="2650">
          <cell r="A2650" t="str">
            <v/>
          </cell>
          <cell r="B2650" t="str">
            <v>7707757	ESC B</v>
          </cell>
          <cell r="C2650" t="str">
            <v/>
          </cell>
          <cell r="D2650">
            <v>0</v>
          </cell>
        </row>
        <row r="2651">
          <cell r="A2651">
            <v>7707757</v>
          </cell>
          <cell r="B2651" t="str">
            <v>7707757</v>
          </cell>
          <cell r="C2651" t="str">
            <v>ESC BORD POLICIA SAN JUAN 2018 BI</v>
          </cell>
          <cell r="D2651">
            <v>0</v>
          </cell>
        </row>
        <row r="2652">
          <cell r="A2652">
            <v>7707758</v>
          </cell>
          <cell r="B2652" t="str">
            <v>7707758</v>
          </cell>
          <cell r="C2652" t="str">
            <v>ESC BORD DPTO GUAYMALLEN ARMAS BL BI</v>
          </cell>
          <cell r="D2652">
            <v>324.93</v>
          </cell>
        </row>
        <row r="2653">
          <cell r="A2653">
            <v>7707784</v>
          </cell>
          <cell r="B2653" t="str">
            <v>7707784</v>
          </cell>
          <cell r="C2653" t="str">
            <v>METAL BARRA PARA PECHO FEM</v>
          </cell>
          <cell r="D2653">
            <v>549.99</v>
          </cell>
        </row>
        <row r="2654">
          <cell r="A2654" t="str">
            <v/>
          </cell>
          <cell r="B2654" t="str">
            <v>7707831	ESC B</v>
          </cell>
          <cell r="C2654" t="str">
            <v/>
          </cell>
          <cell r="D2654">
            <v>0</v>
          </cell>
        </row>
        <row r="2655">
          <cell r="A2655">
            <v>7707831</v>
          </cell>
          <cell r="B2655" t="str">
            <v>7707831</v>
          </cell>
          <cell r="C2655" t="str">
            <v>ESC BORD TMAN  VIAL P/BRAZO RER</v>
          </cell>
          <cell r="D2655">
            <v>0</v>
          </cell>
        </row>
        <row r="2656">
          <cell r="A2656" t="str">
            <v/>
          </cell>
          <cell r="B2656" t="str">
            <v>7707832	ESC B</v>
          </cell>
          <cell r="C2656" t="str">
            <v/>
          </cell>
          <cell r="D2656">
            <v>0</v>
          </cell>
        </row>
        <row r="2657">
          <cell r="A2657">
            <v>7707832</v>
          </cell>
          <cell r="B2657" t="str">
            <v>7707832</v>
          </cell>
          <cell r="C2657" t="str">
            <v>ESC BORD VIGILANCIA VIGITERRA SEGURI RER</v>
          </cell>
          <cell r="D2657">
            <v>0</v>
          </cell>
        </row>
        <row r="2658">
          <cell r="A2658">
            <v>7707835</v>
          </cell>
          <cell r="B2658" t="str">
            <v>7707835</v>
          </cell>
          <cell r="C2658" t="str">
            <v>ESC BRAZO ORO LA RIOJA DG</v>
          </cell>
          <cell r="D2658">
            <v>0</v>
          </cell>
        </row>
        <row r="2659">
          <cell r="A2659" t="str">
            <v/>
          </cell>
          <cell r="B2659" t="str">
            <v>7707900	METAL</v>
          </cell>
          <cell r="C2659" t="str">
            <v/>
          </cell>
          <cell r="D2659">
            <v>0</v>
          </cell>
        </row>
        <row r="2660">
          <cell r="A2660">
            <v>7707900</v>
          </cell>
          <cell r="B2660" t="str">
            <v>7707900</v>
          </cell>
          <cell r="C2660" t="str">
            <v>METAL G.N. P/CASQ RER</v>
          </cell>
          <cell r="D2660">
            <v>0</v>
          </cell>
        </row>
        <row r="2661">
          <cell r="A2661">
            <v>7707922</v>
          </cell>
          <cell r="B2661" t="str">
            <v>7707922</v>
          </cell>
          <cell r="C2661" t="str">
            <v>METAL VIVO POL. MZA. SIN SOL FEM</v>
          </cell>
          <cell r="D2661">
            <v>291.2</v>
          </cell>
        </row>
        <row r="2662">
          <cell r="A2662">
            <v>7707923</v>
          </cell>
          <cell r="B2662" t="str">
            <v>7707923</v>
          </cell>
          <cell r="C2662" t="str">
            <v>METAL VIVO POL. MZA. CON SOL FEM</v>
          </cell>
          <cell r="D2662">
            <v>291.2</v>
          </cell>
        </row>
        <row r="2663">
          <cell r="A2663">
            <v>7707924</v>
          </cell>
          <cell r="B2663" t="str">
            <v>7707924</v>
          </cell>
          <cell r="C2663" t="str">
            <v>METAL SOL BOMBEROS DORADO RER</v>
          </cell>
          <cell r="D2663">
            <v>92.31</v>
          </cell>
        </row>
        <row r="2664">
          <cell r="A2664" t="str">
            <v/>
          </cell>
          <cell r="B2664" t="str">
            <v>7707936	METAL</v>
          </cell>
          <cell r="C2664" t="str">
            <v/>
          </cell>
          <cell r="D2664">
            <v>0</v>
          </cell>
        </row>
        <row r="2665">
          <cell r="A2665">
            <v>7707936</v>
          </cell>
          <cell r="B2665" t="str">
            <v>7707936</v>
          </cell>
          <cell r="C2665" t="str">
            <v>METAL ESC GORRA NQN CON MARCO RER</v>
          </cell>
          <cell r="D2665">
            <v>0</v>
          </cell>
        </row>
        <row r="2666">
          <cell r="A2666">
            <v>7707940</v>
          </cell>
          <cell r="B2666" t="str">
            <v>7707940</v>
          </cell>
          <cell r="C2666" t="str">
            <v>METAL ESC P/CASQ JUJUY RER</v>
          </cell>
          <cell r="D2666">
            <v>361.03</v>
          </cell>
        </row>
        <row r="2667">
          <cell r="A2667">
            <v>7707949</v>
          </cell>
          <cell r="B2667" t="str">
            <v>7707949</v>
          </cell>
          <cell r="C2667" t="str">
            <v>METAL ESC GORRA NQUEN NUEVO MODELO BM</v>
          </cell>
          <cell r="D2667">
            <v>873.6</v>
          </cell>
        </row>
        <row r="2668">
          <cell r="A2668">
            <v>7707950</v>
          </cell>
          <cell r="B2668" t="str">
            <v>7707950</v>
          </cell>
          <cell r="C2668" t="str">
            <v>METAL ESC GORRA STA CRUZ CHICO PLAT RER</v>
          </cell>
          <cell r="D2668">
            <v>693.01</v>
          </cell>
        </row>
        <row r="2669">
          <cell r="A2669">
            <v>7707952</v>
          </cell>
          <cell r="B2669" t="str">
            <v>7707952</v>
          </cell>
          <cell r="C2669" t="str">
            <v>METAL ESC GORRA DORADO  PFA  75*55 FEM</v>
          </cell>
          <cell r="D2669">
            <v>943.49</v>
          </cell>
        </row>
        <row r="2670">
          <cell r="A2670">
            <v>7707953</v>
          </cell>
          <cell r="B2670" t="str">
            <v>7707953</v>
          </cell>
          <cell r="C2670" t="str">
            <v>METAL ESC GORRA STA CRUZ GRANDE DOR RER</v>
          </cell>
          <cell r="D2670">
            <v>1100</v>
          </cell>
        </row>
        <row r="2671">
          <cell r="A2671">
            <v>7707980</v>
          </cell>
          <cell r="B2671" t="str">
            <v>7707980</v>
          </cell>
          <cell r="C2671" t="str">
            <v>METAL ESPADA CRUZADA STA CRUZ RER</v>
          </cell>
          <cell r="D2671">
            <v>294.83999999999997</v>
          </cell>
        </row>
        <row r="2672">
          <cell r="A2672">
            <v>7707987</v>
          </cell>
          <cell r="B2672" t="str">
            <v>7707987</v>
          </cell>
          <cell r="C2672" t="str">
            <v>METAL INSIGNIA SUB PPAL C/U ROJA RER</v>
          </cell>
          <cell r="D2672">
            <v>171.39</v>
          </cell>
        </row>
        <row r="2673">
          <cell r="A2673" t="str">
            <v/>
          </cell>
          <cell r="B2673" t="str">
            <v>7707988	METAL</v>
          </cell>
          <cell r="C2673" t="str">
            <v/>
          </cell>
          <cell r="D2673">
            <v>0</v>
          </cell>
        </row>
        <row r="2674">
          <cell r="A2674">
            <v>7707988</v>
          </cell>
          <cell r="B2674" t="str">
            <v>7707988</v>
          </cell>
          <cell r="C2674" t="str">
            <v>METAL LLAVERO BALA 9 MM RER</v>
          </cell>
          <cell r="D2674">
            <v>0</v>
          </cell>
        </row>
        <row r="2675">
          <cell r="A2675">
            <v>7707989</v>
          </cell>
          <cell r="B2675" t="str">
            <v>7707989</v>
          </cell>
          <cell r="C2675" t="str">
            <v>METAL LLAVERO BALA FUSIL RER</v>
          </cell>
          <cell r="D2675">
            <v>148.94</v>
          </cell>
        </row>
        <row r="2676">
          <cell r="A2676" t="str">
            <v/>
          </cell>
          <cell r="B2676" t="str">
            <v>7709000	ESC B</v>
          </cell>
          <cell r="C2676" t="str">
            <v/>
          </cell>
          <cell r="D2676">
            <v>0</v>
          </cell>
        </row>
        <row r="2677">
          <cell r="A2677">
            <v>7709000</v>
          </cell>
          <cell r="B2677" t="str">
            <v>7709000</v>
          </cell>
          <cell r="C2677" t="str">
            <v>ESC BORD VARIOS</v>
          </cell>
          <cell r="D2677">
            <v>0</v>
          </cell>
        </row>
        <row r="2678">
          <cell r="A2678" t="str">
            <v/>
          </cell>
          <cell r="B2678" t="str">
            <v>7709001	ESC B</v>
          </cell>
          <cell r="C2678" t="str">
            <v/>
          </cell>
          <cell r="D2678">
            <v>0</v>
          </cell>
        </row>
        <row r="2679">
          <cell r="A2679">
            <v>7709001</v>
          </cell>
          <cell r="B2679" t="str">
            <v>7709001</v>
          </cell>
          <cell r="C2679" t="str">
            <v>ESC BORD FV SEGURIDAD 55</v>
          </cell>
          <cell r="D2679">
            <v>0</v>
          </cell>
        </row>
        <row r="2680">
          <cell r="A2680" t="str">
            <v/>
          </cell>
          <cell r="B2680" t="str">
            <v>7709002	ESC B</v>
          </cell>
          <cell r="C2680" t="str">
            <v/>
          </cell>
          <cell r="D2680">
            <v>0</v>
          </cell>
        </row>
        <row r="2681">
          <cell r="A2681">
            <v>7709002</v>
          </cell>
          <cell r="B2681" t="str">
            <v>7709002</v>
          </cell>
          <cell r="C2681" t="str">
            <v>ESC BORD TMAN CAMISA POLICIA</v>
          </cell>
          <cell r="D2681">
            <v>0</v>
          </cell>
        </row>
        <row r="2682">
          <cell r="A2682" t="str">
            <v/>
          </cell>
          <cell r="B2682" t="str">
            <v>7709003	ESC R</v>
          </cell>
          <cell r="C2682" t="str">
            <v/>
          </cell>
          <cell r="D2682">
            <v>0</v>
          </cell>
        </row>
        <row r="2683">
          <cell r="A2683">
            <v>7709003</v>
          </cell>
          <cell r="B2683" t="str">
            <v>7709003</v>
          </cell>
          <cell r="C2683" t="str">
            <v>ESC RECAUDO SEGURIDAD</v>
          </cell>
          <cell r="D2683">
            <v>0</v>
          </cell>
        </row>
        <row r="2684">
          <cell r="A2684" t="str">
            <v/>
          </cell>
          <cell r="B2684" t="str">
            <v>7709004	ESC R</v>
          </cell>
          <cell r="C2684" t="str">
            <v/>
          </cell>
          <cell r="D2684">
            <v>0</v>
          </cell>
        </row>
        <row r="2685">
          <cell r="A2685">
            <v>7709004</v>
          </cell>
          <cell r="B2685" t="str">
            <v>7709004</v>
          </cell>
          <cell r="C2685" t="str">
            <v>ESC RECAUDO SEGURIDAD CHICO P/BOINA</v>
          </cell>
          <cell r="D2685">
            <v>0</v>
          </cell>
        </row>
        <row r="2686">
          <cell r="A2686" t="str">
            <v/>
          </cell>
          <cell r="B2686" t="str">
            <v>7709005	ESC B</v>
          </cell>
          <cell r="C2686" t="str">
            <v/>
          </cell>
          <cell r="D2686">
            <v>0</v>
          </cell>
        </row>
        <row r="2687">
          <cell r="A2687">
            <v>7709005</v>
          </cell>
          <cell r="B2687" t="str">
            <v>7709005</v>
          </cell>
          <cell r="C2687" t="str">
            <v>ESC BORD MZA USAR 7709625</v>
          </cell>
          <cell r="D2687">
            <v>0</v>
          </cell>
        </row>
        <row r="2688">
          <cell r="A2688" t="str">
            <v/>
          </cell>
          <cell r="B2688" t="str">
            <v>7709006	ESC B</v>
          </cell>
          <cell r="C2688" t="str">
            <v/>
          </cell>
          <cell r="D2688">
            <v>0</v>
          </cell>
        </row>
        <row r="2689">
          <cell r="A2689">
            <v>7709006</v>
          </cell>
          <cell r="B2689" t="str">
            <v>7709006</v>
          </cell>
          <cell r="C2689" t="str">
            <v>ESC BORD LR CHAMICAL MOTORIZADA</v>
          </cell>
          <cell r="D2689">
            <v>0</v>
          </cell>
        </row>
        <row r="2690">
          <cell r="A2690">
            <v>7709007</v>
          </cell>
          <cell r="B2690" t="str">
            <v>7709007</v>
          </cell>
          <cell r="C2690" t="str">
            <v>ESC BORD SEGURIDAD 365 MZA</v>
          </cell>
          <cell r="D2690">
            <v>327.60000000000002</v>
          </cell>
        </row>
        <row r="2691">
          <cell r="A2691" t="str">
            <v/>
          </cell>
          <cell r="B2691" t="str">
            <v>7709008	ESC B</v>
          </cell>
          <cell r="C2691" t="str">
            <v/>
          </cell>
          <cell r="D2691">
            <v>0</v>
          </cell>
        </row>
        <row r="2692">
          <cell r="A2692">
            <v>7709008</v>
          </cell>
          <cell r="B2692" t="str">
            <v>7709008</v>
          </cell>
          <cell r="C2692" t="str">
            <v>ESC BORD MAXI DEPARTMENT STORE</v>
          </cell>
          <cell r="D2692">
            <v>0</v>
          </cell>
        </row>
        <row r="2693">
          <cell r="A2693">
            <v>7709009</v>
          </cell>
          <cell r="B2693" t="str">
            <v>7709009</v>
          </cell>
          <cell r="C2693" t="str">
            <v>ESC ATENAS SEGURIDAD BL/RO SIN ENG BRAZ</v>
          </cell>
          <cell r="D2693">
            <v>301.58999999999997</v>
          </cell>
        </row>
        <row r="2694">
          <cell r="A2694" t="str">
            <v/>
          </cell>
          <cell r="B2694" t="str">
            <v>7709010	ESC B</v>
          </cell>
          <cell r="C2694" t="str">
            <v/>
          </cell>
          <cell r="D2694">
            <v>0</v>
          </cell>
        </row>
        <row r="2695">
          <cell r="A2695">
            <v>7709010</v>
          </cell>
          <cell r="B2695" t="str">
            <v>7709010</v>
          </cell>
          <cell r="C2695" t="str">
            <v>ESC BORD NQN GEAR P/BRAZO BV</v>
          </cell>
          <cell r="D2695">
            <v>0</v>
          </cell>
        </row>
        <row r="2696">
          <cell r="A2696">
            <v>7709013</v>
          </cell>
          <cell r="B2696" t="str">
            <v>7709013</v>
          </cell>
          <cell r="C2696" t="str">
            <v>ESC BORD MZA UAP BOINA</v>
          </cell>
          <cell r="D2696">
            <v>305.76</v>
          </cell>
        </row>
        <row r="2697">
          <cell r="A2697">
            <v>7709014</v>
          </cell>
          <cell r="B2697" t="str">
            <v>7709014</v>
          </cell>
          <cell r="C2697" t="str">
            <v>ESC BORD MZA UCAR BOINA   UCAR</v>
          </cell>
          <cell r="D2697">
            <v>225.65</v>
          </cell>
        </row>
        <row r="2698">
          <cell r="A2698">
            <v>7709015</v>
          </cell>
          <cell r="B2698" t="str">
            <v>7709015</v>
          </cell>
          <cell r="C2698" t="str">
            <v>ESC BORD MZA UMAR BOINA</v>
          </cell>
          <cell r="D2698">
            <v>171.5</v>
          </cell>
        </row>
        <row r="2699">
          <cell r="A2699">
            <v>7709016</v>
          </cell>
          <cell r="B2699" t="str">
            <v>7709016</v>
          </cell>
          <cell r="C2699" t="str">
            <v>ESC BORD MZA BOINA MOTORIZADA   BARG</v>
          </cell>
          <cell r="D2699">
            <v>343.19</v>
          </cell>
        </row>
        <row r="2700">
          <cell r="A2700">
            <v>7709017</v>
          </cell>
          <cell r="B2700" t="str">
            <v>7709017</v>
          </cell>
          <cell r="C2700" t="str">
            <v>ESC BORD MZA DEFENSA CIVIL</v>
          </cell>
          <cell r="D2700">
            <v>383.95</v>
          </cell>
        </row>
        <row r="2701">
          <cell r="A2701" t="str">
            <v/>
          </cell>
          <cell r="B2701" t="str">
            <v>7709018	ESC B</v>
          </cell>
          <cell r="C2701" t="str">
            <v/>
          </cell>
          <cell r="D2701">
            <v>0</v>
          </cell>
        </row>
        <row r="2702">
          <cell r="A2702">
            <v>7709018</v>
          </cell>
          <cell r="B2702" t="str">
            <v>7709018</v>
          </cell>
          <cell r="C2702" t="str">
            <v>ESC BORD TMAN PACK</v>
          </cell>
          <cell r="D2702">
            <v>0</v>
          </cell>
        </row>
        <row r="2703">
          <cell r="A2703" t="str">
            <v/>
          </cell>
          <cell r="B2703" t="str">
            <v>7709019	ESC B</v>
          </cell>
          <cell r="C2703" t="str">
            <v/>
          </cell>
          <cell r="D2703">
            <v>0</v>
          </cell>
        </row>
        <row r="2704">
          <cell r="A2704">
            <v>7709019</v>
          </cell>
          <cell r="B2704" t="str">
            <v>7709019</v>
          </cell>
          <cell r="C2704" t="str">
            <v>ESC BORD LOGO HIDROTECNICA ROVER</v>
          </cell>
          <cell r="D2704">
            <v>0</v>
          </cell>
        </row>
        <row r="2705">
          <cell r="A2705" t="str">
            <v/>
          </cell>
          <cell r="B2705" t="str">
            <v>7709020	ESC B</v>
          </cell>
          <cell r="C2705" t="str">
            <v/>
          </cell>
          <cell r="D2705">
            <v>0</v>
          </cell>
        </row>
        <row r="2706">
          <cell r="A2706">
            <v>7709020</v>
          </cell>
          <cell r="B2706" t="str">
            <v>7709020</v>
          </cell>
          <cell r="C2706" t="str">
            <v>ESC BORD MZA BOINA B. VISIB MOTORIZADA</v>
          </cell>
          <cell r="D2706">
            <v>0</v>
          </cell>
        </row>
        <row r="2707">
          <cell r="A2707">
            <v>7709021</v>
          </cell>
          <cell r="B2707" t="str">
            <v>7709021</v>
          </cell>
          <cell r="C2707" t="str">
            <v>ESC BORD MZA BOINA GEOP</v>
          </cell>
          <cell r="D2707">
            <v>225.65</v>
          </cell>
        </row>
        <row r="2708">
          <cell r="A2708" t="str">
            <v/>
          </cell>
          <cell r="B2708" t="str">
            <v>7709022	ESC A</v>
          </cell>
          <cell r="C2708" t="str">
            <v/>
          </cell>
          <cell r="D2708">
            <v>0</v>
          </cell>
        </row>
        <row r="2709">
          <cell r="A2709">
            <v>7709022</v>
          </cell>
          <cell r="B2709" t="str">
            <v>7709022</v>
          </cell>
          <cell r="C2709" t="str">
            <v>ESC ALTA SEG APM CHICO</v>
          </cell>
          <cell r="D2709">
            <v>0</v>
          </cell>
        </row>
        <row r="2710">
          <cell r="A2710" t="str">
            <v/>
          </cell>
          <cell r="B2710" t="str">
            <v>7709023	ESC B</v>
          </cell>
          <cell r="C2710" t="str">
            <v/>
          </cell>
          <cell r="D2710">
            <v>0</v>
          </cell>
        </row>
        <row r="2711">
          <cell r="A2711">
            <v>7709023</v>
          </cell>
          <cell r="B2711" t="str">
            <v>7709023</v>
          </cell>
          <cell r="C2711" t="str">
            <v>ESC BORD LMGE SOL 5.5X5.5</v>
          </cell>
          <cell r="D2711">
            <v>0</v>
          </cell>
        </row>
        <row r="2712">
          <cell r="A2712" t="str">
            <v/>
          </cell>
          <cell r="B2712" t="str">
            <v>7709024	ESC B</v>
          </cell>
          <cell r="C2712" t="str">
            <v/>
          </cell>
          <cell r="D2712">
            <v>0</v>
          </cell>
        </row>
        <row r="2713">
          <cell r="A2713">
            <v>7709024</v>
          </cell>
          <cell r="B2713" t="str">
            <v>7709024</v>
          </cell>
          <cell r="C2713" t="str">
            <v>ESC BORD INSTRUC TIRO ARG BOINA BI</v>
          </cell>
          <cell r="D2713">
            <v>0</v>
          </cell>
        </row>
        <row r="2714">
          <cell r="A2714" t="str">
            <v/>
          </cell>
          <cell r="B2714" t="str">
            <v>7709025	ESC B</v>
          </cell>
          <cell r="C2714" t="str">
            <v/>
          </cell>
          <cell r="D2714">
            <v>0</v>
          </cell>
        </row>
        <row r="2715">
          <cell r="A2715">
            <v>7709025</v>
          </cell>
          <cell r="B2715" t="str">
            <v>7709025</v>
          </cell>
          <cell r="C2715" t="str">
            <v>ESC BORD INSTRUC TIRO ARG PARCHE BI</v>
          </cell>
          <cell r="D2715">
            <v>0</v>
          </cell>
        </row>
        <row r="2716">
          <cell r="A2716">
            <v>7709032</v>
          </cell>
          <cell r="B2716" t="str">
            <v>7709032</v>
          </cell>
          <cell r="C2716" t="str">
            <v>ESC BORD POLICIA CHUBUT BAJA VISIBILIDAD</v>
          </cell>
          <cell r="D2716">
            <v>353.81</v>
          </cell>
        </row>
        <row r="2717">
          <cell r="A2717" t="str">
            <v/>
          </cell>
          <cell r="B2717" t="str">
            <v>7709038	ESC B</v>
          </cell>
          <cell r="C2717" t="str">
            <v/>
          </cell>
          <cell r="D2717">
            <v>0</v>
          </cell>
        </row>
        <row r="2718">
          <cell r="A2718">
            <v>7709038</v>
          </cell>
          <cell r="B2718" t="str">
            <v>7709038</v>
          </cell>
          <cell r="C2718" t="str">
            <v>ESC BORD NO USAR   BORADO BRAZO</v>
          </cell>
          <cell r="D2718">
            <v>0</v>
          </cell>
        </row>
        <row r="2719">
          <cell r="A2719">
            <v>7709040</v>
          </cell>
          <cell r="B2719" t="str">
            <v>7709040</v>
          </cell>
          <cell r="C2719" t="str">
            <v>ESC BORD TUC BOMBEROS VOL ALDERETES</v>
          </cell>
          <cell r="D2719">
            <v>364</v>
          </cell>
        </row>
        <row r="2720">
          <cell r="A2720">
            <v>7709041</v>
          </cell>
          <cell r="B2720" t="str">
            <v>7709041</v>
          </cell>
          <cell r="C2720" t="str">
            <v>ESC BORD MZA JEFATURA DEPARTAMENT</v>
          </cell>
          <cell r="D2720">
            <v>487.41</v>
          </cell>
        </row>
        <row r="2721">
          <cell r="A2721">
            <v>7709042</v>
          </cell>
          <cell r="B2721" t="str">
            <v>7709042</v>
          </cell>
          <cell r="C2721" t="str">
            <v>ESC BORD POLICIA CHUBUT</v>
          </cell>
          <cell r="D2721">
            <v>351.6</v>
          </cell>
        </row>
        <row r="2722">
          <cell r="A2722">
            <v>7709043</v>
          </cell>
          <cell r="B2722" t="str">
            <v>7709043</v>
          </cell>
          <cell r="C2722" t="str">
            <v>ESC BORD MZA JEFATURA DEPART.CORRED BARG</v>
          </cell>
          <cell r="D2722">
            <v>469.35</v>
          </cell>
        </row>
        <row r="2723">
          <cell r="A2723" t="str">
            <v/>
          </cell>
          <cell r="B2723" t="str">
            <v>7709049	ESC B</v>
          </cell>
          <cell r="C2723" t="str">
            <v/>
          </cell>
          <cell r="D2723">
            <v>0</v>
          </cell>
        </row>
        <row r="2724">
          <cell r="A2724">
            <v>7709049</v>
          </cell>
          <cell r="B2724" t="str">
            <v>7709049</v>
          </cell>
          <cell r="C2724" t="str">
            <v>ESC BORD TMAN OFERTA  POR DOS</v>
          </cell>
          <cell r="D2724">
            <v>0</v>
          </cell>
        </row>
        <row r="2725">
          <cell r="A2725">
            <v>7709061</v>
          </cell>
          <cell r="B2725" t="str">
            <v>7709061</v>
          </cell>
          <cell r="C2725" t="str">
            <v>ESC BORD PSA BOINA  BARG</v>
          </cell>
          <cell r="D2725">
            <v>198.58</v>
          </cell>
        </row>
        <row r="2726">
          <cell r="A2726">
            <v>7709062</v>
          </cell>
          <cell r="B2726" t="str">
            <v>7709062</v>
          </cell>
          <cell r="C2726" t="str">
            <v>ESC BORD PSA AEROPORTUARIA</v>
          </cell>
          <cell r="D2726">
            <v>388.13</v>
          </cell>
        </row>
        <row r="2727">
          <cell r="A2727" t="str">
            <v/>
          </cell>
          <cell r="B2727" t="str">
            <v>7709063	APLIQ</v>
          </cell>
          <cell r="C2727" t="str">
            <v/>
          </cell>
          <cell r="D2727">
            <v>0</v>
          </cell>
        </row>
        <row r="2728">
          <cell r="A2728">
            <v>7709063</v>
          </cell>
          <cell r="B2728" t="str">
            <v>7709063</v>
          </cell>
          <cell r="C2728" t="str">
            <v>APLIQUE PSA TRUK NEGRO ENGOM NEGRO BI</v>
          </cell>
          <cell r="D2728">
            <v>0</v>
          </cell>
        </row>
        <row r="2729">
          <cell r="A2729">
            <v>7709064</v>
          </cell>
          <cell r="B2729" t="str">
            <v>7709064</v>
          </cell>
          <cell r="C2729" t="str">
            <v>PECT. BORD. 2 SOL P.S.AEROPORTUA PSA BI</v>
          </cell>
          <cell r="D2729">
            <v>178.71</v>
          </cell>
        </row>
        <row r="2730">
          <cell r="A2730">
            <v>7709065</v>
          </cell>
          <cell r="B2730" t="str">
            <v>7709065</v>
          </cell>
          <cell r="C2730" t="str">
            <v>PECT. BORD. 1 SOL P.S.AEROPORTUA PSA BI</v>
          </cell>
          <cell r="D2730">
            <v>178.71</v>
          </cell>
        </row>
        <row r="2731">
          <cell r="A2731">
            <v>7709066</v>
          </cell>
          <cell r="B2731" t="str">
            <v>7709066</v>
          </cell>
          <cell r="C2731" t="str">
            <v>PECT. BORD. 3 SOL P.S.AEROPORTUA PSA BI</v>
          </cell>
          <cell r="D2731">
            <v>198.58</v>
          </cell>
        </row>
        <row r="2732">
          <cell r="A2732">
            <v>7709067</v>
          </cell>
          <cell r="B2732" t="str">
            <v>7709067</v>
          </cell>
          <cell r="C2732" t="str">
            <v>PECT. BORD. 4 SOL P.S.AEROPORTUA PSA BI</v>
          </cell>
          <cell r="D2732">
            <v>198.58</v>
          </cell>
        </row>
        <row r="2733">
          <cell r="A2733">
            <v>7709068</v>
          </cell>
          <cell r="B2733" t="str">
            <v>7709068</v>
          </cell>
          <cell r="C2733" t="str">
            <v>PECT. BORD. 1 SOL Y SERRETA PSA BI</v>
          </cell>
          <cell r="D2733">
            <v>178.71</v>
          </cell>
        </row>
        <row r="2734">
          <cell r="A2734">
            <v>7709069</v>
          </cell>
          <cell r="B2734" t="str">
            <v>7709069</v>
          </cell>
          <cell r="C2734" t="str">
            <v>PECT. BORD. 2 SOL Y SERRETA PSA BI</v>
          </cell>
          <cell r="D2734">
            <v>191.96</v>
          </cell>
        </row>
        <row r="2735">
          <cell r="A2735">
            <v>7709070</v>
          </cell>
          <cell r="B2735" t="str">
            <v>7709070</v>
          </cell>
          <cell r="C2735" t="str">
            <v>PECT BORD 2 SOLES SERRETA DOR ALCAIDE BI</v>
          </cell>
          <cell r="D2735">
            <v>301.58</v>
          </cell>
        </row>
        <row r="2736">
          <cell r="A2736">
            <v>7709071</v>
          </cell>
          <cell r="B2736" t="str">
            <v>7709071</v>
          </cell>
          <cell r="C2736" t="str">
            <v>PECT BORD 3 ROMBOS BOMBEROS TUC</v>
          </cell>
          <cell r="D2736">
            <v>0</v>
          </cell>
        </row>
        <row r="2737">
          <cell r="A2737">
            <v>7709072</v>
          </cell>
          <cell r="B2737" t="str">
            <v>7709072</v>
          </cell>
          <cell r="C2737" t="str">
            <v>PECT BORD 3 SOLES PALMA Y SERRETA TUC</v>
          </cell>
          <cell r="D2737">
            <v>0</v>
          </cell>
        </row>
        <row r="2738">
          <cell r="A2738">
            <v>7709092</v>
          </cell>
          <cell r="B2738" t="str">
            <v>7709092</v>
          </cell>
          <cell r="C2738" t="str">
            <v>ESC BORD NQN BOINA BV DPTO CAPAC P</v>
          </cell>
          <cell r="D2738">
            <v>177.2</v>
          </cell>
        </row>
        <row r="2739">
          <cell r="A2739">
            <v>7709094</v>
          </cell>
          <cell r="B2739" t="str">
            <v>7709094</v>
          </cell>
          <cell r="C2739" t="str">
            <v>ESC BORD NQN BRAZO DEPTO CAPAC PENI</v>
          </cell>
          <cell r="D2739">
            <v>383.95</v>
          </cell>
        </row>
        <row r="2740">
          <cell r="A2740" t="str">
            <v/>
          </cell>
          <cell r="B2740" t="str">
            <v xml:space="preserve">7709100		0		</v>
          </cell>
          <cell r="C2740" t="str">
            <v/>
          </cell>
          <cell r="D2740">
            <v>0</v>
          </cell>
        </row>
        <row r="2741">
          <cell r="A2741">
            <v>7709100</v>
          </cell>
          <cell r="B2741" t="str">
            <v>7709100</v>
          </cell>
          <cell r="C2741" t="str">
            <v/>
          </cell>
          <cell r="D2741">
            <v>0</v>
          </cell>
        </row>
        <row r="2742">
          <cell r="A2742">
            <v>7709101</v>
          </cell>
          <cell r="B2742" t="str">
            <v>7709101</v>
          </cell>
          <cell r="C2742" t="str">
            <v>ESC BORD MZA BOINA CABALLERIA     BARG</v>
          </cell>
          <cell r="D2742">
            <v>234.66</v>
          </cell>
        </row>
        <row r="2743">
          <cell r="A2743">
            <v>7709102</v>
          </cell>
          <cell r="B2743" t="str">
            <v>7709102</v>
          </cell>
          <cell r="C2743" t="str">
            <v>ESC BORD MZA BOINA U-TRAN TVS 540-0</v>
          </cell>
          <cell r="D2743">
            <v>177.22</v>
          </cell>
        </row>
        <row r="2744">
          <cell r="A2744">
            <v>7709103</v>
          </cell>
          <cell r="B2744" t="str">
            <v>7709103</v>
          </cell>
          <cell r="C2744" t="str">
            <v>ESC BORD MZA BRAZO GES</v>
          </cell>
          <cell r="D2744">
            <v>413.46</v>
          </cell>
        </row>
        <row r="2745">
          <cell r="A2745" t="str">
            <v/>
          </cell>
          <cell r="B2745" t="str">
            <v>7709104	ESC B</v>
          </cell>
          <cell r="C2745" t="str">
            <v/>
          </cell>
          <cell r="D2745">
            <v>0</v>
          </cell>
        </row>
        <row r="2746">
          <cell r="A2746">
            <v>7709104</v>
          </cell>
          <cell r="B2746" t="str">
            <v>7709104</v>
          </cell>
          <cell r="C2746" t="str">
            <v>ESC BORD MZA INVESTIGACIONES</v>
          </cell>
          <cell r="D2746">
            <v>0</v>
          </cell>
        </row>
        <row r="2747">
          <cell r="A2747" t="str">
            <v/>
          </cell>
          <cell r="B2747" t="str">
            <v>7709105	ESC B</v>
          </cell>
          <cell r="C2747" t="str">
            <v/>
          </cell>
          <cell r="D2747">
            <v>0</v>
          </cell>
        </row>
        <row r="2748">
          <cell r="A2748">
            <v>7709105</v>
          </cell>
          <cell r="B2748" t="str">
            <v>7709105</v>
          </cell>
          <cell r="C2748" t="str">
            <v>ESC BORD MZA VCCEE</v>
          </cell>
          <cell r="D2748">
            <v>0</v>
          </cell>
        </row>
        <row r="2749">
          <cell r="A2749">
            <v>7709106</v>
          </cell>
          <cell r="B2749" t="str">
            <v>7709106</v>
          </cell>
          <cell r="C2749" t="str">
            <v>ESC BORD MZA CUSTODIA</v>
          </cell>
          <cell r="D2749">
            <v>285.39999999999998</v>
          </cell>
        </row>
        <row r="2750">
          <cell r="A2750" t="str">
            <v/>
          </cell>
          <cell r="B2750" t="str">
            <v>7709115	ESC G</v>
          </cell>
          <cell r="C2750" t="str">
            <v/>
          </cell>
          <cell r="D2750">
            <v>0</v>
          </cell>
        </row>
        <row r="2751">
          <cell r="A2751">
            <v>7709115</v>
          </cell>
          <cell r="B2751" t="str">
            <v>7709115</v>
          </cell>
          <cell r="C2751" t="str">
            <v>ESC GORRA ORO NACIONAL</v>
          </cell>
          <cell r="D2751">
            <v>0</v>
          </cell>
        </row>
        <row r="2752">
          <cell r="A2752" t="str">
            <v/>
          </cell>
          <cell r="B2752" t="str">
            <v>7709120	ESC B</v>
          </cell>
          <cell r="C2752" t="str">
            <v/>
          </cell>
          <cell r="D2752">
            <v>0</v>
          </cell>
        </row>
        <row r="2753">
          <cell r="A2753">
            <v>7709120</v>
          </cell>
          <cell r="B2753" t="str">
            <v>7709120</v>
          </cell>
          <cell r="C2753" t="str">
            <v>ESC BORD MZA TRANSITO GUAYMALLEN</v>
          </cell>
          <cell r="D2753">
            <v>0</v>
          </cell>
        </row>
        <row r="2754">
          <cell r="A2754" t="str">
            <v/>
          </cell>
          <cell r="B2754" t="str">
            <v>7709122	ESC G</v>
          </cell>
          <cell r="C2754" t="str">
            <v/>
          </cell>
          <cell r="D2754">
            <v>0</v>
          </cell>
        </row>
        <row r="2755">
          <cell r="A2755">
            <v>7709122</v>
          </cell>
          <cell r="B2755" t="str">
            <v>7709122</v>
          </cell>
          <cell r="C2755" t="str">
            <v>ESC GORRA PROVINCIAS VARIAS BORD ORO</v>
          </cell>
          <cell r="D2755">
            <v>0</v>
          </cell>
        </row>
        <row r="2756">
          <cell r="A2756" t="str">
            <v/>
          </cell>
          <cell r="B2756" t="str">
            <v>7709135	PECT.</v>
          </cell>
          <cell r="C2756" t="str">
            <v/>
          </cell>
          <cell r="D2756">
            <v>0</v>
          </cell>
        </row>
        <row r="2757">
          <cell r="A2757">
            <v>7709135</v>
          </cell>
          <cell r="B2757" t="str">
            <v>7709135</v>
          </cell>
          <cell r="C2757" t="str">
            <v>PECT. POLICIA STA.CRUZ RER</v>
          </cell>
          <cell r="D2757">
            <v>0</v>
          </cell>
        </row>
        <row r="2758">
          <cell r="A2758">
            <v>7709137</v>
          </cell>
          <cell r="B2758" t="str">
            <v>7709137</v>
          </cell>
          <cell r="C2758" t="str">
            <v>ESC BORD MZA IUSP PENITENCIARIO</v>
          </cell>
          <cell r="D2758">
            <v>321.36</v>
          </cell>
        </row>
        <row r="2759">
          <cell r="A2759">
            <v>7709138</v>
          </cell>
          <cell r="B2759" t="str">
            <v>7709138</v>
          </cell>
          <cell r="C2759" t="str">
            <v>ESC BORD MZA IUSP DE BRAZO TVS413-2 16.5</v>
          </cell>
          <cell r="D2759">
            <v>311.99</v>
          </cell>
        </row>
        <row r="2760">
          <cell r="A2760">
            <v>7709139</v>
          </cell>
          <cell r="B2760" t="str">
            <v>7709139</v>
          </cell>
          <cell r="C2760" t="str">
            <v>ESC BORD MZA IUSP BEIGE CUERPO INSTR.</v>
          </cell>
          <cell r="D2760">
            <v>383.95</v>
          </cell>
        </row>
        <row r="2761">
          <cell r="A2761">
            <v>7709142</v>
          </cell>
          <cell r="B2761" t="str">
            <v>7709142</v>
          </cell>
          <cell r="C2761" t="str">
            <v>ESC BORD MZA UEP MAIPU ESTE</v>
          </cell>
          <cell r="D2761">
            <v>383.95</v>
          </cell>
        </row>
        <row r="2762">
          <cell r="A2762">
            <v>7709156</v>
          </cell>
          <cell r="B2762" t="str">
            <v>7709156</v>
          </cell>
          <cell r="C2762" t="str">
            <v>ESC BORD MZA VIAL P/ BRAZO TVS424-0</v>
          </cell>
          <cell r="D2762">
            <v>413.46</v>
          </cell>
        </row>
        <row r="2763">
          <cell r="A2763" t="str">
            <v/>
          </cell>
          <cell r="B2763" t="str">
            <v>7709157	ESC I</v>
          </cell>
          <cell r="C2763" t="str">
            <v/>
          </cell>
          <cell r="D2763">
            <v>0</v>
          </cell>
        </row>
        <row r="2764">
          <cell r="A2764">
            <v>7709157</v>
          </cell>
          <cell r="B2764" t="str">
            <v>7709157</v>
          </cell>
          <cell r="C2764" t="str">
            <v>ESC INFANTERIA FUSILES CURSO NAC 2018</v>
          </cell>
          <cell r="D2764">
            <v>0</v>
          </cell>
        </row>
        <row r="2765">
          <cell r="A2765">
            <v>7709158</v>
          </cell>
          <cell r="B2765" t="str">
            <v>7709158</v>
          </cell>
          <cell r="C2765" t="str">
            <v>ESC BORD MZA INFANTERIA</v>
          </cell>
          <cell r="D2765">
            <v>513.88</v>
          </cell>
        </row>
        <row r="2766">
          <cell r="A2766" t="str">
            <v/>
          </cell>
          <cell r="B2766" t="str">
            <v>7709159	ESC B</v>
          </cell>
          <cell r="C2766" t="str">
            <v/>
          </cell>
          <cell r="D2766">
            <v>0</v>
          </cell>
        </row>
        <row r="2767">
          <cell r="A2767">
            <v>7709159</v>
          </cell>
          <cell r="B2767" t="str">
            <v>7709159</v>
          </cell>
          <cell r="C2767" t="str">
            <v>ESC BORD STA CRUZ INFANT B/VISIB BRAZO</v>
          </cell>
          <cell r="D2767">
            <v>0</v>
          </cell>
        </row>
        <row r="2768">
          <cell r="A2768">
            <v>7709160</v>
          </cell>
          <cell r="B2768" t="str">
            <v>7709160</v>
          </cell>
          <cell r="C2768" t="str">
            <v>ESC BORD SERV PENIT STA CRUZ       22</v>
          </cell>
          <cell r="D2768">
            <v>376.74</v>
          </cell>
        </row>
        <row r="2769">
          <cell r="A2769" t="str">
            <v/>
          </cell>
          <cell r="B2769" t="str">
            <v>7709169	ESC N</v>
          </cell>
          <cell r="C2769" t="str">
            <v/>
          </cell>
          <cell r="D2769">
            <v>0</v>
          </cell>
        </row>
        <row r="2770">
          <cell r="A2770">
            <v>7709169</v>
          </cell>
          <cell r="B2770" t="str">
            <v>7709169</v>
          </cell>
          <cell r="C2770" t="str">
            <v>ESC NO USAR  BOINA INFANT. BAJA V.</v>
          </cell>
          <cell r="D2770">
            <v>0</v>
          </cell>
        </row>
        <row r="2771">
          <cell r="A2771">
            <v>7709174</v>
          </cell>
          <cell r="B2771" t="str">
            <v>7709174</v>
          </cell>
          <cell r="C2771" t="str">
            <v>ESC BORD MZA MUSICA BOINA</v>
          </cell>
          <cell r="D2771">
            <v>177.22</v>
          </cell>
        </row>
        <row r="2772">
          <cell r="A2772" t="str">
            <v/>
          </cell>
          <cell r="B2772" t="str">
            <v>7709198	PARCH</v>
          </cell>
          <cell r="C2772" t="str">
            <v/>
          </cell>
          <cell r="D2772">
            <v>0</v>
          </cell>
        </row>
        <row r="2773">
          <cell r="A2773">
            <v>7709198</v>
          </cell>
          <cell r="B2773" t="str">
            <v>7709198</v>
          </cell>
          <cell r="C2773" t="str">
            <v>PARCHE NQN BOMB PICIN LEUFU RER</v>
          </cell>
          <cell r="D2773">
            <v>0</v>
          </cell>
        </row>
        <row r="2774">
          <cell r="A2774" t="str">
            <v/>
          </cell>
          <cell r="B2774" t="str">
            <v>7709200	ESC B</v>
          </cell>
          <cell r="C2774" t="str">
            <v/>
          </cell>
          <cell r="D2774">
            <v>0</v>
          </cell>
        </row>
        <row r="2775">
          <cell r="A2775">
            <v>7709200</v>
          </cell>
          <cell r="B2775" t="str">
            <v>7709200</v>
          </cell>
          <cell r="C2775" t="str">
            <v>ESC BORD MZA BOINA UPAT</v>
          </cell>
          <cell r="D2775">
            <v>0</v>
          </cell>
        </row>
        <row r="2776">
          <cell r="A2776" t="str">
            <v/>
          </cell>
          <cell r="B2776" t="str">
            <v>7709203	ESC B</v>
          </cell>
          <cell r="C2776" t="str">
            <v/>
          </cell>
          <cell r="D2776">
            <v>0</v>
          </cell>
        </row>
        <row r="2777">
          <cell r="A2777">
            <v>7709203</v>
          </cell>
          <cell r="B2777" t="str">
            <v>7709203</v>
          </cell>
          <cell r="C2777" t="str">
            <v>ESC BORD CATACPOL   BAJA VISIV</v>
          </cell>
          <cell r="D2777">
            <v>0</v>
          </cell>
        </row>
        <row r="2778">
          <cell r="A2778">
            <v>7709204</v>
          </cell>
          <cell r="B2778" t="str">
            <v>7709204</v>
          </cell>
          <cell r="C2778" t="str">
            <v>ESC BORD CATACPOL</v>
          </cell>
          <cell r="D2778">
            <v>324.89999999999998</v>
          </cell>
        </row>
        <row r="2779">
          <cell r="A2779" t="str">
            <v/>
          </cell>
          <cell r="B2779" t="str">
            <v>7709208	ESC B</v>
          </cell>
          <cell r="C2779" t="str">
            <v/>
          </cell>
          <cell r="D2779">
            <v>0</v>
          </cell>
        </row>
        <row r="2780">
          <cell r="A2780">
            <v>7709208</v>
          </cell>
          <cell r="B2780" t="str">
            <v>7709208</v>
          </cell>
          <cell r="C2780" t="str">
            <v>ESC BORD MZA AVIACIÓN</v>
          </cell>
          <cell r="D2780">
            <v>0</v>
          </cell>
        </row>
        <row r="2781">
          <cell r="A2781">
            <v>7709212</v>
          </cell>
          <cell r="B2781" t="str">
            <v>7709212</v>
          </cell>
          <cell r="C2781" t="str">
            <v>ESC BORD MZA BOINA TRASLADO</v>
          </cell>
          <cell r="D2781">
            <v>158.34</v>
          </cell>
        </row>
        <row r="2782">
          <cell r="A2782">
            <v>7709228</v>
          </cell>
          <cell r="B2782" t="str">
            <v>7709228</v>
          </cell>
          <cell r="C2782" t="str">
            <v>ESC BORD RIO NEGRO POL BV</v>
          </cell>
          <cell r="D2782">
            <v>324.55</v>
          </cell>
        </row>
        <row r="2783">
          <cell r="A2783">
            <v>7709229</v>
          </cell>
          <cell r="B2783" t="str">
            <v>7709229</v>
          </cell>
          <cell r="C2783" t="str">
            <v>ESC BORD RIO NEGRO POLICIA</v>
          </cell>
          <cell r="D2783">
            <v>324.93</v>
          </cell>
        </row>
        <row r="2784">
          <cell r="A2784">
            <v>7709230</v>
          </cell>
          <cell r="B2784" t="str">
            <v>7709230</v>
          </cell>
          <cell r="C2784" t="str">
            <v>ESC BORD NQN SEG SAN PABLO</v>
          </cell>
          <cell r="D2784">
            <v>324.89999999999998</v>
          </cell>
        </row>
        <row r="2785">
          <cell r="A2785">
            <v>7709233</v>
          </cell>
          <cell r="B2785" t="str">
            <v>7709233</v>
          </cell>
          <cell r="C2785" t="str">
            <v>ESC BORD MZA BOINA LICEO LMGE BARG</v>
          </cell>
          <cell r="D2785">
            <v>176.9</v>
          </cell>
        </row>
        <row r="2786">
          <cell r="A2786" t="str">
            <v/>
          </cell>
          <cell r="B2786" t="str">
            <v>7709234	ESC B</v>
          </cell>
          <cell r="C2786" t="str">
            <v/>
          </cell>
          <cell r="D2786">
            <v>0</v>
          </cell>
        </row>
        <row r="2787">
          <cell r="A2787">
            <v>7709234</v>
          </cell>
          <cell r="B2787" t="str">
            <v>7709234</v>
          </cell>
          <cell r="C2787" t="str">
            <v>ESC BORD STA CRUZ INFANT B/VISIB BOINA</v>
          </cell>
          <cell r="D2787">
            <v>0</v>
          </cell>
        </row>
        <row r="2788">
          <cell r="A2788">
            <v>7709235</v>
          </cell>
          <cell r="B2788" t="str">
            <v>7709235</v>
          </cell>
          <cell r="C2788" t="str">
            <v>ESC BORD STA CRUZ PATRULLA URBANA  BARG</v>
          </cell>
          <cell r="D2788">
            <v>451.28</v>
          </cell>
        </row>
        <row r="2789">
          <cell r="A2789" t="str">
            <v/>
          </cell>
          <cell r="B2789" t="str">
            <v>7709238	ESC B</v>
          </cell>
          <cell r="C2789" t="str">
            <v/>
          </cell>
          <cell r="D2789">
            <v>0</v>
          </cell>
        </row>
        <row r="2790">
          <cell r="A2790">
            <v>7709238</v>
          </cell>
          <cell r="B2790" t="str">
            <v>7709238</v>
          </cell>
          <cell r="C2790" t="str">
            <v>ESC BORD MZA IUSP B.VISIB. CUERPO INSTR.</v>
          </cell>
          <cell r="D2790">
            <v>0</v>
          </cell>
        </row>
        <row r="2791">
          <cell r="A2791">
            <v>7709245</v>
          </cell>
          <cell r="B2791" t="str">
            <v>7709245</v>
          </cell>
          <cell r="C2791" t="str">
            <v>ESC BORD MZA OF. JEFES  Y SUP</v>
          </cell>
          <cell r="D2791">
            <v>545.99</v>
          </cell>
        </row>
        <row r="2792">
          <cell r="A2792">
            <v>7709246</v>
          </cell>
          <cell r="B2792" t="str">
            <v>7709246</v>
          </cell>
          <cell r="C2792" t="str">
            <v>ESC BORD MZA OF JEFES Y SUP BEIGE</v>
          </cell>
          <cell r="D2792">
            <v>500.4</v>
          </cell>
        </row>
        <row r="2793">
          <cell r="A2793">
            <v>7709251</v>
          </cell>
          <cell r="B2793" t="str">
            <v>7709251</v>
          </cell>
          <cell r="C2793" t="str">
            <v>ESC BORD NQN BOINA ACAD.B.V.(ACA</v>
          </cell>
          <cell r="D2793">
            <v>177.2</v>
          </cell>
        </row>
        <row r="2794">
          <cell r="A2794" t="str">
            <v/>
          </cell>
          <cell r="B2794" t="str">
            <v>7709272	ESC B</v>
          </cell>
          <cell r="C2794" t="str">
            <v/>
          </cell>
          <cell r="D2794">
            <v>0</v>
          </cell>
        </row>
        <row r="2795">
          <cell r="A2795">
            <v>7709272</v>
          </cell>
          <cell r="B2795" t="str">
            <v>7709272</v>
          </cell>
          <cell r="C2795" t="str">
            <v>ESC BORD JUJUY UPAT</v>
          </cell>
          <cell r="D2795">
            <v>0</v>
          </cell>
        </row>
        <row r="2796">
          <cell r="A2796" t="str">
            <v/>
          </cell>
          <cell r="B2796" t="str">
            <v>7709273	ESC B</v>
          </cell>
          <cell r="C2796" t="str">
            <v/>
          </cell>
          <cell r="D2796">
            <v>0</v>
          </cell>
        </row>
        <row r="2797">
          <cell r="A2797">
            <v>7709273</v>
          </cell>
          <cell r="B2797" t="str">
            <v>7709273</v>
          </cell>
          <cell r="C2797" t="str">
            <v>ESC BORD SAME JUJUY ENGOMADO</v>
          </cell>
          <cell r="D2797">
            <v>0</v>
          </cell>
        </row>
        <row r="2798">
          <cell r="A2798" t="str">
            <v/>
          </cell>
          <cell r="B2798" t="str">
            <v>7709274	ESC B</v>
          </cell>
          <cell r="C2798" t="str">
            <v/>
          </cell>
          <cell r="D2798">
            <v>0</v>
          </cell>
        </row>
        <row r="2799">
          <cell r="A2799">
            <v>7709274</v>
          </cell>
          <cell r="B2799" t="str">
            <v>7709274</v>
          </cell>
          <cell r="C2799" t="str">
            <v>ESC BORD SALTA POLICIA DORADO</v>
          </cell>
          <cell r="D2799">
            <v>0</v>
          </cell>
        </row>
        <row r="2800">
          <cell r="A2800" t="str">
            <v/>
          </cell>
          <cell r="B2800" t="str">
            <v>7709285	ESC B</v>
          </cell>
          <cell r="C2800" t="str">
            <v/>
          </cell>
          <cell r="D2800">
            <v>0</v>
          </cell>
        </row>
        <row r="2801">
          <cell r="A2801">
            <v>7709285</v>
          </cell>
          <cell r="B2801" t="str">
            <v>7709285</v>
          </cell>
          <cell r="C2801" t="str">
            <v>ESC BORD MZA RURAL BOINA</v>
          </cell>
          <cell r="D2801">
            <v>0</v>
          </cell>
        </row>
        <row r="2802">
          <cell r="A2802">
            <v>7709300</v>
          </cell>
          <cell r="B2802" t="str">
            <v>7709300</v>
          </cell>
          <cell r="C2802" t="str">
            <v>ESC BORD SERVICIO PENITENCIARIO FEDERAL</v>
          </cell>
          <cell r="D2802">
            <v>270.77999999999997</v>
          </cell>
        </row>
        <row r="2803">
          <cell r="A2803">
            <v>7709301</v>
          </cell>
          <cell r="B2803" t="str">
            <v>7709301</v>
          </cell>
          <cell r="C2803" t="str">
            <v>ESC POLICIA</v>
          </cell>
          <cell r="D2803">
            <v>317.7</v>
          </cell>
        </row>
        <row r="2804">
          <cell r="A2804" t="str">
            <v/>
          </cell>
          <cell r="B2804" t="str">
            <v>7709302	ESC B</v>
          </cell>
          <cell r="C2804" t="str">
            <v/>
          </cell>
          <cell r="D2804">
            <v>0</v>
          </cell>
        </row>
        <row r="2805">
          <cell r="A2805">
            <v>7709302</v>
          </cell>
          <cell r="B2805" t="str">
            <v>7709302</v>
          </cell>
          <cell r="C2805" t="str">
            <v>ESC BORD PENITENCIARIA SAN JUAN</v>
          </cell>
          <cell r="D2805">
            <v>0</v>
          </cell>
        </row>
        <row r="2806">
          <cell r="A2806" t="str">
            <v/>
          </cell>
          <cell r="B2806" t="str">
            <v>7709303	ESC B</v>
          </cell>
          <cell r="C2806" t="str">
            <v/>
          </cell>
          <cell r="D2806">
            <v>0</v>
          </cell>
        </row>
        <row r="2807">
          <cell r="A2807">
            <v>7709303</v>
          </cell>
          <cell r="B2807" t="str">
            <v>7709303</v>
          </cell>
          <cell r="C2807" t="str">
            <v>ESC BORD SERV PENIT SAN FELIPE DEP Y REC</v>
          </cell>
          <cell r="D2807">
            <v>0</v>
          </cell>
        </row>
        <row r="2808">
          <cell r="A2808">
            <v>7709304</v>
          </cell>
          <cell r="B2808" t="str">
            <v>7709304</v>
          </cell>
          <cell r="C2808" t="str">
            <v>ESC BORD SAN JUAN MOTORIZADA</v>
          </cell>
          <cell r="D2808">
            <v>383.95</v>
          </cell>
        </row>
        <row r="2809">
          <cell r="A2809">
            <v>7709306</v>
          </cell>
          <cell r="B2809" t="str">
            <v>7709306</v>
          </cell>
          <cell r="C2809" t="str">
            <v>ESC BORD SAN JUAN RADIOELEC</v>
          </cell>
          <cell r="D2809">
            <v>383.95</v>
          </cell>
        </row>
        <row r="2810">
          <cell r="A2810">
            <v>7709307</v>
          </cell>
          <cell r="B2810" t="str">
            <v>7709307</v>
          </cell>
          <cell r="C2810" t="str">
            <v>ESC BORD UCCEE BOINA</v>
          </cell>
          <cell r="D2810">
            <v>0</v>
          </cell>
        </row>
        <row r="2811">
          <cell r="A2811">
            <v>7709308</v>
          </cell>
          <cell r="B2811" t="str">
            <v>7709308</v>
          </cell>
          <cell r="C2811" t="str">
            <v>ESC BORD UCCEE BOINA BV</v>
          </cell>
          <cell r="D2811">
            <v>171.5</v>
          </cell>
        </row>
        <row r="2812">
          <cell r="A2812">
            <v>7709310</v>
          </cell>
          <cell r="B2812" t="str">
            <v>7709310</v>
          </cell>
          <cell r="C2812" t="str">
            <v>ESC BORD NQN P/BRAZO SEOAR</v>
          </cell>
          <cell r="D2812">
            <v>383.91</v>
          </cell>
        </row>
        <row r="2813">
          <cell r="A2813" t="str">
            <v/>
          </cell>
          <cell r="B2813" t="str">
            <v>7709312	ESC B</v>
          </cell>
          <cell r="C2813" t="str">
            <v/>
          </cell>
          <cell r="D2813">
            <v>0</v>
          </cell>
        </row>
        <row r="2814">
          <cell r="A2814">
            <v>7709312</v>
          </cell>
          <cell r="B2814" t="str">
            <v>7709312</v>
          </cell>
          <cell r="C2814" t="str">
            <v>ESC BORD CRISOL BUZO</v>
          </cell>
          <cell r="D2814">
            <v>0</v>
          </cell>
        </row>
        <row r="2815">
          <cell r="A2815" t="str">
            <v/>
          </cell>
          <cell r="B2815" t="str">
            <v>7709330	ESC B</v>
          </cell>
          <cell r="C2815" t="str">
            <v/>
          </cell>
          <cell r="D2815">
            <v>0</v>
          </cell>
        </row>
        <row r="2816">
          <cell r="A2816">
            <v>7709330</v>
          </cell>
          <cell r="B2816" t="str">
            <v>7709330</v>
          </cell>
          <cell r="C2816" t="str">
            <v>ESC BORD MZA U.A.R BOINA UNIDAD ACCION P</v>
          </cell>
          <cell r="D2816">
            <v>235.87</v>
          </cell>
        </row>
        <row r="2817">
          <cell r="A2817">
            <v>7709333</v>
          </cell>
          <cell r="B2817" t="str">
            <v>7709333</v>
          </cell>
          <cell r="C2817" t="str">
            <v>ESC BORD MZA POL VIEJO MODELO   BARG</v>
          </cell>
          <cell r="D2817">
            <v>393.8</v>
          </cell>
        </row>
        <row r="2818">
          <cell r="A2818">
            <v>7709338</v>
          </cell>
          <cell r="B2818" t="str">
            <v>7709338</v>
          </cell>
          <cell r="C2818" t="str">
            <v>ESC BORD TMAN PENIT P/CASQ</v>
          </cell>
          <cell r="D2818">
            <v>177.2</v>
          </cell>
        </row>
        <row r="2819">
          <cell r="A2819" t="str">
            <v/>
          </cell>
          <cell r="B2819" t="str">
            <v>7709339	ESC B</v>
          </cell>
          <cell r="C2819" t="str">
            <v/>
          </cell>
          <cell r="D2819">
            <v>0</v>
          </cell>
        </row>
        <row r="2820">
          <cell r="A2820">
            <v>7709339</v>
          </cell>
          <cell r="B2820" t="str">
            <v>7709339</v>
          </cell>
          <cell r="C2820" t="str">
            <v>ESC BORD TMAN PENIT CAMISA GRIS NO USAR</v>
          </cell>
          <cell r="D2820">
            <v>0</v>
          </cell>
        </row>
        <row r="2821">
          <cell r="A2821" t="str">
            <v/>
          </cell>
          <cell r="B2821" t="str">
            <v>7709340	ESC B</v>
          </cell>
          <cell r="C2821" t="str">
            <v/>
          </cell>
          <cell r="D2821">
            <v>0</v>
          </cell>
        </row>
        <row r="2822">
          <cell r="A2822">
            <v>7709340</v>
          </cell>
          <cell r="B2822" t="str">
            <v>7709340</v>
          </cell>
          <cell r="C2822" t="str">
            <v>ESC BORD TMAN PENIT CHAQ FRANCIA NO USAR</v>
          </cell>
          <cell r="D2822">
            <v>0</v>
          </cell>
        </row>
        <row r="2823">
          <cell r="A2823">
            <v>7709341</v>
          </cell>
          <cell r="B2823" t="str">
            <v>7709341</v>
          </cell>
          <cell r="C2823" t="str">
            <v>ESC BORD TMAN PENIT GRIS</v>
          </cell>
          <cell r="D2823">
            <v>316.67</v>
          </cell>
        </row>
        <row r="2824">
          <cell r="A2824">
            <v>7709350</v>
          </cell>
          <cell r="B2824" t="str">
            <v>7709350</v>
          </cell>
          <cell r="C2824" t="str">
            <v>ESC BORD NQN B VISIB.METROPOLITANA</v>
          </cell>
          <cell r="D2824">
            <v>395.79</v>
          </cell>
        </row>
        <row r="2825">
          <cell r="A2825" t="str">
            <v/>
          </cell>
          <cell r="B2825" t="str">
            <v>7709351	ESC B</v>
          </cell>
          <cell r="C2825" t="str">
            <v/>
          </cell>
          <cell r="D2825">
            <v>0</v>
          </cell>
        </row>
        <row r="2826">
          <cell r="A2826">
            <v>7709351</v>
          </cell>
          <cell r="B2826" t="str">
            <v>7709351</v>
          </cell>
          <cell r="C2826" t="str">
            <v>ESC BORD NQN. USAR 7709504</v>
          </cell>
          <cell r="D2826">
            <v>0</v>
          </cell>
        </row>
        <row r="2827">
          <cell r="A2827" t="str">
            <v/>
          </cell>
          <cell r="B2827" t="str">
            <v>7709352	ESC B</v>
          </cell>
          <cell r="C2827" t="str">
            <v/>
          </cell>
          <cell r="D2827">
            <v>0</v>
          </cell>
        </row>
        <row r="2828">
          <cell r="A2828">
            <v>7709352</v>
          </cell>
          <cell r="B2828" t="str">
            <v>7709352</v>
          </cell>
          <cell r="C2828" t="str">
            <v>ESC BORD NQN DESP</v>
          </cell>
          <cell r="D2828">
            <v>0</v>
          </cell>
        </row>
        <row r="2829">
          <cell r="A2829">
            <v>7709355</v>
          </cell>
          <cell r="B2829" t="str">
            <v>7709355</v>
          </cell>
          <cell r="C2829" t="str">
            <v>ESC BORD TMAN GDIA INFANT NO SE USA MAS</v>
          </cell>
          <cell r="D2829">
            <v>0</v>
          </cell>
        </row>
        <row r="2830">
          <cell r="A2830">
            <v>7709358</v>
          </cell>
          <cell r="B2830" t="str">
            <v>7709358</v>
          </cell>
          <cell r="C2830" t="str">
            <v>ESC BORD TMAN BOMBEROS</v>
          </cell>
          <cell r="D2830">
            <v>383.95</v>
          </cell>
        </row>
        <row r="2831">
          <cell r="A2831">
            <v>7709360</v>
          </cell>
          <cell r="B2831" t="str">
            <v>7709360</v>
          </cell>
          <cell r="C2831" t="str">
            <v>ESC BORD MZA PENIT. GEOP</v>
          </cell>
          <cell r="D2831">
            <v>442.99</v>
          </cell>
        </row>
        <row r="2832">
          <cell r="A2832" t="str">
            <v/>
          </cell>
          <cell r="B2832" t="str">
            <v>7709361	ESC B</v>
          </cell>
          <cell r="C2832" t="str">
            <v/>
          </cell>
          <cell r="D2832">
            <v>0</v>
          </cell>
        </row>
        <row r="2833">
          <cell r="A2833">
            <v>7709361</v>
          </cell>
          <cell r="B2833" t="str">
            <v>7709361</v>
          </cell>
          <cell r="C2833" t="str">
            <v>ESC BORD MZA PENIT. SANIDAD</v>
          </cell>
          <cell r="D2833">
            <v>0</v>
          </cell>
        </row>
        <row r="2834">
          <cell r="A2834">
            <v>7709364</v>
          </cell>
          <cell r="B2834" t="str">
            <v>7709364</v>
          </cell>
          <cell r="C2834" t="str">
            <v>ESC BORD MZA BOINA CANES</v>
          </cell>
          <cell r="D2834">
            <v>270.76</v>
          </cell>
        </row>
        <row r="2835">
          <cell r="A2835">
            <v>7709365</v>
          </cell>
          <cell r="B2835" t="str">
            <v>7709365</v>
          </cell>
          <cell r="C2835" t="str">
            <v>ESC BORD MZA BOINA  INFANTERIA     BARG</v>
          </cell>
          <cell r="D2835">
            <v>263.85000000000002</v>
          </cell>
        </row>
        <row r="2836">
          <cell r="A2836">
            <v>7709380</v>
          </cell>
          <cell r="B2836" t="str">
            <v>7709380</v>
          </cell>
          <cell r="C2836" t="str">
            <v>ESC BORD MZA UCAR MANGA BB TVS424-0</v>
          </cell>
          <cell r="D2836">
            <v>383.91</v>
          </cell>
        </row>
        <row r="2837">
          <cell r="A2837">
            <v>7709381</v>
          </cell>
          <cell r="B2837" t="str">
            <v>7709381</v>
          </cell>
          <cell r="C2837" t="str">
            <v>ESC TMAN COMANDO RADIOEL. NO SE USA MAS</v>
          </cell>
          <cell r="D2837">
            <v>0</v>
          </cell>
        </row>
        <row r="2838">
          <cell r="A2838" t="str">
            <v/>
          </cell>
          <cell r="B2838" t="str">
            <v>7709384	ESC B</v>
          </cell>
          <cell r="C2838" t="str">
            <v/>
          </cell>
          <cell r="D2838">
            <v>0</v>
          </cell>
        </row>
        <row r="2839">
          <cell r="A2839">
            <v>7709384</v>
          </cell>
          <cell r="B2839" t="str">
            <v>7709384</v>
          </cell>
          <cell r="C2839" t="str">
            <v>ESC BORD NQN DIRECCION DE BOMBEROS</v>
          </cell>
          <cell r="D2839">
            <v>327.60000000000002</v>
          </cell>
        </row>
        <row r="2840">
          <cell r="A2840">
            <v>7709393</v>
          </cell>
          <cell r="B2840" t="str">
            <v>7709393</v>
          </cell>
          <cell r="C2840" t="str">
            <v>ESC BORD MZA PENIT BOINA SERP BAJA VIS</v>
          </cell>
          <cell r="D2840">
            <v>311.99</v>
          </cell>
        </row>
        <row r="2841">
          <cell r="A2841" t="str">
            <v/>
          </cell>
          <cell r="B2841" t="str">
            <v>7709394	ESC B</v>
          </cell>
          <cell r="C2841" t="str">
            <v/>
          </cell>
          <cell r="D2841">
            <v>0</v>
          </cell>
        </row>
        <row r="2842">
          <cell r="A2842">
            <v>7709394</v>
          </cell>
          <cell r="B2842" t="str">
            <v>7709394</v>
          </cell>
          <cell r="C2842" t="str">
            <v>ESC BORD MZA PENIT BOINA SERP BARG</v>
          </cell>
          <cell r="D2842">
            <v>415.99</v>
          </cell>
        </row>
        <row r="2843">
          <cell r="A2843" t="str">
            <v/>
          </cell>
          <cell r="B2843" t="str">
            <v>7709395	ESC B</v>
          </cell>
          <cell r="C2843" t="str">
            <v/>
          </cell>
          <cell r="D2843">
            <v>0</v>
          </cell>
        </row>
        <row r="2844">
          <cell r="A2844">
            <v>7709395</v>
          </cell>
          <cell r="B2844" t="str">
            <v>7709395</v>
          </cell>
          <cell r="C2844" t="str">
            <v>ESC BORD MZA BOMBEROS VOL MAIPU</v>
          </cell>
          <cell r="D2844">
            <v>0</v>
          </cell>
        </row>
        <row r="2845">
          <cell r="A2845">
            <v>7709396</v>
          </cell>
          <cell r="B2845" t="str">
            <v>7709396</v>
          </cell>
          <cell r="C2845" t="str">
            <v>ESC BORD MZA PENIT DIVISION TRASLADO</v>
          </cell>
          <cell r="D2845">
            <v>555.98</v>
          </cell>
        </row>
        <row r="2846">
          <cell r="A2846">
            <v>7709401</v>
          </cell>
          <cell r="B2846" t="str">
            <v>7709401</v>
          </cell>
          <cell r="C2846" t="str">
            <v>ESC BORD MZA BOINA GES       BARG</v>
          </cell>
          <cell r="D2846">
            <v>225.65</v>
          </cell>
        </row>
        <row r="2847">
          <cell r="A2847" t="str">
            <v/>
          </cell>
          <cell r="B2847" t="str">
            <v>7709406	ESC B</v>
          </cell>
          <cell r="C2847" t="str">
            <v/>
          </cell>
          <cell r="D2847">
            <v>0</v>
          </cell>
        </row>
        <row r="2848">
          <cell r="A2848">
            <v>7709406</v>
          </cell>
          <cell r="B2848" t="str">
            <v>7709406</v>
          </cell>
          <cell r="C2848" t="str">
            <v>ESC BORD NQN INSTRUCTOR</v>
          </cell>
          <cell r="D2848">
            <v>0</v>
          </cell>
        </row>
        <row r="2849">
          <cell r="A2849">
            <v>7709410</v>
          </cell>
          <cell r="B2849" t="str">
            <v>7709410</v>
          </cell>
          <cell r="C2849" t="str">
            <v>ESC BORD STA CRUZ  POL RER072 28</v>
          </cell>
          <cell r="D2849">
            <v>527.73</v>
          </cell>
        </row>
        <row r="2850">
          <cell r="A2850">
            <v>7709411</v>
          </cell>
          <cell r="B2850" t="str">
            <v>7709411</v>
          </cell>
          <cell r="C2850" t="str">
            <v>ESC BORD STA CRUZ BAJA VISIBILIDAD</v>
          </cell>
          <cell r="D2850">
            <v>421.91</v>
          </cell>
        </row>
        <row r="2851">
          <cell r="A2851" t="str">
            <v/>
          </cell>
          <cell r="B2851" t="str">
            <v>7709412	ESC B</v>
          </cell>
          <cell r="C2851" t="str">
            <v/>
          </cell>
          <cell r="D2851">
            <v>0</v>
          </cell>
        </row>
        <row r="2852">
          <cell r="A2852">
            <v>7709412</v>
          </cell>
          <cell r="B2852" t="str">
            <v>7709412</v>
          </cell>
          <cell r="C2852" t="str">
            <v>ESC BORD STA CRUZ INST SUP FORM POLICIAL</v>
          </cell>
          <cell r="D2852">
            <v>360.36</v>
          </cell>
        </row>
        <row r="2853">
          <cell r="A2853" t="str">
            <v/>
          </cell>
          <cell r="B2853" t="str">
            <v>7709413	ESC B</v>
          </cell>
          <cell r="C2853" t="str">
            <v/>
          </cell>
          <cell r="D2853">
            <v>0</v>
          </cell>
        </row>
        <row r="2854">
          <cell r="A2854">
            <v>7709413</v>
          </cell>
          <cell r="B2854" t="str">
            <v>7709413</v>
          </cell>
          <cell r="C2854" t="str">
            <v>ESC BORD STA CRUZ TRANSITO B/ VISIBILIDA</v>
          </cell>
          <cell r="D2854">
            <v>0</v>
          </cell>
        </row>
        <row r="2855">
          <cell r="A2855">
            <v>7709414</v>
          </cell>
          <cell r="B2855" t="str">
            <v>7709414</v>
          </cell>
          <cell r="C2855" t="str">
            <v>ESC BORD MONTADA PIN C/ABROJO</v>
          </cell>
          <cell r="D2855">
            <v>156</v>
          </cell>
        </row>
        <row r="2856">
          <cell r="A2856">
            <v>7709415</v>
          </cell>
          <cell r="B2856" t="str">
            <v>7709415</v>
          </cell>
          <cell r="C2856" t="str">
            <v>ESC BORD POLICIA CHUBUT CHICO C/ABROJO</v>
          </cell>
          <cell r="D2856">
            <v>156</v>
          </cell>
        </row>
        <row r="2857">
          <cell r="A2857">
            <v>7709416</v>
          </cell>
          <cell r="B2857" t="str">
            <v>7709416</v>
          </cell>
          <cell r="C2857" t="str">
            <v>ESC BORD POLICIA CHUBUT CHICO BV ABROJO</v>
          </cell>
          <cell r="D2857">
            <v>156</v>
          </cell>
        </row>
        <row r="2858">
          <cell r="A2858" t="str">
            <v/>
          </cell>
          <cell r="B2858" t="str">
            <v>7709417	ESC B</v>
          </cell>
          <cell r="C2858" t="str">
            <v/>
          </cell>
          <cell r="D2858">
            <v>0</v>
          </cell>
        </row>
        <row r="2859">
          <cell r="A2859">
            <v>7709417</v>
          </cell>
          <cell r="B2859" t="str">
            <v>7709417</v>
          </cell>
          <cell r="C2859" t="str">
            <v>ESC BORD MZA PENIT.SEG.INT.GRIS</v>
          </cell>
          <cell r="D2859">
            <v>364</v>
          </cell>
        </row>
        <row r="2860">
          <cell r="A2860">
            <v>7709419</v>
          </cell>
          <cell r="B2860" t="str">
            <v>7709419</v>
          </cell>
          <cell r="C2860" t="str">
            <v>ESC BORD MZA PENIT.OFICIAL SUPER</v>
          </cell>
          <cell r="D2860">
            <v>451.28</v>
          </cell>
        </row>
        <row r="2861">
          <cell r="A2861">
            <v>7709420</v>
          </cell>
          <cell r="B2861" t="str">
            <v>7709420</v>
          </cell>
          <cell r="C2861" t="str">
            <v>ESC BORD MZA UMAR MANGA  TVS424-0</v>
          </cell>
          <cell r="D2861">
            <v>324.89999999999998</v>
          </cell>
        </row>
        <row r="2862">
          <cell r="A2862">
            <v>7709421</v>
          </cell>
          <cell r="B2862" t="str">
            <v>7709421</v>
          </cell>
          <cell r="C2862" t="str">
            <v>ESC BORD MZA PENIT SEG EXT FONDO NEGRO</v>
          </cell>
          <cell r="D2862">
            <v>416</v>
          </cell>
        </row>
        <row r="2863">
          <cell r="A2863">
            <v>7709422</v>
          </cell>
          <cell r="B2863" t="str">
            <v>7709422</v>
          </cell>
          <cell r="C2863" t="str">
            <v>ESC BORD MZA PENIT SEG EXT FONDO GRIS</v>
          </cell>
          <cell r="D2863">
            <v>354.9</v>
          </cell>
        </row>
        <row r="2864">
          <cell r="A2864">
            <v>7709425</v>
          </cell>
          <cell r="B2864" t="str">
            <v>7709425</v>
          </cell>
          <cell r="C2864" t="str">
            <v>ESC BORD TMAN  POLICIA BARG</v>
          </cell>
          <cell r="D2864">
            <v>142.69</v>
          </cell>
        </row>
        <row r="2865">
          <cell r="A2865">
            <v>7709426</v>
          </cell>
          <cell r="B2865" t="str">
            <v>7709426</v>
          </cell>
          <cell r="C2865" t="str">
            <v>ESC BORD TMAN ESCUELA DE CADETES</v>
          </cell>
          <cell r="D2865">
            <v>383.91</v>
          </cell>
        </row>
        <row r="2866">
          <cell r="A2866">
            <v>7709439</v>
          </cell>
          <cell r="B2866" t="str">
            <v>7709439</v>
          </cell>
          <cell r="C2866" t="str">
            <v>ESC BORD JUJUY POLICIA BB TVS434-2</v>
          </cell>
          <cell r="D2866">
            <v>142.69</v>
          </cell>
        </row>
        <row r="2867">
          <cell r="A2867">
            <v>7709440</v>
          </cell>
          <cell r="B2867" t="str">
            <v>7709440</v>
          </cell>
          <cell r="C2867" t="str">
            <v>ESC BORD CATAM. POL OFICIAL 36</v>
          </cell>
          <cell r="D2867">
            <v>474.97</v>
          </cell>
        </row>
        <row r="2868">
          <cell r="A2868" t="str">
            <v/>
          </cell>
          <cell r="B2868" t="str">
            <v>7709441	ESC B</v>
          </cell>
          <cell r="C2868" t="str">
            <v/>
          </cell>
          <cell r="D2868">
            <v>0</v>
          </cell>
        </row>
        <row r="2869">
          <cell r="A2869">
            <v>7709441</v>
          </cell>
          <cell r="B2869" t="str">
            <v>7709441</v>
          </cell>
          <cell r="C2869" t="str">
            <v>ESC BORD CATAM POL SUBOF TVS 527-28</v>
          </cell>
          <cell r="D2869">
            <v>0</v>
          </cell>
        </row>
        <row r="2870">
          <cell r="A2870">
            <v>7709442</v>
          </cell>
          <cell r="B2870" t="str">
            <v>7709442</v>
          </cell>
          <cell r="C2870" t="str">
            <v>ESC BORD POL CATAMARCA ESC DE CADETES</v>
          </cell>
          <cell r="D2870">
            <v>395.82</v>
          </cell>
        </row>
        <row r="2871">
          <cell r="A2871">
            <v>7709443</v>
          </cell>
          <cell r="B2871" t="str">
            <v>7709443</v>
          </cell>
          <cell r="C2871" t="str">
            <v>ESC BORD CATAM. POLICIA BAJA VISIBILIDAD</v>
          </cell>
          <cell r="D2871">
            <v>0</v>
          </cell>
        </row>
        <row r="2872">
          <cell r="A2872" t="str">
            <v/>
          </cell>
          <cell r="B2872" t="str">
            <v>7709450	ESC B</v>
          </cell>
          <cell r="C2872" t="str">
            <v/>
          </cell>
          <cell r="D2872">
            <v>0</v>
          </cell>
        </row>
        <row r="2873">
          <cell r="A2873">
            <v>7709450</v>
          </cell>
          <cell r="B2873" t="str">
            <v>7709450</v>
          </cell>
          <cell r="C2873" t="str">
            <v>ESC BORD MZA PENIT. CANES</v>
          </cell>
          <cell r="D2873">
            <v>0</v>
          </cell>
        </row>
        <row r="2874">
          <cell r="A2874">
            <v>7709451</v>
          </cell>
          <cell r="B2874" t="str">
            <v>7709451</v>
          </cell>
          <cell r="C2874" t="str">
            <v>ESC SN.JUAN BRAZO CANES</v>
          </cell>
          <cell r="D2874">
            <v>342.76</v>
          </cell>
        </row>
        <row r="2875">
          <cell r="A2875">
            <v>7709452</v>
          </cell>
          <cell r="B2875" t="str">
            <v>7709452</v>
          </cell>
          <cell r="C2875" t="str">
            <v>ESC BORD NQN POLICIA  BARG</v>
          </cell>
          <cell r="D2875">
            <v>285.41000000000003</v>
          </cell>
        </row>
        <row r="2876">
          <cell r="A2876">
            <v>7709453</v>
          </cell>
          <cell r="B2876" t="str">
            <v>7709453</v>
          </cell>
          <cell r="C2876" t="str">
            <v>ESC BORD STA CRUZ CANES BAJA VIS</v>
          </cell>
          <cell r="D2876">
            <v>501.35</v>
          </cell>
        </row>
        <row r="2877">
          <cell r="A2877" t="str">
            <v/>
          </cell>
          <cell r="B2877" t="str">
            <v>7709454	ESC B</v>
          </cell>
          <cell r="C2877" t="str">
            <v/>
          </cell>
          <cell r="D2877">
            <v>0</v>
          </cell>
        </row>
        <row r="2878">
          <cell r="A2878">
            <v>7709454</v>
          </cell>
          <cell r="B2878" t="str">
            <v>7709454</v>
          </cell>
          <cell r="C2878" t="str">
            <v>ESC BORD NQN GRETARCCO</v>
          </cell>
          <cell r="D2878">
            <v>0</v>
          </cell>
        </row>
        <row r="2879">
          <cell r="A2879">
            <v>7709455</v>
          </cell>
          <cell r="B2879" t="str">
            <v>7709455</v>
          </cell>
          <cell r="C2879" t="str">
            <v>ESC BORD STA CRUZ GEOR BAJA VIS</v>
          </cell>
          <cell r="D2879">
            <v>501.35</v>
          </cell>
        </row>
        <row r="2880">
          <cell r="A2880">
            <v>7709456</v>
          </cell>
          <cell r="B2880" t="str">
            <v>7709456</v>
          </cell>
          <cell r="C2880" t="str">
            <v>ESC BORD MZA PENIT SERP BV   BARG</v>
          </cell>
          <cell r="D2880">
            <v>449.5</v>
          </cell>
        </row>
        <row r="2881">
          <cell r="A2881">
            <v>7709457</v>
          </cell>
          <cell r="B2881" t="str">
            <v>7709457</v>
          </cell>
          <cell r="C2881" t="str">
            <v>ESC BORD STA CRUZ ALCALDIA POLICIAL BV</v>
          </cell>
          <cell r="D2881">
            <v>501.35</v>
          </cell>
        </row>
        <row r="2882">
          <cell r="A2882">
            <v>7709458</v>
          </cell>
          <cell r="B2882" t="str">
            <v>7709458</v>
          </cell>
          <cell r="C2882" t="str">
            <v>ESC BORD MZA PENIT SERP BORDO     BARG</v>
          </cell>
          <cell r="D2882">
            <v>433.24</v>
          </cell>
        </row>
        <row r="2883">
          <cell r="A2883">
            <v>7709459</v>
          </cell>
          <cell r="B2883" t="str">
            <v>7709459</v>
          </cell>
          <cell r="C2883" t="str">
            <v>ESC BORD G.N.  (BRAZO)</v>
          </cell>
          <cell r="D2883">
            <v>383.95</v>
          </cell>
        </row>
        <row r="2884">
          <cell r="A2884">
            <v>7709460</v>
          </cell>
          <cell r="B2884" t="str">
            <v>7709460</v>
          </cell>
          <cell r="C2884" t="str">
            <v>ESC BORD TMAN BANANITA C.E.R.O.</v>
          </cell>
          <cell r="D2884">
            <v>88.59</v>
          </cell>
        </row>
        <row r="2885">
          <cell r="A2885">
            <v>7709461</v>
          </cell>
          <cell r="B2885" t="str">
            <v>7709461</v>
          </cell>
          <cell r="C2885" t="str">
            <v>ESC BORD TMAN BRAZO C.E.R.O.</v>
          </cell>
          <cell r="D2885">
            <v>189.31</v>
          </cell>
        </row>
        <row r="2886">
          <cell r="A2886">
            <v>7709462</v>
          </cell>
          <cell r="B2886" t="str">
            <v>7709462</v>
          </cell>
          <cell r="C2886" t="str">
            <v>ESC BORD TMAN BOINA C.E.R.O.</v>
          </cell>
          <cell r="D2886">
            <v>118.73</v>
          </cell>
        </row>
        <row r="2887">
          <cell r="A2887">
            <v>7709465</v>
          </cell>
          <cell r="B2887" t="str">
            <v>7709465</v>
          </cell>
          <cell r="C2887" t="str">
            <v>ESC BORD TMAN DIR GRAL PREV URBANA</v>
          </cell>
          <cell r="D2887">
            <v>270.76</v>
          </cell>
        </row>
        <row r="2888">
          <cell r="A2888">
            <v>7709473</v>
          </cell>
          <cell r="B2888" t="str">
            <v>7709473</v>
          </cell>
          <cell r="C2888" t="str">
            <v>ESC BORD NQN BOMBERO CUTRALCO BRAZO</v>
          </cell>
          <cell r="D2888">
            <v>383.95</v>
          </cell>
        </row>
        <row r="2889">
          <cell r="A2889" t="str">
            <v/>
          </cell>
          <cell r="B2889" t="str">
            <v>7709490	ESC B</v>
          </cell>
          <cell r="C2889" t="str">
            <v/>
          </cell>
          <cell r="D2889">
            <v>0</v>
          </cell>
        </row>
        <row r="2890">
          <cell r="A2890">
            <v>7709490</v>
          </cell>
          <cell r="B2890" t="str">
            <v>7709490</v>
          </cell>
          <cell r="C2890" t="str">
            <v>ESC BORD NQN POL RURAL Y CANES</v>
          </cell>
          <cell r="D2890">
            <v>0</v>
          </cell>
        </row>
        <row r="2891">
          <cell r="A2891" t="str">
            <v/>
          </cell>
          <cell r="B2891" t="str">
            <v>7709495	ESC B</v>
          </cell>
          <cell r="C2891" t="str">
            <v/>
          </cell>
          <cell r="D2891">
            <v>0</v>
          </cell>
        </row>
        <row r="2892">
          <cell r="A2892">
            <v>7709495</v>
          </cell>
          <cell r="B2892" t="str">
            <v>7709495</v>
          </cell>
          <cell r="C2892" t="str">
            <v>ESC BORD CATAM. BOINA GIR BD</v>
          </cell>
          <cell r="D2892">
            <v>0</v>
          </cell>
        </row>
        <row r="2893">
          <cell r="A2893" t="str">
            <v/>
          </cell>
          <cell r="B2893" t="str">
            <v>7709499	ESC T</v>
          </cell>
          <cell r="C2893" t="str">
            <v/>
          </cell>
          <cell r="D2893">
            <v>0</v>
          </cell>
        </row>
        <row r="2894">
          <cell r="A2894">
            <v>7709499</v>
          </cell>
          <cell r="B2894" t="str">
            <v>7709499</v>
          </cell>
          <cell r="C2894" t="str">
            <v>ESC TMAN OFICIALES</v>
          </cell>
          <cell r="D2894">
            <v>0</v>
          </cell>
        </row>
        <row r="2895">
          <cell r="A2895">
            <v>7709500</v>
          </cell>
          <cell r="B2895" t="str">
            <v>7709500</v>
          </cell>
          <cell r="C2895" t="str">
            <v>PECT. ALAS CHOFER B.VISIBILIDAD BI</v>
          </cell>
          <cell r="D2895">
            <v>188.69</v>
          </cell>
        </row>
        <row r="2896">
          <cell r="A2896" t="str">
            <v/>
          </cell>
          <cell r="B2896" t="str">
            <v>7709501	ESC B</v>
          </cell>
          <cell r="C2896" t="str">
            <v/>
          </cell>
          <cell r="D2896">
            <v>0</v>
          </cell>
        </row>
        <row r="2897">
          <cell r="A2897">
            <v>7709501</v>
          </cell>
          <cell r="B2897" t="str">
            <v>7709501</v>
          </cell>
          <cell r="C2897" t="str">
            <v>ESC BORD NQN ACAD.POL. B.V.(ACAD</v>
          </cell>
          <cell r="D2897">
            <v>0</v>
          </cell>
        </row>
        <row r="2898">
          <cell r="A2898">
            <v>7709502</v>
          </cell>
          <cell r="B2898" t="str">
            <v>7709502</v>
          </cell>
          <cell r="C2898" t="str">
            <v>ESC BORD TMAN MOTOR</v>
          </cell>
          <cell r="D2898">
            <v>383.95</v>
          </cell>
        </row>
        <row r="2899">
          <cell r="A2899">
            <v>7709503</v>
          </cell>
          <cell r="B2899" t="str">
            <v>7709503</v>
          </cell>
          <cell r="C2899" t="str">
            <v>PECT. BORD. 1SOL 1LINEA PSA BI</v>
          </cell>
          <cell r="D2899">
            <v>122.03</v>
          </cell>
        </row>
        <row r="2900">
          <cell r="A2900">
            <v>7709504</v>
          </cell>
          <cell r="B2900" t="str">
            <v>7709504</v>
          </cell>
          <cell r="C2900" t="str">
            <v>ESC BORD NQN UNIDAD DE DETENCION  BARG</v>
          </cell>
          <cell r="D2900">
            <v>342.96</v>
          </cell>
        </row>
        <row r="2901">
          <cell r="A2901">
            <v>7709505</v>
          </cell>
          <cell r="B2901" t="str">
            <v>7709505</v>
          </cell>
          <cell r="C2901" t="str">
            <v>ESC BORD NQN ACADEMIA DE POLICIA</v>
          </cell>
          <cell r="D2901">
            <v>324.89999999999998</v>
          </cell>
        </row>
        <row r="2902">
          <cell r="A2902">
            <v>7709506</v>
          </cell>
          <cell r="B2902" t="str">
            <v>7709506</v>
          </cell>
          <cell r="C2902" t="str">
            <v>PECT. BORD. 2SOL 1LINEA PSA BI</v>
          </cell>
          <cell r="D2902">
            <v>134.24</v>
          </cell>
        </row>
        <row r="2903">
          <cell r="A2903">
            <v>7709517</v>
          </cell>
          <cell r="B2903" t="str">
            <v>7709517</v>
          </cell>
          <cell r="C2903" t="str">
            <v>ESC GORRA ORO MENDOZA</v>
          </cell>
          <cell r="D2903">
            <v>3432</v>
          </cell>
        </row>
        <row r="2904">
          <cell r="A2904">
            <v>7709540</v>
          </cell>
          <cell r="B2904" t="str">
            <v>7709540</v>
          </cell>
          <cell r="C2904" t="str">
            <v>APLIQUE SEGURIDAD RER</v>
          </cell>
          <cell r="D2904">
            <v>235.46</v>
          </cell>
        </row>
        <row r="2905">
          <cell r="A2905">
            <v>7709547</v>
          </cell>
          <cell r="B2905" t="str">
            <v>7709547</v>
          </cell>
          <cell r="C2905" t="str">
            <v>ESC BORD MZA POL BAJA VISIBILID</v>
          </cell>
          <cell r="D2905">
            <v>309.39</v>
          </cell>
        </row>
        <row r="2906">
          <cell r="A2906">
            <v>7709549</v>
          </cell>
          <cell r="B2906" t="str">
            <v>7709549</v>
          </cell>
          <cell r="C2906" t="str">
            <v>ESC BORD MZA 911 BARG</v>
          </cell>
          <cell r="D2906">
            <v>384.79</v>
          </cell>
        </row>
        <row r="2907">
          <cell r="A2907" t="str">
            <v/>
          </cell>
          <cell r="B2907" t="str">
            <v>7709555	ESC B</v>
          </cell>
          <cell r="C2907" t="str">
            <v/>
          </cell>
          <cell r="D2907">
            <v>0</v>
          </cell>
        </row>
        <row r="2908">
          <cell r="A2908">
            <v>7709555</v>
          </cell>
          <cell r="B2908" t="str">
            <v>7709555</v>
          </cell>
          <cell r="C2908" t="str">
            <v>ESC BORD CHUBUT DROGAS GRANDE</v>
          </cell>
          <cell r="D2908">
            <v>0</v>
          </cell>
        </row>
        <row r="2909">
          <cell r="A2909" t="str">
            <v/>
          </cell>
          <cell r="B2909" t="str">
            <v>7709556	ESC B</v>
          </cell>
          <cell r="C2909" t="str">
            <v/>
          </cell>
          <cell r="D2909">
            <v>0</v>
          </cell>
        </row>
        <row r="2910">
          <cell r="A2910">
            <v>7709556</v>
          </cell>
          <cell r="B2910" t="str">
            <v>7709556</v>
          </cell>
          <cell r="C2910" t="str">
            <v>ESC BORD CHUBUT DROGAS CHICO</v>
          </cell>
          <cell r="D2910">
            <v>0</v>
          </cell>
        </row>
        <row r="2911">
          <cell r="A2911">
            <v>7709572</v>
          </cell>
          <cell r="B2911" t="str">
            <v>7709572</v>
          </cell>
          <cell r="C2911" t="str">
            <v>ESC BORD MZA BOMBEROS          BARG</v>
          </cell>
          <cell r="D2911">
            <v>324.89999999999998</v>
          </cell>
        </row>
        <row r="2912">
          <cell r="A2912">
            <v>7709600</v>
          </cell>
          <cell r="B2912" t="str">
            <v>7709600</v>
          </cell>
          <cell r="C2912" t="str">
            <v>ESC BORD MZA PENIT INFOPE         BARG</v>
          </cell>
          <cell r="D2912">
            <v>376.94</v>
          </cell>
        </row>
        <row r="2913">
          <cell r="A2913" t="str">
            <v/>
          </cell>
          <cell r="B2913" t="str">
            <v>7709601	ESC B</v>
          </cell>
          <cell r="C2913" t="str">
            <v/>
          </cell>
          <cell r="D2913">
            <v>0</v>
          </cell>
        </row>
        <row r="2914">
          <cell r="A2914">
            <v>7709601</v>
          </cell>
          <cell r="B2914" t="str">
            <v>7709601</v>
          </cell>
          <cell r="C2914" t="str">
            <v>ESC BORD SANTA FE GAT</v>
          </cell>
          <cell r="D2914">
            <v>0</v>
          </cell>
        </row>
        <row r="2915">
          <cell r="A2915" t="str">
            <v/>
          </cell>
          <cell r="B2915" t="str">
            <v>7709602	ESC B</v>
          </cell>
          <cell r="C2915" t="str">
            <v/>
          </cell>
          <cell r="D2915">
            <v>0</v>
          </cell>
        </row>
        <row r="2916">
          <cell r="A2916">
            <v>7709602</v>
          </cell>
          <cell r="B2916" t="str">
            <v>7709602</v>
          </cell>
          <cell r="C2916" t="str">
            <v>ESC BORD SAN JUAN GRUPO ESPECIAL SUR</v>
          </cell>
          <cell r="D2916">
            <v>0</v>
          </cell>
        </row>
        <row r="2917">
          <cell r="A2917" t="str">
            <v/>
          </cell>
          <cell r="B2917" t="str">
            <v>7709603	ESC B</v>
          </cell>
          <cell r="C2917" t="str">
            <v/>
          </cell>
          <cell r="D2917">
            <v>0</v>
          </cell>
        </row>
        <row r="2918">
          <cell r="A2918">
            <v>7709603</v>
          </cell>
          <cell r="B2918" t="str">
            <v>7709603</v>
          </cell>
          <cell r="C2918" t="str">
            <v>ESC BORD SAN JUAN BANDERA GES SUR</v>
          </cell>
          <cell r="D2918">
            <v>0</v>
          </cell>
        </row>
        <row r="2919">
          <cell r="A2919" t="str">
            <v/>
          </cell>
          <cell r="B2919" t="str">
            <v>7709606	ESC B</v>
          </cell>
          <cell r="C2919" t="str">
            <v/>
          </cell>
          <cell r="D2919">
            <v>0</v>
          </cell>
        </row>
        <row r="2920">
          <cell r="A2920">
            <v>7709606</v>
          </cell>
          <cell r="B2920" t="str">
            <v>7709606</v>
          </cell>
          <cell r="C2920" t="str">
            <v>ESC BORD SAN JUAN POLICIA  BARG</v>
          </cell>
          <cell r="D2920">
            <v>353.81</v>
          </cell>
        </row>
        <row r="2921">
          <cell r="A2921">
            <v>7709608</v>
          </cell>
          <cell r="B2921" t="str">
            <v>7709608</v>
          </cell>
          <cell r="C2921" t="str">
            <v>ESC BORD MZA ESCUADRON AEREO POL. MZA</v>
          </cell>
          <cell r="D2921">
            <v>725.31</v>
          </cell>
        </row>
        <row r="2922">
          <cell r="A2922">
            <v>7709625</v>
          </cell>
          <cell r="B2922" t="str">
            <v>7709625</v>
          </cell>
          <cell r="C2922" t="str">
            <v>ESC BORD MZA INFANTERIA BAJA V. TV</v>
          </cell>
          <cell r="D2922">
            <v>459.76</v>
          </cell>
        </row>
        <row r="2923">
          <cell r="A2923">
            <v>7709650</v>
          </cell>
          <cell r="B2923" t="str">
            <v>7709650</v>
          </cell>
          <cell r="C2923" t="str">
            <v>ESC BORD MZA POLICIA CIENTIFICA</v>
          </cell>
          <cell r="D2923">
            <v>361.03</v>
          </cell>
        </row>
        <row r="2924">
          <cell r="A2924">
            <v>7709653</v>
          </cell>
          <cell r="B2924" t="str">
            <v>7709653</v>
          </cell>
          <cell r="C2924" t="str">
            <v>ESC BORD MZA UEP BOINA   BARG</v>
          </cell>
          <cell r="D2924">
            <v>240.23</v>
          </cell>
        </row>
        <row r="2925">
          <cell r="A2925">
            <v>7709654</v>
          </cell>
          <cell r="B2925" t="str">
            <v>7709654</v>
          </cell>
          <cell r="C2925" t="str">
            <v>ESC BORD MZA B CIVICO    BARG</v>
          </cell>
          <cell r="D2925">
            <v>337.54</v>
          </cell>
        </row>
        <row r="2926">
          <cell r="A2926" t="str">
            <v/>
          </cell>
          <cell r="B2926" t="str">
            <v>7709655	ESC B</v>
          </cell>
          <cell r="C2926" t="str">
            <v/>
          </cell>
          <cell r="D2926">
            <v>0</v>
          </cell>
        </row>
        <row r="2927">
          <cell r="A2927">
            <v>7709655</v>
          </cell>
          <cell r="B2927" t="str">
            <v>7709655</v>
          </cell>
          <cell r="C2927" t="str">
            <v>ESC BORD MZA POLICA CON  VELCRO</v>
          </cell>
          <cell r="D2927">
            <v>0</v>
          </cell>
        </row>
        <row r="2928">
          <cell r="A2928" t="str">
            <v/>
          </cell>
          <cell r="B2928" t="str">
            <v>7709656	ESC B</v>
          </cell>
          <cell r="C2928" t="str">
            <v/>
          </cell>
          <cell r="D2928">
            <v>0</v>
          </cell>
        </row>
        <row r="2929">
          <cell r="A2929">
            <v>7709656</v>
          </cell>
          <cell r="B2929" t="str">
            <v>7709656</v>
          </cell>
          <cell r="C2929" t="str">
            <v>ESC BORD MZA UEP BOINA BAJA VIS</v>
          </cell>
          <cell r="D2929">
            <v>0</v>
          </cell>
        </row>
        <row r="2930">
          <cell r="A2930">
            <v>7709660</v>
          </cell>
          <cell r="B2930" t="str">
            <v>7709660</v>
          </cell>
          <cell r="C2930" t="str">
            <v>ESC BORD MZA UEP TUPUNGATO</v>
          </cell>
          <cell r="D2930">
            <v>436.36</v>
          </cell>
        </row>
        <row r="2931">
          <cell r="A2931">
            <v>7709661</v>
          </cell>
          <cell r="B2931" t="str">
            <v>7709661</v>
          </cell>
          <cell r="C2931" t="str">
            <v>ESC BORD MZA UEP BAJA TUPUNGATO</v>
          </cell>
          <cell r="D2931">
            <v>378.04</v>
          </cell>
        </row>
        <row r="2932">
          <cell r="A2932">
            <v>7709662</v>
          </cell>
          <cell r="B2932" t="str">
            <v>7709662</v>
          </cell>
          <cell r="C2932" t="str">
            <v>ESC BORD MZA UEP CAPITAL</v>
          </cell>
          <cell r="D2932">
            <v>487.39</v>
          </cell>
        </row>
        <row r="2933">
          <cell r="A2933">
            <v>7709663</v>
          </cell>
          <cell r="B2933" t="str">
            <v>7709663</v>
          </cell>
          <cell r="C2933" t="str">
            <v>ESC BORD MZA UEP SAN RAFAEL</v>
          </cell>
          <cell r="D2933">
            <v>378.04</v>
          </cell>
        </row>
        <row r="2934">
          <cell r="A2934">
            <v>7709664</v>
          </cell>
          <cell r="B2934" t="str">
            <v>7709664</v>
          </cell>
          <cell r="C2934" t="str">
            <v>ESC BORD MZA UEP GLLEN TVS531-31</v>
          </cell>
          <cell r="D2934">
            <v>376.74</v>
          </cell>
        </row>
        <row r="2935">
          <cell r="A2935">
            <v>7709665</v>
          </cell>
          <cell r="B2935" t="str">
            <v>7709665</v>
          </cell>
          <cell r="C2935" t="str">
            <v>ESC BORD MZA POL. NUEVO MODELO BARG</v>
          </cell>
          <cell r="D2935">
            <v>379.07</v>
          </cell>
        </row>
        <row r="2936">
          <cell r="A2936">
            <v>7709666</v>
          </cell>
          <cell r="B2936" t="str">
            <v>7709666</v>
          </cell>
          <cell r="C2936" t="str">
            <v>ESC BORD MZA UEP LAS HERAS</v>
          </cell>
          <cell r="D2936">
            <v>436.36</v>
          </cell>
        </row>
        <row r="2937">
          <cell r="A2937" t="str">
            <v/>
          </cell>
          <cell r="B2937" t="str">
            <v>7709667	ESC B</v>
          </cell>
          <cell r="C2937" t="str">
            <v/>
          </cell>
          <cell r="D2937">
            <v>0</v>
          </cell>
        </row>
        <row r="2938">
          <cell r="A2938">
            <v>7709667</v>
          </cell>
          <cell r="B2938" t="str">
            <v>7709667</v>
          </cell>
          <cell r="C2938" t="str">
            <v>ESC BORD MZA UEP LUJAN</v>
          </cell>
          <cell r="D2938">
            <v>513.23</v>
          </cell>
        </row>
        <row r="2939">
          <cell r="A2939">
            <v>7709668</v>
          </cell>
          <cell r="B2939" t="str">
            <v>7709668</v>
          </cell>
          <cell r="C2939" t="str">
            <v>ESC UNIDAD CUERPOS ESPECIALES</v>
          </cell>
          <cell r="D2939">
            <v>393.11</v>
          </cell>
        </row>
        <row r="2940">
          <cell r="A2940">
            <v>7709669</v>
          </cell>
          <cell r="B2940" t="str">
            <v>7709669</v>
          </cell>
          <cell r="C2940" t="str">
            <v>ESC BORD MZA UEP SAN MARTIN</v>
          </cell>
          <cell r="D2940">
            <v>379.1</v>
          </cell>
        </row>
        <row r="2941">
          <cell r="A2941" t="str">
            <v/>
          </cell>
          <cell r="B2941" t="str">
            <v>7709670	ESC B</v>
          </cell>
          <cell r="C2941" t="str">
            <v/>
          </cell>
          <cell r="D2941">
            <v>0</v>
          </cell>
        </row>
        <row r="2942">
          <cell r="A2942">
            <v>7709670</v>
          </cell>
          <cell r="B2942" t="str">
            <v>7709670</v>
          </cell>
          <cell r="C2942" t="str">
            <v>ESC BORD MZA UEP TUNUYAN</v>
          </cell>
          <cell r="D2942">
            <v>468</v>
          </cell>
        </row>
        <row r="2943">
          <cell r="A2943">
            <v>7709671</v>
          </cell>
          <cell r="B2943" t="str">
            <v>7709671</v>
          </cell>
          <cell r="C2943" t="str">
            <v>ESC BORD MZA UEP SAN CARLOS</v>
          </cell>
          <cell r="D2943">
            <v>415.17</v>
          </cell>
        </row>
        <row r="2944">
          <cell r="A2944">
            <v>7709680</v>
          </cell>
          <cell r="B2944" t="str">
            <v>7709680</v>
          </cell>
          <cell r="C2944" t="str">
            <v>ESC BORD MZA RURAL  MANGA TVS</v>
          </cell>
          <cell r="D2944">
            <v>622.42999999999995</v>
          </cell>
        </row>
        <row r="2945">
          <cell r="A2945">
            <v>7709700</v>
          </cell>
          <cell r="B2945" t="str">
            <v>7709700</v>
          </cell>
          <cell r="C2945" t="str">
            <v>ESC BORD SAN LUIS POLICIA TVS477-04</v>
          </cell>
          <cell r="D2945">
            <v>295.33</v>
          </cell>
        </row>
        <row r="2946">
          <cell r="A2946">
            <v>7709709</v>
          </cell>
          <cell r="B2946" t="str">
            <v>7709709</v>
          </cell>
          <cell r="C2946" t="str">
            <v>ESC BORD MZA SARPOL</v>
          </cell>
          <cell r="D2946">
            <v>218.39</v>
          </cell>
        </row>
        <row r="2947">
          <cell r="A2947">
            <v>7709712</v>
          </cell>
          <cell r="B2947" t="str">
            <v>7709712</v>
          </cell>
          <cell r="C2947" t="str">
            <v>ESC BORD MZA PENIT. CONDOR  BARG</v>
          </cell>
          <cell r="D2947">
            <v>306.89</v>
          </cell>
        </row>
        <row r="2948">
          <cell r="A2948">
            <v>7709753</v>
          </cell>
          <cell r="B2948" t="str">
            <v>7709753</v>
          </cell>
          <cell r="C2948" t="str">
            <v>ESC BORD MZA CABALLERIA TV 424-14</v>
          </cell>
          <cell r="D2948">
            <v>383.95</v>
          </cell>
        </row>
        <row r="2949">
          <cell r="A2949">
            <v>7709754</v>
          </cell>
          <cell r="B2949" t="str">
            <v>7709754</v>
          </cell>
          <cell r="C2949" t="str">
            <v>ESC BORD MZA MOTORIZADA B VISIB.  BARG</v>
          </cell>
          <cell r="D2949">
            <v>451.28</v>
          </cell>
        </row>
        <row r="2950">
          <cell r="A2950">
            <v>7709755</v>
          </cell>
          <cell r="B2950" t="str">
            <v>7709755</v>
          </cell>
          <cell r="C2950" t="str">
            <v>ESC BORD MZA UPAT</v>
          </cell>
          <cell r="D2950">
            <v>384.8</v>
          </cell>
        </row>
        <row r="2951">
          <cell r="A2951">
            <v>7709756</v>
          </cell>
          <cell r="B2951" t="str">
            <v>7709756</v>
          </cell>
          <cell r="C2951" t="str">
            <v>ESC BORD MZA POL MOTORIZADA AZ/DOR BARG</v>
          </cell>
          <cell r="D2951">
            <v>442.38</v>
          </cell>
        </row>
        <row r="2952">
          <cell r="A2952" t="str">
            <v/>
          </cell>
          <cell r="B2952" t="str">
            <v>7709784	ESC B</v>
          </cell>
          <cell r="C2952" t="str">
            <v/>
          </cell>
          <cell r="D2952">
            <v>0</v>
          </cell>
        </row>
        <row r="2953">
          <cell r="A2953">
            <v>7709784</v>
          </cell>
          <cell r="B2953" t="str">
            <v>7709784</v>
          </cell>
          <cell r="C2953" t="str">
            <v>ESC BORD MZA ASISTENCIA TURISTICA</v>
          </cell>
          <cell r="D2953">
            <v>0</v>
          </cell>
        </row>
        <row r="2954">
          <cell r="A2954" t="str">
            <v/>
          </cell>
          <cell r="B2954" t="str">
            <v>7709785	ESC B</v>
          </cell>
          <cell r="C2954" t="str">
            <v/>
          </cell>
          <cell r="D2954">
            <v>0</v>
          </cell>
        </row>
        <row r="2955">
          <cell r="A2955">
            <v>7709785</v>
          </cell>
          <cell r="B2955" t="str">
            <v>7709785</v>
          </cell>
          <cell r="C2955" t="str">
            <v>ESC BORD MZA PATRULLA DE RESCATE</v>
          </cell>
          <cell r="D2955">
            <v>0</v>
          </cell>
        </row>
        <row r="2956">
          <cell r="A2956">
            <v>7709786</v>
          </cell>
          <cell r="B2956" t="str">
            <v>7709786</v>
          </cell>
          <cell r="C2956" t="str">
            <v>ESC BORD MZA TRANVIA</v>
          </cell>
          <cell r="D2956">
            <v>383.95</v>
          </cell>
        </row>
        <row r="2957">
          <cell r="A2957">
            <v>7709787</v>
          </cell>
          <cell r="B2957" t="str">
            <v>7709787</v>
          </cell>
          <cell r="C2957" t="str">
            <v>ESC BORD MZA UPP PARQUE BRAZO   BARG</v>
          </cell>
          <cell r="D2957">
            <v>480.47</v>
          </cell>
        </row>
        <row r="2958">
          <cell r="A2958" t="str">
            <v/>
          </cell>
          <cell r="B2958" t="str">
            <v>7709788	ESC B</v>
          </cell>
          <cell r="C2958" t="str">
            <v/>
          </cell>
          <cell r="D2958">
            <v>0</v>
          </cell>
        </row>
        <row r="2959">
          <cell r="A2959">
            <v>7709788</v>
          </cell>
          <cell r="B2959" t="str">
            <v>7709788</v>
          </cell>
          <cell r="C2959" t="str">
            <v>ESC BORD MZA UPP BOINA</v>
          </cell>
          <cell r="D2959">
            <v>272.99</v>
          </cell>
        </row>
        <row r="2960">
          <cell r="A2960">
            <v>7709789</v>
          </cell>
          <cell r="B2960" t="str">
            <v>7709789</v>
          </cell>
          <cell r="C2960" t="str">
            <v>ESC BORD NQN OFICIAL/DORAD POLICIA BARG</v>
          </cell>
          <cell r="D2960">
            <v>294.83999999999997</v>
          </cell>
        </row>
        <row r="2961">
          <cell r="A2961" t="str">
            <v/>
          </cell>
          <cell r="B2961" t="str">
            <v>7709790	ESC B</v>
          </cell>
          <cell r="C2961" t="str">
            <v/>
          </cell>
          <cell r="D2961">
            <v>0</v>
          </cell>
        </row>
        <row r="2962">
          <cell r="A2962">
            <v>7709790</v>
          </cell>
          <cell r="B2962" t="str">
            <v>7709790</v>
          </cell>
          <cell r="C2962" t="str">
            <v>ESC BORD NQN SUBOFICIAL/PLT POLICIA BARG</v>
          </cell>
          <cell r="D2962">
            <v>294.83999999999997</v>
          </cell>
        </row>
        <row r="2963">
          <cell r="A2963">
            <v>7709800</v>
          </cell>
          <cell r="B2963" t="str">
            <v>7709800</v>
          </cell>
          <cell r="C2963" t="str">
            <v>ESC BORD T. FUEGO POLI DIARIO</v>
          </cell>
          <cell r="D2963">
            <v>324.89999999999998</v>
          </cell>
        </row>
        <row r="2964">
          <cell r="A2964">
            <v>7709801</v>
          </cell>
          <cell r="B2964" t="str">
            <v>7709801</v>
          </cell>
          <cell r="C2964" t="str">
            <v>ESC BORD T. FUEGO POLI GALA</v>
          </cell>
          <cell r="D2964">
            <v>206.74</v>
          </cell>
        </row>
        <row r="2965">
          <cell r="A2965" t="str">
            <v/>
          </cell>
          <cell r="B2965" t="str">
            <v>7709802	ESC B</v>
          </cell>
          <cell r="C2965" t="str">
            <v/>
          </cell>
          <cell r="D2965">
            <v>0</v>
          </cell>
        </row>
        <row r="2966">
          <cell r="A2966">
            <v>7709802</v>
          </cell>
          <cell r="B2966" t="str">
            <v>7709802</v>
          </cell>
          <cell r="C2966" t="str">
            <v>ESC BORD SANTA FE INFANTERIA UR II</v>
          </cell>
          <cell r="D2966">
            <v>0</v>
          </cell>
        </row>
        <row r="2967">
          <cell r="A2967" t="str">
            <v/>
          </cell>
          <cell r="B2967" t="str">
            <v>7709803	ESC B</v>
          </cell>
          <cell r="C2967" t="str">
            <v/>
          </cell>
          <cell r="D2967">
            <v>0</v>
          </cell>
        </row>
        <row r="2968">
          <cell r="A2968">
            <v>7709803</v>
          </cell>
          <cell r="B2968" t="str">
            <v>7709803</v>
          </cell>
          <cell r="C2968" t="str">
            <v>ESC BORD SANTA FE INFANTERIA EQUIPO BRAV</v>
          </cell>
          <cell r="D2968">
            <v>0</v>
          </cell>
        </row>
        <row r="2969">
          <cell r="A2969" t="str">
            <v/>
          </cell>
          <cell r="B2969" t="str">
            <v>7709804	ESC B</v>
          </cell>
          <cell r="C2969" t="str">
            <v/>
          </cell>
          <cell r="D2969">
            <v>0</v>
          </cell>
        </row>
        <row r="2970">
          <cell r="A2970">
            <v>7709804</v>
          </cell>
          <cell r="B2970" t="str">
            <v>7709804</v>
          </cell>
          <cell r="C2970" t="str">
            <v>ESC BORD SANTA FE GIRI</v>
          </cell>
          <cell r="D2970">
            <v>0</v>
          </cell>
        </row>
        <row r="2971">
          <cell r="A2971" t="str">
            <v/>
          </cell>
          <cell r="B2971" t="str">
            <v>7709805	ESC B</v>
          </cell>
          <cell r="C2971" t="str">
            <v/>
          </cell>
          <cell r="D2971">
            <v>0</v>
          </cell>
        </row>
        <row r="2972">
          <cell r="A2972">
            <v>7709805</v>
          </cell>
          <cell r="B2972" t="str">
            <v>7709805</v>
          </cell>
          <cell r="C2972" t="str">
            <v>ESC BORD SANTA FE U.E.P.T Y V.V</v>
          </cell>
          <cell r="D2972">
            <v>0</v>
          </cell>
        </row>
        <row r="2973">
          <cell r="A2973" t="str">
            <v/>
          </cell>
          <cell r="B2973" t="str">
            <v>7709806	ESC B</v>
          </cell>
          <cell r="C2973" t="str">
            <v/>
          </cell>
          <cell r="D2973">
            <v>0</v>
          </cell>
        </row>
        <row r="2974">
          <cell r="A2974">
            <v>7709806</v>
          </cell>
          <cell r="B2974" t="str">
            <v>7709806</v>
          </cell>
          <cell r="C2974" t="str">
            <v>ESC BORD SANTA FE EXPIL SEG.</v>
          </cell>
          <cell r="D2974">
            <v>0</v>
          </cell>
        </row>
        <row r="2975">
          <cell r="A2975" t="str">
            <v/>
          </cell>
          <cell r="B2975" t="str">
            <v>7709807	ESC B</v>
          </cell>
          <cell r="C2975" t="str">
            <v/>
          </cell>
          <cell r="D2975">
            <v>0</v>
          </cell>
        </row>
        <row r="2976">
          <cell r="A2976">
            <v>7709807</v>
          </cell>
          <cell r="B2976" t="str">
            <v>7709807</v>
          </cell>
          <cell r="C2976" t="str">
            <v>ESC BORD SANTA FE COMANDO RADIOELC.</v>
          </cell>
          <cell r="D2976">
            <v>0</v>
          </cell>
        </row>
        <row r="2977">
          <cell r="A2977" t="str">
            <v/>
          </cell>
          <cell r="B2977" t="str">
            <v>7709808	ESC B</v>
          </cell>
          <cell r="C2977" t="str">
            <v/>
          </cell>
          <cell r="D2977">
            <v>0</v>
          </cell>
        </row>
        <row r="2978">
          <cell r="A2978">
            <v>7709808</v>
          </cell>
          <cell r="B2978" t="str">
            <v>7709808</v>
          </cell>
          <cell r="C2978" t="str">
            <v>ESC BORD SANTA FE POLICIA</v>
          </cell>
          <cell r="D2978">
            <v>0</v>
          </cell>
        </row>
        <row r="2979">
          <cell r="A2979" t="str">
            <v/>
          </cell>
          <cell r="B2979" t="str">
            <v>7709809	ESC B</v>
          </cell>
          <cell r="C2979" t="str">
            <v/>
          </cell>
          <cell r="D2979">
            <v>0</v>
          </cell>
        </row>
        <row r="2980">
          <cell r="A2980">
            <v>7709809</v>
          </cell>
          <cell r="B2980" t="str">
            <v>7709809</v>
          </cell>
          <cell r="C2980" t="str">
            <v>ESC BORD SANTA FE BRIGADA MOTORIZADA</v>
          </cell>
          <cell r="D2980">
            <v>0</v>
          </cell>
        </row>
        <row r="2981">
          <cell r="A2981" t="str">
            <v/>
          </cell>
          <cell r="B2981" t="str">
            <v>7709810	ESC B</v>
          </cell>
          <cell r="C2981" t="str">
            <v/>
          </cell>
          <cell r="D2981">
            <v>0</v>
          </cell>
        </row>
        <row r="2982">
          <cell r="A2982">
            <v>7709810</v>
          </cell>
          <cell r="B2982" t="str">
            <v>7709810</v>
          </cell>
          <cell r="C2982" t="str">
            <v>ESC BORD SANTA FE PAT</v>
          </cell>
          <cell r="D2982">
            <v>0</v>
          </cell>
        </row>
        <row r="2983">
          <cell r="A2983" t="str">
            <v/>
          </cell>
          <cell r="B2983" t="str">
            <v>7709811	ESC B</v>
          </cell>
          <cell r="C2983" t="str">
            <v/>
          </cell>
          <cell r="D2983">
            <v>0</v>
          </cell>
        </row>
        <row r="2984">
          <cell r="A2984">
            <v>7709811</v>
          </cell>
          <cell r="B2984" t="str">
            <v>7709811</v>
          </cell>
          <cell r="C2984" t="str">
            <v>ESC BORD SANTA FE UNIDAD ESP CASA DE GOB</v>
          </cell>
          <cell r="D2984">
            <v>0</v>
          </cell>
        </row>
        <row r="2985">
          <cell r="A2985" t="str">
            <v/>
          </cell>
          <cell r="B2985" t="str">
            <v>7709812	ESC B</v>
          </cell>
          <cell r="C2985" t="str">
            <v/>
          </cell>
          <cell r="D2985">
            <v>0</v>
          </cell>
        </row>
        <row r="2986">
          <cell r="A2986">
            <v>7709812</v>
          </cell>
          <cell r="B2986" t="str">
            <v>7709812</v>
          </cell>
          <cell r="C2986" t="str">
            <v>ESC BORD SANTA FE EQUIPO CHARLY</v>
          </cell>
          <cell r="D2986">
            <v>0</v>
          </cell>
        </row>
        <row r="2987">
          <cell r="A2987" t="str">
            <v/>
          </cell>
          <cell r="B2987" t="str">
            <v>7709813	ESC B</v>
          </cell>
          <cell r="C2987" t="str">
            <v/>
          </cell>
          <cell r="D2987">
            <v>0</v>
          </cell>
        </row>
        <row r="2988">
          <cell r="A2988">
            <v>7709813</v>
          </cell>
          <cell r="B2988" t="str">
            <v>7709813</v>
          </cell>
          <cell r="C2988" t="str">
            <v>ESC BORD SANTA FE POLICIA COMUNITARIA</v>
          </cell>
          <cell r="D2988">
            <v>0</v>
          </cell>
        </row>
        <row r="2989">
          <cell r="A2989" t="str">
            <v/>
          </cell>
          <cell r="B2989" t="str">
            <v>7709814	ESC B</v>
          </cell>
          <cell r="C2989" t="str">
            <v/>
          </cell>
          <cell r="D2989">
            <v>0</v>
          </cell>
        </row>
        <row r="2990">
          <cell r="A2990">
            <v>7709814</v>
          </cell>
          <cell r="B2990" t="str">
            <v>7709814</v>
          </cell>
          <cell r="C2990" t="str">
            <v>ESC BORD SANTA FE GDIA INFANT 4 CPIA</v>
          </cell>
          <cell r="D2990">
            <v>0</v>
          </cell>
        </row>
        <row r="2991">
          <cell r="A2991" t="str">
            <v/>
          </cell>
          <cell r="B2991" t="str">
            <v>7709815	ESC B</v>
          </cell>
          <cell r="C2991" t="str">
            <v/>
          </cell>
          <cell r="D2991">
            <v>0</v>
          </cell>
        </row>
        <row r="2992">
          <cell r="A2992">
            <v>7709815</v>
          </cell>
          <cell r="B2992" t="str">
            <v>7709815</v>
          </cell>
          <cell r="C2992" t="str">
            <v>ESC BORD SANTA FE GDIA INFANT. 2 CPIA</v>
          </cell>
          <cell r="D2992">
            <v>0</v>
          </cell>
        </row>
        <row r="2993">
          <cell r="A2993" t="str">
            <v/>
          </cell>
          <cell r="B2993" t="str">
            <v>7709816	ESC B</v>
          </cell>
          <cell r="C2993" t="str">
            <v/>
          </cell>
          <cell r="D2993">
            <v>0</v>
          </cell>
        </row>
        <row r="2994">
          <cell r="A2994">
            <v>7709816</v>
          </cell>
          <cell r="B2994" t="str">
            <v>7709816</v>
          </cell>
          <cell r="C2994" t="str">
            <v>ESC BORD SANTA FE POLICIA BV</v>
          </cell>
          <cell r="D2994">
            <v>0</v>
          </cell>
        </row>
        <row r="2995">
          <cell r="A2995" t="str">
            <v/>
          </cell>
          <cell r="B2995" t="str">
            <v>7709817	ESC B</v>
          </cell>
          <cell r="C2995" t="str">
            <v/>
          </cell>
          <cell r="D2995">
            <v>0</v>
          </cell>
        </row>
        <row r="2996">
          <cell r="A2996">
            <v>7709817</v>
          </cell>
          <cell r="B2996" t="str">
            <v>7709817</v>
          </cell>
          <cell r="C2996" t="str">
            <v>ESC BORD SANTA FE CDO RADIOELC. ALVEAR</v>
          </cell>
          <cell r="D2996">
            <v>0</v>
          </cell>
        </row>
        <row r="2997">
          <cell r="A2997" t="str">
            <v/>
          </cell>
          <cell r="B2997" t="str">
            <v>7709818	ESC B</v>
          </cell>
          <cell r="C2997" t="str">
            <v/>
          </cell>
          <cell r="D2997">
            <v>0</v>
          </cell>
        </row>
        <row r="2998">
          <cell r="A2998">
            <v>7709818</v>
          </cell>
          <cell r="B2998" t="str">
            <v>7709818</v>
          </cell>
          <cell r="C2998" t="str">
            <v>ESC BORD SANTA FE DIVISION LOGISTICA</v>
          </cell>
          <cell r="D2998">
            <v>0</v>
          </cell>
        </row>
        <row r="2999">
          <cell r="A2999" t="str">
            <v/>
          </cell>
          <cell r="B2999" t="str">
            <v>7709819	ESC B</v>
          </cell>
          <cell r="C2999" t="str">
            <v/>
          </cell>
          <cell r="D2999">
            <v>0</v>
          </cell>
        </row>
        <row r="3000">
          <cell r="A3000">
            <v>7709819</v>
          </cell>
          <cell r="B3000" t="str">
            <v>7709819</v>
          </cell>
          <cell r="C3000" t="str">
            <v>ESC BORD SANTA FE GDIA INFANT 5 CPIA</v>
          </cell>
          <cell r="D3000">
            <v>0</v>
          </cell>
        </row>
        <row r="3001">
          <cell r="A3001" t="str">
            <v/>
          </cell>
          <cell r="B3001" t="str">
            <v>7709820	ESC B</v>
          </cell>
          <cell r="C3001" t="str">
            <v/>
          </cell>
          <cell r="D3001">
            <v>0</v>
          </cell>
        </row>
        <row r="3002">
          <cell r="A3002">
            <v>7709820</v>
          </cell>
          <cell r="B3002" t="str">
            <v>7709820</v>
          </cell>
          <cell r="C3002" t="str">
            <v>ESC BORD SANTA FE BOMBEROS</v>
          </cell>
          <cell r="D3002">
            <v>0</v>
          </cell>
        </row>
        <row r="3003">
          <cell r="A3003" t="str">
            <v/>
          </cell>
          <cell r="B3003" t="str">
            <v>7709821	ESC B</v>
          </cell>
          <cell r="C3003" t="str">
            <v/>
          </cell>
          <cell r="D3003">
            <v>0</v>
          </cell>
        </row>
        <row r="3004">
          <cell r="A3004">
            <v>7709821</v>
          </cell>
          <cell r="B3004" t="str">
            <v>7709821</v>
          </cell>
          <cell r="C3004" t="str">
            <v>ESC BORD SANTA FE INFANTERIA EQUIPO ALFA</v>
          </cell>
          <cell r="D3004">
            <v>0</v>
          </cell>
        </row>
        <row r="3005">
          <cell r="A3005">
            <v>7709831</v>
          </cell>
          <cell r="B3005" t="str">
            <v>7709831</v>
          </cell>
          <cell r="C3005" t="str">
            <v>ESC BI BRAZO NO SE SA MAS</v>
          </cell>
          <cell r="D3005">
            <v>0</v>
          </cell>
        </row>
        <row r="3006">
          <cell r="A3006" t="str">
            <v/>
          </cell>
          <cell r="B3006" t="str">
            <v>7709833	ESC B</v>
          </cell>
          <cell r="C3006" t="str">
            <v/>
          </cell>
          <cell r="D3006">
            <v>0</v>
          </cell>
        </row>
        <row r="3007">
          <cell r="A3007">
            <v>7709833</v>
          </cell>
          <cell r="B3007" t="str">
            <v>7709833</v>
          </cell>
          <cell r="C3007" t="str">
            <v>ESC BORD LA RIOJA POLICIA   TVS 515</v>
          </cell>
          <cell r="D3007">
            <v>0</v>
          </cell>
        </row>
        <row r="3008">
          <cell r="A3008" t="str">
            <v/>
          </cell>
          <cell r="B3008" t="str">
            <v>7709834	ESC B</v>
          </cell>
          <cell r="C3008" t="str">
            <v/>
          </cell>
          <cell r="D3008">
            <v>0</v>
          </cell>
        </row>
        <row r="3009">
          <cell r="A3009">
            <v>7709834</v>
          </cell>
          <cell r="B3009" t="str">
            <v>7709834</v>
          </cell>
          <cell r="C3009" t="str">
            <v>ESC BORD LA RIOJA CRIA D LA MUJER</v>
          </cell>
          <cell r="D3009">
            <v>0</v>
          </cell>
        </row>
        <row r="3010">
          <cell r="A3010" t="str">
            <v/>
          </cell>
          <cell r="B3010" t="str">
            <v>7709835	ESC B</v>
          </cell>
          <cell r="C3010" t="str">
            <v/>
          </cell>
          <cell r="D3010">
            <v>0</v>
          </cell>
        </row>
        <row r="3011">
          <cell r="A3011">
            <v>7709835</v>
          </cell>
          <cell r="B3011" t="str">
            <v>7709835</v>
          </cell>
          <cell r="C3011" t="str">
            <v>ESC BORD TMAN BOINA VIAL</v>
          </cell>
          <cell r="D3011">
            <v>0</v>
          </cell>
        </row>
        <row r="3012">
          <cell r="A3012" t="str">
            <v/>
          </cell>
          <cell r="B3012" t="str">
            <v>7709836	ESC P</v>
          </cell>
          <cell r="C3012" t="str">
            <v/>
          </cell>
          <cell r="D3012">
            <v>0</v>
          </cell>
        </row>
        <row r="3013">
          <cell r="A3013">
            <v>7709836</v>
          </cell>
          <cell r="B3013" t="str">
            <v>7709836</v>
          </cell>
          <cell r="C3013" t="str">
            <v>ESC PECTO CITRUSVIL/VILUCO</v>
          </cell>
          <cell r="D3013">
            <v>0</v>
          </cell>
        </row>
        <row r="3014">
          <cell r="A3014" t="str">
            <v/>
          </cell>
          <cell r="B3014" t="str">
            <v>7709850	ESC B</v>
          </cell>
          <cell r="C3014" t="str">
            <v/>
          </cell>
          <cell r="D3014">
            <v>0</v>
          </cell>
        </row>
        <row r="3015">
          <cell r="A3015">
            <v>7709850</v>
          </cell>
          <cell r="B3015" t="str">
            <v>7709850</v>
          </cell>
          <cell r="C3015" t="str">
            <v>ESC BORD NQN CIPO TIRO CLUB</v>
          </cell>
          <cell r="D3015">
            <v>0</v>
          </cell>
        </row>
        <row r="3016">
          <cell r="A3016" t="str">
            <v/>
          </cell>
          <cell r="B3016" t="str">
            <v>7709851	ESC B</v>
          </cell>
          <cell r="C3016" t="str">
            <v/>
          </cell>
          <cell r="D3016">
            <v>0</v>
          </cell>
        </row>
        <row r="3017">
          <cell r="A3017">
            <v>7709851</v>
          </cell>
          <cell r="B3017" t="str">
            <v>7709851</v>
          </cell>
          <cell r="C3017" t="str">
            <v>ESC BORD NQN B VISIB. POLICIA</v>
          </cell>
          <cell r="D3017">
            <v>0</v>
          </cell>
        </row>
        <row r="3018">
          <cell r="A3018">
            <v>7709852</v>
          </cell>
          <cell r="B3018" t="str">
            <v>7709852</v>
          </cell>
          <cell r="C3018" t="str">
            <v>ESC BORD NQN ESC DE CADETES</v>
          </cell>
          <cell r="D3018">
            <v>444.8</v>
          </cell>
        </row>
        <row r="3019">
          <cell r="A3019">
            <v>7709853</v>
          </cell>
          <cell r="B3019" t="str">
            <v>7709853</v>
          </cell>
          <cell r="C3019" t="str">
            <v>BAND ARG GENDARMERIA NACIONAL</v>
          </cell>
          <cell r="D3019">
            <v>572</v>
          </cell>
        </row>
        <row r="3020">
          <cell r="A3020">
            <v>7709854</v>
          </cell>
          <cell r="B3020" t="str">
            <v>7709854</v>
          </cell>
          <cell r="C3020" t="str">
            <v>ESC BORD MZA CANES BRAZO</v>
          </cell>
          <cell r="D3020">
            <v>383.95</v>
          </cell>
        </row>
        <row r="3021">
          <cell r="A3021">
            <v>7709855</v>
          </cell>
          <cell r="B3021" t="str">
            <v>7709855</v>
          </cell>
          <cell r="C3021" t="str">
            <v>ESC BORD MZA BANDA DE MUSICA GUSTAVO BAR</v>
          </cell>
          <cell r="D3021">
            <v>383.91</v>
          </cell>
        </row>
        <row r="3022">
          <cell r="A3022">
            <v>7709856</v>
          </cell>
          <cell r="B3022" t="str">
            <v>7709856</v>
          </cell>
          <cell r="C3022" t="str">
            <v>ESC BORD MZA UEP GODOY CRUZ</v>
          </cell>
          <cell r="D3022">
            <v>469.34</v>
          </cell>
        </row>
        <row r="3023">
          <cell r="A3023">
            <v>7709857</v>
          </cell>
          <cell r="B3023" t="str">
            <v>7709857</v>
          </cell>
          <cell r="C3023" t="str">
            <v>ESC BORD MZA DIRECCION DE INVESTIGA</v>
          </cell>
          <cell r="D3023">
            <v>397.13</v>
          </cell>
        </row>
        <row r="3024">
          <cell r="A3024">
            <v>7709858</v>
          </cell>
          <cell r="B3024" t="str">
            <v>7709858</v>
          </cell>
          <cell r="C3024" t="str">
            <v>ESC BORD MZA POLI IUSP GUARDIA</v>
          </cell>
          <cell r="D3024">
            <v>295.36</v>
          </cell>
        </row>
        <row r="3025">
          <cell r="A3025">
            <v>7709859</v>
          </cell>
          <cell r="B3025" t="str">
            <v>7709859</v>
          </cell>
          <cell r="C3025" t="str">
            <v>ESC BORD STA CRUZ ESC DE CADETES</v>
          </cell>
          <cell r="D3025">
            <v>412.78</v>
          </cell>
        </row>
        <row r="3026">
          <cell r="A3026" t="str">
            <v/>
          </cell>
          <cell r="B3026" t="str">
            <v>7709860	ESC B</v>
          </cell>
          <cell r="C3026" t="str">
            <v/>
          </cell>
          <cell r="D3026">
            <v>0</v>
          </cell>
        </row>
        <row r="3027">
          <cell r="A3027">
            <v>7709860</v>
          </cell>
          <cell r="B3027" t="str">
            <v>7709860</v>
          </cell>
          <cell r="C3027" t="str">
            <v>ESC BORD MZA CANES BRAZO BAJA VISIBILIDA</v>
          </cell>
          <cell r="D3027">
            <v>0</v>
          </cell>
        </row>
        <row r="3028">
          <cell r="A3028">
            <v>7709861</v>
          </cell>
          <cell r="B3028" t="str">
            <v>7709861</v>
          </cell>
          <cell r="C3028" t="str">
            <v>ESC BORD MZA UEP RIVADAVIA</v>
          </cell>
          <cell r="D3028">
            <v>359.24</v>
          </cell>
        </row>
        <row r="3029">
          <cell r="A3029">
            <v>7709865</v>
          </cell>
          <cell r="B3029" t="str">
            <v>7709865</v>
          </cell>
          <cell r="C3029" t="str">
            <v>ESC BORD MZA UEP JUNIN</v>
          </cell>
          <cell r="D3029">
            <v>359.24</v>
          </cell>
        </row>
        <row r="3030">
          <cell r="A3030">
            <v>7709866</v>
          </cell>
          <cell r="B3030" t="str">
            <v>7709866</v>
          </cell>
          <cell r="C3030" t="str">
            <v>ESC BORD MZA POL BEIGE</v>
          </cell>
          <cell r="D3030">
            <v>413.46</v>
          </cell>
        </row>
        <row r="3031">
          <cell r="A3031">
            <v>7709867</v>
          </cell>
          <cell r="B3031" t="str">
            <v>7709867</v>
          </cell>
          <cell r="C3031" t="str">
            <v>ESC BORD MZA PENIT ALMAF. BD</v>
          </cell>
          <cell r="D3031">
            <v>295.36</v>
          </cell>
        </row>
        <row r="3032">
          <cell r="A3032" t="str">
            <v/>
          </cell>
          <cell r="B3032" t="str">
            <v>7709869	ESC B</v>
          </cell>
          <cell r="C3032" t="str">
            <v/>
          </cell>
          <cell r="D3032">
            <v>0</v>
          </cell>
        </row>
        <row r="3033">
          <cell r="A3033">
            <v>7709869</v>
          </cell>
          <cell r="B3033" t="str">
            <v>7709869</v>
          </cell>
          <cell r="C3033" t="str">
            <v>ESC BORD MZA PENIT. RESGUARDO IMAGE</v>
          </cell>
          <cell r="D3033">
            <v>0</v>
          </cell>
        </row>
        <row r="3034">
          <cell r="A3034" t="str">
            <v/>
          </cell>
          <cell r="B3034" t="str">
            <v>77098818	ESC</v>
          </cell>
          <cell r="C3034" t="str">
            <v/>
          </cell>
          <cell r="D3034">
            <v>0</v>
          </cell>
        </row>
        <row r="3035">
          <cell r="A3035">
            <v>77098818</v>
          </cell>
          <cell r="B3035" t="str">
            <v>77098818</v>
          </cell>
          <cell r="C3035" t="str">
            <v>ESC BORD SANTA FE EQUIPO CHARLY</v>
          </cell>
          <cell r="D3035">
            <v>0</v>
          </cell>
        </row>
        <row r="3036">
          <cell r="A3036" t="str">
            <v/>
          </cell>
          <cell r="B3036" t="str">
            <v>7709890	ESC B</v>
          </cell>
          <cell r="C3036" t="str">
            <v/>
          </cell>
          <cell r="D3036">
            <v>0</v>
          </cell>
        </row>
        <row r="3037">
          <cell r="A3037">
            <v>7709890</v>
          </cell>
          <cell r="B3037" t="str">
            <v>7709890</v>
          </cell>
          <cell r="C3037" t="str">
            <v>ESC BORD IUSP BOINA LOGO BAJA VIS</v>
          </cell>
          <cell r="D3037">
            <v>0</v>
          </cell>
        </row>
        <row r="3038">
          <cell r="A3038" t="str">
            <v/>
          </cell>
          <cell r="B3038" t="str">
            <v>7709900	ESC B</v>
          </cell>
          <cell r="C3038" t="str">
            <v/>
          </cell>
          <cell r="D3038">
            <v>0</v>
          </cell>
        </row>
        <row r="3039">
          <cell r="A3039">
            <v>7709900</v>
          </cell>
          <cell r="B3039" t="str">
            <v>7709900</v>
          </cell>
          <cell r="C3039" t="str">
            <v>ESC BORD MZA MOTOR. BD TVS</v>
          </cell>
          <cell r="D3039">
            <v>0</v>
          </cell>
        </row>
        <row r="3040">
          <cell r="A3040" t="str">
            <v/>
          </cell>
          <cell r="B3040" t="str">
            <v>7709901	ESC P</v>
          </cell>
          <cell r="C3040" t="str">
            <v/>
          </cell>
          <cell r="D3040">
            <v>0</v>
          </cell>
        </row>
        <row r="3041">
          <cell r="A3041">
            <v>7709901</v>
          </cell>
          <cell r="B3041" t="str">
            <v>7709901</v>
          </cell>
          <cell r="C3041" t="str">
            <v>ESC PENIT. BOINA BD ALMAFUERTE</v>
          </cell>
          <cell r="D3041">
            <v>0</v>
          </cell>
        </row>
        <row r="3042">
          <cell r="A3042">
            <v>7709902</v>
          </cell>
          <cell r="B3042" t="str">
            <v>7709902</v>
          </cell>
          <cell r="C3042" t="str">
            <v>ESC BORD STA CRUZ BOMBERO TVS536-14</v>
          </cell>
          <cell r="D3042">
            <v>324.55</v>
          </cell>
        </row>
        <row r="3043">
          <cell r="A3043" t="str">
            <v/>
          </cell>
          <cell r="B3043" t="str">
            <v>7709909	ESC B</v>
          </cell>
          <cell r="C3043" t="str">
            <v/>
          </cell>
          <cell r="D3043">
            <v>0</v>
          </cell>
        </row>
        <row r="3044">
          <cell r="A3044">
            <v>7709909</v>
          </cell>
          <cell r="B3044" t="str">
            <v>7709909</v>
          </cell>
          <cell r="C3044" t="str">
            <v>ESC BORD NQN PLAZA HUINCUL BOMB VO</v>
          </cell>
          <cell r="D3044">
            <v>0</v>
          </cell>
        </row>
        <row r="3045">
          <cell r="A3045">
            <v>7709943</v>
          </cell>
          <cell r="B3045" t="str">
            <v>7709943</v>
          </cell>
          <cell r="C3045" t="str">
            <v>ESC BORD MZA SANIDAD POLICIAL</v>
          </cell>
          <cell r="D3045">
            <v>400.31</v>
          </cell>
        </row>
        <row r="3046">
          <cell r="A3046" t="str">
            <v/>
          </cell>
          <cell r="B3046" t="str">
            <v>7709955	ESC B</v>
          </cell>
          <cell r="C3046" t="str">
            <v/>
          </cell>
          <cell r="D3046">
            <v>0</v>
          </cell>
        </row>
        <row r="3047">
          <cell r="A3047">
            <v>7709955</v>
          </cell>
          <cell r="B3047" t="str">
            <v>7709955</v>
          </cell>
          <cell r="C3047" t="str">
            <v>ESC BORD NQN SEM BOINA</v>
          </cell>
          <cell r="D3047">
            <v>0</v>
          </cell>
        </row>
        <row r="3048">
          <cell r="A3048">
            <v>7709956</v>
          </cell>
          <cell r="B3048" t="str">
            <v>7709956</v>
          </cell>
          <cell r="C3048" t="str">
            <v>ESC BORD NQN SEM BRAZO</v>
          </cell>
          <cell r="D3048">
            <v>38.4</v>
          </cell>
        </row>
        <row r="3049">
          <cell r="A3049" t="str">
            <v/>
          </cell>
          <cell r="B3049" t="str">
            <v>7709998	ESC E</v>
          </cell>
          <cell r="C3049" t="str">
            <v/>
          </cell>
          <cell r="D3049">
            <v>0</v>
          </cell>
        </row>
        <row r="3050">
          <cell r="A3050">
            <v>7709998</v>
          </cell>
          <cell r="B3050" t="str">
            <v>7709998</v>
          </cell>
          <cell r="C3050" t="str">
            <v>ESC EMPRESA ALBIERO MONITOREO TUC</v>
          </cell>
          <cell r="D3050">
            <v>0</v>
          </cell>
        </row>
        <row r="3051">
          <cell r="A3051">
            <v>7709999</v>
          </cell>
          <cell r="B3051" t="str">
            <v>7709999</v>
          </cell>
          <cell r="C3051" t="str">
            <v>ESC BORD TMAN  POLICIA VIEJO MODELO</v>
          </cell>
          <cell r="D3051">
            <v>222.4</v>
          </cell>
        </row>
        <row r="3052">
          <cell r="A3052">
            <v>7710001</v>
          </cell>
          <cell r="B3052" t="str">
            <v>7710001</v>
          </cell>
          <cell r="C3052" t="str">
            <v>ESC GOMA POLICIA DE MENDOZA</v>
          </cell>
          <cell r="D3052">
            <v>549.4</v>
          </cell>
        </row>
        <row r="3053">
          <cell r="A3053" t="str">
            <v/>
          </cell>
          <cell r="B3053" t="str">
            <v>7710010	ESC G</v>
          </cell>
          <cell r="C3053" t="str">
            <v/>
          </cell>
          <cell r="D3053">
            <v>0</v>
          </cell>
        </row>
        <row r="3054">
          <cell r="A3054">
            <v>7710010</v>
          </cell>
          <cell r="B3054" t="str">
            <v>7710010</v>
          </cell>
          <cell r="C3054" t="str">
            <v>ESC GOMA POLICIA SANTA CRUZ BAJA VISIBI</v>
          </cell>
          <cell r="D3054">
            <v>0</v>
          </cell>
        </row>
        <row r="3055">
          <cell r="A3055">
            <v>7710020</v>
          </cell>
          <cell r="B3055" t="str">
            <v>7710020</v>
          </cell>
          <cell r="C3055" t="str">
            <v>ESC GOMA POLICIA SANTA FE COLOR</v>
          </cell>
          <cell r="D3055">
            <v>449.5</v>
          </cell>
        </row>
        <row r="3056">
          <cell r="A3056" t="str">
            <v/>
          </cell>
          <cell r="B3056" t="str">
            <v>7710021	ESC G</v>
          </cell>
          <cell r="C3056" t="str">
            <v/>
          </cell>
          <cell r="D3056">
            <v>0</v>
          </cell>
        </row>
        <row r="3057">
          <cell r="A3057">
            <v>7710021</v>
          </cell>
          <cell r="B3057" t="str">
            <v>7710021</v>
          </cell>
          <cell r="C3057" t="str">
            <v>ESC GOMA POLICIA SANTA FE BAJA VISIBILID</v>
          </cell>
          <cell r="D3057">
            <v>0</v>
          </cell>
        </row>
        <row r="3058">
          <cell r="A3058">
            <v>7710022</v>
          </cell>
          <cell r="B3058" t="str">
            <v>7710022</v>
          </cell>
          <cell r="C3058" t="str">
            <v>ESC POLICIA MENDOZA CUERO 6.5*5</v>
          </cell>
          <cell r="D3058">
            <v>59.55</v>
          </cell>
        </row>
        <row r="3059">
          <cell r="A3059">
            <v>7710030</v>
          </cell>
          <cell r="B3059" t="str">
            <v>7710030</v>
          </cell>
          <cell r="C3059" t="str">
            <v>BANDERA GOMA ARGENTINA COLOR 8X4.5 RER</v>
          </cell>
          <cell r="D3059">
            <v>341.18</v>
          </cell>
        </row>
        <row r="3060">
          <cell r="A3060">
            <v>7710031</v>
          </cell>
          <cell r="B3060" t="str">
            <v>7710031</v>
          </cell>
          <cell r="C3060" t="str">
            <v>BANDERA GOMA ARGENT BAJA VIS 8X4.5 RER</v>
          </cell>
          <cell r="D3060">
            <v>341.18</v>
          </cell>
        </row>
        <row r="3061">
          <cell r="A3061">
            <v>7710032</v>
          </cell>
          <cell r="B3061" t="str">
            <v>7710032</v>
          </cell>
          <cell r="C3061" t="str">
            <v>BANDERA GOMA ARG VERD BOSQ 8X4.5CM RER</v>
          </cell>
          <cell r="D3061">
            <v>341.18</v>
          </cell>
        </row>
        <row r="3062">
          <cell r="A3062" t="str">
            <v/>
          </cell>
          <cell r="B3062" t="str">
            <v>7711003	SOL B</v>
          </cell>
          <cell r="C3062" t="str">
            <v/>
          </cell>
          <cell r="D3062">
            <v>0</v>
          </cell>
        </row>
        <row r="3063">
          <cell r="A3063">
            <v>7711003</v>
          </cell>
          <cell r="B3063" t="str">
            <v>7711003</v>
          </cell>
          <cell r="C3063" t="str">
            <v>SOL BORD ORO DG</v>
          </cell>
          <cell r="D3063">
            <v>728</v>
          </cell>
        </row>
        <row r="3064">
          <cell r="A3064">
            <v>7711034</v>
          </cell>
          <cell r="B3064" t="str">
            <v>7711034</v>
          </cell>
          <cell r="C3064" t="str">
            <v>ESTRELLA BORD ORO STA CRUZ DG</v>
          </cell>
          <cell r="D3064">
            <v>728</v>
          </cell>
        </row>
        <row r="3065">
          <cell r="A3065" t="str">
            <v/>
          </cell>
          <cell r="B3065" t="str">
            <v>7711068	APLIQ</v>
          </cell>
          <cell r="C3065" t="str">
            <v/>
          </cell>
          <cell r="D3065">
            <v>0</v>
          </cell>
        </row>
        <row r="3066">
          <cell r="A3066">
            <v>7711068</v>
          </cell>
          <cell r="B3066" t="str">
            <v>7711068</v>
          </cell>
          <cell r="C3066" t="str">
            <v>APLIQUE CARTELLONE NEGRO BI</v>
          </cell>
          <cell r="D3066">
            <v>0</v>
          </cell>
        </row>
        <row r="3067">
          <cell r="A3067" t="str">
            <v/>
          </cell>
          <cell r="B3067" t="str">
            <v>7711069	APLIQ</v>
          </cell>
          <cell r="C3067" t="str">
            <v/>
          </cell>
          <cell r="D3067">
            <v>0</v>
          </cell>
        </row>
        <row r="3068">
          <cell r="A3068">
            <v>7711069</v>
          </cell>
          <cell r="B3068" t="str">
            <v>7711069</v>
          </cell>
          <cell r="C3068" t="str">
            <v>APLIQUE SEGURIDAD 10 X 2.5 RER</v>
          </cell>
          <cell r="D3068">
            <v>650</v>
          </cell>
        </row>
        <row r="3069">
          <cell r="A3069" t="str">
            <v/>
          </cell>
          <cell r="B3069" t="str">
            <v>7711070	APLIQ</v>
          </cell>
          <cell r="C3069" t="str">
            <v/>
          </cell>
          <cell r="D3069">
            <v>0</v>
          </cell>
        </row>
        <row r="3070">
          <cell r="A3070">
            <v>7711070</v>
          </cell>
          <cell r="B3070" t="str">
            <v>7711070</v>
          </cell>
          <cell r="C3070" t="str">
            <v>APLIQUE SEGURIDAD P/ESPALDA ESTAMPA</v>
          </cell>
          <cell r="D3070">
            <v>260</v>
          </cell>
        </row>
        <row r="3071">
          <cell r="A3071">
            <v>7711091</v>
          </cell>
          <cell r="B3071" t="str">
            <v>7711091</v>
          </cell>
          <cell r="C3071" t="str">
            <v>ESC BORD TMAN BANANITA  BARG BI</v>
          </cell>
          <cell r="D3071">
            <v>142.69</v>
          </cell>
        </row>
        <row r="3072">
          <cell r="A3072">
            <v>7711100</v>
          </cell>
          <cell r="B3072" t="str">
            <v>7711100</v>
          </cell>
          <cell r="C3072" t="str">
            <v>ESC BORD NQN PARA BOINA SEOAR RER</v>
          </cell>
          <cell r="D3072">
            <v>177.2</v>
          </cell>
        </row>
        <row r="3073">
          <cell r="A3073" t="str">
            <v/>
          </cell>
          <cell r="B3073" t="str">
            <v>7711136	BAND</v>
          </cell>
          <cell r="C3073" t="str">
            <v/>
          </cell>
          <cell r="D3073">
            <v>0</v>
          </cell>
        </row>
        <row r="3074">
          <cell r="A3074">
            <v>7711136</v>
          </cell>
          <cell r="B3074" t="str">
            <v>7711136</v>
          </cell>
          <cell r="C3074" t="str">
            <v>BAND   USAR 7707/136</v>
          </cell>
          <cell r="D3074">
            <v>0</v>
          </cell>
        </row>
        <row r="3075">
          <cell r="A3075" t="str">
            <v/>
          </cell>
          <cell r="B3075" t="str">
            <v>7711137	BAND</v>
          </cell>
          <cell r="C3075" t="str">
            <v/>
          </cell>
          <cell r="D3075">
            <v>0</v>
          </cell>
        </row>
        <row r="3076">
          <cell r="A3076">
            <v>7711137</v>
          </cell>
          <cell r="B3076" t="str">
            <v>7711137</v>
          </cell>
          <cell r="C3076" t="str">
            <v>BAND ARG MODELO INF</v>
          </cell>
          <cell r="D3076">
            <v>0</v>
          </cell>
        </row>
        <row r="3077">
          <cell r="A3077" t="str">
            <v/>
          </cell>
          <cell r="B3077" t="str">
            <v>7711138	BAND</v>
          </cell>
          <cell r="C3077" t="str">
            <v/>
          </cell>
          <cell r="D3077">
            <v>0</v>
          </cell>
        </row>
        <row r="3078">
          <cell r="A3078">
            <v>7711138</v>
          </cell>
          <cell r="B3078" t="str">
            <v>7711138</v>
          </cell>
          <cell r="C3078" t="str">
            <v>BAND ARG MODELO INF BV</v>
          </cell>
          <cell r="D3078">
            <v>0</v>
          </cell>
        </row>
        <row r="3079">
          <cell r="A3079">
            <v>7711139</v>
          </cell>
          <cell r="B3079" t="str">
            <v>7711139</v>
          </cell>
          <cell r="C3079" t="str">
            <v>APLIQUE INFANTERIA RER</v>
          </cell>
          <cell r="D3079">
            <v>216.61</v>
          </cell>
        </row>
        <row r="3080">
          <cell r="A3080" t="str">
            <v/>
          </cell>
          <cell r="B3080" t="str">
            <v>7711141	APLIQ</v>
          </cell>
          <cell r="C3080" t="str">
            <v/>
          </cell>
          <cell r="D3080">
            <v>0</v>
          </cell>
        </row>
        <row r="3081">
          <cell r="A3081">
            <v>7711141</v>
          </cell>
          <cell r="B3081" t="str">
            <v>7711141</v>
          </cell>
          <cell r="C3081" t="str">
            <v>APLIQUE INFANTERIA BV RER</v>
          </cell>
          <cell r="D3081">
            <v>0</v>
          </cell>
        </row>
        <row r="3082">
          <cell r="A3082" t="str">
            <v/>
          </cell>
          <cell r="B3082" t="str">
            <v>7711205	BANDE</v>
          </cell>
          <cell r="C3082" t="str">
            <v/>
          </cell>
          <cell r="D3082">
            <v>0</v>
          </cell>
        </row>
        <row r="3083">
          <cell r="A3083">
            <v>7711205</v>
          </cell>
          <cell r="B3083" t="str">
            <v>7711205</v>
          </cell>
          <cell r="C3083" t="str">
            <v>BANDERA CON PALABRA ARG. (GAST)</v>
          </cell>
          <cell r="D3083">
            <v>0</v>
          </cell>
        </row>
        <row r="3084">
          <cell r="A3084">
            <v>7711213</v>
          </cell>
          <cell r="B3084" t="str">
            <v>7711213</v>
          </cell>
          <cell r="C3084" t="str">
            <v>BANDERA S.CRUZ  RER 077 RER</v>
          </cell>
          <cell r="D3084">
            <v>232.88</v>
          </cell>
        </row>
        <row r="3085">
          <cell r="A3085" t="str">
            <v/>
          </cell>
          <cell r="B3085" t="str">
            <v>7711214	BANDE</v>
          </cell>
          <cell r="C3085" t="str">
            <v/>
          </cell>
          <cell r="D3085">
            <v>0</v>
          </cell>
        </row>
        <row r="3086">
          <cell r="A3086">
            <v>7711214</v>
          </cell>
          <cell r="B3086" t="str">
            <v>7711214</v>
          </cell>
          <cell r="C3086" t="str">
            <v>BANDERA BORD S.CRUZ BAJA V</v>
          </cell>
          <cell r="D3086">
            <v>0</v>
          </cell>
        </row>
        <row r="3087">
          <cell r="A3087" t="str">
            <v/>
          </cell>
          <cell r="B3087" t="str">
            <v>7711222	APLIQ</v>
          </cell>
          <cell r="C3087" t="str">
            <v/>
          </cell>
          <cell r="D3087">
            <v>0</v>
          </cell>
        </row>
        <row r="3088">
          <cell r="A3088">
            <v>7711222</v>
          </cell>
          <cell r="B3088" t="str">
            <v>7711222</v>
          </cell>
          <cell r="C3088" t="str">
            <v>APLIQUE POLICIA P/ CHALECO RER</v>
          </cell>
          <cell r="D3088">
            <v>0</v>
          </cell>
        </row>
        <row r="3089">
          <cell r="A3089">
            <v>7711300</v>
          </cell>
          <cell r="B3089" t="str">
            <v>7711300</v>
          </cell>
          <cell r="C3089" t="str">
            <v>BANDERA BORD CUTRAL/CO NQN</v>
          </cell>
          <cell r="D3089">
            <v>271.25</v>
          </cell>
        </row>
        <row r="3090">
          <cell r="A3090" t="str">
            <v/>
          </cell>
          <cell r="B3090" t="str">
            <v>7711413	PALMA</v>
          </cell>
          <cell r="C3090" t="str">
            <v/>
          </cell>
          <cell r="D3090">
            <v>0</v>
          </cell>
        </row>
        <row r="3091">
          <cell r="A3091">
            <v>7711413</v>
          </cell>
          <cell r="B3091" t="str">
            <v>7711413</v>
          </cell>
          <cell r="C3091" t="str">
            <v>PALMA BORD IND PENIT TMAN CAMISA</v>
          </cell>
          <cell r="D3091">
            <v>0</v>
          </cell>
        </row>
        <row r="3092">
          <cell r="A3092">
            <v>7711503</v>
          </cell>
          <cell r="B3092" t="str">
            <v>7711503</v>
          </cell>
          <cell r="C3092" t="str">
            <v>BRAZALATE G.N RER</v>
          </cell>
          <cell r="D3092">
            <v>105.45</v>
          </cell>
        </row>
        <row r="3093">
          <cell r="A3093" t="str">
            <v/>
          </cell>
          <cell r="B3093" t="str">
            <v>7711676	ROMBO</v>
          </cell>
          <cell r="C3093" t="str">
            <v/>
          </cell>
          <cell r="D3093">
            <v>0</v>
          </cell>
        </row>
        <row r="3094">
          <cell r="A3094">
            <v>7711676</v>
          </cell>
          <cell r="B3094" t="str">
            <v>7711676</v>
          </cell>
          <cell r="C3094" t="str">
            <v>ROMBO BORD ORO DG</v>
          </cell>
          <cell r="D3094">
            <v>728</v>
          </cell>
        </row>
        <row r="3095">
          <cell r="A3095">
            <v>7800000</v>
          </cell>
          <cell r="B3095" t="str">
            <v>7800000</v>
          </cell>
          <cell r="C3095" t="str">
            <v>CABLE USB</v>
          </cell>
          <cell r="D3095">
            <v>235.87</v>
          </cell>
        </row>
        <row r="3096">
          <cell r="A3096">
            <v>8203124</v>
          </cell>
          <cell r="B3096" t="str">
            <v>8203124</v>
          </cell>
          <cell r="C3096" t="str">
            <v>CASQ RIP TIGER CELESTE</v>
          </cell>
          <cell r="D3096">
            <v>1120.3900000000001</v>
          </cell>
        </row>
        <row r="3097">
          <cell r="A3097">
            <v>8203265</v>
          </cell>
          <cell r="B3097" t="str">
            <v>8203265</v>
          </cell>
          <cell r="C3097" t="str">
            <v>ZAPATO DAMA CUERO FLOR ART.265 RER</v>
          </cell>
          <cell r="D3097">
            <v>7384</v>
          </cell>
        </row>
        <row r="3098">
          <cell r="A3098" t="str">
            <v/>
          </cell>
          <cell r="B3098" t="str">
            <v>8203267	ZAPAT</v>
          </cell>
          <cell r="C3098" t="str">
            <v/>
          </cell>
          <cell r="D3098">
            <v>0</v>
          </cell>
        </row>
        <row r="3099">
          <cell r="A3099">
            <v>8203267</v>
          </cell>
          <cell r="B3099" t="str">
            <v>8203267</v>
          </cell>
          <cell r="C3099" t="str">
            <v>ZAPATO PUNTERA ACERO 1071 CC</v>
          </cell>
          <cell r="D3099">
            <v>0</v>
          </cell>
        </row>
        <row r="3100">
          <cell r="A3100" t="str">
            <v/>
          </cell>
          <cell r="B3100" t="str">
            <v>8203268	ZAPAT</v>
          </cell>
          <cell r="C3100" t="str">
            <v/>
          </cell>
          <cell r="D3100">
            <v>0</v>
          </cell>
        </row>
        <row r="3101">
          <cell r="A3101">
            <v>8203268</v>
          </cell>
          <cell r="B3101" t="str">
            <v>8203268</v>
          </cell>
          <cell r="C3101" t="str">
            <v>ZAPATO DE SEG P/ACERO T ESP 46/50 RER</v>
          </cell>
          <cell r="D3101">
            <v>0</v>
          </cell>
        </row>
        <row r="3102">
          <cell r="A3102">
            <v>8203830</v>
          </cell>
          <cell r="B3102" t="str">
            <v>8203830</v>
          </cell>
          <cell r="C3102" t="str">
            <v>ZAPATO GOMA ELE</v>
          </cell>
          <cell r="D3102">
            <v>8500</v>
          </cell>
        </row>
        <row r="3103">
          <cell r="A3103" t="str">
            <v/>
          </cell>
          <cell r="B3103" t="str">
            <v>8203835	ZAPAT</v>
          </cell>
          <cell r="C3103" t="str">
            <v/>
          </cell>
          <cell r="D3103">
            <v>0</v>
          </cell>
        </row>
        <row r="3104">
          <cell r="A3104">
            <v>8203835</v>
          </cell>
          <cell r="B3104" t="str">
            <v>8203835</v>
          </cell>
          <cell r="C3104" t="str">
            <v>ZAPATO CUERO NEGRO C/PUNTERA RER</v>
          </cell>
          <cell r="D3104">
            <v>0</v>
          </cell>
        </row>
        <row r="3105">
          <cell r="A3105">
            <v>8205010</v>
          </cell>
          <cell r="B3105" t="str">
            <v>8205010</v>
          </cell>
          <cell r="C3105" t="str">
            <v>BOTIN PRUSIANO MARRON RER</v>
          </cell>
          <cell r="D3105">
            <v>3567.56</v>
          </cell>
        </row>
        <row r="3106">
          <cell r="A3106" t="str">
            <v/>
          </cell>
          <cell r="B3106" t="str">
            <v>8205011	BOTIN</v>
          </cell>
          <cell r="C3106" t="str">
            <v/>
          </cell>
          <cell r="D3106">
            <v>0</v>
          </cell>
        </row>
        <row r="3107">
          <cell r="A3107">
            <v>8205011</v>
          </cell>
          <cell r="B3107" t="str">
            <v>8205011</v>
          </cell>
          <cell r="C3107" t="str">
            <v>BOTIN PRUSIANO MARRON AGENCIA RER</v>
          </cell>
          <cell r="D3107">
            <v>0</v>
          </cell>
        </row>
        <row r="3108">
          <cell r="A3108">
            <v>8205016</v>
          </cell>
          <cell r="B3108" t="str">
            <v>8205016</v>
          </cell>
          <cell r="C3108" t="str">
            <v>BOTIN CORTO BLANCO CUERO/GAMUZA 1016</v>
          </cell>
          <cell r="D3108">
            <v>2476.65</v>
          </cell>
        </row>
        <row r="3109">
          <cell r="A3109">
            <v>8205018</v>
          </cell>
          <cell r="B3109" t="str">
            <v>8205018</v>
          </cell>
          <cell r="C3109" t="str">
            <v>BOTIN DE TRABAJO PUNTA ACERO NEGRO AFU</v>
          </cell>
          <cell r="D3109">
            <v>6442.8</v>
          </cell>
        </row>
        <row r="3110">
          <cell r="A3110">
            <v>8205020</v>
          </cell>
          <cell r="B3110" t="str">
            <v>8205020</v>
          </cell>
          <cell r="C3110" t="str">
            <v>BOTIN PRUSIANO NEGRO RER</v>
          </cell>
          <cell r="D3110">
            <v>5189.18</v>
          </cell>
        </row>
        <row r="3111">
          <cell r="A3111" t="str">
            <v/>
          </cell>
          <cell r="B3111" t="str">
            <v>8205021	BOTIN</v>
          </cell>
          <cell r="C3111" t="str">
            <v/>
          </cell>
          <cell r="D3111">
            <v>0</v>
          </cell>
        </row>
        <row r="3112">
          <cell r="A3112">
            <v>8205021</v>
          </cell>
          <cell r="B3112" t="str">
            <v>8205021</v>
          </cell>
          <cell r="C3112" t="str">
            <v>BOTIN PRUSIANO NEGRO AGENCIA RER</v>
          </cell>
          <cell r="D3112">
            <v>0</v>
          </cell>
        </row>
        <row r="3113">
          <cell r="A3113" t="str">
            <v/>
          </cell>
          <cell r="B3113" t="str">
            <v>8205030	BOTA</v>
          </cell>
          <cell r="C3113" t="str">
            <v/>
          </cell>
          <cell r="D3113">
            <v>0</v>
          </cell>
        </row>
        <row r="3114">
          <cell r="A3114">
            <v>8205030</v>
          </cell>
          <cell r="B3114" t="str">
            <v>8205030</v>
          </cell>
          <cell r="C3114" t="str">
            <v>BOTA PETROLERA RER</v>
          </cell>
          <cell r="D3114">
            <v>0</v>
          </cell>
        </row>
        <row r="3115">
          <cell r="A3115">
            <v>8205040</v>
          </cell>
          <cell r="B3115" t="str">
            <v>8205040</v>
          </cell>
          <cell r="C3115" t="str">
            <v>BOTIN AMERICANO RER</v>
          </cell>
          <cell r="D3115">
            <v>4245.7</v>
          </cell>
        </row>
        <row r="3116">
          <cell r="A3116">
            <v>8205041</v>
          </cell>
          <cell r="B3116" t="str">
            <v>8205041</v>
          </cell>
          <cell r="C3116" t="str">
            <v>BORCEGUI TODO CUERO RERDA RER</v>
          </cell>
          <cell r="D3116">
            <v>9281.99</v>
          </cell>
        </row>
        <row r="3117">
          <cell r="A3117" t="str">
            <v/>
          </cell>
          <cell r="B3117" t="str">
            <v>8205042	BORCE</v>
          </cell>
          <cell r="C3117" t="str">
            <v/>
          </cell>
          <cell r="D3117">
            <v>0</v>
          </cell>
        </row>
        <row r="3118">
          <cell r="A3118">
            <v>8205042</v>
          </cell>
          <cell r="B3118" t="str">
            <v>8205042</v>
          </cell>
          <cell r="C3118" t="str">
            <v>BORCEGUI TACTICO CUERO RERDA ESPECI RER</v>
          </cell>
          <cell r="D3118">
            <v>0</v>
          </cell>
        </row>
        <row r="3119">
          <cell r="A3119" t="str">
            <v/>
          </cell>
          <cell r="B3119" t="str">
            <v>8205044	BOTIN</v>
          </cell>
          <cell r="C3119" t="str">
            <v/>
          </cell>
          <cell r="D3119">
            <v>0</v>
          </cell>
        </row>
        <row r="3120">
          <cell r="A3120">
            <v>8205044</v>
          </cell>
          <cell r="B3120" t="str">
            <v>8205044</v>
          </cell>
          <cell r="C3120" t="str">
            <v>BOTIN AMERICANO AGENCIA RER</v>
          </cell>
          <cell r="D3120">
            <v>0</v>
          </cell>
        </row>
        <row r="3121">
          <cell r="A3121">
            <v>8205050</v>
          </cell>
          <cell r="B3121" t="str">
            <v>8205050</v>
          </cell>
          <cell r="C3121" t="str">
            <v>BORCEGUI CUERO  CLASICO RER</v>
          </cell>
          <cell r="D3121">
            <v>14040</v>
          </cell>
        </row>
        <row r="3122">
          <cell r="A3122">
            <v>8205051</v>
          </cell>
          <cell r="B3122" t="str">
            <v>8205051</v>
          </cell>
          <cell r="C3122" t="str">
            <v>BORCEGUI CON PELUCHE CC</v>
          </cell>
          <cell r="D3122">
            <v>9718.7999999999993</v>
          </cell>
        </row>
        <row r="3123">
          <cell r="A3123">
            <v>8205060</v>
          </cell>
          <cell r="B3123" t="str">
            <v>8205060</v>
          </cell>
          <cell r="C3123" t="str">
            <v>BOTIN CLASICO RER</v>
          </cell>
          <cell r="D3123">
            <v>3538.08</v>
          </cell>
        </row>
        <row r="3124">
          <cell r="A3124" t="str">
            <v/>
          </cell>
          <cell r="B3124" t="str">
            <v>8205061	BOTIN</v>
          </cell>
          <cell r="C3124" t="str">
            <v/>
          </cell>
          <cell r="D3124">
            <v>0</v>
          </cell>
        </row>
        <row r="3125">
          <cell r="A3125">
            <v>8205061</v>
          </cell>
          <cell r="B3125" t="str">
            <v>8205061</v>
          </cell>
          <cell r="C3125" t="str">
            <v>BOTIN CLASICO AGENCIA RER</v>
          </cell>
          <cell r="D3125">
            <v>0</v>
          </cell>
        </row>
        <row r="3126">
          <cell r="A3126" t="str">
            <v/>
          </cell>
          <cell r="B3126" t="str">
            <v>8205078	BORCE</v>
          </cell>
          <cell r="C3126" t="str">
            <v/>
          </cell>
          <cell r="D3126">
            <v>0</v>
          </cell>
        </row>
        <row r="3127">
          <cell r="A3127">
            <v>8205078</v>
          </cell>
          <cell r="B3127" t="str">
            <v>8205078</v>
          </cell>
          <cell r="C3127" t="str">
            <v>BORCEGUI TACTICO CUERO RER</v>
          </cell>
          <cell r="D3127">
            <v>0</v>
          </cell>
        </row>
        <row r="3128">
          <cell r="A3128" t="str">
            <v/>
          </cell>
          <cell r="B3128" t="str">
            <v>8205079	BORCE</v>
          </cell>
          <cell r="C3128" t="str">
            <v/>
          </cell>
          <cell r="D3128">
            <v>0</v>
          </cell>
        </row>
        <row r="3129">
          <cell r="A3129">
            <v>8205079</v>
          </cell>
          <cell r="B3129" t="str">
            <v>8205079</v>
          </cell>
          <cell r="C3129" t="str">
            <v>BORCEGUI TACTICO TODO CUERO ESPECIA RER</v>
          </cell>
          <cell r="D3129">
            <v>0</v>
          </cell>
        </row>
        <row r="3130">
          <cell r="A3130">
            <v>8205080</v>
          </cell>
          <cell r="B3130" t="str">
            <v>8205080</v>
          </cell>
          <cell r="C3130" t="str">
            <v>BORCEGUI COMANDO CORTO ART80 C/CIERRE CA</v>
          </cell>
          <cell r="D3130">
            <v>14040</v>
          </cell>
        </row>
        <row r="3131">
          <cell r="A3131">
            <v>8205090</v>
          </cell>
          <cell r="B3131" t="str">
            <v>8205090</v>
          </cell>
          <cell r="C3131" t="str">
            <v>BORCEGUIE COMBAT ART.40</v>
          </cell>
          <cell r="D3131">
            <v>12480</v>
          </cell>
        </row>
        <row r="3132">
          <cell r="A3132">
            <v>8205115</v>
          </cell>
          <cell r="B3132" t="str">
            <v>8205115</v>
          </cell>
          <cell r="C3132" t="str">
            <v>BORCEGUI TACTICO RERDA LMGE CC</v>
          </cell>
          <cell r="D3132">
            <v>9281.99</v>
          </cell>
        </row>
        <row r="3133">
          <cell r="A3133">
            <v>8205116</v>
          </cell>
          <cell r="B3133" t="str">
            <v>8205116</v>
          </cell>
          <cell r="C3133" t="str">
            <v>BORCEGUI TACTICO RERDA T. ESPECIAL RER</v>
          </cell>
          <cell r="D3133">
            <v>9500.39</v>
          </cell>
        </row>
        <row r="3134">
          <cell r="A3134">
            <v>8205117</v>
          </cell>
          <cell r="B3134" t="str">
            <v>8205117</v>
          </cell>
          <cell r="C3134" t="str">
            <v>BORCEGUI FULL GRAIN 1071 RER</v>
          </cell>
          <cell r="D3134">
            <v>2594.58</v>
          </cell>
        </row>
        <row r="3135">
          <cell r="A3135">
            <v>8205118</v>
          </cell>
          <cell r="B3135" t="str">
            <v>8205118</v>
          </cell>
          <cell r="C3135" t="str">
            <v>BORCEGUI COMANDO RERDA ART60 CIERRE CAR</v>
          </cell>
          <cell r="D3135">
            <v>14040</v>
          </cell>
        </row>
        <row r="3136">
          <cell r="A3136">
            <v>8205119</v>
          </cell>
          <cell r="B3136" t="str">
            <v>8205119</v>
          </cell>
          <cell r="C3136" t="str">
            <v>BORCEGUI COMANDO RERDA CAMEL CIERRE CAR</v>
          </cell>
          <cell r="D3136">
            <v>14040</v>
          </cell>
        </row>
        <row r="3137">
          <cell r="A3137">
            <v>8205120</v>
          </cell>
          <cell r="B3137" t="str">
            <v>8205120</v>
          </cell>
          <cell r="C3137" t="str">
            <v>BORCEGUIE TACTICO MARRON RERDA</v>
          </cell>
          <cell r="D3137">
            <v>9281.99</v>
          </cell>
        </row>
        <row r="3138">
          <cell r="A3138">
            <v>8205150</v>
          </cell>
          <cell r="B3138" t="str">
            <v>8205150</v>
          </cell>
          <cell r="C3138" t="str">
            <v>BORCEGUI ALTA MONTA¥A RER</v>
          </cell>
          <cell r="D3138">
            <v>6316.36</v>
          </cell>
        </row>
        <row r="3139">
          <cell r="A3139">
            <v>8205450</v>
          </cell>
          <cell r="B3139" t="str">
            <v>8205450</v>
          </cell>
          <cell r="C3139" t="str">
            <v>BORCEGUI TACTICO NEGRO MARAZ</v>
          </cell>
          <cell r="D3139">
            <v>9024.1299999999992</v>
          </cell>
        </row>
        <row r="3140">
          <cell r="A3140">
            <v>8205456</v>
          </cell>
          <cell r="B3140" t="str">
            <v>8205456</v>
          </cell>
          <cell r="C3140" t="str">
            <v>BORCEGUI TACTICO CON CIERRE NO USAR RER</v>
          </cell>
          <cell r="D3140">
            <v>0</v>
          </cell>
        </row>
        <row r="3141">
          <cell r="A3141">
            <v>8205800</v>
          </cell>
          <cell r="B3141" t="str">
            <v>8205800</v>
          </cell>
          <cell r="C3141" t="str">
            <v>BORCEGUI TACTICO CAMEL MARAZ</v>
          </cell>
          <cell r="D3141">
            <v>9024.1299999999992</v>
          </cell>
        </row>
        <row r="3142">
          <cell r="A3142">
            <v>8205801</v>
          </cell>
          <cell r="B3142" t="str">
            <v>8205801</v>
          </cell>
          <cell r="C3142" t="str">
            <v>BORCEGUI TACTICO CAMEL OJAL PLAST RER</v>
          </cell>
          <cell r="D3142">
            <v>9024.1299999999992</v>
          </cell>
        </row>
        <row r="3143">
          <cell r="A3143">
            <v>8205881</v>
          </cell>
          <cell r="B3143" t="str">
            <v>8205881</v>
          </cell>
          <cell r="C3143" t="str">
            <v>BORCEGUI COMANDO CORTO ART81 BEIGE C/CIE</v>
          </cell>
          <cell r="D3143">
            <v>14040</v>
          </cell>
        </row>
        <row r="3144">
          <cell r="A3144">
            <v>8251025</v>
          </cell>
          <cell r="B3144" t="str">
            <v>8251025</v>
          </cell>
          <cell r="C3144" t="str">
            <v>BINOCULARES TASCO 10X25 RER</v>
          </cell>
          <cell r="D3144">
            <v>2344.9499999999998</v>
          </cell>
        </row>
        <row r="3145">
          <cell r="A3145" t="str">
            <v/>
          </cell>
          <cell r="B3145" t="str">
            <v>8300777	CAMBI</v>
          </cell>
          <cell r="C3145" t="str">
            <v/>
          </cell>
          <cell r="D3145">
            <v>0</v>
          </cell>
        </row>
        <row r="3146">
          <cell r="A3146">
            <v>8300777</v>
          </cell>
          <cell r="B3146" t="str">
            <v>8300777</v>
          </cell>
          <cell r="C3146" t="str">
            <v>CAMBIO DE VISERA RER</v>
          </cell>
          <cell r="D3146">
            <v>0</v>
          </cell>
        </row>
        <row r="3147">
          <cell r="A3147">
            <v>8301000</v>
          </cell>
          <cell r="B3147" t="str">
            <v>8301000</v>
          </cell>
          <cell r="C3147" t="str">
            <v>BOINA PANA AZUL RER</v>
          </cell>
          <cell r="D3147">
            <v>1533.17</v>
          </cell>
        </row>
        <row r="3148">
          <cell r="A3148">
            <v>830100001</v>
          </cell>
          <cell r="B3148" t="str">
            <v>830100001</v>
          </cell>
          <cell r="C3148" t="str">
            <v>BOINA PANA AZUL 1</v>
          </cell>
          <cell r="D3148">
            <v>0</v>
          </cell>
        </row>
        <row r="3149">
          <cell r="A3149">
            <v>830100002</v>
          </cell>
          <cell r="B3149" t="str">
            <v>830100002</v>
          </cell>
          <cell r="C3149" t="str">
            <v>BOINA PANA AZUL 2</v>
          </cell>
          <cell r="D3149">
            <v>649</v>
          </cell>
        </row>
        <row r="3150">
          <cell r="A3150">
            <v>830100003</v>
          </cell>
          <cell r="B3150" t="str">
            <v>830100003</v>
          </cell>
          <cell r="C3150" t="str">
            <v>BOINA PANA AZUL 3</v>
          </cell>
          <cell r="D3150">
            <v>0</v>
          </cell>
        </row>
        <row r="3151">
          <cell r="A3151">
            <v>8301008</v>
          </cell>
          <cell r="B3151" t="str">
            <v>8301008</v>
          </cell>
          <cell r="C3151" t="str">
            <v>BOINA PANA BEIGE LMGE RER</v>
          </cell>
          <cell r="D3151">
            <v>1533.17</v>
          </cell>
        </row>
        <row r="3152">
          <cell r="A3152">
            <v>830100801</v>
          </cell>
          <cell r="B3152" t="str">
            <v>830100801</v>
          </cell>
          <cell r="C3152" t="str">
            <v>BOINA PANA BEIGE LMGE 1</v>
          </cell>
          <cell r="D3152">
            <v>649</v>
          </cell>
        </row>
        <row r="3153">
          <cell r="A3153">
            <v>830100802</v>
          </cell>
          <cell r="B3153" t="str">
            <v>830100802</v>
          </cell>
          <cell r="C3153" t="str">
            <v>BOINA PANA BEIGE LMGE 2</v>
          </cell>
          <cell r="D3153">
            <v>649</v>
          </cell>
        </row>
        <row r="3154">
          <cell r="A3154">
            <v>830100803</v>
          </cell>
          <cell r="B3154" t="str">
            <v>830100803</v>
          </cell>
          <cell r="C3154" t="str">
            <v>BOINA PANA BEIGE LMGE 3</v>
          </cell>
          <cell r="D3154">
            <v>649</v>
          </cell>
        </row>
        <row r="3155">
          <cell r="A3155" t="str">
            <v/>
          </cell>
          <cell r="B3155" t="str">
            <v>8301300	BOINA</v>
          </cell>
          <cell r="C3155" t="str">
            <v/>
          </cell>
          <cell r="D3155">
            <v>0</v>
          </cell>
        </row>
        <row r="3156">
          <cell r="A3156">
            <v>8301300</v>
          </cell>
          <cell r="B3156" t="str">
            <v>8301300</v>
          </cell>
          <cell r="C3156" t="str">
            <v>BOINA PANA VERDE</v>
          </cell>
          <cell r="D3156">
            <v>0</v>
          </cell>
        </row>
        <row r="3157">
          <cell r="A3157">
            <v>8301301</v>
          </cell>
          <cell r="B3157" t="str">
            <v>8301301</v>
          </cell>
          <cell r="C3157" t="str">
            <v>BOINA DE LANA</v>
          </cell>
          <cell r="D3157">
            <v>0</v>
          </cell>
        </row>
        <row r="3158">
          <cell r="A3158" t="str">
            <v/>
          </cell>
          <cell r="B3158" t="str">
            <v>8301310	BOINA</v>
          </cell>
          <cell r="C3158" t="str">
            <v/>
          </cell>
          <cell r="D3158">
            <v>0</v>
          </cell>
        </row>
        <row r="3159">
          <cell r="A3159">
            <v>8301310</v>
          </cell>
          <cell r="B3159" t="str">
            <v>8301310</v>
          </cell>
          <cell r="C3159" t="str">
            <v>BOINA LANA NEGRA UNA PIEZA ORF</v>
          </cell>
          <cell r="D3159">
            <v>0</v>
          </cell>
        </row>
        <row r="3160">
          <cell r="A3160">
            <v>8301311</v>
          </cell>
          <cell r="B3160" t="str">
            <v>8301311</v>
          </cell>
          <cell r="C3160" t="str">
            <v>BOINA 100X100 LANA NEGRA S/COSTURAS-26</v>
          </cell>
          <cell r="D3160">
            <v>1144</v>
          </cell>
        </row>
        <row r="3161">
          <cell r="A3161">
            <v>8301312</v>
          </cell>
          <cell r="B3161" t="str">
            <v>8301312</v>
          </cell>
          <cell r="C3161" t="str">
            <v>BOINA LANA NEGRA S/COSTURAS C/BROCHES-26</v>
          </cell>
          <cell r="D3161">
            <v>1144</v>
          </cell>
        </row>
        <row r="3162">
          <cell r="A3162" t="str">
            <v/>
          </cell>
          <cell r="B3162" t="str">
            <v>8301313	LINTE</v>
          </cell>
          <cell r="C3162" t="str">
            <v/>
          </cell>
          <cell r="D3162">
            <v>0</v>
          </cell>
        </row>
        <row r="3163">
          <cell r="A3163">
            <v>8301313</v>
          </cell>
          <cell r="B3163" t="str">
            <v>8301313</v>
          </cell>
          <cell r="C3163" t="str">
            <v>LINTERNA 4674-4677</v>
          </cell>
          <cell r="D3163">
            <v>0</v>
          </cell>
        </row>
        <row r="3164">
          <cell r="A3164" t="str">
            <v/>
          </cell>
          <cell r="B3164" t="str">
            <v>8301350	BOINA</v>
          </cell>
          <cell r="C3164" t="str">
            <v/>
          </cell>
          <cell r="D3164">
            <v>0</v>
          </cell>
        </row>
        <row r="3165">
          <cell r="A3165">
            <v>8301350</v>
          </cell>
          <cell r="B3165" t="str">
            <v>8301350</v>
          </cell>
          <cell r="C3165" t="str">
            <v>BOINA PANA ROJA RER</v>
          </cell>
          <cell r="D3165">
            <v>0</v>
          </cell>
        </row>
        <row r="3166">
          <cell r="A3166">
            <v>8301495</v>
          </cell>
          <cell r="B3166" t="str">
            <v>8301495</v>
          </cell>
          <cell r="C3166" t="str">
            <v>BOINA TELA AZUL MF</v>
          </cell>
          <cell r="D3166">
            <v>1297.3</v>
          </cell>
        </row>
        <row r="3167">
          <cell r="A3167">
            <v>8301558</v>
          </cell>
          <cell r="B3167" t="str">
            <v>8301558</v>
          </cell>
          <cell r="C3167" t="str">
            <v>BOINA LANA AZUL 5581-26-2/3</v>
          </cell>
          <cell r="D3167">
            <v>900</v>
          </cell>
        </row>
        <row r="3168">
          <cell r="A3168">
            <v>8301700</v>
          </cell>
          <cell r="B3168" t="str">
            <v>8301700</v>
          </cell>
          <cell r="C3168" t="str">
            <v>BOINA TELA NEGRA MF</v>
          </cell>
          <cell r="D3168">
            <v>1297.3</v>
          </cell>
        </row>
        <row r="3169">
          <cell r="A3169">
            <v>8301805</v>
          </cell>
          <cell r="B3169" t="str">
            <v>8301805</v>
          </cell>
          <cell r="C3169" t="str">
            <v>BOINA PANA NEGRA RER</v>
          </cell>
          <cell r="D3169">
            <v>1533.17</v>
          </cell>
        </row>
        <row r="3170">
          <cell r="A3170">
            <v>830180500</v>
          </cell>
          <cell r="B3170" t="str">
            <v>830180500</v>
          </cell>
          <cell r="C3170" t="str">
            <v>BOINA PANA NEGRA</v>
          </cell>
          <cell r="D3170">
            <v>649</v>
          </cell>
        </row>
        <row r="3171">
          <cell r="A3171">
            <v>830180501</v>
          </cell>
          <cell r="B3171" t="str">
            <v>830180501</v>
          </cell>
          <cell r="C3171" t="str">
            <v>BOINA PANA NEGRA 1</v>
          </cell>
          <cell r="D3171">
            <v>649</v>
          </cell>
        </row>
        <row r="3172">
          <cell r="A3172">
            <v>830180502</v>
          </cell>
          <cell r="B3172" t="str">
            <v>830180502</v>
          </cell>
          <cell r="C3172" t="str">
            <v>BOINA PANA NEGRA 2</v>
          </cell>
          <cell r="D3172">
            <v>649</v>
          </cell>
        </row>
        <row r="3173">
          <cell r="A3173">
            <v>830180503</v>
          </cell>
          <cell r="B3173" t="str">
            <v>830180503</v>
          </cell>
          <cell r="C3173" t="str">
            <v>BOINA PANA NEGRA 3</v>
          </cell>
          <cell r="D3173">
            <v>649</v>
          </cell>
        </row>
        <row r="3174">
          <cell r="A3174">
            <v>8301900</v>
          </cell>
          <cell r="B3174" t="str">
            <v>8301900</v>
          </cell>
          <cell r="C3174" t="str">
            <v>BOINA PA¥O NEGRA RER</v>
          </cell>
          <cell r="D3174">
            <v>1412.76</v>
          </cell>
        </row>
        <row r="3175">
          <cell r="A3175">
            <v>830190001</v>
          </cell>
          <cell r="B3175" t="str">
            <v>830190001</v>
          </cell>
          <cell r="C3175" t="str">
            <v>BOINA PA¥O NEGRA T.1</v>
          </cell>
          <cell r="D3175">
            <v>649</v>
          </cell>
        </row>
        <row r="3176">
          <cell r="A3176">
            <v>830190002</v>
          </cell>
          <cell r="B3176" t="str">
            <v>830190002</v>
          </cell>
          <cell r="C3176" t="str">
            <v>BOINA PA¥O NEGRA T.2</v>
          </cell>
          <cell r="D3176">
            <v>649</v>
          </cell>
        </row>
        <row r="3177">
          <cell r="A3177">
            <v>830190003</v>
          </cell>
          <cell r="B3177" t="str">
            <v>830190003</v>
          </cell>
          <cell r="C3177" t="str">
            <v>BOINA PA¥O NEGRO T.3</v>
          </cell>
          <cell r="D3177">
            <v>649</v>
          </cell>
        </row>
        <row r="3178">
          <cell r="A3178" t="str">
            <v/>
          </cell>
          <cell r="B3178" t="str">
            <v>8301901	BOINA</v>
          </cell>
          <cell r="C3178" t="str">
            <v/>
          </cell>
          <cell r="D3178">
            <v>0</v>
          </cell>
        </row>
        <row r="3179">
          <cell r="A3179">
            <v>8301901</v>
          </cell>
          <cell r="B3179" t="str">
            <v>8301901</v>
          </cell>
          <cell r="C3179" t="str">
            <v>BOINA PAÑO AZUL</v>
          </cell>
          <cell r="D3179">
            <v>0</v>
          </cell>
        </row>
        <row r="3180">
          <cell r="A3180" t="str">
            <v/>
          </cell>
          <cell r="B3180" t="str">
            <v>8302001	AGEN.</v>
          </cell>
          <cell r="C3180" t="str">
            <v/>
          </cell>
          <cell r="D3180">
            <v>0</v>
          </cell>
        </row>
        <row r="3181">
          <cell r="A3181">
            <v>8302001</v>
          </cell>
          <cell r="B3181" t="str">
            <v>8302001</v>
          </cell>
          <cell r="C3181" t="str">
            <v>AGEN. BIRRETE AGENCIA DE SEGUR LIMIT RER</v>
          </cell>
          <cell r="D3181">
            <v>0</v>
          </cell>
        </row>
        <row r="3182">
          <cell r="A3182" t="str">
            <v/>
          </cell>
          <cell r="B3182" t="str">
            <v>8303000	CASQ</v>
          </cell>
          <cell r="C3182" t="str">
            <v/>
          </cell>
          <cell r="D3182">
            <v>0</v>
          </cell>
        </row>
        <row r="3183">
          <cell r="A3183">
            <v>8303000</v>
          </cell>
          <cell r="B3183" t="str">
            <v>8303000</v>
          </cell>
          <cell r="C3183" t="str">
            <v>CASQ RIP TIGER VERDE</v>
          </cell>
          <cell r="D3183">
            <v>0</v>
          </cell>
        </row>
        <row r="3184">
          <cell r="A3184">
            <v>8303002</v>
          </cell>
          <cell r="B3184" t="str">
            <v>8303002</v>
          </cell>
          <cell r="C3184" t="str">
            <v>CASQ RIP NEGRO SUBCRIO/CRIO VISERA BORD</v>
          </cell>
          <cell r="D3184">
            <v>1297.3</v>
          </cell>
        </row>
        <row r="3185">
          <cell r="A3185">
            <v>8303003</v>
          </cell>
          <cell r="B3185" t="str">
            <v>8303003</v>
          </cell>
          <cell r="C3185" t="str">
            <v>CASQ RIP AZUL CRIO GENERAL VISERA BORD</v>
          </cell>
          <cell r="D3185">
            <v>1533.17</v>
          </cell>
        </row>
        <row r="3186">
          <cell r="A3186">
            <v>8303004</v>
          </cell>
          <cell r="B3186" t="str">
            <v>8303004</v>
          </cell>
          <cell r="C3186" t="str">
            <v>CASQ RIP AZUL SUBCRIO/CRIO VISERA BORD</v>
          </cell>
          <cell r="D3186">
            <v>1297.3</v>
          </cell>
        </row>
        <row r="3187">
          <cell r="A3187">
            <v>8303005</v>
          </cell>
          <cell r="B3187" t="str">
            <v>8303005</v>
          </cell>
          <cell r="C3187" t="str">
            <v>CASQ GAB AZUL CON ABROJO</v>
          </cell>
          <cell r="D3187">
            <v>1061.4100000000001</v>
          </cell>
        </row>
        <row r="3188">
          <cell r="A3188">
            <v>8303006</v>
          </cell>
          <cell r="B3188" t="str">
            <v>8303006</v>
          </cell>
          <cell r="C3188" t="str">
            <v>CASQ GAB NEGRO CON ABROJO</v>
          </cell>
          <cell r="D3188">
            <v>1061.4100000000001</v>
          </cell>
        </row>
        <row r="3189">
          <cell r="A3189">
            <v>8303007</v>
          </cell>
          <cell r="B3189" t="str">
            <v>8303007</v>
          </cell>
          <cell r="C3189" t="str">
            <v>CASQ RIP REQUISA</v>
          </cell>
          <cell r="D3189">
            <v>1120.3800000000001</v>
          </cell>
        </row>
        <row r="3190">
          <cell r="A3190" t="str">
            <v/>
          </cell>
          <cell r="B3190" t="str">
            <v>8303008	CASQ</v>
          </cell>
          <cell r="C3190" t="str">
            <v/>
          </cell>
          <cell r="D3190">
            <v>0</v>
          </cell>
        </row>
        <row r="3191">
          <cell r="A3191">
            <v>8303008</v>
          </cell>
          <cell r="B3191" t="str">
            <v>8303008</v>
          </cell>
          <cell r="C3191" t="str">
            <v>CASQ NEGRO CRIO GRAL  C/ TRAB</v>
          </cell>
          <cell r="D3191">
            <v>0</v>
          </cell>
        </row>
        <row r="3192">
          <cell r="A3192" t="str">
            <v/>
          </cell>
          <cell r="B3192" t="str">
            <v>8303009	CASQ</v>
          </cell>
          <cell r="C3192" t="str">
            <v/>
          </cell>
          <cell r="D3192">
            <v>0</v>
          </cell>
        </row>
        <row r="3193">
          <cell r="A3193">
            <v>8303009</v>
          </cell>
          <cell r="B3193" t="str">
            <v>8303009</v>
          </cell>
          <cell r="C3193" t="str">
            <v>CASQ RIP DESERTICO</v>
          </cell>
          <cell r="D3193">
            <v>0</v>
          </cell>
        </row>
        <row r="3194">
          <cell r="A3194" t="str">
            <v/>
          </cell>
          <cell r="B3194" t="str">
            <v>8303010	CASQ</v>
          </cell>
          <cell r="C3194" t="str">
            <v/>
          </cell>
          <cell r="D3194">
            <v>0</v>
          </cell>
        </row>
        <row r="3195">
          <cell r="A3195">
            <v>8303010</v>
          </cell>
          <cell r="B3195" t="str">
            <v>8303010</v>
          </cell>
          <cell r="C3195" t="str">
            <v>CASQ GAB AZUL CON ABROJO</v>
          </cell>
          <cell r="D3195">
            <v>0</v>
          </cell>
        </row>
        <row r="3196">
          <cell r="A3196">
            <v>8303011</v>
          </cell>
          <cell r="B3196" t="str">
            <v>8303011</v>
          </cell>
          <cell r="C3196" t="str">
            <v>CASQ GAB AZUL IMPORTADO CON TRABA</v>
          </cell>
          <cell r="D3196">
            <v>1061.4100000000001</v>
          </cell>
        </row>
        <row r="3197">
          <cell r="A3197" t="str">
            <v/>
          </cell>
          <cell r="B3197" t="str">
            <v>8303012	CASQ</v>
          </cell>
          <cell r="C3197" t="str">
            <v/>
          </cell>
          <cell r="D3197">
            <v>0</v>
          </cell>
        </row>
        <row r="3198">
          <cell r="A3198">
            <v>8303012</v>
          </cell>
          <cell r="B3198" t="str">
            <v>8303012</v>
          </cell>
          <cell r="C3198" t="str">
            <v>CASQ NEGRO IMPORT</v>
          </cell>
          <cell r="D3198">
            <v>0</v>
          </cell>
        </row>
        <row r="3199">
          <cell r="A3199" t="str">
            <v/>
          </cell>
          <cell r="B3199" t="str">
            <v>8303013	CASQ</v>
          </cell>
          <cell r="C3199" t="str">
            <v/>
          </cell>
          <cell r="D3199">
            <v>0</v>
          </cell>
        </row>
        <row r="3200">
          <cell r="A3200">
            <v>8303013</v>
          </cell>
          <cell r="B3200" t="str">
            <v>8303013</v>
          </cell>
          <cell r="C3200" t="str">
            <v>CASQ RIP AZUL CON ABROJO</v>
          </cell>
          <cell r="D3200">
            <v>0</v>
          </cell>
        </row>
        <row r="3201">
          <cell r="A3201">
            <v>8303014</v>
          </cell>
          <cell r="B3201" t="str">
            <v>8303014</v>
          </cell>
          <cell r="C3201" t="str">
            <v>CASQ AZUL  URBANO TUCUMAN</v>
          </cell>
          <cell r="D3201">
            <v>1179.3499999999999</v>
          </cell>
        </row>
        <row r="3202">
          <cell r="A3202" t="str">
            <v/>
          </cell>
          <cell r="B3202" t="str">
            <v>8303015	CASQ</v>
          </cell>
          <cell r="C3202" t="str">
            <v/>
          </cell>
          <cell r="D3202">
            <v>0</v>
          </cell>
        </row>
        <row r="3203">
          <cell r="A3203">
            <v>8303015</v>
          </cell>
          <cell r="B3203" t="str">
            <v>8303015</v>
          </cell>
          <cell r="C3203" t="str">
            <v>CASQ GRIS RIP C CINTA A CUADRO</v>
          </cell>
          <cell r="D3203">
            <v>0</v>
          </cell>
        </row>
        <row r="3204">
          <cell r="A3204" t="str">
            <v/>
          </cell>
          <cell r="B3204" t="str">
            <v>8303016	CASQ</v>
          </cell>
          <cell r="C3204" t="str">
            <v/>
          </cell>
          <cell r="D3204">
            <v>0</v>
          </cell>
        </row>
        <row r="3205">
          <cell r="A3205">
            <v>8303016</v>
          </cell>
          <cell r="B3205" t="str">
            <v>8303016</v>
          </cell>
          <cell r="C3205" t="str">
            <v>CASQ EJERC C ABROJO</v>
          </cell>
          <cell r="D3205">
            <v>0</v>
          </cell>
        </row>
        <row r="3206">
          <cell r="A3206" t="str">
            <v/>
          </cell>
          <cell r="B3206" t="str">
            <v>8303017	CASQ</v>
          </cell>
          <cell r="C3206" t="str">
            <v/>
          </cell>
          <cell r="D3206">
            <v>0</v>
          </cell>
        </row>
        <row r="3207">
          <cell r="A3207">
            <v>8303017</v>
          </cell>
          <cell r="B3207" t="str">
            <v>8303017</v>
          </cell>
          <cell r="C3207" t="str">
            <v>CASQ RIP EJERCITO MULTICAM</v>
          </cell>
          <cell r="D3207">
            <v>0</v>
          </cell>
        </row>
        <row r="3208">
          <cell r="A3208" t="str">
            <v/>
          </cell>
          <cell r="B3208" t="str">
            <v>8303018	CASQ</v>
          </cell>
          <cell r="C3208" t="str">
            <v/>
          </cell>
          <cell r="D3208">
            <v>0</v>
          </cell>
        </row>
        <row r="3209">
          <cell r="A3209">
            <v>8303018</v>
          </cell>
          <cell r="B3209" t="str">
            <v>8303018</v>
          </cell>
          <cell r="C3209" t="str">
            <v>CASQ RIP AZUL CRIO INSPECTOR VISERA BOR</v>
          </cell>
          <cell r="D3209">
            <v>0</v>
          </cell>
        </row>
        <row r="3210">
          <cell r="A3210" t="str">
            <v/>
          </cell>
          <cell r="B3210" t="str">
            <v>8303019	CASQ</v>
          </cell>
          <cell r="C3210" t="str">
            <v/>
          </cell>
          <cell r="D3210">
            <v>0</v>
          </cell>
        </row>
        <row r="3211">
          <cell r="A3211">
            <v>8303019</v>
          </cell>
          <cell r="B3211" t="str">
            <v>8303019</v>
          </cell>
          <cell r="C3211" t="str">
            <v>CASQ RIP NEGRO CRIO INSPECTOR VISERA BOR</v>
          </cell>
          <cell r="D3211">
            <v>0</v>
          </cell>
        </row>
        <row r="3212">
          <cell r="A3212" t="str">
            <v/>
          </cell>
          <cell r="B3212" t="str">
            <v>8303032	BONNY</v>
          </cell>
          <cell r="C3212" t="str">
            <v/>
          </cell>
          <cell r="D3212">
            <v>0</v>
          </cell>
        </row>
        <row r="3213">
          <cell r="A3213">
            <v>8303032</v>
          </cell>
          <cell r="B3213" t="str">
            <v>8303032</v>
          </cell>
          <cell r="C3213" t="str">
            <v>BONNY RIP MIMETICO RER</v>
          </cell>
          <cell r="D3213">
            <v>0</v>
          </cell>
        </row>
        <row r="3214">
          <cell r="A3214" t="str">
            <v/>
          </cell>
          <cell r="B3214" t="str">
            <v>8303033	BONNY</v>
          </cell>
          <cell r="C3214" t="str">
            <v/>
          </cell>
          <cell r="D3214">
            <v>0</v>
          </cell>
        </row>
        <row r="3215">
          <cell r="A3215">
            <v>8303033</v>
          </cell>
          <cell r="B3215" t="str">
            <v>8303033</v>
          </cell>
          <cell r="C3215" t="str">
            <v>BONNY RIP RURAL RER</v>
          </cell>
          <cell r="D3215">
            <v>0</v>
          </cell>
        </row>
        <row r="3216">
          <cell r="A3216">
            <v>8303110</v>
          </cell>
          <cell r="B3216" t="str">
            <v>8303110</v>
          </cell>
          <cell r="C3216" t="str">
            <v>CASQ PETREO BORD NEUQUEN</v>
          </cell>
          <cell r="D3216">
            <v>1297</v>
          </cell>
        </row>
        <row r="3217">
          <cell r="A3217">
            <v>8303111</v>
          </cell>
          <cell r="B3217" t="str">
            <v>8303111</v>
          </cell>
          <cell r="C3217" t="str">
            <v>CASQ NEGRO BORD NEUQUEN</v>
          </cell>
          <cell r="D3217">
            <v>1297.3</v>
          </cell>
        </row>
        <row r="3218">
          <cell r="A3218">
            <v>8303112</v>
          </cell>
          <cell r="B3218" t="str">
            <v>8303112</v>
          </cell>
          <cell r="C3218" t="str">
            <v>CASQ GRIS BORD NEUQUEN</v>
          </cell>
          <cell r="D3218">
            <v>1297.3</v>
          </cell>
        </row>
        <row r="3219">
          <cell r="A3219">
            <v>8303113</v>
          </cell>
          <cell r="B3219" t="str">
            <v>8303113</v>
          </cell>
          <cell r="C3219" t="str">
            <v>CASQ RIP GRIS ABROJO</v>
          </cell>
          <cell r="D3219">
            <v>1061.4100000000001</v>
          </cell>
        </row>
        <row r="3220">
          <cell r="A3220">
            <v>8303114</v>
          </cell>
          <cell r="B3220" t="str">
            <v>8303114</v>
          </cell>
          <cell r="C3220" t="str">
            <v>CASQ GAB GRIS ABROJO</v>
          </cell>
          <cell r="D3220">
            <v>1061.4100000000001</v>
          </cell>
        </row>
        <row r="3221">
          <cell r="A3221">
            <v>8303115</v>
          </cell>
          <cell r="B3221" t="str">
            <v>8303115</v>
          </cell>
          <cell r="C3221" t="str">
            <v>CASQ GAB AZUL BOMB CUTRALCO ABROJO</v>
          </cell>
          <cell r="D3221">
            <v>1091.99</v>
          </cell>
        </row>
        <row r="3222">
          <cell r="A3222">
            <v>8303120</v>
          </cell>
          <cell r="B3222" t="str">
            <v>8303120</v>
          </cell>
          <cell r="C3222" t="str">
            <v>CASQ REVER GABARD.</v>
          </cell>
          <cell r="D3222">
            <v>1061.4100000000001</v>
          </cell>
        </row>
        <row r="3223">
          <cell r="A3223">
            <v>8303121</v>
          </cell>
          <cell r="B3223" t="str">
            <v>8303121</v>
          </cell>
          <cell r="C3223" t="str">
            <v>CASQ REVERS VIAL TMAN</v>
          </cell>
          <cell r="D3223">
            <v>1061.4100000000001</v>
          </cell>
        </row>
        <row r="3224">
          <cell r="A3224">
            <v>8303123</v>
          </cell>
          <cell r="B3224" t="str">
            <v>8303123</v>
          </cell>
          <cell r="C3224" t="str">
            <v>CASQ AMER REVER RIP STOP</v>
          </cell>
          <cell r="D3224">
            <v>1061.4100000000001</v>
          </cell>
        </row>
        <row r="3225">
          <cell r="A3225" t="str">
            <v/>
          </cell>
          <cell r="B3225" t="str">
            <v>8303124	CASQ</v>
          </cell>
          <cell r="C3225" t="str">
            <v/>
          </cell>
          <cell r="D3225">
            <v>0</v>
          </cell>
        </row>
        <row r="3226">
          <cell r="A3226">
            <v>8303124</v>
          </cell>
          <cell r="B3226" t="str">
            <v>8303124</v>
          </cell>
          <cell r="C3226" t="str">
            <v>CASQ RIP DIGITAL MIMET RURAL</v>
          </cell>
          <cell r="D3226">
            <v>0</v>
          </cell>
        </row>
        <row r="3227">
          <cell r="A3227">
            <v>8303125</v>
          </cell>
          <cell r="B3227" t="str">
            <v>8303125</v>
          </cell>
          <cell r="C3227" t="str">
            <v>CASQ REVER RIP MIME/NEG</v>
          </cell>
          <cell r="D3227">
            <v>0</v>
          </cell>
        </row>
        <row r="3228">
          <cell r="A3228" t="str">
            <v/>
          </cell>
          <cell r="B3228" t="str">
            <v>8303126	CASQ</v>
          </cell>
          <cell r="C3228" t="str">
            <v/>
          </cell>
          <cell r="D3228">
            <v>0</v>
          </cell>
        </row>
        <row r="3229">
          <cell r="A3229">
            <v>8303126</v>
          </cell>
          <cell r="B3229" t="str">
            <v>8303126</v>
          </cell>
          <cell r="C3229" t="str">
            <v>CASQ REVER RIP GRIS/NEG</v>
          </cell>
          <cell r="D3229">
            <v>0</v>
          </cell>
        </row>
        <row r="3230">
          <cell r="A3230">
            <v>8303127</v>
          </cell>
          <cell r="B3230" t="str">
            <v>8303127</v>
          </cell>
          <cell r="C3230" t="str">
            <v>CASQ REVER RIP INFANT/NEG</v>
          </cell>
          <cell r="D3230">
            <v>1120.3900000000001</v>
          </cell>
        </row>
        <row r="3231">
          <cell r="A3231">
            <v>8303128</v>
          </cell>
          <cell r="B3231" t="str">
            <v>8303128</v>
          </cell>
          <cell r="C3231" t="str">
            <v>CASQ RIP DIGITAL ACU</v>
          </cell>
          <cell r="D3231">
            <v>1120.3900000000001</v>
          </cell>
        </row>
        <row r="3232">
          <cell r="A3232">
            <v>8303129</v>
          </cell>
          <cell r="B3232" t="str">
            <v>8303129</v>
          </cell>
          <cell r="C3232" t="str">
            <v>CASQ RIP NEGRO C/OJALILLOS IMP</v>
          </cell>
          <cell r="D3232">
            <v>676</v>
          </cell>
        </row>
        <row r="3233">
          <cell r="A3233">
            <v>8303130</v>
          </cell>
          <cell r="B3233" t="str">
            <v>8303130</v>
          </cell>
          <cell r="C3233" t="str">
            <v>CASQ RIP AZUL C/OJALILLOS IMP</v>
          </cell>
          <cell r="D3233">
            <v>1061.4100000000001</v>
          </cell>
        </row>
        <row r="3234">
          <cell r="A3234" t="str">
            <v/>
          </cell>
          <cell r="B3234" t="str">
            <v>8303131	CASQ</v>
          </cell>
          <cell r="C3234" t="str">
            <v/>
          </cell>
          <cell r="D3234">
            <v>0</v>
          </cell>
        </row>
        <row r="3235">
          <cell r="A3235">
            <v>8303131</v>
          </cell>
          <cell r="B3235" t="str">
            <v>8303131</v>
          </cell>
          <cell r="C3235" t="str">
            <v>CASQ RIP NEGRO C/OJALITO BORD NQN</v>
          </cell>
          <cell r="D3235">
            <v>0</v>
          </cell>
        </row>
        <row r="3236">
          <cell r="A3236" t="str">
            <v/>
          </cell>
          <cell r="B3236" t="str">
            <v>8303132	CASQ</v>
          </cell>
          <cell r="C3236" t="str">
            <v/>
          </cell>
          <cell r="D3236">
            <v>0</v>
          </cell>
        </row>
        <row r="3237">
          <cell r="A3237">
            <v>8303132</v>
          </cell>
          <cell r="B3237" t="str">
            <v>8303132</v>
          </cell>
          <cell r="C3237" t="str">
            <v>CASQ RIP AZUL C/OJALITO BORD NQN</v>
          </cell>
          <cell r="D3237">
            <v>0</v>
          </cell>
        </row>
        <row r="3238">
          <cell r="A3238" t="str">
            <v/>
          </cell>
          <cell r="B3238" t="str">
            <v>8303133	CASQ</v>
          </cell>
          <cell r="C3238" t="str">
            <v/>
          </cell>
          <cell r="D3238">
            <v>0</v>
          </cell>
        </row>
        <row r="3239">
          <cell r="A3239">
            <v>8303133</v>
          </cell>
          <cell r="B3239" t="str">
            <v>8303133</v>
          </cell>
          <cell r="C3239" t="str">
            <v>CASQ RIP RURAL  C/ABROJO</v>
          </cell>
          <cell r="D3239">
            <v>0</v>
          </cell>
        </row>
        <row r="3240">
          <cell r="A3240">
            <v>8303222</v>
          </cell>
          <cell r="B3240" t="str">
            <v>8303222</v>
          </cell>
          <cell r="C3240" t="str">
            <v>CASQ ARMADO AZUL</v>
          </cell>
          <cell r="D3240">
            <v>1747.2</v>
          </cell>
        </row>
        <row r="3241">
          <cell r="A3241">
            <v>8303297</v>
          </cell>
          <cell r="B3241" t="str">
            <v>8303297</v>
          </cell>
          <cell r="C3241" t="str">
            <v>RELOJ TACTICO MALLA/PLASTI ICE FROG 5524</v>
          </cell>
          <cell r="D3241">
            <v>1800</v>
          </cell>
        </row>
        <row r="3242">
          <cell r="A3242">
            <v>8303298</v>
          </cell>
          <cell r="B3242" t="str">
            <v>8303298</v>
          </cell>
          <cell r="C3242" t="str">
            <v>RELOJ TACTICO O.T.S 5512-693-30-48/3,6</v>
          </cell>
          <cell r="D3242">
            <v>3200</v>
          </cell>
        </row>
        <row r="3243">
          <cell r="A3243">
            <v>8303299</v>
          </cell>
          <cell r="B3243" t="str">
            <v>8303299</v>
          </cell>
          <cell r="C3243" t="str">
            <v>RELOJ TACTICO DIGITAL 5514-30-48/3,6</v>
          </cell>
          <cell r="D3243">
            <v>3100</v>
          </cell>
        </row>
        <row r="3244">
          <cell r="A3244">
            <v>8303300</v>
          </cell>
          <cell r="B3244" t="str">
            <v>8303300</v>
          </cell>
          <cell r="C3244" t="str">
            <v>RELOJ TACTICO O.T.S T7033G 5518-30-48/3,</v>
          </cell>
          <cell r="D3244">
            <v>3100</v>
          </cell>
        </row>
        <row r="3245">
          <cell r="A3245">
            <v>8303356</v>
          </cell>
          <cell r="B3245" t="str">
            <v>8303356</v>
          </cell>
          <cell r="C3245" t="str">
            <v>CASQ RIP NEGRO STA FE C ABROJO C/ESC RER</v>
          </cell>
          <cell r="D3245">
            <v>0</v>
          </cell>
        </row>
        <row r="3246">
          <cell r="A3246">
            <v>8303357</v>
          </cell>
          <cell r="B3246" t="str">
            <v>8303357</v>
          </cell>
          <cell r="C3246" t="str">
            <v>CASQ RIP NEGRO SUBCRIO/CRIO VISERA BORD</v>
          </cell>
          <cell r="D3246">
            <v>1297.3</v>
          </cell>
        </row>
        <row r="3247">
          <cell r="A3247" t="str">
            <v/>
          </cell>
          <cell r="B3247" t="str">
            <v>8303358	CASQ</v>
          </cell>
          <cell r="C3247" t="str">
            <v/>
          </cell>
          <cell r="D3247">
            <v>0</v>
          </cell>
        </row>
        <row r="3248">
          <cell r="A3248">
            <v>8303358</v>
          </cell>
          <cell r="B3248" t="str">
            <v>8303358</v>
          </cell>
          <cell r="C3248" t="str">
            <v>CASQ RIP NEGRO STA FE SERRETA Y LAU RER</v>
          </cell>
          <cell r="D3248">
            <v>0</v>
          </cell>
        </row>
        <row r="3249">
          <cell r="A3249">
            <v>8303495</v>
          </cell>
          <cell r="B3249" t="str">
            <v>8303495</v>
          </cell>
          <cell r="C3249" t="str">
            <v>CASQ RIP AZUL C ABROJO</v>
          </cell>
          <cell r="D3249">
            <v>1061.4100000000001</v>
          </cell>
        </row>
        <row r="3250">
          <cell r="A3250">
            <v>8303496</v>
          </cell>
          <cell r="B3250" t="str">
            <v>8303496</v>
          </cell>
          <cell r="C3250" t="str">
            <v>CASQ RIP DIGITAL GRIS</v>
          </cell>
          <cell r="D3250">
            <v>1120.3900000000001</v>
          </cell>
        </row>
        <row r="3251">
          <cell r="A3251">
            <v>8303523</v>
          </cell>
          <cell r="B3251" t="str">
            <v>8303523</v>
          </cell>
          <cell r="C3251" t="str">
            <v>RELOJ TACTICO MIMETICO/COLOR 9523</v>
          </cell>
          <cell r="D3251">
            <v>1900</v>
          </cell>
        </row>
        <row r="3252">
          <cell r="A3252">
            <v>8303544</v>
          </cell>
          <cell r="B3252" t="str">
            <v>8303544</v>
          </cell>
          <cell r="C3252" t="str">
            <v>CASQ RIP INFANTERIA CON ABROJO</v>
          </cell>
          <cell r="D3252">
            <v>1061.4100000000001</v>
          </cell>
        </row>
        <row r="3253">
          <cell r="A3253">
            <v>8303665</v>
          </cell>
          <cell r="B3253" t="str">
            <v>8303665</v>
          </cell>
          <cell r="C3253" t="str">
            <v>CASQ ARMADO  VERDE</v>
          </cell>
          <cell r="D3253">
            <v>0</v>
          </cell>
        </row>
        <row r="3254">
          <cell r="A3254">
            <v>8303674</v>
          </cell>
          <cell r="B3254" t="str">
            <v>8303674</v>
          </cell>
          <cell r="C3254" t="str">
            <v>CASQ GAB NEGRO AJUSTABLE C/TRABA 4674</v>
          </cell>
          <cell r="D3254">
            <v>600</v>
          </cell>
        </row>
        <row r="3255">
          <cell r="A3255">
            <v>8303677</v>
          </cell>
          <cell r="B3255" t="str">
            <v>8303677</v>
          </cell>
          <cell r="C3255" t="str">
            <v>CASQ GAB AZUL AJUSTABLE C/TRABA 4674</v>
          </cell>
          <cell r="D3255">
            <v>572</v>
          </cell>
        </row>
        <row r="3256">
          <cell r="A3256" t="str">
            <v/>
          </cell>
          <cell r="B3256" t="str">
            <v>8303700	CASQ</v>
          </cell>
          <cell r="C3256" t="str">
            <v/>
          </cell>
          <cell r="D3256">
            <v>0</v>
          </cell>
        </row>
        <row r="3257">
          <cell r="A3257">
            <v>8303700</v>
          </cell>
          <cell r="B3257" t="str">
            <v>8303700</v>
          </cell>
          <cell r="C3257" t="str">
            <v>CASQ RIP AZUL NQUEN. VISERA BORDADA RER</v>
          </cell>
          <cell r="D3257">
            <v>0</v>
          </cell>
        </row>
        <row r="3258">
          <cell r="A3258">
            <v>8303701</v>
          </cell>
          <cell r="B3258" t="str">
            <v>8303701</v>
          </cell>
          <cell r="C3258" t="str">
            <v>CASQ RIP NEGRO NQUEN. VISERA BORDADA RER</v>
          </cell>
          <cell r="D3258">
            <v>1533.17</v>
          </cell>
        </row>
        <row r="3259">
          <cell r="A3259">
            <v>8303800</v>
          </cell>
          <cell r="B3259" t="str">
            <v>8303800</v>
          </cell>
          <cell r="C3259" t="str">
            <v>CASQ RIP AZUL NQUEN. RER</v>
          </cell>
          <cell r="D3259">
            <v>1061.4100000000001</v>
          </cell>
        </row>
        <row r="3260">
          <cell r="A3260">
            <v>8303900</v>
          </cell>
          <cell r="B3260" t="str">
            <v>8303900</v>
          </cell>
          <cell r="C3260" t="str">
            <v>CASQ RIP NEGRO ABROJO</v>
          </cell>
          <cell r="D3260">
            <v>1061.4100000000001</v>
          </cell>
        </row>
        <row r="3261">
          <cell r="A3261">
            <v>8303901</v>
          </cell>
          <cell r="B3261" t="str">
            <v>8303901</v>
          </cell>
          <cell r="C3261" t="str">
            <v>CASQ RIP NEGRO C ABROJO Y CINTA A CUA</v>
          </cell>
          <cell r="D3261">
            <v>1297.3</v>
          </cell>
        </row>
        <row r="3262">
          <cell r="A3262">
            <v>8303902</v>
          </cell>
          <cell r="B3262" t="str">
            <v>8303902</v>
          </cell>
          <cell r="C3262" t="str">
            <v>CASQ RIP BEIGE ABROJO</v>
          </cell>
          <cell r="D3262">
            <v>1061.4100000000001</v>
          </cell>
        </row>
        <row r="3263">
          <cell r="A3263" t="str">
            <v/>
          </cell>
          <cell r="B3263" t="str">
            <v>8303987	CASQ</v>
          </cell>
          <cell r="C3263" t="str">
            <v/>
          </cell>
          <cell r="D3263">
            <v>0</v>
          </cell>
        </row>
        <row r="3264">
          <cell r="A3264">
            <v>8303987</v>
          </cell>
          <cell r="B3264" t="str">
            <v>8303987</v>
          </cell>
          <cell r="C3264" t="str">
            <v>CASQ MUNIC. GUAYMALLEN RER</v>
          </cell>
          <cell r="D3264">
            <v>0</v>
          </cell>
        </row>
        <row r="3265">
          <cell r="A3265">
            <v>8305000</v>
          </cell>
          <cell r="B3265" t="str">
            <v>8305000</v>
          </cell>
          <cell r="C3265" t="str">
            <v>GORRA AZUL SIN ATRIBUTOS RER</v>
          </cell>
          <cell r="D3265">
            <v>6600</v>
          </cell>
        </row>
        <row r="3266">
          <cell r="A3266">
            <v>8305001</v>
          </cell>
          <cell r="B3266" t="str">
            <v>8305001</v>
          </cell>
          <cell r="C3266" t="str">
            <v>GORRA GRIS SIN ATRIBUTOS RER</v>
          </cell>
          <cell r="D3266">
            <v>6600</v>
          </cell>
        </row>
        <row r="3267">
          <cell r="A3267">
            <v>8305002</v>
          </cell>
          <cell r="B3267" t="str">
            <v>8305002</v>
          </cell>
          <cell r="C3267" t="str">
            <v>GORRA NEGRA SIN ATRIBUTOS RER</v>
          </cell>
          <cell r="D3267">
            <v>6600</v>
          </cell>
        </row>
        <row r="3268">
          <cell r="A3268" t="str">
            <v/>
          </cell>
          <cell r="B3268" t="str">
            <v>8305003	GORRA</v>
          </cell>
          <cell r="C3268" t="str">
            <v/>
          </cell>
          <cell r="D3268">
            <v>0</v>
          </cell>
        </row>
        <row r="3269">
          <cell r="A3269">
            <v>8305003</v>
          </cell>
          <cell r="B3269" t="str">
            <v>8305003</v>
          </cell>
          <cell r="C3269" t="str">
            <v>GORRA BLANCA SIN ATRIBUTO RER</v>
          </cell>
          <cell r="D3269">
            <v>0</v>
          </cell>
        </row>
        <row r="3270">
          <cell r="A3270" t="str">
            <v/>
          </cell>
          <cell r="B3270" t="str">
            <v>8305004	GORRA</v>
          </cell>
          <cell r="C3270" t="str">
            <v/>
          </cell>
          <cell r="D3270">
            <v>0</v>
          </cell>
        </row>
        <row r="3271">
          <cell r="A3271">
            <v>8305004</v>
          </cell>
          <cell r="B3271" t="str">
            <v>8305004</v>
          </cell>
          <cell r="C3271" t="str">
            <v>GORRA GENDARMERIA NACIONAL</v>
          </cell>
          <cell r="D3271">
            <v>0</v>
          </cell>
        </row>
        <row r="3272">
          <cell r="A3272">
            <v>8305006</v>
          </cell>
          <cell r="B3272" t="str">
            <v>8305006</v>
          </cell>
          <cell r="C3272" t="str">
            <v>GORRA AZUL VISERA SUB COMISA/COMISA RER</v>
          </cell>
          <cell r="D3272">
            <v>0</v>
          </cell>
        </row>
        <row r="3273">
          <cell r="A3273">
            <v>8305007</v>
          </cell>
          <cell r="B3273" t="str">
            <v>8305007</v>
          </cell>
          <cell r="C3273" t="str">
            <v>GORRA AZUL VISERA COMISARIO GENERAL RER</v>
          </cell>
          <cell r="D3273">
            <v>0</v>
          </cell>
        </row>
        <row r="3274">
          <cell r="A3274">
            <v>8305008</v>
          </cell>
          <cell r="B3274" t="str">
            <v>8305008</v>
          </cell>
          <cell r="C3274" t="str">
            <v>GORRA AZUL VISERA COMISARIO INSPECT RER</v>
          </cell>
          <cell r="D3274">
            <v>0</v>
          </cell>
        </row>
        <row r="3275">
          <cell r="A3275">
            <v>8305009</v>
          </cell>
          <cell r="B3275" t="str">
            <v>8305009</v>
          </cell>
          <cell r="C3275" t="str">
            <v>GORRA AZUL CON ATRIBUTOS RER</v>
          </cell>
          <cell r="D3275">
            <v>0</v>
          </cell>
        </row>
        <row r="3276">
          <cell r="A3276">
            <v>8306100</v>
          </cell>
          <cell r="B3276" t="str">
            <v>8306100</v>
          </cell>
          <cell r="C3276" t="str">
            <v>GORRO CON PIEL IMP</v>
          </cell>
          <cell r="D3276">
            <v>1310.4000000000001</v>
          </cell>
        </row>
        <row r="3277">
          <cell r="A3277">
            <v>8306101</v>
          </cell>
          <cell r="B3277" t="str">
            <v>8306101</v>
          </cell>
          <cell r="C3277" t="str">
            <v>GORRO PIEL CON REFLECTIVO IMP 1120</v>
          </cell>
          <cell r="D3277">
            <v>1300</v>
          </cell>
        </row>
        <row r="3278">
          <cell r="A3278">
            <v>8306200</v>
          </cell>
          <cell r="B3278" t="str">
            <v>8306200</v>
          </cell>
          <cell r="C3278" t="str">
            <v>GORRO POLAR IMP 1163</v>
          </cell>
          <cell r="D3278">
            <v>624</v>
          </cell>
        </row>
        <row r="3279">
          <cell r="A3279" t="str">
            <v/>
          </cell>
          <cell r="B3279" t="str">
            <v>8307001	BONNY</v>
          </cell>
          <cell r="C3279" t="str">
            <v/>
          </cell>
          <cell r="D3279">
            <v>0</v>
          </cell>
        </row>
        <row r="3280">
          <cell r="A3280">
            <v>8307001</v>
          </cell>
          <cell r="B3280" t="str">
            <v>8307001</v>
          </cell>
          <cell r="C3280" t="str">
            <v>BONNY RIP AZUL RER</v>
          </cell>
          <cell r="D3280">
            <v>0</v>
          </cell>
        </row>
        <row r="3281">
          <cell r="A3281">
            <v>8307002</v>
          </cell>
          <cell r="B3281" t="str">
            <v>8307002</v>
          </cell>
          <cell r="C3281" t="str">
            <v>BONNY RIP BEIGE RER</v>
          </cell>
          <cell r="D3281">
            <v>1261.83</v>
          </cell>
        </row>
        <row r="3282">
          <cell r="A3282">
            <v>8307017</v>
          </cell>
          <cell r="B3282" t="str">
            <v>8307017</v>
          </cell>
          <cell r="C3282" t="str">
            <v>CHAMBERGO LMGE GRIS LSA</v>
          </cell>
          <cell r="D3282">
            <v>0</v>
          </cell>
        </row>
        <row r="3283">
          <cell r="A3283">
            <v>8307018</v>
          </cell>
          <cell r="B3283" t="str">
            <v>8307018</v>
          </cell>
          <cell r="C3283" t="str">
            <v>CHAMBERGO LMGE VERDE LSA</v>
          </cell>
          <cell r="D3283">
            <v>0</v>
          </cell>
        </row>
        <row r="3284">
          <cell r="A3284" t="str">
            <v/>
          </cell>
          <cell r="B3284" t="str">
            <v>8307159	CHAMB</v>
          </cell>
          <cell r="C3284" t="str">
            <v/>
          </cell>
          <cell r="D3284">
            <v>0</v>
          </cell>
        </row>
        <row r="3285">
          <cell r="A3285">
            <v>8307159</v>
          </cell>
          <cell r="B3285" t="str">
            <v>8307159</v>
          </cell>
          <cell r="C3285" t="str">
            <v>CHAMBERGO DE LANA GRIS</v>
          </cell>
          <cell r="D3285">
            <v>0</v>
          </cell>
        </row>
        <row r="3286">
          <cell r="A3286">
            <v>8307810</v>
          </cell>
          <cell r="B3286" t="str">
            <v>8307810</v>
          </cell>
          <cell r="C3286" t="str">
            <v>CHAMBERGO DE PELO DE LIEBRE RER</v>
          </cell>
          <cell r="D3286">
            <v>15000</v>
          </cell>
        </row>
        <row r="3287">
          <cell r="A3287" t="str">
            <v/>
          </cell>
          <cell r="B3287" t="str">
            <v>8307811	CHAMB</v>
          </cell>
          <cell r="C3287" t="str">
            <v/>
          </cell>
          <cell r="D3287">
            <v>0</v>
          </cell>
        </row>
        <row r="3288">
          <cell r="A3288">
            <v>8307811</v>
          </cell>
          <cell r="B3288" t="str">
            <v>8307811</v>
          </cell>
          <cell r="C3288" t="str">
            <v>CHAMBERGO DE LANA NEGRO LSA</v>
          </cell>
          <cell r="D3288">
            <v>0</v>
          </cell>
        </row>
        <row r="3289">
          <cell r="A3289" t="str">
            <v/>
          </cell>
          <cell r="B3289" t="str">
            <v>8307812	SOMBR</v>
          </cell>
          <cell r="C3289" t="str">
            <v/>
          </cell>
          <cell r="D3289">
            <v>0</v>
          </cell>
        </row>
        <row r="3290">
          <cell r="A3290">
            <v>8307812</v>
          </cell>
          <cell r="B3290" t="str">
            <v>8307812</v>
          </cell>
          <cell r="C3290" t="str">
            <v>SOMBRERO GRIS PERLA COPA NAT SRH</v>
          </cell>
          <cell r="D3290">
            <v>0</v>
          </cell>
        </row>
        <row r="3291">
          <cell r="A3291" t="str">
            <v/>
          </cell>
          <cell r="B3291" t="str">
            <v>8307813	SOMBR</v>
          </cell>
          <cell r="C3291" t="str">
            <v/>
          </cell>
          <cell r="D3291">
            <v>0</v>
          </cell>
        </row>
        <row r="3292">
          <cell r="A3292">
            <v>8307813</v>
          </cell>
          <cell r="B3292" t="str">
            <v>8307813</v>
          </cell>
          <cell r="C3292" t="str">
            <v>SOMBRERO NEGRO COPA NAT SRH</v>
          </cell>
          <cell r="D3292">
            <v>0</v>
          </cell>
        </row>
        <row r="3293">
          <cell r="A3293" t="str">
            <v/>
          </cell>
          <cell r="B3293" t="str">
            <v>8351026	PERIS</v>
          </cell>
          <cell r="C3293" t="str">
            <v/>
          </cell>
          <cell r="D3293">
            <v>0</v>
          </cell>
        </row>
        <row r="3294">
          <cell r="A3294">
            <v>8351026</v>
          </cell>
          <cell r="B3294" t="str">
            <v>8351026</v>
          </cell>
          <cell r="C3294" t="str">
            <v>PERISCOPIO TACTICO NEGRO UZI RER</v>
          </cell>
          <cell r="D3294">
            <v>0</v>
          </cell>
        </row>
        <row r="3295">
          <cell r="A3295">
            <v>8400000</v>
          </cell>
          <cell r="B3295" t="str">
            <v>8400000</v>
          </cell>
          <cell r="C3295" t="str">
            <v>GORRITA BEISBOL LISA AZUL GEI</v>
          </cell>
          <cell r="D3295">
            <v>600</v>
          </cell>
        </row>
        <row r="3296">
          <cell r="A3296">
            <v>8400001</v>
          </cell>
          <cell r="B3296" t="str">
            <v>8400001</v>
          </cell>
          <cell r="C3296" t="str">
            <v>GORRITA MZA  AZUL LMGE</v>
          </cell>
          <cell r="D3296">
            <v>600</v>
          </cell>
        </row>
        <row r="3297">
          <cell r="A3297">
            <v>8400002</v>
          </cell>
          <cell r="B3297" t="str">
            <v>8400002</v>
          </cell>
          <cell r="C3297" t="str">
            <v>GORRITA BEISBOL LISA NEGRA GEI</v>
          </cell>
          <cell r="D3297">
            <v>600</v>
          </cell>
        </row>
        <row r="3298">
          <cell r="A3298">
            <v>8400003</v>
          </cell>
          <cell r="B3298" t="str">
            <v>8400003</v>
          </cell>
          <cell r="C3298" t="str">
            <v>GORRITA REPAR-REPRIV MINISTERIO DE SEG.</v>
          </cell>
          <cell r="D3298">
            <v>800</v>
          </cell>
        </row>
        <row r="3299">
          <cell r="A3299">
            <v>8400008</v>
          </cell>
          <cell r="B3299" t="str">
            <v>8400008</v>
          </cell>
          <cell r="C3299" t="str">
            <v>GORRITA CAP 008</v>
          </cell>
          <cell r="D3299">
            <v>740</v>
          </cell>
        </row>
        <row r="3300">
          <cell r="A3300" t="str">
            <v/>
          </cell>
          <cell r="B3300" t="str">
            <v>8400009	GORRI</v>
          </cell>
          <cell r="C3300" t="str">
            <v/>
          </cell>
          <cell r="D3300">
            <v>0</v>
          </cell>
        </row>
        <row r="3301">
          <cell r="A3301">
            <v>8400009</v>
          </cell>
          <cell r="B3301" t="str">
            <v>8400009</v>
          </cell>
          <cell r="C3301" t="str">
            <v>GORRITA BASEBALL CAP 4689-4691</v>
          </cell>
          <cell r="D3301">
            <v>0</v>
          </cell>
        </row>
        <row r="3302">
          <cell r="A3302">
            <v>8400010</v>
          </cell>
          <cell r="B3302" t="str">
            <v>8400010</v>
          </cell>
          <cell r="C3302" t="str">
            <v>GORRITA BEISBOL LISA GRIS GEI</v>
          </cell>
          <cell r="D3302">
            <v>600</v>
          </cell>
        </row>
        <row r="3303">
          <cell r="A3303" t="str">
            <v/>
          </cell>
          <cell r="B3303" t="str">
            <v>8400020	GORRI</v>
          </cell>
          <cell r="C3303" t="str">
            <v/>
          </cell>
          <cell r="D3303">
            <v>0</v>
          </cell>
        </row>
        <row r="3304">
          <cell r="A3304">
            <v>8400020</v>
          </cell>
          <cell r="B3304" t="str">
            <v>8400020</v>
          </cell>
          <cell r="C3304" t="str">
            <v>GORRITA CAP 002</v>
          </cell>
          <cell r="D3304">
            <v>0</v>
          </cell>
        </row>
        <row r="3305">
          <cell r="A3305" t="str">
            <v/>
          </cell>
          <cell r="B3305" t="str">
            <v>8400021	GORRI</v>
          </cell>
          <cell r="C3305" t="str">
            <v/>
          </cell>
          <cell r="D3305">
            <v>0</v>
          </cell>
        </row>
        <row r="3306">
          <cell r="A3306">
            <v>8400021</v>
          </cell>
          <cell r="B3306" t="str">
            <v>8400021</v>
          </cell>
          <cell r="C3306" t="str">
            <v>GORRITA AMERICA SEGURIDAD</v>
          </cell>
          <cell r="D3306">
            <v>0</v>
          </cell>
        </row>
        <row r="3307">
          <cell r="A3307">
            <v>8400024</v>
          </cell>
          <cell r="B3307" t="str">
            <v>8400024</v>
          </cell>
          <cell r="C3307" t="str">
            <v>GORRITA MZA IUSP AZUL 2.23 RER</v>
          </cell>
          <cell r="D3307">
            <v>740</v>
          </cell>
        </row>
        <row r="3308">
          <cell r="A3308" t="str">
            <v/>
          </cell>
          <cell r="B3308" t="str">
            <v>8400025	GORRI</v>
          </cell>
          <cell r="C3308" t="str">
            <v/>
          </cell>
          <cell r="D3308">
            <v>0</v>
          </cell>
        </row>
        <row r="3309">
          <cell r="A3309">
            <v>8400025</v>
          </cell>
          <cell r="B3309" t="str">
            <v>8400025</v>
          </cell>
          <cell r="C3309" t="str">
            <v>GORRITA MZA IUSP NEGRA RER</v>
          </cell>
          <cell r="D3309">
            <v>0</v>
          </cell>
        </row>
        <row r="3310">
          <cell r="A3310">
            <v>8400026</v>
          </cell>
          <cell r="B3310" t="str">
            <v>8400026</v>
          </cell>
          <cell r="C3310" t="str">
            <v>GORRITA NEUQUEN GRIS U DE DETENCION RER</v>
          </cell>
          <cell r="D3310">
            <v>740</v>
          </cell>
        </row>
        <row r="3311">
          <cell r="A3311">
            <v>8400027</v>
          </cell>
          <cell r="B3311" t="str">
            <v>8400027</v>
          </cell>
          <cell r="C3311" t="str">
            <v>GORRITA MZA IUSP TEC SEG PENIT NEGRA</v>
          </cell>
          <cell r="D3311">
            <v>740</v>
          </cell>
        </row>
        <row r="3312">
          <cell r="A3312" t="str">
            <v/>
          </cell>
          <cell r="B3312" t="str">
            <v>8400028	GORRI</v>
          </cell>
          <cell r="C3312" t="str">
            <v/>
          </cell>
          <cell r="D3312">
            <v>0</v>
          </cell>
        </row>
        <row r="3313">
          <cell r="A3313">
            <v>8400028</v>
          </cell>
          <cell r="B3313" t="str">
            <v>8400028</v>
          </cell>
          <cell r="C3313" t="str">
            <v>GORRITA NQN POL</v>
          </cell>
          <cell r="D3313">
            <v>0</v>
          </cell>
        </row>
        <row r="3314">
          <cell r="A3314" t="str">
            <v/>
          </cell>
          <cell r="B3314" t="str">
            <v>8400029	GORRI</v>
          </cell>
          <cell r="C3314" t="str">
            <v/>
          </cell>
          <cell r="D3314">
            <v>0</v>
          </cell>
        </row>
        <row r="3315">
          <cell r="A3315">
            <v>8400029</v>
          </cell>
          <cell r="B3315" t="str">
            <v>8400029</v>
          </cell>
          <cell r="C3315" t="str">
            <v>GORRITA MARRON SEG PRIV CENTRAL</v>
          </cell>
          <cell r="D3315">
            <v>0</v>
          </cell>
        </row>
        <row r="3316">
          <cell r="A3316" t="str">
            <v/>
          </cell>
          <cell r="B3316" t="str">
            <v>8400030	GORRI</v>
          </cell>
          <cell r="C3316" t="str">
            <v/>
          </cell>
          <cell r="D3316">
            <v>0</v>
          </cell>
        </row>
        <row r="3317">
          <cell r="A3317">
            <v>8400030</v>
          </cell>
          <cell r="B3317" t="str">
            <v>8400030</v>
          </cell>
          <cell r="C3317" t="str">
            <v>GORRITA RIO NEGRO CIEP NEGRA BI</v>
          </cell>
          <cell r="D3317">
            <v>0</v>
          </cell>
        </row>
        <row r="3318">
          <cell r="A3318">
            <v>8400032</v>
          </cell>
          <cell r="B3318" t="str">
            <v>8400032</v>
          </cell>
          <cell r="C3318" t="str">
            <v>GORRITA NEGRA MUNI SEMILLOSA BORDA</v>
          </cell>
          <cell r="D3318">
            <v>0</v>
          </cell>
        </row>
        <row r="3319">
          <cell r="A3319">
            <v>8400035</v>
          </cell>
          <cell r="B3319" t="str">
            <v>8400035</v>
          </cell>
          <cell r="C3319" t="str">
            <v>GORRO BLANCO POLAR RER</v>
          </cell>
          <cell r="D3319">
            <v>0</v>
          </cell>
        </row>
        <row r="3320">
          <cell r="A3320">
            <v>8400036</v>
          </cell>
          <cell r="B3320" t="str">
            <v>8400036</v>
          </cell>
          <cell r="C3320" t="str">
            <v>GORRO VERDE POLAR RER</v>
          </cell>
          <cell r="D3320">
            <v>0</v>
          </cell>
        </row>
        <row r="3321">
          <cell r="A3321">
            <v>8400062</v>
          </cell>
          <cell r="B3321" t="str">
            <v>8400062</v>
          </cell>
          <cell r="C3321" t="str">
            <v>GORRITA TMAN DOR CDO RADIOELECTRICO RER</v>
          </cell>
          <cell r="D3321">
            <v>740</v>
          </cell>
        </row>
        <row r="3322">
          <cell r="A3322">
            <v>8400070</v>
          </cell>
          <cell r="B3322" t="str">
            <v>8400070</v>
          </cell>
          <cell r="C3322" t="str">
            <v>OREJERAS SIN PIEL RER</v>
          </cell>
          <cell r="D3322">
            <v>212.63</v>
          </cell>
        </row>
        <row r="3323">
          <cell r="A3323">
            <v>8400076</v>
          </cell>
          <cell r="B3323" t="str">
            <v>8400076</v>
          </cell>
          <cell r="C3323" t="str">
            <v>GORRO NIEVE CAP076 RER</v>
          </cell>
          <cell r="D3323">
            <v>0</v>
          </cell>
        </row>
        <row r="3324">
          <cell r="A3324">
            <v>8400080</v>
          </cell>
          <cell r="B3324" t="str">
            <v>8400080</v>
          </cell>
          <cell r="C3324" t="str">
            <v>OREJERAS RER</v>
          </cell>
          <cell r="D3324">
            <v>178.71</v>
          </cell>
        </row>
        <row r="3325">
          <cell r="A3325" t="str">
            <v/>
          </cell>
          <cell r="B3325" t="str">
            <v>8400085	GORRI</v>
          </cell>
          <cell r="C3325" t="str">
            <v/>
          </cell>
          <cell r="D3325">
            <v>0</v>
          </cell>
        </row>
        <row r="3326">
          <cell r="A3326">
            <v>8400085</v>
          </cell>
          <cell r="B3326" t="str">
            <v>8400085</v>
          </cell>
          <cell r="C3326" t="str">
            <v>GORRITA LA RIOJA POLICIA</v>
          </cell>
          <cell r="D3326">
            <v>0</v>
          </cell>
        </row>
        <row r="3327">
          <cell r="A3327" t="str">
            <v/>
          </cell>
          <cell r="B3327" t="str">
            <v>8400086	GORRI</v>
          </cell>
          <cell r="C3327" t="str">
            <v/>
          </cell>
          <cell r="D3327">
            <v>0</v>
          </cell>
        </row>
        <row r="3328">
          <cell r="A3328">
            <v>8400086</v>
          </cell>
          <cell r="B3328" t="str">
            <v>8400086</v>
          </cell>
          <cell r="C3328" t="str">
            <v>GORRITA LA RIOJA MONTADA</v>
          </cell>
          <cell r="D3328">
            <v>0</v>
          </cell>
        </row>
        <row r="3329">
          <cell r="A3329" t="str">
            <v/>
          </cell>
          <cell r="B3329" t="str">
            <v>8400087	GORRI</v>
          </cell>
          <cell r="C3329" t="str">
            <v/>
          </cell>
          <cell r="D3329">
            <v>0</v>
          </cell>
        </row>
        <row r="3330">
          <cell r="A3330">
            <v>8400087</v>
          </cell>
          <cell r="B3330" t="str">
            <v>8400087</v>
          </cell>
          <cell r="C3330" t="str">
            <v>GORRITA POLICIA STA FE BORD AMARILLO</v>
          </cell>
          <cell r="D3330">
            <v>0</v>
          </cell>
        </row>
        <row r="3331">
          <cell r="A3331" t="str">
            <v/>
          </cell>
          <cell r="B3331" t="str">
            <v>8400088	GORRI</v>
          </cell>
          <cell r="C3331" t="str">
            <v/>
          </cell>
          <cell r="D3331">
            <v>0</v>
          </cell>
        </row>
        <row r="3332">
          <cell r="A3332">
            <v>8400088</v>
          </cell>
          <cell r="B3332" t="str">
            <v>8400088</v>
          </cell>
          <cell r="C3332" t="str">
            <v>GORRITA POLICIA STA FE  BORD BLANCO</v>
          </cell>
          <cell r="D3332">
            <v>0</v>
          </cell>
        </row>
        <row r="3333">
          <cell r="A3333" t="str">
            <v/>
          </cell>
          <cell r="B3333" t="str">
            <v>8400089	GORRI</v>
          </cell>
          <cell r="C3333" t="str">
            <v/>
          </cell>
          <cell r="D3333">
            <v>0</v>
          </cell>
        </row>
        <row r="3334">
          <cell r="A3334">
            <v>8400089</v>
          </cell>
          <cell r="B3334" t="str">
            <v>8400089</v>
          </cell>
          <cell r="C3334" t="str">
            <v>GORRITA POLICIA STA FE BORD DORADO RER</v>
          </cell>
          <cell r="D3334">
            <v>0</v>
          </cell>
        </row>
        <row r="3335">
          <cell r="A3335" t="str">
            <v/>
          </cell>
          <cell r="B3335" t="str">
            <v>8400090	GORRI</v>
          </cell>
          <cell r="C3335" t="str">
            <v/>
          </cell>
          <cell r="D3335">
            <v>0</v>
          </cell>
        </row>
        <row r="3336">
          <cell r="A3336">
            <v>8400090</v>
          </cell>
          <cell r="B3336" t="str">
            <v>8400090</v>
          </cell>
          <cell r="C3336" t="str">
            <v>GORRITA POLICIA STA FE BORD PLATEADO</v>
          </cell>
          <cell r="D3336">
            <v>0</v>
          </cell>
        </row>
        <row r="3337">
          <cell r="A3337">
            <v>8400091</v>
          </cell>
          <cell r="B3337" t="str">
            <v>8400091</v>
          </cell>
          <cell r="C3337" t="str">
            <v>GORRITA MOTORISTA C/BORDADOS DEL/TRAS</v>
          </cell>
          <cell r="D3337">
            <v>1040</v>
          </cell>
        </row>
        <row r="3338">
          <cell r="A3338">
            <v>8400105</v>
          </cell>
          <cell r="B3338" t="str">
            <v>8400105</v>
          </cell>
          <cell r="C3338" t="str">
            <v>GORRITA TMAN POL AZUL RER</v>
          </cell>
          <cell r="D3338">
            <v>740</v>
          </cell>
        </row>
        <row r="3339">
          <cell r="A3339" t="str">
            <v/>
          </cell>
          <cell r="B3339" t="str">
            <v>8400106	GORRA</v>
          </cell>
          <cell r="C3339" t="str">
            <v/>
          </cell>
          <cell r="D3339">
            <v>0</v>
          </cell>
        </row>
        <row r="3340">
          <cell r="A3340">
            <v>8400106</v>
          </cell>
          <cell r="B3340" t="str">
            <v>8400106</v>
          </cell>
          <cell r="C3340" t="str">
            <v>GORRA TMAN POL NEGRA RER</v>
          </cell>
          <cell r="D3340">
            <v>0</v>
          </cell>
        </row>
        <row r="3341">
          <cell r="A3341">
            <v>8400110</v>
          </cell>
          <cell r="B3341" t="str">
            <v>8400110</v>
          </cell>
          <cell r="C3341" t="str">
            <v>GORRITA TMAN POL NEGRA/DOR C/ESCUDO RER</v>
          </cell>
          <cell r="D3341">
            <v>740</v>
          </cell>
        </row>
        <row r="3342">
          <cell r="A3342">
            <v>8400111</v>
          </cell>
          <cell r="B3342" t="str">
            <v>8400111</v>
          </cell>
          <cell r="C3342" t="str">
            <v>GORRO NATWAY PASAMONTA¥A RER</v>
          </cell>
          <cell r="D3342">
            <v>740</v>
          </cell>
        </row>
        <row r="3343">
          <cell r="A3343">
            <v>8400112</v>
          </cell>
          <cell r="B3343" t="str">
            <v>8400112</v>
          </cell>
          <cell r="C3343" t="str">
            <v>GORRITA STA CRUZ BOMBEROS BI</v>
          </cell>
          <cell r="D3343">
            <v>740</v>
          </cell>
        </row>
        <row r="3344">
          <cell r="A3344" t="str">
            <v/>
          </cell>
          <cell r="B3344" t="str">
            <v>8400113	GORRO</v>
          </cell>
          <cell r="C3344" t="str">
            <v/>
          </cell>
          <cell r="D3344">
            <v>0</v>
          </cell>
        </row>
        <row r="3345">
          <cell r="A3345">
            <v>8400113</v>
          </cell>
          <cell r="B3345" t="str">
            <v>8400113</v>
          </cell>
          <cell r="C3345" t="str">
            <v>GORRO SPINIT PASAMONTA¥A</v>
          </cell>
          <cell r="D3345">
            <v>0</v>
          </cell>
        </row>
        <row r="3346">
          <cell r="A3346" t="str">
            <v/>
          </cell>
          <cell r="B3346" t="str">
            <v>8400114	GORRO</v>
          </cell>
          <cell r="C3346" t="str">
            <v/>
          </cell>
          <cell r="D3346">
            <v>0</v>
          </cell>
        </row>
        <row r="3347">
          <cell r="A3347">
            <v>8400114</v>
          </cell>
          <cell r="B3347" t="str">
            <v>8400114</v>
          </cell>
          <cell r="C3347" t="str">
            <v>GORRO NATWQY FACE MASK 01</v>
          </cell>
          <cell r="D3347">
            <v>0</v>
          </cell>
        </row>
        <row r="3348">
          <cell r="A3348">
            <v>8400116</v>
          </cell>
          <cell r="B3348" t="str">
            <v>8400116</v>
          </cell>
          <cell r="C3348" t="str">
            <v>GORRO STX DOBLE POLAR C/VISERA RER</v>
          </cell>
          <cell r="D3348">
            <v>792.29</v>
          </cell>
        </row>
        <row r="3349">
          <cell r="A3349" t="str">
            <v/>
          </cell>
          <cell r="B3349" t="str">
            <v>8400117	GORRO</v>
          </cell>
          <cell r="C3349" t="str">
            <v/>
          </cell>
          <cell r="D3349">
            <v>0</v>
          </cell>
        </row>
        <row r="3350">
          <cell r="A3350">
            <v>8400117</v>
          </cell>
          <cell r="B3350" t="str">
            <v>8400117</v>
          </cell>
          <cell r="C3350" t="str">
            <v>GORRO DOBLE POLAR CON VISERA</v>
          </cell>
          <cell r="D3350">
            <v>0</v>
          </cell>
        </row>
        <row r="3351">
          <cell r="A3351">
            <v>8400119</v>
          </cell>
          <cell r="B3351" t="str">
            <v>8400119</v>
          </cell>
          <cell r="C3351" t="str">
            <v>GORRITA SEGURIDAD NEGRA BORD AMARILLO BI</v>
          </cell>
          <cell r="D3351">
            <v>740</v>
          </cell>
        </row>
        <row r="3352">
          <cell r="A3352">
            <v>8400120</v>
          </cell>
          <cell r="B3352" t="str">
            <v>8400120</v>
          </cell>
          <cell r="C3352" t="str">
            <v>GORRITA PCN F1 NEGRA RER</v>
          </cell>
          <cell r="D3352">
            <v>740</v>
          </cell>
        </row>
        <row r="3353">
          <cell r="A3353">
            <v>8400121</v>
          </cell>
          <cell r="B3353" t="str">
            <v>8400121</v>
          </cell>
          <cell r="C3353" t="str">
            <v>GORRITA CATACPOL RER</v>
          </cell>
          <cell r="D3353">
            <v>740</v>
          </cell>
        </row>
        <row r="3354">
          <cell r="A3354">
            <v>8400122</v>
          </cell>
          <cell r="B3354" t="str">
            <v>8400122</v>
          </cell>
          <cell r="C3354" t="str">
            <v>GORRITA PCN F1 AZUL RER</v>
          </cell>
          <cell r="D3354">
            <v>740</v>
          </cell>
        </row>
        <row r="3355">
          <cell r="A3355">
            <v>8400123</v>
          </cell>
          <cell r="B3355" t="str">
            <v>8400123</v>
          </cell>
          <cell r="C3355" t="str">
            <v>GORRITA MZA POLICIA RER</v>
          </cell>
          <cell r="D3355">
            <v>740</v>
          </cell>
        </row>
        <row r="3356">
          <cell r="A3356">
            <v>8400124</v>
          </cell>
          <cell r="B3356" t="str">
            <v>8400124</v>
          </cell>
          <cell r="C3356" t="str">
            <v>GORRITA BORD COER NEGRA LOGO VERDE RER</v>
          </cell>
          <cell r="D3356">
            <v>740</v>
          </cell>
        </row>
        <row r="3357">
          <cell r="A3357" t="str">
            <v/>
          </cell>
          <cell r="B3357" t="str">
            <v>8400125	GORRI</v>
          </cell>
          <cell r="C3357" t="str">
            <v/>
          </cell>
          <cell r="D3357">
            <v>0</v>
          </cell>
        </row>
        <row r="3358">
          <cell r="A3358">
            <v>8400125</v>
          </cell>
          <cell r="B3358" t="str">
            <v>8400125</v>
          </cell>
          <cell r="C3358" t="str">
            <v>GORRITA UPAT POL TURISTICA AZUL</v>
          </cell>
          <cell r="D3358">
            <v>0</v>
          </cell>
        </row>
        <row r="3359">
          <cell r="A3359" t="str">
            <v/>
          </cell>
          <cell r="B3359" t="str">
            <v>8400126	GORRI</v>
          </cell>
          <cell r="C3359" t="str">
            <v/>
          </cell>
          <cell r="D3359">
            <v>0</v>
          </cell>
        </row>
        <row r="3360">
          <cell r="A3360">
            <v>8400126</v>
          </cell>
          <cell r="B3360" t="str">
            <v>8400126</v>
          </cell>
          <cell r="C3360" t="str">
            <v>GORRITA SAN JUAN POLICIA HILO BLANCO RER</v>
          </cell>
          <cell r="D3360">
            <v>740</v>
          </cell>
        </row>
        <row r="3361">
          <cell r="A3361">
            <v>8400127</v>
          </cell>
          <cell r="B3361" t="str">
            <v>8400127</v>
          </cell>
          <cell r="C3361" t="str">
            <v>GORRITA SEGURYTEC NEGRA C LOGO</v>
          </cell>
          <cell r="D3361">
            <v>740</v>
          </cell>
        </row>
        <row r="3362">
          <cell r="A3362">
            <v>8400128</v>
          </cell>
          <cell r="B3362" t="str">
            <v>8400128</v>
          </cell>
          <cell r="C3362" t="str">
            <v>GORRITA F54 AZUL 6 GAJOS 5469 AJUSTABLE-</v>
          </cell>
          <cell r="D3362">
            <v>600</v>
          </cell>
        </row>
        <row r="3363">
          <cell r="A3363">
            <v>8400129</v>
          </cell>
          <cell r="B3363" t="str">
            <v>8400129</v>
          </cell>
          <cell r="C3363" t="str">
            <v>GORRITA F54 NEGRA 6 GAJOS 5469 AJUSTABLE</v>
          </cell>
          <cell r="D3363">
            <v>600</v>
          </cell>
        </row>
        <row r="3364">
          <cell r="A3364" t="str">
            <v/>
          </cell>
          <cell r="B3364" t="str">
            <v>8400130	GORRI</v>
          </cell>
          <cell r="C3364" t="str">
            <v/>
          </cell>
          <cell r="D3364">
            <v>0</v>
          </cell>
        </row>
        <row r="3365">
          <cell r="A3365">
            <v>8400130</v>
          </cell>
          <cell r="B3365" t="str">
            <v>8400130</v>
          </cell>
          <cell r="C3365" t="str">
            <v>GORRITA RIO GALLEGOS TRANSITO</v>
          </cell>
          <cell r="D3365">
            <v>740</v>
          </cell>
        </row>
        <row r="3366">
          <cell r="A3366">
            <v>8400131</v>
          </cell>
          <cell r="B3366" t="str">
            <v>8400131</v>
          </cell>
          <cell r="C3366" t="str">
            <v>GORRITA F1 AZUL PCM DORA</v>
          </cell>
          <cell r="D3366">
            <v>740</v>
          </cell>
        </row>
        <row r="3367">
          <cell r="A3367" t="str">
            <v/>
          </cell>
          <cell r="B3367" t="str">
            <v>8400132	GORRI</v>
          </cell>
          <cell r="C3367" t="str">
            <v/>
          </cell>
          <cell r="D3367">
            <v>0</v>
          </cell>
        </row>
        <row r="3368">
          <cell r="A3368">
            <v>8400132</v>
          </cell>
          <cell r="B3368" t="str">
            <v>8400132</v>
          </cell>
          <cell r="C3368" t="str">
            <v>GORRITA STA CRUZ  D.I.C.C. RER</v>
          </cell>
          <cell r="D3368">
            <v>0</v>
          </cell>
        </row>
        <row r="3369">
          <cell r="A3369">
            <v>8400142</v>
          </cell>
          <cell r="B3369" t="str">
            <v>8400142</v>
          </cell>
          <cell r="C3369" t="str">
            <v>GORRITA STA CRUZ INSTITUTO S.F.P. RER</v>
          </cell>
          <cell r="D3369">
            <v>740</v>
          </cell>
        </row>
        <row r="3370">
          <cell r="A3370">
            <v>8400150</v>
          </cell>
          <cell r="B3370" t="str">
            <v>8400150</v>
          </cell>
          <cell r="C3370" t="str">
            <v>GORRITA TUCUMAN POL BOMBEROS RER</v>
          </cell>
          <cell r="D3370">
            <v>740</v>
          </cell>
        </row>
        <row r="3371">
          <cell r="A3371" t="str">
            <v/>
          </cell>
          <cell r="B3371" t="str">
            <v>8400155	GORRI</v>
          </cell>
          <cell r="C3371" t="str">
            <v/>
          </cell>
          <cell r="D3371">
            <v>0</v>
          </cell>
        </row>
        <row r="3372">
          <cell r="A3372">
            <v>8400155</v>
          </cell>
          <cell r="B3372" t="str">
            <v>8400155</v>
          </cell>
          <cell r="C3372" t="str">
            <v>GORRITA JUJUY POLICIA</v>
          </cell>
          <cell r="D3372">
            <v>0</v>
          </cell>
        </row>
        <row r="3373">
          <cell r="A3373">
            <v>8400158</v>
          </cell>
          <cell r="B3373" t="str">
            <v>8400158</v>
          </cell>
          <cell r="C3373" t="str">
            <v>GORRO CAP 158</v>
          </cell>
          <cell r="D3373">
            <v>0</v>
          </cell>
        </row>
        <row r="3374">
          <cell r="A3374" t="str">
            <v/>
          </cell>
          <cell r="B3374" t="str">
            <v>8400164	GORRI</v>
          </cell>
          <cell r="C3374" t="str">
            <v/>
          </cell>
          <cell r="D3374">
            <v>0</v>
          </cell>
        </row>
        <row r="3375">
          <cell r="A3375">
            <v>8400164</v>
          </cell>
          <cell r="B3375" t="str">
            <v>8400164</v>
          </cell>
          <cell r="C3375" t="str">
            <v>GORRITA POLICIA TURISTICA</v>
          </cell>
          <cell r="D3375">
            <v>0</v>
          </cell>
        </row>
        <row r="3376">
          <cell r="A3376" t="str">
            <v/>
          </cell>
          <cell r="B3376" t="str">
            <v>8400165	GORRI</v>
          </cell>
          <cell r="C3376" t="str">
            <v/>
          </cell>
          <cell r="D3376">
            <v>0</v>
          </cell>
        </row>
        <row r="3377">
          <cell r="A3377">
            <v>8400165</v>
          </cell>
          <cell r="B3377" t="str">
            <v>8400165</v>
          </cell>
          <cell r="C3377" t="str">
            <v>GORRITA JUJUY BOMBEROS 1907</v>
          </cell>
          <cell r="D3377">
            <v>0</v>
          </cell>
        </row>
        <row r="3378">
          <cell r="A3378" t="str">
            <v/>
          </cell>
          <cell r="B3378" t="str">
            <v>8400166	GORRI</v>
          </cell>
          <cell r="C3378" t="str">
            <v/>
          </cell>
          <cell r="D3378">
            <v>0</v>
          </cell>
        </row>
        <row r="3379">
          <cell r="A3379">
            <v>8400166</v>
          </cell>
          <cell r="B3379" t="str">
            <v>8400166</v>
          </cell>
          <cell r="C3379" t="str">
            <v>GORRITA CANES</v>
          </cell>
          <cell r="D3379">
            <v>0</v>
          </cell>
        </row>
        <row r="3380">
          <cell r="A3380" t="str">
            <v/>
          </cell>
          <cell r="B3380" t="str">
            <v>8400167	GORRI</v>
          </cell>
          <cell r="C3380" t="str">
            <v/>
          </cell>
          <cell r="D3380">
            <v>0</v>
          </cell>
        </row>
        <row r="3381">
          <cell r="A3381">
            <v>8400167</v>
          </cell>
          <cell r="B3381" t="str">
            <v>8400167</v>
          </cell>
          <cell r="C3381" t="str">
            <v>GORRITA MZA UPAT</v>
          </cell>
          <cell r="D3381">
            <v>740</v>
          </cell>
        </row>
        <row r="3382">
          <cell r="A3382">
            <v>8400168</v>
          </cell>
          <cell r="B3382" t="str">
            <v>8400168</v>
          </cell>
          <cell r="C3382" t="str">
            <v>GORRITA MZA UMAR RER</v>
          </cell>
          <cell r="D3382">
            <v>740</v>
          </cell>
        </row>
        <row r="3383">
          <cell r="A3383" t="str">
            <v/>
          </cell>
          <cell r="B3383" t="str">
            <v>8400169	GORRI</v>
          </cell>
          <cell r="C3383" t="str">
            <v/>
          </cell>
          <cell r="D3383">
            <v>0</v>
          </cell>
        </row>
        <row r="3384">
          <cell r="A3384">
            <v>8400169</v>
          </cell>
          <cell r="B3384" t="str">
            <v>8400169</v>
          </cell>
          <cell r="C3384" t="str">
            <v>GORRITA MZA BOMBEROS RER</v>
          </cell>
          <cell r="D3384">
            <v>740</v>
          </cell>
        </row>
        <row r="3385">
          <cell r="A3385" t="str">
            <v/>
          </cell>
          <cell r="B3385" t="str">
            <v>8400170	GORRI</v>
          </cell>
          <cell r="C3385" t="str">
            <v/>
          </cell>
          <cell r="D3385">
            <v>0</v>
          </cell>
        </row>
        <row r="3386">
          <cell r="A3386">
            <v>8400170</v>
          </cell>
          <cell r="B3386" t="str">
            <v>8400170</v>
          </cell>
          <cell r="C3386" t="str">
            <v>GORRITA NEGRA TRANSITO GUAYMALLEN ABROJO</v>
          </cell>
          <cell r="D3386">
            <v>0</v>
          </cell>
        </row>
        <row r="3387">
          <cell r="A3387">
            <v>8400173</v>
          </cell>
          <cell r="B3387" t="str">
            <v>8400173</v>
          </cell>
          <cell r="C3387" t="str">
            <v>GORRITA MZA POLICIAL VIAL RER</v>
          </cell>
          <cell r="D3387">
            <v>740</v>
          </cell>
        </row>
        <row r="3388">
          <cell r="A3388" t="str">
            <v/>
          </cell>
          <cell r="B3388" t="str">
            <v>8400174	GORRI</v>
          </cell>
          <cell r="C3388" t="str">
            <v/>
          </cell>
          <cell r="D3388">
            <v>0</v>
          </cell>
        </row>
        <row r="3389">
          <cell r="A3389">
            <v>8400174</v>
          </cell>
          <cell r="B3389" t="str">
            <v>8400174</v>
          </cell>
          <cell r="C3389" t="str">
            <v>GORRITA MZA BODEGA PULENTA ESTATE</v>
          </cell>
          <cell r="D3389">
            <v>0</v>
          </cell>
        </row>
        <row r="3390">
          <cell r="A3390" t="str">
            <v/>
          </cell>
          <cell r="B3390" t="str">
            <v>8400190	GORRO</v>
          </cell>
          <cell r="C3390" t="str">
            <v/>
          </cell>
          <cell r="D3390">
            <v>0</v>
          </cell>
        </row>
        <row r="3391">
          <cell r="A3391">
            <v>8400190</v>
          </cell>
          <cell r="B3391" t="str">
            <v>8400190</v>
          </cell>
          <cell r="C3391" t="str">
            <v>GORRO LANA ROCKY FORRADO 53190</v>
          </cell>
          <cell r="D3391">
            <v>0</v>
          </cell>
        </row>
        <row r="3392">
          <cell r="A3392" t="str">
            <v/>
          </cell>
          <cell r="B3392" t="str">
            <v>8400214	GORRI</v>
          </cell>
          <cell r="C3392" t="str">
            <v/>
          </cell>
          <cell r="D3392">
            <v>0</v>
          </cell>
        </row>
        <row r="3393">
          <cell r="A3393">
            <v>8400214</v>
          </cell>
          <cell r="B3393" t="str">
            <v>8400214</v>
          </cell>
          <cell r="C3393" t="str">
            <v>GORRITA BORD UROF VI AZUL</v>
          </cell>
          <cell r="D3393">
            <v>0</v>
          </cell>
        </row>
        <row r="3394">
          <cell r="A3394" t="str">
            <v/>
          </cell>
          <cell r="B3394" t="str">
            <v>8400222	GORRI</v>
          </cell>
          <cell r="C3394" t="str">
            <v/>
          </cell>
          <cell r="D3394">
            <v>0</v>
          </cell>
        </row>
        <row r="3395">
          <cell r="A3395">
            <v>8400222</v>
          </cell>
          <cell r="B3395" t="str">
            <v>8400222</v>
          </cell>
          <cell r="C3395" t="str">
            <v>GORRITA LAS PIRCAS NEGRA</v>
          </cell>
          <cell r="D3395">
            <v>0</v>
          </cell>
        </row>
        <row r="3396">
          <cell r="A3396" t="str">
            <v/>
          </cell>
          <cell r="B3396" t="str">
            <v>8400223	GORRI</v>
          </cell>
          <cell r="C3396" t="str">
            <v/>
          </cell>
          <cell r="D3396">
            <v>0</v>
          </cell>
        </row>
        <row r="3397">
          <cell r="A3397">
            <v>8400223</v>
          </cell>
          <cell r="B3397" t="str">
            <v>8400223</v>
          </cell>
          <cell r="C3397" t="str">
            <v>GORRITA NEGRA KINETA RER</v>
          </cell>
          <cell r="D3397">
            <v>0</v>
          </cell>
        </row>
        <row r="3398">
          <cell r="A3398">
            <v>8400224</v>
          </cell>
          <cell r="B3398" t="str">
            <v>8400224</v>
          </cell>
          <cell r="C3398" t="str">
            <v>GORRITA PREMIUM VS MOTIVOS RELIEVE RER</v>
          </cell>
          <cell r="D3398">
            <v>1569.71</v>
          </cell>
        </row>
        <row r="3399">
          <cell r="A3399">
            <v>8400240</v>
          </cell>
          <cell r="B3399" t="str">
            <v>8400240</v>
          </cell>
          <cell r="C3399" t="str">
            <v>GORRO LANA ROCKY 53240 SIN FORRAR RER</v>
          </cell>
          <cell r="D3399">
            <v>359.24</v>
          </cell>
        </row>
        <row r="3400">
          <cell r="A3400">
            <v>8400252</v>
          </cell>
          <cell r="B3400" t="str">
            <v>8400252</v>
          </cell>
          <cell r="C3400" t="str">
            <v>GORRITA STA CRUZ POL AZUL BI</v>
          </cell>
          <cell r="D3400">
            <v>740</v>
          </cell>
        </row>
        <row r="3401">
          <cell r="A3401" t="str">
            <v/>
          </cell>
          <cell r="B3401" t="str">
            <v>8400265	GORRI</v>
          </cell>
          <cell r="C3401" t="str">
            <v/>
          </cell>
          <cell r="D3401">
            <v>0</v>
          </cell>
        </row>
        <row r="3402">
          <cell r="A3402">
            <v>8400265</v>
          </cell>
          <cell r="B3402" t="str">
            <v>8400265</v>
          </cell>
          <cell r="C3402" t="str">
            <v>GORRITA MZA KINETA</v>
          </cell>
          <cell r="D3402">
            <v>0</v>
          </cell>
        </row>
        <row r="3403">
          <cell r="A3403">
            <v>8400266</v>
          </cell>
          <cell r="B3403" t="str">
            <v>8400266</v>
          </cell>
          <cell r="C3403" t="str">
            <v>GORRITA RECAUDO SEGURIDAD</v>
          </cell>
          <cell r="D3403">
            <v>890</v>
          </cell>
        </row>
        <row r="3404">
          <cell r="A3404" t="str">
            <v/>
          </cell>
          <cell r="B3404" t="str">
            <v>8400280	GORRI</v>
          </cell>
          <cell r="C3404" t="str">
            <v/>
          </cell>
          <cell r="D3404">
            <v>0</v>
          </cell>
        </row>
        <row r="3405">
          <cell r="A3405">
            <v>8400280</v>
          </cell>
          <cell r="B3405" t="str">
            <v>8400280</v>
          </cell>
          <cell r="C3405" t="str">
            <v>GORRITA TMAN ASUNTOS INTERNOS RER</v>
          </cell>
          <cell r="D3405">
            <v>0</v>
          </cell>
        </row>
        <row r="3406">
          <cell r="A3406">
            <v>8400286</v>
          </cell>
          <cell r="B3406" t="str">
            <v>8400286</v>
          </cell>
          <cell r="C3406" t="str">
            <v>GORRITA MZA. TRANSITO - PREVENTORES RER</v>
          </cell>
          <cell r="D3406">
            <v>740</v>
          </cell>
        </row>
        <row r="3407">
          <cell r="A3407" t="str">
            <v/>
          </cell>
          <cell r="B3407" t="str">
            <v>8400287	GORRI</v>
          </cell>
          <cell r="C3407" t="str">
            <v/>
          </cell>
          <cell r="D3407">
            <v>0</v>
          </cell>
        </row>
        <row r="3408">
          <cell r="A3408">
            <v>8400287</v>
          </cell>
          <cell r="B3408" t="str">
            <v>8400287</v>
          </cell>
          <cell r="C3408" t="str">
            <v>GORRITA NEGRA PREVENTORES/MUNI MZA</v>
          </cell>
          <cell r="D3408">
            <v>0</v>
          </cell>
        </row>
        <row r="3409">
          <cell r="A3409">
            <v>8400292</v>
          </cell>
          <cell r="B3409" t="str">
            <v>8400292</v>
          </cell>
          <cell r="C3409" t="str">
            <v>GORRITA MZA POLICIA MONTADA CABALL. RER</v>
          </cell>
          <cell r="D3409">
            <v>740</v>
          </cell>
        </row>
        <row r="3410">
          <cell r="A3410">
            <v>8400300</v>
          </cell>
          <cell r="B3410" t="str">
            <v>8400300</v>
          </cell>
          <cell r="C3410" t="str">
            <v>GORRITA SPF NEGRA BI</v>
          </cell>
          <cell r="D3410">
            <v>740</v>
          </cell>
        </row>
        <row r="3411">
          <cell r="A3411" t="str">
            <v/>
          </cell>
          <cell r="B3411" t="str">
            <v>8400309	GORRI</v>
          </cell>
          <cell r="C3411" t="str">
            <v/>
          </cell>
          <cell r="D3411">
            <v>0</v>
          </cell>
        </row>
        <row r="3412">
          <cell r="A3412">
            <v>8400309</v>
          </cell>
          <cell r="B3412" t="str">
            <v>8400309</v>
          </cell>
          <cell r="C3412" t="str">
            <v>GORRITA SAN LUIS ISSP J.P.PRINGLES</v>
          </cell>
          <cell r="D3412">
            <v>0</v>
          </cell>
        </row>
        <row r="3413">
          <cell r="A3413">
            <v>8400311</v>
          </cell>
          <cell r="B3413" t="str">
            <v>8400311</v>
          </cell>
          <cell r="C3413" t="str">
            <v>GORRITA BOMBERO PUERTO DESEADO RER</v>
          </cell>
          <cell r="D3413">
            <v>740</v>
          </cell>
        </row>
        <row r="3414">
          <cell r="A3414" t="str">
            <v/>
          </cell>
          <cell r="B3414" t="str">
            <v>8400312	GORRI</v>
          </cell>
          <cell r="C3414" t="str">
            <v/>
          </cell>
          <cell r="D3414">
            <v>0</v>
          </cell>
        </row>
        <row r="3415">
          <cell r="A3415">
            <v>8400312</v>
          </cell>
          <cell r="B3415" t="str">
            <v>8400312</v>
          </cell>
          <cell r="C3415" t="str">
            <v>GORRITA LR CHAMICAL MOTORIZADA NEGRA</v>
          </cell>
          <cell r="D3415">
            <v>0</v>
          </cell>
        </row>
        <row r="3416">
          <cell r="A3416" t="str">
            <v/>
          </cell>
          <cell r="B3416" t="str">
            <v>8400323	GORRI</v>
          </cell>
          <cell r="C3416" t="str">
            <v/>
          </cell>
          <cell r="D3416">
            <v>0</v>
          </cell>
        </row>
        <row r="3417">
          <cell r="A3417">
            <v>8400323</v>
          </cell>
          <cell r="B3417" t="str">
            <v>8400323</v>
          </cell>
          <cell r="C3417" t="str">
            <v>GORRITA POLI CONTRA NARCOTRAFICO BORD</v>
          </cell>
          <cell r="D3417">
            <v>740</v>
          </cell>
        </row>
        <row r="3418">
          <cell r="A3418" t="str">
            <v/>
          </cell>
          <cell r="B3418" t="str">
            <v>8400330	GORRI</v>
          </cell>
          <cell r="C3418" t="str">
            <v/>
          </cell>
          <cell r="D3418">
            <v>0</v>
          </cell>
        </row>
        <row r="3419">
          <cell r="A3419">
            <v>8400330</v>
          </cell>
          <cell r="B3419" t="str">
            <v>8400330</v>
          </cell>
          <cell r="C3419" t="str">
            <v>GORRITA MZA CANES RER</v>
          </cell>
          <cell r="D3419">
            <v>740</v>
          </cell>
        </row>
        <row r="3420">
          <cell r="A3420">
            <v>8400333</v>
          </cell>
          <cell r="B3420" t="str">
            <v>8400333</v>
          </cell>
          <cell r="C3420" t="str">
            <v>GORRITA STA CRUZ POL NEGRA BI</v>
          </cell>
          <cell r="D3420">
            <v>740</v>
          </cell>
        </row>
        <row r="3421">
          <cell r="A3421">
            <v>8400356</v>
          </cell>
          <cell r="B3421" t="str">
            <v>8400356</v>
          </cell>
          <cell r="C3421" t="str">
            <v>GORRITA CHUBUT POL AZUL RER</v>
          </cell>
          <cell r="D3421">
            <v>740</v>
          </cell>
        </row>
        <row r="3422">
          <cell r="A3422">
            <v>8400357</v>
          </cell>
          <cell r="B3422" t="str">
            <v>8400357</v>
          </cell>
          <cell r="C3422" t="str">
            <v>GORRITA CHUBUT POL NEGRA RER</v>
          </cell>
          <cell r="D3422">
            <v>740</v>
          </cell>
        </row>
        <row r="3423">
          <cell r="A3423">
            <v>8400360</v>
          </cell>
          <cell r="B3423" t="str">
            <v>8400360</v>
          </cell>
          <cell r="C3423" t="str">
            <v>GORRITA TMAN PLAT CDO RADIOELECT RER</v>
          </cell>
          <cell r="D3423">
            <v>740</v>
          </cell>
        </row>
        <row r="3424">
          <cell r="A3424">
            <v>8400367</v>
          </cell>
          <cell r="B3424" t="str">
            <v>8400367</v>
          </cell>
          <cell r="C3424" t="str">
            <v>GORRITA MZA UCAR   071/071/150 BI</v>
          </cell>
          <cell r="D3424">
            <v>740</v>
          </cell>
        </row>
        <row r="3425">
          <cell r="A3425">
            <v>8400368</v>
          </cell>
          <cell r="B3425" t="str">
            <v>8400368</v>
          </cell>
          <cell r="C3425" t="str">
            <v>GORRITA SAN LUIS POLICIA BI</v>
          </cell>
          <cell r="D3425">
            <v>740</v>
          </cell>
        </row>
        <row r="3426">
          <cell r="A3426" t="str">
            <v/>
          </cell>
          <cell r="B3426" t="str">
            <v>8400369	GORRI</v>
          </cell>
          <cell r="C3426" t="str">
            <v/>
          </cell>
          <cell r="D3426">
            <v>0</v>
          </cell>
        </row>
        <row r="3427">
          <cell r="A3427">
            <v>8400369</v>
          </cell>
          <cell r="B3427" t="str">
            <v>8400369</v>
          </cell>
          <cell r="C3427" t="str">
            <v>GORRITA MZA MUNICIPALIDAD DE LAS HERAS</v>
          </cell>
          <cell r="D3427">
            <v>0</v>
          </cell>
        </row>
        <row r="3428">
          <cell r="A3428">
            <v>8400370</v>
          </cell>
          <cell r="B3428" t="str">
            <v>8400370</v>
          </cell>
          <cell r="C3428" t="str">
            <v>GORRITA MZA POLICIA DE INVEST. BI</v>
          </cell>
          <cell r="D3428">
            <v>740</v>
          </cell>
        </row>
        <row r="3429">
          <cell r="A3429">
            <v>8400390</v>
          </cell>
          <cell r="B3429" t="str">
            <v>8400390</v>
          </cell>
          <cell r="C3429" t="str">
            <v>GORRITA MZA PENITENCIARIA PLATEADA BI</v>
          </cell>
          <cell r="D3429">
            <v>740</v>
          </cell>
        </row>
        <row r="3430">
          <cell r="A3430">
            <v>8400391</v>
          </cell>
          <cell r="B3430" t="str">
            <v>8400391</v>
          </cell>
          <cell r="C3430" t="str">
            <v>GORRITA MZA PENIT SERP BV BI</v>
          </cell>
          <cell r="D3430">
            <v>740</v>
          </cell>
        </row>
        <row r="3431">
          <cell r="A3431" t="str">
            <v/>
          </cell>
          <cell r="B3431" t="str">
            <v>8400392	GORRI</v>
          </cell>
          <cell r="C3431" t="str">
            <v/>
          </cell>
          <cell r="D3431">
            <v>0</v>
          </cell>
        </row>
        <row r="3432">
          <cell r="A3432">
            <v>8400392</v>
          </cell>
          <cell r="B3432" t="str">
            <v>8400392</v>
          </cell>
          <cell r="C3432" t="str">
            <v>GORRITA MZA PENITENCIARIA IFOPE</v>
          </cell>
          <cell r="D3432">
            <v>0</v>
          </cell>
        </row>
        <row r="3433">
          <cell r="A3433">
            <v>8400393</v>
          </cell>
          <cell r="B3433" t="str">
            <v>8400393</v>
          </cell>
          <cell r="C3433" t="str">
            <v>GORRITA MZA PENITENCIARIA DORADA RER</v>
          </cell>
          <cell r="D3433">
            <v>740</v>
          </cell>
        </row>
        <row r="3434">
          <cell r="A3434" t="str">
            <v/>
          </cell>
          <cell r="B3434" t="str">
            <v>8400452	GORRI</v>
          </cell>
          <cell r="C3434" t="str">
            <v/>
          </cell>
          <cell r="D3434">
            <v>0</v>
          </cell>
        </row>
        <row r="3435">
          <cell r="A3435">
            <v>8400452</v>
          </cell>
          <cell r="B3435" t="str">
            <v>8400452</v>
          </cell>
          <cell r="C3435" t="str">
            <v>GORRITA ASPIRANTE NEGRA</v>
          </cell>
          <cell r="D3435">
            <v>0</v>
          </cell>
        </row>
        <row r="3436">
          <cell r="A3436" t="str">
            <v/>
          </cell>
          <cell r="B3436" t="str">
            <v>8400456	GORRI</v>
          </cell>
          <cell r="C3436" t="str">
            <v/>
          </cell>
          <cell r="D3436">
            <v>0</v>
          </cell>
        </row>
        <row r="3437">
          <cell r="A3437">
            <v>8400456</v>
          </cell>
          <cell r="B3437" t="str">
            <v>8400456</v>
          </cell>
          <cell r="C3437" t="str">
            <v>GORRITA SARPOL CON CINTA A CUADROS BI</v>
          </cell>
          <cell r="D3437">
            <v>0</v>
          </cell>
        </row>
        <row r="3438">
          <cell r="A3438" t="str">
            <v/>
          </cell>
          <cell r="B3438" t="str">
            <v>8400564	GORRI</v>
          </cell>
          <cell r="C3438" t="str">
            <v/>
          </cell>
          <cell r="D3438">
            <v>0</v>
          </cell>
        </row>
        <row r="3439">
          <cell r="A3439">
            <v>8400564</v>
          </cell>
          <cell r="B3439" t="str">
            <v>8400564</v>
          </cell>
          <cell r="C3439" t="str">
            <v>GORRITA SAN JUAN PENITENCIARIA</v>
          </cell>
          <cell r="D3439">
            <v>0</v>
          </cell>
        </row>
        <row r="3440">
          <cell r="A3440">
            <v>8400650</v>
          </cell>
          <cell r="B3440" t="str">
            <v>8400650</v>
          </cell>
          <cell r="C3440" t="str">
            <v>GORRITA RIO NEGRO POL OFICIAL BI</v>
          </cell>
          <cell r="D3440">
            <v>740</v>
          </cell>
        </row>
        <row r="3441">
          <cell r="A3441" t="str">
            <v/>
          </cell>
          <cell r="B3441" t="str">
            <v>8400651	GORRI</v>
          </cell>
          <cell r="C3441" t="str">
            <v/>
          </cell>
          <cell r="D3441">
            <v>0</v>
          </cell>
        </row>
        <row r="3442">
          <cell r="A3442">
            <v>8400651</v>
          </cell>
          <cell r="B3442" t="str">
            <v>8400651</v>
          </cell>
          <cell r="C3442" t="str">
            <v>GORRITA INVESTIGACIONES AZ RIO NEGRO</v>
          </cell>
          <cell r="D3442">
            <v>0</v>
          </cell>
        </row>
        <row r="3443">
          <cell r="A3443">
            <v>8400654</v>
          </cell>
          <cell r="B3443" t="str">
            <v>8400654</v>
          </cell>
          <cell r="C3443" t="str">
            <v>GORRITA NEGRA GREY FOX</v>
          </cell>
          <cell r="D3443">
            <v>740</v>
          </cell>
        </row>
        <row r="3444">
          <cell r="A3444">
            <v>8400661</v>
          </cell>
          <cell r="B3444" t="str">
            <v>8400661</v>
          </cell>
          <cell r="C3444" t="str">
            <v>GORRO VERDUGO RER</v>
          </cell>
          <cell r="D3444">
            <v>435.07</v>
          </cell>
        </row>
        <row r="3445">
          <cell r="A3445">
            <v>8400662</v>
          </cell>
          <cell r="B3445" t="str">
            <v>8400662</v>
          </cell>
          <cell r="C3445" t="str">
            <v>GORRO VERDUGO C/ CALAVERA RER</v>
          </cell>
          <cell r="D3445">
            <v>0</v>
          </cell>
        </row>
        <row r="3446">
          <cell r="A3446" t="str">
            <v/>
          </cell>
          <cell r="B3446" t="str">
            <v>8400663	GORRO</v>
          </cell>
          <cell r="C3446" t="str">
            <v/>
          </cell>
          <cell r="D3446">
            <v>0</v>
          </cell>
        </row>
        <row r="3447">
          <cell r="A3447">
            <v>8400663</v>
          </cell>
          <cell r="B3447" t="str">
            <v>8400663</v>
          </cell>
          <cell r="C3447" t="str">
            <v>GORRO VERDUGO C FORRO POLAR</v>
          </cell>
          <cell r="D3447">
            <v>0</v>
          </cell>
        </row>
        <row r="3448">
          <cell r="A3448">
            <v>8400664</v>
          </cell>
          <cell r="B3448" t="str">
            <v>8400664</v>
          </cell>
          <cell r="C3448" t="str">
            <v>GORRO VERDUGO C/ FORRO PIEL</v>
          </cell>
          <cell r="D3448">
            <v>0</v>
          </cell>
        </row>
        <row r="3449">
          <cell r="A3449">
            <v>8400689</v>
          </cell>
          <cell r="B3449" t="str">
            <v>8400689</v>
          </cell>
          <cell r="C3449" t="str">
            <v>GORRITA F1 NEGRA AJUSTABLE 4689</v>
          </cell>
          <cell r="D3449">
            <v>600</v>
          </cell>
        </row>
        <row r="3450">
          <cell r="A3450">
            <v>8400691</v>
          </cell>
          <cell r="B3450" t="str">
            <v>8400691</v>
          </cell>
          <cell r="C3450" t="str">
            <v>GORRITA F1 AZUL AJUSTABLE 4689</v>
          </cell>
          <cell r="D3450">
            <v>600</v>
          </cell>
        </row>
        <row r="3451">
          <cell r="A3451" t="str">
            <v/>
          </cell>
          <cell r="B3451" t="str">
            <v>8400753	GORRI</v>
          </cell>
          <cell r="C3451" t="str">
            <v/>
          </cell>
          <cell r="D3451">
            <v>0</v>
          </cell>
        </row>
        <row r="3452">
          <cell r="A3452">
            <v>8400753</v>
          </cell>
          <cell r="B3452" t="str">
            <v>8400753</v>
          </cell>
          <cell r="C3452" t="str">
            <v>GORRITA SAN JUAN POLICIA HOLO DORADO BI</v>
          </cell>
          <cell r="D3452">
            <v>0</v>
          </cell>
        </row>
        <row r="3453">
          <cell r="A3453">
            <v>8400852</v>
          </cell>
          <cell r="B3453" t="str">
            <v>8400852</v>
          </cell>
          <cell r="C3453" t="str">
            <v>GORRITA RIO NEGRO COER RER</v>
          </cell>
          <cell r="D3453">
            <v>740</v>
          </cell>
        </row>
        <row r="3454">
          <cell r="A3454">
            <v>8400907</v>
          </cell>
          <cell r="B3454" t="str">
            <v>8400907</v>
          </cell>
          <cell r="C3454" t="str">
            <v>GORRITA AHB43907</v>
          </cell>
          <cell r="D3454">
            <v>0</v>
          </cell>
        </row>
        <row r="3455">
          <cell r="A3455">
            <v>8400908</v>
          </cell>
          <cell r="B3455" t="str">
            <v>8400908</v>
          </cell>
          <cell r="C3455" t="str">
            <v>GORRITA F1 CON 5 LED INCORPORADOS 4414</v>
          </cell>
          <cell r="D3455">
            <v>740</v>
          </cell>
        </row>
        <row r="3456">
          <cell r="A3456" t="str">
            <v/>
          </cell>
          <cell r="B3456" t="str">
            <v>8400951	GORRI</v>
          </cell>
          <cell r="C3456" t="str">
            <v/>
          </cell>
          <cell r="D3456">
            <v>0</v>
          </cell>
        </row>
        <row r="3457">
          <cell r="A3457">
            <v>8400951</v>
          </cell>
          <cell r="B3457" t="str">
            <v>8400951</v>
          </cell>
          <cell r="C3457" t="str">
            <v>GORRITA POLICIA IMVESTIGACIONES AZUL</v>
          </cell>
          <cell r="D3457">
            <v>0</v>
          </cell>
        </row>
        <row r="3458">
          <cell r="A3458">
            <v>8401001</v>
          </cell>
          <cell r="B3458" t="str">
            <v>8401001</v>
          </cell>
          <cell r="C3458" t="str">
            <v>SUDADERA RED MILITAR NEGRA RER</v>
          </cell>
          <cell r="D3458">
            <v>1976</v>
          </cell>
        </row>
        <row r="3459">
          <cell r="A3459">
            <v>8401002</v>
          </cell>
          <cell r="B3459" t="str">
            <v>8401002</v>
          </cell>
          <cell r="C3459" t="str">
            <v>MANGA TRANSITO CON REFLECTIVO</v>
          </cell>
          <cell r="D3459">
            <v>1399.99</v>
          </cell>
        </row>
        <row r="3460">
          <cell r="A3460">
            <v>8401003</v>
          </cell>
          <cell r="B3460" t="str">
            <v>8401003</v>
          </cell>
          <cell r="C3460" t="str">
            <v>SUDADERA RED MILITAR VERDE ORF</v>
          </cell>
          <cell r="D3460">
            <v>1456</v>
          </cell>
        </row>
        <row r="3461">
          <cell r="A3461">
            <v>8401004</v>
          </cell>
          <cell r="B3461" t="str">
            <v>8401004</v>
          </cell>
          <cell r="C3461" t="str">
            <v>SUDADERA RED MILITAR BEIGE ORF</v>
          </cell>
          <cell r="D3461">
            <v>1456</v>
          </cell>
        </row>
        <row r="3462">
          <cell r="A3462">
            <v>8401005</v>
          </cell>
          <cell r="B3462" t="str">
            <v>8401005</v>
          </cell>
          <cell r="C3462" t="str">
            <v>SUDADERA RED MILITAR MARRON ORF</v>
          </cell>
          <cell r="D3462">
            <v>1456</v>
          </cell>
        </row>
        <row r="3463">
          <cell r="A3463">
            <v>8401006</v>
          </cell>
          <cell r="B3463" t="str">
            <v>8401006</v>
          </cell>
          <cell r="C3463" t="str">
            <v>SUDADERA RED MILITAR BLANCA ORF</v>
          </cell>
          <cell r="D3463">
            <v>0</v>
          </cell>
        </row>
        <row r="3464">
          <cell r="A3464">
            <v>8401007</v>
          </cell>
          <cell r="B3464" t="str">
            <v>8401007</v>
          </cell>
          <cell r="C3464" t="str">
            <v>SUDADERA MICRORED MILITAR XL NEGRA RER</v>
          </cell>
          <cell r="D3464">
            <v>0</v>
          </cell>
        </row>
        <row r="3465">
          <cell r="A3465">
            <v>8401008</v>
          </cell>
          <cell r="B3465" t="str">
            <v>8401008</v>
          </cell>
          <cell r="C3465" t="str">
            <v>SUDADERA MICRORED MILITAR XL CAMUFLA RER</v>
          </cell>
          <cell r="D3465">
            <v>0</v>
          </cell>
        </row>
        <row r="3466">
          <cell r="A3466">
            <v>8401009</v>
          </cell>
          <cell r="B3466" t="str">
            <v>8401009</v>
          </cell>
          <cell r="C3466" t="str">
            <v>SUDADERA RED MILITAR NEG 160 X 0.45 RER</v>
          </cell>
          <cell r="D3466">
            <v>780</v>
          </cell>
        </row>
        <row r="3467">
          <cell r="A3467">
            <v>8401010</v>
          </cell>
          <cell r="B3467" t="str">
            <v>8401010</v>
          </cell>
          <cell r="C3467" t="str">
            <v>SUDADERA RED MILITAR NEG 160 X 0.25 RER</v>
          </cell>
          <cell r="D3467">
            <v>780</v>
          </cell>
        </row>
        <row r="3468">
          <cell r="A3468">
            <v>8401011</v>
          </cell>
          <cell r="B3468" t="str">
            <v>8401011</v>
          </cell>
          <cell r="C3468" t="str">
            <v>SUDADERA RED MILITAR VER 160 X 0.45 RER</v>
          </cell>
          <cell r="D3468">
            <v>780</v>
          </cell>
        </row>
        <row r="3469">
          <cell r="A3469">
            <v>8401012</v>
          </cell>
          <cell r="B3469" t="str">
            <v>8401012</v>
          </cell>
          <cell r="C3469" t="str">
            <v>SUDADERA RED MILITAR VER 160 X 0.25 RER</v>
          </cell>
          <cell r="D3469">
            <v>780</v>
          </cell>
        </row>
        <row r="3470">
          <cell r="A3470">
            <v>8401013</v>
          </cell>
          <cell r="B3470" t="str">
            <v>8401013</v>
          </cell>
          <cell r="C3470" t="str">
            <v>SUDADERA RED MILITAR BEIGE 160 X 0.25 RE</v>
          </cell>
          <cell r="D3470">
            <v>780</v>
          </cell>
        </row>
        <row r="3471">
          <cell r="A3471">
            <v>8401232</v>
          </cell>
          <cell r="B3471" t="str">
            <v>8401232</v>
          </cell>
          <cell r="C3471" t="str">
            <v>GORRA DICC RER</v>
          </cell>
          <cell r="D3471">
            <v>436.83</v>
          </cell>
        </row>
        <row r="3472">
          <cell r="A3472">
            <v>8500001</v>
          </cell>
          <cell r="B3472" t="str">
            <v>8500001</v>
          </cell>
          <cell r="C3472" t="str">
            <v>ESPOSAS CON BISAGRA IMP-7/3 1211</v>
          </cell>
          <cell r="D3472">
            <v>3891.89</v>
          </cell>
        </row>
        <row r="3473">
          <cell r="A3473" t="str">
            <v/>
          </cell>
          <cell r="B3473" t="str">
            <v>8500002	ESPOS</v>
          </cell>
          <cell r="C3473" t="str">
            <v/>
          </cell>
          <cell r="D3473">
            <v>0</v>
          </cell>
        </row>
        <row r="3474">
          <cell r="A3474">
            <v>8500002</v>
          </cell>
          <cell r="B3474" t="str">
            <v>8500002</v>
          </cell>
          <cell r="C3474" t="str">
            <v>ESPOSAS SMITH &amp; WESS CADE NEG J10095 RER</v>
          </cell>
          <cell r="D3474">
            <v>0</v>
          </cell>
        </row>
        <row r="3475">
          <cell r="A3475">
            <v>8500003</v>
          </cell>
          <cell r="B3475" t="str">
            <v>8500003</v>
          </cell>
          <cell r="C3475" t="str">
            <v>ESPOSAS SMITH &amp; WESS PARA PIES RER</v>
          </cell>
          <cell r="D3475">
            <v>9974.91</v>
          </cell>
        </row>
        <row r="3476">
          <cell r="A3476" t="str">
            <v/>
          </cell>
          <cell r="B3476" t="str">
            <v>8500300	ESPOS</v>
          </cell>
          <cell r="C3476" t="str">
            <v/>
          </cell>
          <cell r="D3476">
            <v>0</v>
          </cell>
        </row>
        <row r="3477">
          <cell r="A3477">
            <v>8500300</v>
          </cell>
          <cell r="B3477" t="str">
            <v>8500300</v>
          </cell>
          <cell r="C3477" t="str">
            <v>ESPOSAS CON CADENA IMP-7/3 1211</v>
          </cell>
          <cell r="D3477">
            <v>0</v>
          </cell>
        </row>
        <row r="3478">
          <cell r="A3478">
            <v>8500500</v>
          </cell>
          <cell r="B3478" t="str">
            <v>8500500</v>
          </cell>
          <cell r="C3478" t="str">
            <v>PRECINTOS POLICIALES TACTICOS LUBRI MAL</v>
          </cell>
          <cell r="D3478">
            <v>162.47</v>
          </cell>
        </row>
        <row r="3479">
          <cell r="A3479">
            <v>8501001</v>
          </cell>
          <cell r="B3479" t="str">
            <v>8501001</v>
          </cell>
          <cell r="C3479" t="str">
            <v>PORTA CREDENCIAL DESMONTABLE KAE</v>
          </cell>
          <cell r="D3479">
            <v>1485</v>
          </cell>
        </row>
        <row r="3480">
          <cell r="A3480">
            <v>8501015</v>
          </cell>
          <cell r="B3480" t="str">
            <v>8501015</v>
          </cell>
          <cell r="C3480" t="str">
            <v>PORTA BOTELLA/TERMO MOLLE KAE</v>
          </cell>
          <cell r="D3480">
            <v>1725</v>
          </cell>
        </row>
        <row r="3481">
          <cell r="A3481">
            <v>8501024</v>
          </cell>
          <cell r="B3481" t="str">
            <v>8501024</v>
          </cell>
          <cell r="C3481" t="str">
            <v>PORTA CREDENC C PORTA CHAPA H O V</v>
          </cell>
          <cell r="D3481">
            <v>2100</v>
          </cell>
        </row>
        <row r="3482">
          <cell r="A3482">
            <v>8501025</v>
          </cell>
          <cell r="B3482" t="str">
            <v>8501025</v>
          </cell>
          <cell r="C3482" t="str">
            <v>PORTA CRED CUERO  BILLETERA 1025 TB</v>
          </cell>
          <cell r="D3482">
            <v>2400</v>
          </cell>
        </row>
        <row r="3483">
          <cell r="A3483">
            <v>8501026</v>
          </cell>
          <cell r="B3483" t="str">
            <v>8501026</v>
          </cell>
          <cell r="C3483" t="str">
            <v>PORTA CRED CUERO LIBRO 1026 TB</v>
          </cell>
          <cell r="D3483">
            <v>2100</v>
          </cell>
        </row>
        <row r="3484">
          <cell r="A3484">
            <v>8501027</v>
          </cell>
          <cell r="B3484" t="str">
            <v>8501027</v>
          </cell>
          <cell r="C3484" t="str">
            <v>PORTA CRED CUERO COLGANTE 1027 TB</v>
          </cell>
          <cell r="D3484">
            <v>1650</v>
          </cell>
        </row>
        <row r="3485">
          <cell r="A3485" t="str">
            <v/>
          </cell>
          <cell r="B3485" t="str">
            <v>8501034	PORTA</v>
          </cell>
          <cell r="C3485" t="str">
            <v/>
          </cell>
          <cell r="D3485">
            <v>0</v>
          </cell>
        </row>
        <row r="3486">
          <cell r="A3486">
            <v>8501034</v>
          </cell>
          <cell r="B3486" t="str">
            <v>8501034</v>
          </cell>
          <cell r="C3486" t="str">
            <v>PORTA CREDENCIAL BILLLE PREMIUM 1034 TB</v>
          </cell>
          <cell r="D3486">
            <v>3990</v>
          </cell>
        </row>
        <row r="3487">
          <cell r="A3487" t="str">
            <v/>
          </cell>
          <cell r="B3487" t="str">
            <v>8501228	PORTA</v>
          </cell>
          <cell r="C3487" t="str">
            <v/>
          </cell>
          <cell r="D3487">
            <v>0</v>
          </cell>
        </row>
        <row r="3488">
          <cell r="A3488">
            <v>8501228</v>
          </cell>
          <cell r="B3488" t="str">
            <v>8501228</v>
          </cell>
          <cell r="C3488" t="str">
            <v>PORTA CREDENCIAL RER</v>
          </cell>
          <cell r="D3488">
            <v>0</v>
          </cell>
        </row>
        <row r="3489">
          <cell r="A3489">
            <v>8501551</v>
          </cell>
          <cell r="B3489" t="str">
            <v>8501551</v>
          </cell>
          <cell r="C3489" t="str">
            <v>PORTA ELEMENTO POLIA VERDE GN RER</v>
          </cell>
          <cell r="D3489">
            <v>630.02</v>
          </cell>
        </row>
        <row r="3490">
          <cell r="A3490" t="str">
            <v/>
          </cell>
          <cell r="B3490" t="str">
            <v>8501594	CUCHI</v>
          </cell>
          <cell r="C3490" t="str">
            <v/>
          </cell>
          <cell r="D3490">
            <v>0</v>
          </cell>
        </row>
        <row r="3491">
          <cell r="A3491">
            <v>8501594</v>
          </cell>
          <cell r="B3491" t="str">
            <v>8501594</v>
          </cell>
          <cell r="C3491" t="str">
            <v>CUCHILLO TRENTO COMANDO 131673</v>
          </cell>
          <cell r="D3491">
            <v>0</v>
          </cell>
        </row>
        <row r="3492">
          <cell r="A3492" t="str">
            <v/>
          </cell>
          <cell r="B3492" t="str">
            <v>8501602	INSIG</v>
          </cell>
          <cell r="C3492" t="str">
            <v/>
          </cell>
          <cell r="D3492">
            <v>0</v>
          </cell>
        </row>
        <row r="3493">
          <cell r="A3493">
            <v>8501602</v>
          </cell>
          <cell r="B3493" t="str">
            <v>8501602</v>
          </cell>
          <cell r="C3493" t="str">
            <v>INSIG BI CABO 1 GRIS PEN</v>
          </cell>
          <cell r="D3493">
            <v>0</v>
          </cell>
        </row>
        <row r="3494">
          <cell r="A3494">
            <v>8501621</v>
          </cell>
          <cell r="B3494" t="str">
            <v>8501621</v>
          </cell>
          <cell r="C3494" t="str">
            <v>PORTA ELEMENTO POLIA NEG XTL 621</v>
          </cell>
          <cell r="D3494">
            <v>707.61</v>
          </cell>
        </row>
        <row r="3495">
          <cell r="A3495" t="str">
            <v/>
          </cell>
          <cell r="B3495" t="str">
            <v>8501654	PORTA</v>
          </cell>
          <cell r="C3495" t="str">
            <v/>
          </cell>
          <cell r="D3495">
            <v>0</v>
          </cell>
        </row>
        <row r="3496">
          <cell r="A3496">
            <v>8501654</v>
          </cell>
          <cell r="B3496" t="str">
            <v>8501654</v>
          </cell>
          <cell r="C3496" t="str">
            <v>PORTA CREDENCIAL CON CHAPA INVESTIG RER</v>
          </cell>
          <cell r="D3496">
            <v>0</v>
          </cell>
        </row>
        <row r="3497">
          <cell r="A3497" t="str">
            <v/>
          </cell>
          <cell r="B3497" t="str">
            <v>8501655	PORTA</v>
          </cell>
          <cell r="C3497" t="str">
            <v/>
          </cell>
          <cell r="D3497">
            <v>0</v>
          </cell>
        </row>
        <row r="3498">
          <cell r="A3498">
            <v>8501655</v>
          </cell>
          <cell r="B3498" t="str">
            <v>8501655</v>
          </cell>
          <cell r="C3498" t="str">
            <v>PORTA CREDENCIAL ESPECIAL RER</v>
          </cell>
          <cell r="D3498">
            <v>0</v>
          </cell>
        </row>
        <row r="3499">
          <cell r="A3499">
            <v>8501662</v>
          </cell>
          <cell r="B3499" t="str">
            <v>8501662</v>
          </cell>
          <cell r="C3499" t="str">
            <v>PORTA ELEMENTOS POLIA T662 TB</v>
          </cell>
          <cell r="D3499">
            <v>1528.79</v>
          </cell>
        </row>
        <row r="3500">
          <cell r="A3500">
            <v>8501700</v>
          </cell>
          <cell r="B3500" t="str">
            <v>8501700</v>
          </cell>
          <cell r="C3500" t="str">
            <v>MORRAL TACTICO DE DESCARGA RER</v>
          </cell>
          <cell r="D3500">
            <v>711.99</v>
          </cell>
        </row>
        <row r="3501">
          <cell r="A3501">
            <v>8503000</v>
          </cell>
          <cell r="B3501" t="str">
            <v>8503000</v>
          </cell>
          <cell r="C3501" t="str">
            <v>ESPOSAS ALC</v>
          </cell>
          <cell r="D3501">
            <v>3553.3</v>
          </cell>
        </row>
        <row r="3502">
          <cell r="A3502">
            <v>8503003</v>
          </cell>
          <cell r="B3502" t="str">
            <v>8503003</v>
          </cell>
          <cell r="C3502" t="str">
            <v>ESPOSAS DESCARTABLES RRD RER</v>
          </cell>
          <cell r="D3502">
            <v>818.99</v>
          </cell>
        </row>
        <row r="3503">
          <cell r="A3503" t="str">
            <v/>
          </cell>
          <cell r="B3503" t="str">
            <v>8503011	ESPOS</v>
          </cell>
          <cell r="C3503" t="str">
            <v/>
          </cell>
          <cell r="D3503">
            <v>0</v>
          </cell>
        </row>
        <row r="3504">
          <cell r="A3504">
            <v>8503011</v>
          </cell>
          <cell r="B3504" t="str">
            <v>8503011</v>
          </cell>
          <cell r="C3504" t="str">
            <v>ESPOSAS RERDA</v>
          </cell>
          <cell r="D3504">
            <v>0</v>
          </cell>
        </row>
        <row r="3505">
          <cell r="A3505">
            <v>8503012</v>
          </cell>
          <cell r="B3505" t="str">
            <v>8503012</v>
          </cell>
          <cell r="C3505" t="str">
            <v>ESPOSAS CON GANCHO EM-7/3 1211</v>
          </cell>
          <cell r="D3505">
            <v>4800</v>
          </cell>
        </row>
        <row r="3506">
          <cell r="A3506" t="str">
            <v/>
          </cell>
          <cell r="B3506" t="str">
            <v>8503020	PROT.</v>
          </cell>
          <cell r="C3506" t="str">
            <v/>
          </cell>
          <cell r="D3506">
            <v>0</v>
          </cell>
        </row>
        <row r="3507">
          <cell r="A3507">
            <v>8503020</v>
          </cell>
          <cell r="B3507" t="str">
            <v>8503020</v>
          </cell>
          <cell r="C3507" t="str">
            <v>PROT. PHB3 HOMBRO Y ANTEBRAZO RER</v>
          </cell>
          <cell r="D3507">
            <v>0</v>
          </cell>
        </row>
        <row r="3508">
          <cell r="A3508">
            <v>8503026</v>
          </cell>
          <cell r="B3508" t="str">
            <v>8503026</v>
          </cell>
          <cell r="C3508" t="str">
            <v>LINTERNA NEGRA CHICA LUG</v>
          </cell>
          <cell r="D3508">
            <v>0</v>
          </cell>
        </row>
        <row r="3509">
          <cell r="A3509">
            <v>8503045</v>
          </cell>
          <cell r="B3509" t="str">
            <v>8503045</v>
          </cell>
          <cell r="C3509" t="str">
            <v>ESPOSAS CON BISAGRA 1211-7/3</v>
          </cell>
          <cell r="D3509">
            <v>5900</v>
          </cell>
        </row>
        <row r="3510">
          <cell r="A3510" t="str">
            <v/>
          </cell>
          <cell r="B3510" t="str">
            <v>8503046	ESPOS</v>
          </cell>
          <cell r="C3510" t="str">
            <v/>
          </cell>
          <cell r="D3510">
            <v>0</v>
          </cell>
        </row>
        <row r="3511">
          <cell r="A3511">
            <v>8503046</v>
          </cell>
          <cell r="B3511" t="str">
            <v>8503046</v>
          </cell>
          <cell r="C3511" t="str">
            <v>ESPOSA MARSHALL RER</v>
          </cell>
          <cell r="D3511">
            <v>0</v>
          </cell>
        </row>
        <row r="3512">
          <cell r="A3512" t="str">
            <v/>
          </cell>
          <cell r="B3512" t="str">
            <v>8503060	TONFA</v>
          </cell>
          <cell r="C3512" t="str">
            <v/>
          </cell>
          <cell r="D3512">
            <v>0</v>
          </cell>
        </row>
        <row r="3513">
          <cell r="A3513">
            <v>8503060</v>
          </cell>
          <cell r="B3513" t="str">
            <v>8503060</v>
          </cell>
          <cell r="C3513" t="str">
            <v>TONFA PLASTICA TECH.POLICE SOL</v>
          </cell>
          <cell r="D3513">
            <v>0</v>
          </cell>
        </row>
        <row r="3514">
          <cell r="A3514">
            <v>8503061</v>
          </cell>
          <cell r="B3514" t="str">
            <v>8503061</v>
          </cell>
          <cell r="C3514" t="str">
            <v>TONFA C/ PORTATONFA RERDA RER</v>
          </cell>
          <cell r="D3514">
            <v>3500</v>
          </cell>
        </row>
        <row r="3515">
          <cell r="A3515">
            <v>850306101</v>
          </cell>
          <cell r="B3515" t="str">
            <v>850306101</v>
          </cell>
          <cell r="C3515" t="str">
            <v>ARTICULOS PARA DEFENSA PERSONAL</v>
          </cell>
          <cell r="D3515">
            <v>0</v>
          </cell>
        </row>
        <row r="3516">
          <cell r="A3516">
            <v>8503063</v>
          </cell>
          <cell r="B3516" t="str">
            <v>8503063</v>
          </cell>
          <cell r="C3516" t="str">
            <v>PROT. PP01 PIERNA RODILLA TOBILL EM RER</v>
          </cell>
          <cell r="D3516">
            <v>0</v>
          </cell>
        </row>
        <row r="3517">
          <cell r="A3517">
            <v>8503090</v>
          </cell>
          <cell r="B3517" t="str">
            <v>8503090</v>
          </cell>
          <cell r="C3517" t="str">
            <v>ESCUDO ANTIDIST. POLICARB. CURVO 50 SOL</v>
          </cell>
          <cell r="D3517">
            <v>0</v>
          </cell>
        </row>
        <row r="3518">
          <cell r="A3518" t="str">
            <v/>
          </cell>
          <cell r="B3518" t="str">
            <v>8503091	ESCUD</v>
          </cell>
          <cell r="C3518" t="str">
            <v/>
          </cell>
          <cell r="D3518">
            <v>0</v>
          </cell>
        </row>
        <row r="3519">
          <cell r="A3519">
            <v>8503091</v>
          </cell>
          <cell r="B3519" t="str">
            <v>8503091</v>
          </cell>
          <cell r="C3519" t="str">
            <v>ESCUDO ANTIDIST BURBUJA C VISOR VB02 SOL</v>
          </cell>
          <cell r="D3519">
            <v>0</v>
          </cell>
        </row>
        <row r="3520">
          <cell r="A3520">
            <v>8503098</v>
          </cell>
          <cell r="B3520" t="str">
            <v>8503098</v>
          </cell>
          <cell r="C3520" t="str">
            <v>PALMA BORD ORO CALAFATES STA CRUZ DG</v>
          </cell>
          <cell r="D3520">
            <v>2912</v>
          </cell>
        </row>
        <row r="3521">
          <cell r="A3521">
            <v>8503100</v>
          </cell>
          <cell r="B3521" t="str">
            <v>8503100</v>
          </cell>
          <cell r="C3521" t="str">
            <v>BASTON ACERO EXT. FUNDA POLIA C RER</v>
          </cell>
          <cell r="D3521">
            <v>997.48</v>
          </cell>
        </row>
        <row r="3522">
          <cell r="A3522">
            <v>8503111</v>
          </cell>
          <cell r="B3522" t="str">
            <v>8503111</v>
          </cell>
          <cell r="C3522" t="str">
            <v>PROTECTOR AUDITIVO RER</v>
          </cell>
          <cell r="D3522">
            <v>577.21</v>
          </cell>
        </row>
        <row r="3523">
          <cell r="A3523">
            <v>8503125</v>
          </cell>
          <cell r="B3523" t="str">
            <v>8503125</v>
          </cell>
          <cell r="C3523" t="str">
            <v>BASTON EXTENSIBLE CROM. C/ROMPEVID 5736-</v>
          </cell>
          <cell r="D3523">
            <v>1976</v>
          </cell>
        </row>
        <row r="3524">
          <cell r="A3524" t="str">
            <v/>
          </cell>
          <cell r="B3524" t="str">
            <v>8503130	CASQ</v>
          </cell>
          <cell r="C3524" t="str">
            <v/>
          </cell>
          <cell r="D3524">
            <v>0</v>
          </cell>
        </row>
        <row r="3525">
          <cell r="A3525">
            <v>8503130</v>
          </cell>
          <cell r="B3525" t="str">
            <v>8503130</v>
          </cell>
          <cell r="C3525" t="str">
            <v>CASQ RIP AZUL C/OJALITOS IMP</v>
          </cell>
          <cell r="D3525">
            <v>0</v>
          </cell>
        </row>
        <row r="3526">
          <cell r="A3526" t="str">
            <v/>
          </cell>
          <cell r="B3526" t="str">
            <v>8503159	BASTO</v>
          </cell>
          <cell r="C3526" t="str">
            <v/>
          </cell>
          <cell r="D3526">
            <v>0</v>
          </cell>
        </row>
        <row r="3527">
          <cell r="A3527">
            <v>8503159</v>
          </cell>
          <cell r="B3527" t="str">
            <v>8503159</v>
          </cell>
          <cell r="C3527" t="str">
            <v>BASTON RIGIDO BP 70 CM 205</v>
          </cell>
          <cell r="D3527">
            <v>3952</v>
          </cell>
        </row>
        <row r="3528">
          <cell r="A3528" t="str">
            <v/>
          </cell>
          <cell r="B3528" t="str">
            <v>8503168	BASTO</v>
          </cell>
          <cell r="C3528" t="str">
            <v/>
          </cell>
          <cell r="D3528">
            <v>0</v>
          </cell>
        </row>
        <row r="3529">
          <cell r="A3529">
            <v>8503168</v>
          </cell>
          <cell r="B3529" t="str">
            <v>8503168</v>
          </cell>
          <cell r="C3529" t="str">
            <v>BASTON SEMIRIGIDO 45 CM 211</v>
          </cell>
          <cell r="D3529">
            <v>3328</v>
          </cell>
        </row>
        <row r="3530">
          <cell r="A3530">
            <v>8503201</v>
          </cell>
          <cell r="B3530" t="str">
            <v>8503201</v>
          </cell>
          <cell r="C3530" t="str">
            <v>RELOJ CON LINTERNA Y BRUJULA IMP-30</v>
          </cell>
          <cell r="D3530">
            <v>2854.05</v>
          </cell>
        </row>
        <row r="3531">
          <cell r="A3531">
            <v>8503202</v>
          </cell>
          <cell r="B3531" t="str">
            <v>8503202</v>
          </cell>
          <cell r="C3531" t="str">
            <v>TONFA POLIPROPILENO RERDA RER202</v>
          </cell>
          <cell r="D3531">
            <v>2912</v>
          </cell>
        </row>
        <row r="3532">
          <cell r="A3532">
            <v>8503209</v>
          </cell>
          <cell r="B3532" t="str">
            <v>8503209</v>
          </cell>
          <cell r="C3532" t="str">
            <v>BASTON FLEXIBLE 45 CM RER209</v>
          </cell>
          <cell r="D3532">
            <v>3385.19</v>
          </cell>
        </row>
        <row r="3533">
          <cell r="A3533">
            <v>8503224</v>
          </cell>
          <cell r="B3533" t="str">
            <v>8503224</v>
          </cell>
          <cell r="C3533" t="str">
            <v>PROTECTOR AUDITIVO LIBUS ALTERNATIVE</v>
          </cell>
          <cell r="D3533">
            <v>1083.0999999999999</v>
          </cell>
        </row>
        <row r="3534">
          <cell r="A3534" t="str">
            <v/>
          </cell>
          <cell r="B3534" t="str">
            <v>8503230	BASTO</v>
          </cell>
          <cell r="C3534" t="str">
            <v/>
          </cell>
          <cell r="D3534">
            <v>0</v>
          </cell>
        </row>
        <row r="3535">
          <cell r="A3535">
            <v>8503230</v>
          </cell>
          <cell r="B3535" t="str">
            <v>8503230</v>
          </cell>
          <cell r="C3535" t="str">
            <v>BASTON DE MANDO RER</v>
          </cell>
          <cell r="D3535">
            <v>0</v>
          </cell>
        </row>
        <row r="3536">
          <cell r="A3536">
            <v>8503234</v>
          </cell>
          <cell r="B3536" t="str">
            <v>8503234</v>
          </cell>
          <cell r="C3536" t="str">
            <v>PALMA BORD ORO AZUL 7 HOJAS CHAQUET DG</v>
          </cell>
          <cell r="D3536">
            <v>3120</v>
          </cell>
        </row>
        <row r="3537">
          <cell r="A3537">
            <v>8503235</v>
          </cell>
          <cell r="B3537" t="str">
            <v>8503235</v>
          </cell>
          <cell r="C3537" t="str">
            <v>PALMA BORD ORO BLANCA 7 HOJAS CAMISA DG</v>
          </cell>
          <cell r="D3537">
            <v>2808</v>
          </cell>
        </row>
        <row r="3538">
          <cell r="A3538" t="str">
            <v/>
          </cell>
          <cell r="B3538" t="str">
            <v>8503236	PALMA</v>
          </cell>
          <cell r="C3538" t="str">
            <v/>
          </cell>
          <cell r="D3538">
            <v>0</v>
          </cell>
        </row>
        <row r="3539">
          <cell r="A3539">
            <v>8503236</v>
          </cell>
          <cell r="B3539" t="str">
            <v>8503236</v>
          </cell>
          <cell r="C3539" t="str">
            <v>PALMA BORD ORO BLANCA 11 HOJAS CAMISA DG</v>
          </cell>
          <cell r="D3539">
            <v>3016</v>
          </cell>
        </row>
        <row r="3540">
          <cell r="A3540" t="str">
            <v/>
          </cell>
          <cell r="B3540" t="str">
            <v>8503238	PALMA</v>
          </cell>
          <cell r="C3540" t="str">
            <v/>
          </cell>
          <cell r="D3540">
            <v>0</v>
          </cell>
        </row>
        <row r="3541">
          <cell r="A3541">
            <v>8503238</v>
          </cell>
          <cell r="B3541" t="str">
            <v>8503238</v>
          </cell>
          <cell r="C3541" t="str">
            <v>PALMA BORD ORO CELESTE 7 HOJAS CAMISA DG</v>
          </cell>
          <cell r="D3541">
            <v>2808</v>
          </cell>
        </row>
        <row r="3542">
          <cell r="A3542" t="str">
            <v/>
          </cell>
          <cell r="B3542" t="str">
            <v>8503250	BASTO</v>
          </cell>
          <cell r="C3542" t="str">
            <v/>
          </cell>
          <cell r="D3542">
            <v>0</v>
          </cell>
        </row>
        <row r="3543">
          <cell r="A3543">
            <v>8503250</v>
          </cell>
          <cell r="B3543" t="str">
            <v>8503250</v>
          </cell>
          <cell r="C3543" t="str">
            <v>BASTON RIGIDO BP 45CM RER207</v>
          </cell>
          <cell r="D3543">
            <v>2912</v>
          </cell>
        </row>
        <row r="3544">
          <cell r="A3544">
            <v>8503258</v>
          </cell>
          <cell r="B3544" t="str">
            <v>8503258</v>
          </cell>
          <cell r="C3544" t="str">
            <v>SABLE LARGO RER</v>
          </cell>
          <cell r="D3544">
            <v>41277.599999999999</v>
          </cell>
        </row>
        <row r="3545">
          <cell r="A3545">
            <v>8503302</v>
          </cell>
          <cell r="B3545" t="str">
            <v>8503302</v>
          </cell>
          <cell r="C3545" t="str">
            <v>RELOJ EXPONI IMP-20</v>
          </cell>
          <cell r="D3545">
            <v>4266.8100000000004</v>
          </cell>
        </row>
        <row r="3546">
          <cell r="A3546">
            <v>8503303</v>
          </cell>
          <cell r="B3546" t="str">
            <v>8503303</v>
          </cell>
          <cell r="C3546" t="str">
            <v>RELOJ SPORT WATCH TACTICO 5506-1,8/3,6</v>
          </cell>
          <cell r="D3546">
            <v>1200</v>
          </cell>
        </row>
        <row r="3547">
          <cell r="A3547">
            <v>8503304</v>
          </cell>
          <cell r="B3547" t="str">
            <v>8503304</v>
          </cell>
          <cell r="C3547" t="str">
            <v>RELOJ LASIKA SPORT WR 30 MTS RER</v>
          </cell>
          <cell r="D3547">
            <v>0</v>
          </cell>
        </row>
        <row r="3548">
          <cell r="A3548">
            <v>8503305</v>
          </cell>
          <cell r="B3548" t="str">
            <v>8503305</v>
          </cell>
          <cell r="C3548" t="str">
            <v>RELOJ TACTICO 4098-4102-30</v>
          </cell>
          <cell r="D3548">
            <v>780</v>
          </cell>
        </row>
        <row r="3549">
          <cell r="A3549">
            <v>8503310</v>
          </cell>
          <cell r="B3549" t="str">
            <v>8503310</v>
          </cell>
          <cell r="C3549" t="str">
            <v>ESPOSAS NEGRAS CON CADENA</v>
          </cell>
          <cell r="D3549">
            <v>3538.08</v>
          </cell>
        </row>
        <row r="3550">
          <cell r="A3550">
            <v>8503320</v>
          </cell>
          <cell r="B3550" t="str">
            <v>8503320</v>
          </cell>
          <cell r="C3550" t="str">
            <v>CASCO ANTIDIST. CA03 CON VISOR DE 3 SOL</v>
          </cell>
          <cell r="D3550">
            <v>0</v>
          </cell>
        </row>
        <row r="3551">
          <cell r="A3551" t="str">
            <v/>
          </cell>
          <cell r="B3551" t="str">
            <v>8503401	BASTO</v>
          </cell>
          <cell r="C3551" t="str">
            <v/>
          </cell>
          <cell r="D3551">
            <v>0</v>
          </cell>
        </row>
        <row r="3552">
          <cell r="A3552">
            <v>8503401</v>
          </cell>
          <cell r="B3552" t="str">
            <v>8503401</v>
          </cell>
          <cell r="C3552" t="str">
            <v>BASTON EXTENSIBLE IMP</v>
          </cell>
          <cell r="D3552">
            <v>0</v>
          </cell>
        </row>
        <row r="3553">
          <cell r="A3553">
            <v>8503402</v>
          </cell>
          <cell r="B3553" t="str">
            <v>8503402</v>
          </cell>
          <cell r="C3553" t="str">
            <v>BASTON EXTENSIBLE POLICE NEGRO CROM IMP</v>
          </cell>
          <cell r="D3553">
            <v>884.52</v>
          </cell>
        </row>
        <row r="3554">
          <cell r="A3554">
            <v>8503424</v>
          </cell>
          <cell r="B3554" t="str">
            <v>8503424</v>
          </cell>
          <cell r="C3554" t="str">
            <v>BASTON EXTENSIBLE FUNDA VERDE RER</v>
          </cell>
          <cell r="D3554">
            <v>1068.8399999999999</v>
          </cell>
        </row>
        <row r="3555">
          <cell r="A3555" t="str">
            <v/>
          </cell>
          <cell r="B3555" t="str">
            <v>8503425	BASTO</v>
          </cell>
          <cell r="C3555" t="str">
            <v/>
          </cell>
          <cell r="D3555">
            <v>0</v>
          </cell>
        </row>
        <row r="3556">
          <cell r="A3556">
            <v>8503425</v>
          </cell>
          <cell r="B3556" t="str">
            <v>8503425</v>
          </cell>
          <cell r="C3556" t="str">
            <v>BASTON EXTENSIBLE GOMA NEGRO</v>
          </cell>
          <cell r="D3556">
            <v>0</v>
          </cell>
        </row>
        <row r="3557">
          <cell r="A3557">
            <v>8503426</v>
          </cell>
          <cell r="B3557" t="str">
            <v>8503426</v>
          </cell>
          <cell r="C3557" t="str">
            <v>BASTON EXTENSIBLE POLICE RER</v>
          </cell>
          <cell r="D3557">
            <v>1068.8399999999999</v>
          </cell>
        </row>
        <row r="3558">
          <cell r="A3558" t="str">
            <v/>
          </cell>
          <cell r="B3558" t="str">
            <v>8503427	BASTO</v>
          </cell>
          <cell r="C3558" t="str">
            <v/>
          </cell>
          <cell r="D3558">
            <v>0</v>
          </cell>
        </row>
        <row r="3559">
          <cell r="A3559">
            <v>8503427</v>
          </cell>
          <cell r="B3559" t="str">
            <v>8503427</v>
          </cell>
          <cell r="C3559" t="str">
            <v>BASTON EXTENSIBLE CROMADO RER</v>
          </cell>
          <cell r="D3559">
            <v>0</v>
          </cell>
        </row>
        <row r="3560">
          <cell r="A3560" t="str">
            <v/>
          </cell>
          <cell r="B3560" t="str">
            <v>8503428	BASTO</v>
          </cell>
          <cell r="C3560" t="str">
            <v/>
          </cell>
          <cell r="D3560">
            <v>0</v>
          </cell>
        </row>
        <row r="3561">
          <cell r="A3561">
            <v>8503428</v>
          </cell>
          <cell r="B3561" t="str">
            <v>8503428</v>
          </cell>
          <cell r="C3561" t="str">
            <v>BASTON EXTENSIBLE</v>
          </cell>
          <cell r="D3561">
            <v>0</v>
          </cell>
        </row>
        <row r="3562">
          <cell r="A3562">
            <v>8503429</v>
          </cell>
          <cell r="B3562" t="str">
            <v>8503429</v>
          </cell>
          <cell r="C3562" t="str">
            <v>BASTON EXTENSIBLE POLICE CORTO RER</v>
          </cell>
          <cell r="D3562">
            <v>0</v>
          </cell>
        </row>
        <row r="3563">
          <cell r="A3563">
            <v>8503450</v>
          </cell>
          <cell r="B3563" t="str">
            <v>8503450</v>
          </cell>
          <cell r="C3563" t="str">
            <v>CARGADOR USB SOLAR RER</v>
          </cell>
          <cell r="D3563">
            <v>0</v>
          </cell>
        </row>
        <row r="3564">
          <cell r="A3564">
            <v>8503451</v>
          </cell>
          <cell r="B3564" t="str">
            <v>8503451</v>
          </cell>
          <cell r="C3564" t="str">
            <v>BASTON LINTERNA RECARGABLE RER</v>
          </cell>
          <cell r="D3564">
            <v>0</v>
          </cell>
        </row>
        <row r="3565">
          <cell r="A3565" t="str">
            <v/>
          </cell>
          <cell r="B3565" t="str">
            <v>8503456	ESPOS</v>
          </cell>
          <cell r="C3565" t="str">
            <v/>
          </cell>
          <cell r="D3565">
            <v>0</v>
          </cell>
        </row>
        <row r="3566">
          <cell r="A3566">
            <v>8503456</v>
          </cell>
          <cell r="B3566" t="str">
            <v>8503456</v>
          </cell>
          <cell r="C3566" t="str">
            <v>ESPOSA MARSHALL RER</v>
          </cell>
          <cell r="D3566">
            <v>0</v>
          </cell>
        </row>
        <row r="3567">
          <cell r="A3567" t="str">
            <v/>
          </cell>
          <cell r="B3567" t="str">
            <v>8503457	ESPOS</v>
          </cell>
          <cell r="C3567" t="str">
            <v/>
          </cell>
          <cell r="D3567">
            <v>0</v>
          </cell>
        </row>
        <row r="3568">
          <cell r="A3568">
            <v>8503457</v>
          </cell>
          <cell r="B3568" t="str">
            <v>8503457</v>
          </cell>
          <cell r="C3568" t="str">
            <v>ESPOSA ALCATRAZ RER</v>
          </cell>
          <cell r="D3568">
            <v>18454.79</v>
          </cell>
        </row>
        <row r="3569">
          <cell r="A3569" t="str">
            <v/>
          </cell>
          <cell r="B3569" t="str">
            <v>8503458	ESPOS</v>
          </cell>
          <cell r="C3569" t="str">
            <v/>
          </cell>
          <cell r="D3569">
            <v>0</v>
          </cell>
        </row>
        <row r="3570">
          <cell r="A3570">
            <v>8503458</v>
          </cell>
          <cell r="B3570" t="str">
            <v>8503458</v>
          </cell>
          <cell r="C3570" t="str">
            <v>ESPOSAS TORO</v>
          </cell>
          <cell r="D3570">
            <v>0</v>
          </cell>
        </row>
        <row r="3571">
          <cell r="A3571">
            <v>8503500</v>
          </cell>
          <cell r="B3571" t="str">
            <v>8503500</v>
          </cell>
          <cell r="C3571" t="str">
            <v>PROT. PAC BRAZO CODO Y ANTEBRAZO RER</v>
          </cell>
          <cell r="D3571">
            <v>0</v>
          </cell>
        </row>
        <row r="3572">
          <cell r="A3572">
            <v>8503505</v>
          </cell>
          <cell r="B3572" t="str">
            <v>8503505</v>
          </cell>
          <cell r="C3572" t="str">
            <v>LINTERNA TRASERA BICI LUG</v>
          </cell>
          <cell r="D3572">
            <v>283.97000000000003</v>
          </cell>
        </row>
        <row r="3573">
          <cell r="A3573">
            <v>8503600</v>
          </cell>
          <cell r="B3573" t="str">
            <v>8503600</v>
          </cell>
          <cell r="C3573" t="str">
            <v>KIT RODILLERAS Y CODERAS TACTICAS 5637-2</v>
          </cell>
          <cell r="D3573">
            <v>1768</v>
          </cell>
        </row>
        <row r="3574">
          <cell r="A3574">
            <v>8503638</v>
          </cell>
          <cell r="B3574" t="str">
            <v>8503638</v>
          </cell>
          <cell r="C3574" t="str">
            <v>PROT.CODO XTL 838 XTR</v>
          </cell>
          <cell r="D3574">
            <v>3302.21</v>
          </cell>
        </row>
        <row r="3575">
          <cell r="A3575">
            <v>8503639</v>
          </cell>
          <cell r="B3575" t="str">
            <v>8503639</v>
          </cell>
          <cell r="C3575" t="str">
            <v>PROT RODILLA XTL 839 XTR</v>
          </cell>
          <cell r="D3575">
            <v>3302.21</v>
          </cell>
        </row>
        <row r="3576">
          <cell r="A3576" t="str">
            <v/>
          </cell>
          <cell r="B3576" t="str">
            <v>8503712	SABLE</v>
          </cell>
          <cell r="C3576" t="str">
            <v/>
          </cell>
          <cell r="D3576">
            <v>0</v>
          </cell>
        </row>
        <row r="3577">
          <cell r="A3577">
            <v>8503712</v>
          </cell>
          <cell r="B3577" t="str">
            <v>8503712</v>
          </cell>
          <cell r="C3577" t="str">
            <v>SABLE CORTO RER</v>
          </cell>
          <cell r="D3577">
            <v>0</v>
          </cell>
        </row>
        <row r="3578">
          <cell r="A3578">
            <v>8503716</v>
          </cell>
          <cell r="B3578" t="str">
            <v>8503716</v>
          </cell>
          <cell r="C3578" t="str">
            <v>BASTON DE CAUCHO BG46 SOL</v>
          </cell>
          <cell r="D3578">
            <v>1442.34</v>
          </cell>
        </row>
        <row r="3579">
          <cell r="A3579">
            <v>8503750</v>
          </cell>
          <cell r="B3579" t="str">
            <v>8503750</v>
          </cell>
          <cell r="C3579" t="str">
            <v>PROTECTOR DE RODILLA E.Z.</v>
          </cell>
          <cell r="D3579">
            <v>2567.2199999999998</v>
          </cell>
        </row>
        <row r="3580">
          <cell r="A3580">
            <v>8503760</v>
          </cell>
          <cell r="B3580" t="str">
            <v>8503760</v>
          </cell>
          <cell r="C3580" t="str">
            <v>PROTECTOR DE CODO E.Z.</v>
          </cell>
          <cell r="D3580">
            <v>2567.2199999999998</v>
          </cell>
        </row>
        <row r="3581">
          <cell r="A3581" t="str">
            <v/>
          </cell>
          <cell r="B3581" t="str">
            <v>8503800	SET 4</v>
          </cell>
          <cell r="C3581" t="str">
            <v/>
          </cell>
          <cell r="D3581">
            <v>0</v>
          </cell>
        </row>
        <row r="3582">
          <cell r="A3582">
            <v>8503800</v>
          </cell>
          <cell r="B3582" t="str">
            <v>8503800</v>
          </cell>
          <cell r="C3582" t="str">
            <v>SET 4 ANTEOJOS IMP</v>
          </cell>
          <cell r="D3582">
            <v>0</v>
          </cell>
        </row>
        <row r="3583">
          <cell r="A3583">
            <v>8503801</v>
          </cell>
          <cell r="B3583" t="str">
            <v>8503801</v>
          </cell>
          <cell r="C3583" t="str">
            <v>MASCARA CON VISERA 0.23 X 0.24 MT POLICA</v>
          </cell>
          <cell r="D3583">
            <v>1154.5999999999999</v>
          </cell>
        </row>
        <row r="3584">
          <cell r="A3584">
            <v>8503802</v>
          </cell>
          <cell r="B3584" t="str">
            <v>8503802</v>
          </cell>
          <cell r="C3584" t="str">
            <v>MASCARA REBATIBLE</v>
          </cell>
          <cell r="D3584">
            <v>0</v>
          </cell>
        </row>
        <row r="3585">
          <cell r="A3585">
            <v>8503803</v>
          </cell>
          <cell r="B3585" t="str">
            <v>8503803</v>
          </cell>
          <cell r="C3585" t="str">
            <v>MASCARA PREMIUM CON VISERA 0.23 X 0.41MT</v>
          </cell>
          <cell r="D3585">
            <v>1582.7</v>
          </cell>
        </row>
        <row r="3586">
          <cell r="A3586">
            <v>8503804</v>
          </cell>
          <cell r="B3586" t="str">
            <v>8503804</v>
          </cell>
          <cell r="C3586" t="str">
            <v>MASCARA CON VISERA P/NINIOS</v>
          </cell>
          <cell r="D3586">
            <v>0</v>
          </cell>
        </row>
        <row r="3587">
          <cell r="A3587" t="str">
            <v/>
          </cell>
          <cell r="B3587" t="str">
            <v>8503808	MASCA</v>
          </cell>
          <cell r="C3587" t="str">
            <v/>
          </cell>
          <cell r="D3587">
            <v>0</v>
          </cell>
        </row>
        <row r="3588">
          <cell r="A3588">
            <v>8503808</v>
          </cell>
          <cell r="B3588" t="str">
            <v>8503808</v>
          </cell>
          <cell r="C3588" t="str">
            <v>MASCARA REBATIBLE 0.23 X 0.24 MT POLICA</v>
          </cell>
          <cell r="D3588">
            <v>0</v>
          </cell>
        </row>
        <row r="3589">
          <cell r="A3589">
            <v>8503820</v>
          </cell>
          <cell r="B3589" t="str">
            <v>8503820</v>
          </cell>
          <cell r="C3589" t="str">
            <v>PROTECTOR VISUAL ARGON ANTEOJO</v>
          </cell>
          <cell r="D3589">
            <v>387.89</v>
          </cell>
        </row>
        <row r="3590">
          <cell r="A3590" t="str">
            <v/>
          </cell>
          <cell r="B3590" t="str">
            <v>8503821	ANTIP</v>
          </cell>
          <cell r="C3590" t="str">
            <v/>
          </cell>
          <cell r="D3590">
            <v>0</v>
          </cell>
        </row>
        <row r="3591">
          <cell r="A3591">
            <v>8503821</v>
          </cell>
          <cell r="B3591" t="str">
            <v>8503821</v>
          </cell>
          <cell r="C3591" t="str">
            <v>ANTIPARRA SPORT 2003YT/13.80</v>
          </cell>
          <cell r="D3591">
            <v>0</v>
          </cell>
        </row>
        <row r="3592">
          <cell r="A3592">
            <v>8503822</v>
          </cell>
          <cell r="B3592" t="str">
            <v>8503822</v>
          </cell>
          <cell r="C3592" t="str">
            <v>ANTIPARRA SPORT 3000BM/19.00 GLA</v>
          </cell>
          <cell r="D3592">
            <v>3428.06</v>
          </cell>
        </row>
        <row r="3593">
          <cell r="A3593">
            <v>8503823</v>
          </cell>
          <cell r="B3593" t="str">
            <v>8503823</v>
          </cell>
          <cell r="C3593" t="str">
            <v>ANTIPARRA 3000MS/19.00 GLA</v>
          </cell>
          <cell r="D3593">
            <v>3428.06</v>
          </cell>
        </row>
        <row r="3594">
          <cell r="A3594">
            <v>8503824</v>
          </cell>
          <cell r="B3594" t="str">
            <v>8503824</v>
          </cell>
          <cell r="C3594" t="str">
            <v>ANTIPARRA 3000RM/19.00 GLA</v>
          </cell>
          <cell r="D3594">
            <v>3408.19</v>
          </cell>
        </row>
        <row r="3595">
          <cell r="A3595" t="str">
            <v/>
          </cell>
          <cell r="B3595" t="str">
            <v>8503825	ANTIP</v>
          </cell>
          <cell r="C3595" t="str">
            <v/>
          </cell>
          <cell r="D3595">
            <v>0</v>
          </cell>
        </row>
        <row r="3596">
          <cell r="A3596">
            <v>8503825</v>
          </cell>
          <cell r="B3596" t="str">
            <v>8503825</v>
          </cell>
          <cell r="C3596" t="str">
            <v>ANTIPARRA SPORT 3007PL/21.3</v>
          </cell>
          <cell r="D3596">
            <v>0</v>
          </cell>
        </row>
        <row r="3597">
          <cell r="A3597" t="str">
            <v/>
          </cell>
          <cell r="B3597" t="str">
            <v>8503826	ANTIP</v>
          </cell>
          <cell r="C3597" t="str">
            <v/>
          </cell>
          <cell r="D3597">
            <v>0</v>
          </cell>
        </row>
        <row r="3598">
          <cell r="A3598">
            <v>8503826</v>
          </cell>
          <cell r="B3598" t="str">
            <v>8503826</v>
          </cell>
          <cell r="C3598" t="str">
            <v>ANTIPARRA SPORT 3007RP/21.3</v>
          </cell>
          <cell r="D3598">
            <v>0</v>
          </cell>
        </row>
        <row r="3599">
          <cell r="A3599" t="str">
            <v/>
          </cell>
          <cell r="B3599" t="str">
            <v>8503827	ANTIP</v>
          </cell>
          <cell r="C3599" t="str">
            <v/>
          </cell>
          <cell r="D3599">
            <v>0</v>
          </cell>
        </row>
        <row r="3600">
          <cell r="A3600">
            <v>8503827</v>
          </cell>
          <cell r="B3600" t="str">
            <v>8503827</v>
          </cell>
          <cell r="C3600" t="str">
            <v>ANTIPARRA SPORT 3009PL/21.30</v>
          </cell>
          <cell r="D3600">
            <v>0</v>
          </cell>
        </row>
        <row r="3601">
          <cell r="A3601" t="str">
            <v/>
          </cell>
          <cell r="B3601" t="str">
            <v>8503828	ANTIP</v>
          </cell>
          <cell r="C3601" t="str">
            <v/>
          </cell>
          <cell r="D3601">
            <v>0</v>
          </cell>
        </row>
        <row r="3602">
          <cell r="A3602">
            <v>8503828</v>
          </cell>
          <cell r="B3602" t="str">
            <v>8503828</v>
          </cell>
          <cell r="C3602" t="str">
            <v>ANTIPARRA SPORT 3009RP/21.30</v>
          </cell>
          <cell r="D3602">
            <v>0</v>
          </cell>
        </row>
        <row r="3603">
          <cell r="A3603" t="str">
            <v/>
          </cell>
          <cell r="B3603" t="str">
            <v>8503829	ANTIP</v>
          </cell>
          <cell r="C3603" t="str">
            <v/>
          </cell>
          <cell r="D3603">
            <v>0</v>
          </cell>
        </row>
        <row r="3604">
          <cell r="A3604">
            <v>8503829</v>
          </cell>
          <cell r="B3604" t="str">
            <v>8503829</v>
          </cell>
          <cell r="C3604" t="str">
            <v>ANTIPARRA SPORT KITX3 3011ST/35.15</v>
          </cell>
          <cell r="D3604">
            <v>0</v>
          </cell>
        </row>
        <row r="3605">
          <cell r="A3605" t="str">
            <v/>
          </cell>
          <cell r="B3605" t="str">
            <v>8503830	ANTIP</v>
          </cell>
          <cell r="C3605" t="str">
            <v/>
          </cell>
          <cell r="D3605">
            <v>0</v>
          </cell>
        </row>
        <row r="3606">
          <cell r="A3606">
            <v>8503830</v>
          </cell>
          <cell r="B3606" t="str">
            <v>8503830</v>
          </cell>
          <cell r="C3606" t="str">
            <v>ANTIPARRA SPORT 3101SM/13.80</v>
          </cell>
          <cell r="D3606">
            <v>0</v>
          </cell>
        </row>
        <row r="3607">
          <cell r="A3607" t="str">
            <v/>
          </cell>
          <cell r="B3607" t="str">
            <v>8503831	ANTIP</v>
          </cell>
          <cell r="C3607" t="str">
            <v/>
          </cell>
          <cell r="D3607">
            <v>0</v>
          </cell>
        </row>
        <row r="3608">
          <cell r="A3608">
            <v>8503831</v>
          </cell>
          <cell r="B3608" t="str">
            <v>8503831</v>
          </cell>
          <cell r="C3608" t="str">
            <v>ANTIPARRA SPORT 3104CM/11.85 GLA</v>
          </cell>
          <cell r="D3608">
            <v>0</v>
          </cell>
        </row>
        <row r="3609">
          <cell r="A3609">
            <v>8503832</v>
          </cell>
          <cell r="B3609" t="str">
            <v>8503832</v>
          </cell>
          <cell r="C3609" t="str">
            <v>ANTIPARRA SPORT 3104DR/11.85 GLA</v>
          </cell>
          <cell r="D3609">
            <v>2344.9499999999998</v>
          </cell>
        </row>
        <row r="3610">
          <cell r="A3610" t="str">
            <v/>
          </cell>
          <cell r="B3610" t="str">
            <v>8503833	ANTIP</v>
          </cell>
          <cell r="C3610" t="str">
            <v/>
          </cell>
          <cell r="D3610">
            <v>0</v>
          </cell>
        </row>
        <row r="3611">
          <cell r="A3611">
            <v>8503833</v>
          </cell>
          <cell r="B3611" t="str">
            <v>8503833</v>
          </cell>
          <cell r="C3611" t="str">
            <v>ANTIPARRA SPORT 3104SM/11.85</v>
          </cell>
          <cell r="D3611">
            <v>0</v>
          </cell>
        </row>
        <row r="3612">
          <cell r="A3612" t="str">
            <v/>
          </cell>
          <cell r="B3612" t="str">
            <v>8503834	ANTIP</v>
          </cell>
          <cell r="C3612" t="str">
            <v/>
          </cell>
          <cell r="D3612">
            <v>0</v>
          </cell>
        </row>
        <row r="3613">
          <cell r="A3613">
            <v>8503834</v>
          </cell>
          <cell r="B3613" t="str">
            <v>8503834</v>
          </cell>
          <cell r="C3613" t="str">
            <v>ANTIPARRA SPORT MIMET DIG</v>
          </cell>
          <cell r="D3613">
            <v>0</v>
          </cell>
        </row>
        <row r="3614">
          <cell r="A3614" t="str">
            <v/>
          </cell>
          <cell r="B3614" t="str">
            <v>8503835	ANTIP</v>
          </cell>
          <cell r="C3614" t="str">
            <v/>
          </cell>
          <cell r="D3614">
            <v>0</v>
          </cell>
        </row>
        <row r="3615">
          <cell r="A3615">
            <v>8503835</v>
          </cell>
          <cell r="B3615" t="str">
            <v>8503835</v>
          </cell>
          <cell r="C3615" t="str">
            <v>ANTIPARRA/LENTES SPORT C SUJETADOR RER</v>
          </cell>
          <cell r="D3615">
            <v>0</v>
          </cell>
        </row>
        <row r="3616">
          <cell r="A3616" t="str">
            <v/>
          </cell>
          <cell r="B3616" t="str">
            <v>8503836	ANTIP</v>
          </cell>
          <cell r="C3616" t="str">
            <v/>
          </cell>
          <cell r="D3616">
            <v>0</v>
          </cell>
        </row>
        <row r="3617">
          <cell r="A3617">
            <v>8503836</v>
          </cell>
          <cell r="B3617" t="str">
            <v>8503836</v>
          </cell>
          <cell r="C3617" t="str">
            <v>ANTIPARRA/LENTES 3 EN 1 C SUJETADOR</v>
          </cell>
          <cell r="D3617">
            <v>0</v>
          </cell>
        </row>
        <row r="3618">
          <cell r="A3618" t="str">
            <v/>
          </cell>
          <cell r="B3618" t="str">
            <v>8503837	LENTE</v>
          </cell>
          <cell r="C3618" t="str">
            <v/>
          </cell>
          <cell r="D3618">
            <v>0</v>
          </cell>
        </row>
        <row r="3619">
          <cell r="A3619">
            <v>8503837</v>
          </cell>
          <cell r="B3619" t="str">
            <v>8503837</v>
          </cell>
          <cell r="C3619" t="str">
            <v>LENTES PYRAMEX XSG KIT BALLIST CLEAR MIN</v>
          </cell>
          <cell r="D3619">
            <v>0</v>
          </cell>
        </row>
        <row r="3620">
          <cell r="A3620" t="str">
            <v/>
          </cell>
          <cell r="B3620" t="str">
            <v>8503853	PROTE</v>
          </cell>
          <cell r="C3620" t="str">
            <v/>
          </cell>
          <cell r="D3620">
            <v>0</v>
          </cell>
        </row>
        <row r="3621">
          <cell r="A3621">
            <v>8503853</v>
          </cell>
          <cell r="B3621" t="str">
            <v>8503853</v>
          </cell>
          <cell r="C3621" t="str">
            <v>PROTECTOR DE MUSLO BM</v>
          </cell>
          <cell r="D3621">
            <v>0</v>
          </cell>
        </row>
        <row r="3622">
          <cell r="A3622" t="str">
            <v/>
          </cell>
          <cell r="B3622" t="str">
            <v>8503888	PROT.</v>
          </cell>
          <cell r="C3622" t="str">
            <v/>
          </cell>
          <cell r="D3622">
            <v>0</v>
          </cell>
        </row>
        <row r="3623">
          <cell r="A3623">
            <v>8503888</v>
          </cell>
          <cell r="B3623" t="str">
            <v>8503888</v>
          </cell>
          <cell r="C3623" t="str">
            <v>PROT. PI INGLE RER</v>
          </cell>
          <cell r="D3623">
            <v>0</v>
          </cell>
        </row>
        <row r="3624">
          <cell r="A3624">
            <v>8503901</v>
          </cell>
          <cell r="B3624" t="str">
            <v>8503901</v>
          </cell>
          <cell r="C3624" t="str">
            <v>TONFA POLICARBONATO RERDA RER201</v>
          </cell>
          <cell r="D3624">
            <v>3432</v>
          </cell>
        </row>
        <row r="3625">
          <cell r="A3625">
            <v>8503983</v>
          </cell>
          <cell r="B3625" t="str">
            <v>8503983</v>
          </cell>
          <cell r="C3625" t="str">
            <v>PALMA BORD ORO CELESTE 11 HOJAS CAMI DG</v>
          </cell>
          <cell r="D3625">
            <v>3016</v>
          </cell>
        </row>
        <row r="3626">
          <cell r="A3626">
            <v>8503984</v>
          </cell>
          <cell r="B3626" t="str">
            <v>8503984</v>
          </cell>
          <cell r="C3626" t="str">
            <v>PALMA BORD ORO AZUL 11 HOJAS CHAQUET DG</v>
          </cell>
          <cell r="D3626">
            <v>3536</v>
          </cell>
        </row>
        <row r="3627">
          <cell r="A3627" t="str">
            <v/>
          </cell>
          <cell r="B3627" t="str">
            <v>8503999	TONFA</v>
          </cell>
          <cell r="C3627" t="str">
            <v/>
          </cell>
          <cell r="D3627">
            <v>0</v>
          </cell>
        </row>
        <row r="3628">
          <cell r="A3628">
            <v>8503999</v>
          </cell>
          <cell r="B3628" t="str">
            <v>8503999</v>
          </cell>
          <cell r="C3628" t="str">
            <v>TONFA TECH. POLICE TP60 SOL</v>
          </cell>
          <cell r="D3628">
            <v>0</v>
          </cell>
        </row>
        <row r="3629">
          <cell r="A3629" t="str">
            <v/>
          </cell>
          <cell r="B3629" t="str">
            <v>8505000	PECT</v>
          </cell>
          <cell r="C3629" t="str">
            <v/>
          </cell>
          <cell r="D3629">
            <v>0</v>
          </cell>
        </row>
        <row r="3630">
          <cell r="A3630">
            <v>8505000</v>
          </cell>
          <cell r="B3630" t="str">
            <v>8505000</v>
          </cell>
          <cell r="C3630" t="str">
            <v>PECT ESC CADETES BARRA BL-AZ-NE BI</v>
          </cell>
          <cell r="D3630">
            <v>0</v>
          </cell>
        </row>
        <row r="3631">
          <cell r="A3631">
            <v>8505001</v>
          </cell>
          <cell r="B3631" t="str">
            <v>8505001</v>
          </cell>
          <cell r="C3631" t="str">
            <v>PECT. B/DENS. 1 ROMBO CHICO RER</v>
          </cell>
          <cell r="D3631">
            <v>235.87</v>
          </cell>
        </row>
        <row r="3632">
          <cell r="A3632">
            <v>8505002</v>
          </cell>
          <cell r="B3632" t="str">
            <v>8505002</v>
          </cell>
          <cell r="C3632" t="str">
            <v>PECT. B/DENS. 2 ROMBOS CHIC BI</v>
          </cell>
          <cell r="D3632">
            <v>235.87</v>
          </cell>
        </row>
        <row r="3633">
          <cell r="A3633">
            <v>8505003</v>
          </cell>
          <cell r="B3633" t="str">
            <v>8505003</v>
          </cell>
          <cell r="C3633" t="str">
            <v>BASE DE TELA</v>
          </cell>
          <cell r="D3633">
            <v>294.83999999999997</v>
          </cell>
        </row>
        <row r="3634">
          <cell r="A3634" t="str">
            <v/>
          </cell>
          <cell r="B3634" t="str">
            <v>8505004	PECT.</v>
          </cell>
          <cell r="C3634" t="str">
            <v/>
          </cell>
          <cell r="D3634">
            <v>0</v>
          </cell>
        </row>
        <row r="3635">
          <cell r="A3635">
            <v>8505004</v>
          </cell>
          <cell r="B3635" t="str">
            <v>8505004</v>
          </cell>
          <cell r="C3635" t="str">
            <v>PECT. B/DENS. 3 ROMBOS RER</v>
          </cell>
          <cell r="D3635">
            <v>235.87</v>
          </cell>
        </row>
        <row r="3636">
          <cell r="A3636" t="str">
            <v/>
          </cell>
          <cell r="B3636" t="str">
            <v>8505005	PECT.</v>
          </cell>
          <cell r="C3636" t="str">
            <v/>
          </cell>
          <cell r="D3636">
            <v>0</v>
          </cell>
        </row>
        <row r="3637">
          <cell r="A3637">
            <v>8505005</v>
          </cell>
          <cell r="B3637" t="str">
            <v>8505005</v>
          </cell>
          <cell r="C3637" t="str">
            <v>PECT. B/DENS. 1 ROMBO SERRE RER</v>
          </cell>
          <cell r="D3637">
            <v>0</v>
          </cell>
        </row>
        <row r="3638">
          <cell r="A3638">
            <v>8505006</v>
          </cell>
          <cell r="B3638" t="str">
            <v>8505006</v>
          </cell>
          <cell r="C3638" t="str">
            <v>PECT. B/DENS. 2 ROMBOS Y SE RER</v>
          </cell>
          <cell r="D3638">
            <v>294.83999999999997</v>
          </cell>
        </row>
        <row r="3639">
          <cell r="A3639" t="str">
            <v/>
          </cell>
          <cell r="B3639" t="str">
            <v>8505007	PECT.</v>
          </cell>
          <cell r="C3639" t="str">
            <v/>
          </cell>
          <cell r="D3639">
            <v>0</v>
          </cell>
        </row>
        <row r="3640">
          <cell r="A3640">
            <v>8505007</v>
          </cell>
          <cell r="B3640" t="str">
            <v>8505007</v>
          </cell>
          <cell r="C3640" t="str">
            <v>PECT. B/DENS. 1 ROMBO Y PAL RER</v>
          </cell>
          <cell r="D3640">
            <v>294.83999999999997</v>
          </cell>
        </row>
        <row r="3641">
          <cell r="A3641" t="str">
            <v/>
          </cell>
          <cell r="B3641" t="str">
            <v>8505008	PECT.</v>
          </cell>
          <cell r="C3641" t="str">
            <v/>
          </cell>
          <cell r="D3641">
            <v>0</v>
          </cell>
        </row>
        <row r="3642">
          <cell r="A3642">
            <v>8505008</v>
          </cell>
          <cell r="B3642" t="str">
            <v>8505008</v>
          </cell>
          <cell r="C3642" t="str">
            <v>PECT. B/DENS. 2 ROMBOS Y PA RER</v>
          </cell>
          <cell r="D3642">
            <v>235.87</v>
          </cell>
        </row>
        <row r="3643">
          <cell r="A3643" t="str">
            <v/>
          </cell>
          <cell r="B3643" t="str">
            <v>8505009	INSIG</v>
          </cell>
          <cell r="C3643" t="str">
            <v/>
          </cell>
          <cell r="D3643">
            <v>0</v>
          </cell>
        </row>
        <row r="3644">
          <cell r="A3644">
            <v>8505009</v>
          </cell>
          <cell r="B3644" t="str">
            <v>8505009</v>
          </cell>
          <cell r="C3644" t="str">
            <v>INSIG BI SARG PRIMERO</v>
          </cell>
          <cell r="D3644">
            <v>0</v>
          </cell>
        </row>
        <row r="3645">
          <cell r="A3645" t="str">
            <v/>
          </cell>
          <cell r="B3645" t="str">
            <v>8505010	PECT</v>
          </cell>
          <cell r="C3645" t="str">
            <v/>
          </cell>
          <cell r="D3645">
            <v>0</v>
          </cell>
        </row>
        <row r="3646">
          <cell r="A3646">
            <v>8505010</v>
          </cell>
          <cell r="B3646" t="str">
            <v>8505010</v>
          </cell>
          <cell r="C3646" t="str">
            <v>PECT BORD SAN LUIS  1 LINEA RER</v>
          </cell>
          <cell r="D3646">
            <v>0</v>
          </cell>
        </row>
        <row r="3647">
          <cell r="A3647" t="str">
            <v/>
          </cell>
          <cell r="B3647" t="str">
            <v>8505011	PECT</v>
          </cell>
          <cell r="C3647" t="str">
            <v/>
          </cell>
          <cell r="D3647">
            <v>0</v>
          </cell>
        </row>
        <row r="3648">
          <cell r="A3648">
            <v>8505011</v>
          </cell>
          <cell r="B3648" t="str">
            <v>8505011</v>
          </cell>
          <cell r="C3648" t="str">
            <v>PECT BORD SAN LUIS  2 LINEAS RER</v>
          </cell>
          <cell r="D3648">
            <v>0</v>
          </cell>
        </row>
        <row r="3649">
          <cell r="A3649">
            <v>8505012</v>
          </cell>
          <cell r="B3649" t="str">
            <v>8505012</v>
          </cell>
          <cell r="C3649" t="str">
            <v>PECT BORD SAN LUIS 3 ESTR PLAT GR BI</v>
          </cell>
          <cell r="D3649">
            <v>222.37</v>
          </cell>
        </row>
        <row r="3650">
          <cell r="A3650" t="str">
            <v/>
          </cell>
          <cell r="B3650" t="str">
            <v>8505013	GRUPO</v>
          </cell>
          <cell r="C3650" t="str">
            <v/>
          </cell>
          <cell r="D3650">
            <v>0</v>
          </cell>
        </row>
        <row r="3651">
          <cell r="A3651">
            <v>8505013</v>
          </cell>
          <cell r="B3651" t="str">
            <v>8505013</v>
          </cell>
          <cell r="C3651" t="str">
            <v>GRUPO SANGUINEO MOSQUETON/LLAVERO RER</v>
          </cell>
          <cell r="D3651">
            <v>0</v>
          </cell>
        </row>
        <row r="3652">
          <cell r="A3652">
            <v>8505014</v>
          </cell>
          <cell r="B3652" t="str">
            <v>8505014</v>
          </cell>
          <cell r="C3652" t="str">
            <v>PECT. GRUPO SANGUINEO   BARG BI</v>
          </cell>
          <cell r="D3652">
            <v>235.87</v>
          </cell>
        </row>
        <row r="3653">
          <cell r="A3653">
            <v>8505015</v>
          </cell>
          <cell r="B3653" t="str">
            <v>8505015</v>
          </cell>
          <cell r="C3653" t="str">
            <v>GRIFA POLICIA GALLO PAR RER</v>
          </cell>
          <cell r="D3653">
            <v>36.1</v>
          </cell>
        </row>
        <row r="3654">
          <cell r="A3654">
            <v>8505016</v>
          </cell>
          <cell r="B3654" t="str">
            <v>8505016</v>
          </cell>
          <cell r="C3654" t="str">
            <v>GRUPO SANGUINEO CUADRADO BI</v>
          </cell>
          <cell r="D3654">
            <v>235.87</v>
          </cell>
        </row>
        <row r="3655">
          <cell r="A3655">
            <v>8505017</v>
          </cell>
          <cell r="B3655" t="str">
            <v>8505017</v>
          </cell>
          <cell r="C3655" t="str">
            <v>GRIFA INFANTERIA EL PAR RER</v>
          </cell>
          <cell r="D3655">
            <v>0</v>
          </cell>
        </row>
        <row r="3656">
          <cell r="A3656" t="str">
            <v/>
          </cell>
          <cell r="B3656" t="str">
            <v>8505018	GRIFA</v>
          </cell>
          <cell r="C3656" t="str">
            <v/>
          </cell>
          <cell r="D3656">
            <v>0</v>
          </cell>
        </row>
        <row r="3657">
          <cell r="A3657">
            <v>8505018</v>
          </cell>
          <cell r="B3657" t="str">
            <v>8505018</v>
          </cell>
          <cell r="C3657" t="str">
            <v>GRIFA BOMBEROS EL PAR RER</v>
          </cell>
          <cell r="D3657">
            <v>0</v>
          </cell>
        </row>
        <row r="3658">
          <cell r="A3658">
            <v>8505019</v>
          </cell>
          <cell r="B3658" t="str">
            <v>8505019</v>
          </cell>
          <cell r="C3658" t="str">
            <v>GRIFA CABALLERIA EL PAR RER</v>
          </cell>
          <cell r="D3658">
            <v>36.1</v>
          </cell>
        </row>
        <row r="3659">
          <cell r="A3659" t="str">
            <v/>
          </cell>
          <cell r="B3659" t="str">
            <v>8505020	GRIFA</v>
          </cell>
          <cell r="C3659" t="str">
            <v/>
          </cell>
          <cell r="D3659">
            <v>0</v>
          </cell>
        </row>
        <row r="3660">
          <cell r="A3660">
            <v>8505020</v>
          </cell>
          <cell r="B3660" t="str">
            <v>8505020</v>
          </cell>
          <cell r="C3660" t="str">
            <v>GRIFA PENITENCIARIA EL PAR RER</v>
          </cell>
          <cell r="D3660">
            <v>0</v>
          </cell>
        </row>
        <row r="3661">
          <cell r="A3661">
            <v>8505021</v>
          </cell>
          <cell r="B3661" t="str">
            <v>8505021</v>
          </cell>
          <cell r="C3661" t="str">
            <v>PECT ESC CADETES 1 BARRA BL OJAL BI</v>
          </cell>
          <cell r="D3661">
            <v>185.49</v>
          </cell>
        </row>
        <row r="3662">
          <cell r="A3662">
            <v>8505022</v>
          </cell>
          <cell r="B3662" t="str">
            <v>8505022</v>
          </cell>
          <cell r="C3662" t="str">
            <v>PECT ESC CADETES 2 BARRAS BL OJAL BI</v>
          </cell>
          <cell r="D3662">
            <v>141.37</v>
          </cell>
        </row>
        <row r="3663">
          <cell r="A3663">
            <v>850502201</v>
          </cell>
          <cell r="B3663" t="str">
            <v>850502201</v>
          </cell>
          <cell r="C3663" t="str">
            <v>PECT. BORD. ORO SANTA CRUZ CRIO. INSP.</v>
          </cell>
          <cell r="D3663">
            <v>436.79</v>
          </cell>
        </row>
        <row r="3664">
          <cell r="A3664">
            <v>8505023</v>
          </cell>
          <cell r="B3664" t="str">
            <v>8505023</v>
          </cell>
          <cell r="C3664" t="str">
            <v>PECT ESC CADETES 1 BARRA AZ BI</v>
          </cell>
          <cell r="D3664">
            <v>176.9</v>
          </cell>
        </row>
        <row r="3665">
          <cell r="A3665">
            <v>850502302</v>
          </cell>
          <cell r="B3665" t="str">
            <v>850502302</v>
          </cell>
          <cell r="C3665" t="str">
            <v>PECT. BORD. ORO SANTA CRUZ CRIO. MAYOR</v>
          </cell>
          <cell r="D3665">
            <v>545.99</v>
          </cell>
        </row>
        <row r="3666">
          <cell r="A3666">
            <v>8505024</v>
          </cell>
          <cell r="B3666" t="str">
            <v>8505024</v>
          </cell>
          <cell r="C3666" t="str">
            <v>PECT ESC CADETES 2 BARRAS AZ BI</v>
          </cell>
          <cell r="D3666">
            <v>176.9</v>
          </cell>
        </row>
        <row r="3667">
          <cell r="A3667">
            <v>850502403</v>
          </cell>
          <cell r="B3667" t="str">
            <v>850502403</v>
          </cell>
          <cell r="C3667" t="str">
            <v>PECT. BORD. ORO SANTA CRUZ CRIO. GRAL.</v>
          </cell>
          <cell r="D3667">
            <v>709.79</v>
          </cell>
        </row>
        <row r="3668">
          <cell r="A3668" t="str">
            <v/>
          </cell>
          <cell r="B3668" t="str">
            <v>8505025	PECT</v>
          </cell>
          <cell r="C3668" t="str">
            <v/>
          </cell>
          <cell r="D3668">
            <v>0</v>
          </cell>
        </row>
        <row r="3669">
          <cell r="A3669">
            <v>8505025</v>
          </cell>
          <cell r="B3669" t="str">
            <v>8505025</v>
          </cell>
          <cell r="C3669" t="str">
            <v>PECT BORD ORO S CRUZ JEFE 4 ESTR DG</v>
          </cell>
          <cell r="D3669">
            <v>4056</v>
          </cell>
        </row>
        <row r="3670">
          <cell r="A3670">
            <v>8505026</v>
          </cell>
          <cell r="B3670" t="str">
            <v>8505026</v>
          </cell>
          <cell r="C3670" t="str">
            <v>PECT. BORD. OF PPAL. INFANTERIA BI</v>
          </cell>
          <cell r="D3670">
            <v>235.87</v>
          </cell>
        </row>
        <row r="3671">
          <cell r="A3671" t="str">
            <v/>
          </cell>
          <cell r="B3671" t="str">
            <v>8505027	PECT</v>
          </cell>
          <cell r="C3671" t="str">
            <v/>
          </cell>
          <cell r="D3671">
            <v>0</v>
          </cell>
        </row>
        <row r="3672">
          <cell r="A3672">
            <v>8505027</v>
          </cell>
          <cell r="B3672" t="str">
            <v>8505027</v>
          </cell>
          <cell r="C3672" t="str">
            <v>PECT ESC CADETES 3 BARRAS AZ BI</v>
          </cell>
          <cell r="D3672">
            <v>0</v>
          </cell>
        </row>
        <row r="3673">
          <cell r="A3673">
            <v>8505028</v>
          </cell>
          <cell r="B3673" t="str">
            <v>8505028</v>
          </cell>
          <cell r="C3673" t="str">
            <v>PECT BORD ORO CRIO GRAL SANTA CRUZ DG</v>
          </cell>
          <cell r="D3673">
            <v>3536</v>
          </cell>
        </row>
        <row r="3674">
          <cell r="A3674">
            <v>8505029</v>
          </cell>
          <cell r="B3674" t="str">
            <v>8505029</v>
          </cell>
          <cell r="C3674" t="str">
            <v>PECT BORD ORO CRIO MAYOR SANTA CRUZ DG</v>
          </cell>
          <cell r="D3674">
            <v>2912</v>
          </cell>
        </row>
        <row r="3675">
          <cell r="A3675">
            <v>8505030</v>
          </cell>
          <cell r="B3675" t="str">
            <v>8505030</v>
          </cell>
          <cell r="C3675" t="str">
            <v>PECT BORD ORO CRIO INSP SANTA CRUZ DG</v>
          </cell>
          <cell r="D3675">
            <v>2392</v>
          </cell>
        </row>
        <row r="3676">
          <cell r="A3676">
            <v>8505031</v>
          </cell>
          <cell r="B3676" t="str">
            <v>8505031</v>
          </cell>
          <cell r="C3676" t="str">
            <v>PECT ESC CADETES 1 BARRA NE RER</v>
          </cell>
          <cell r="D3676">
            <v>141.37</v>
          </cell>
        </row>
        <row r="3677">
          <cell r="A3677">
            <v>8505032</v>
          </cell>
          <cell r="B3677" t="str">
            <v>8505032</v>
          </cell>
          <cell r="C3677" t="str">
            <v>PECT ESC CADETES 2 BARRAS NE RER</v>
          </cell>
          <cell r="D3677">
            <v>141.37</v>
          </cell>
        </row>
        <row r="3678">
          <cell r="A3678">
            <v>8505033</v>
          </cell>
          <cell r="B3678" t="str">
            <v>8505033</v>
          </cell>
          <cell r="C3678" t="str">
            <v>PEC BORD BAND INFANT CN2018 BAJA VIS BI</v>
          </cell>
          <cell r="D3678">
            <v>270.76</v>
          </cell>
        </row>
        <row r="3679">
          <cell r="A3679">
            <v>8505063</v>
          </cell>
          <cell r="B3679" t="str">
            <v>8505063</v>
          </cell>
          <cell r="C3679" t="str">
            <v>PECT. BORD. AMERICA SEGURIDAD BI</v>
          </cell>
          <cell r="D3679">
            <v>175.82</v>
          </cell>
        </row>
        <row r="3680">
          <cell r="A3680">
            <v>8505067</v>
          </cell>
          <cell r="B3680" t="str">
            <v>8505067</v>
          </cell>
          <cell r="C3680" t="str">
            <v>NOMBRE BORD GLOBAL ATENAS SA BL/RO</v>
          </cell>
          <cell r="D3680">
            <v>259.99</v>
          </cell>
        </row>
        <row r="3681">
          <cell r="A3681" t="str">
            <v/>
          </cell>
          <cell r="B3681" t="str">
            <v>8505068	NOMBR</v>
          </cell>
          <cell r="C3681" t="str">
            <v/>
          </cell>
          <cell r="D3681">
            <v>0</v>
          </cell>
        </row>
        <row r="3682">
          <cell r="A3682">
            <v>8505068</v>
          </cell>
          <cell r="B3682" t="str">
            <v>8505068</v>
          </cell>
          <cell r="C3682" t="str">
            <v>NOMBRE BORDADO LETRAS METALIZADAS BI</v>
          </cell>
          <cell r="D3682">
            <v>0</v>
          </cell>
        </row>
        <row r="3683">
          <cell r="A3683" t="str">
            <v/>
          </cell>
          <cell r="B3683" t="str">
            <v>8505069	NOMBR</v>
          </cell>
          <cell r="C3683" t="str">
            <v/>
          </cell>
          <cell r="D3683">
            <v>0</v>
          </cell>
        </row>
        <row r="3684">
          <cell r="A3684">
            <v>8505069</v>
          </cell>
          <cell r="B3684" t="str">
            <v>8505069</v>
          </cell>
          <cell r="C3684" t="str">
            <v>NOMBRE PECTO ALTA SEGURIDAD BI</v>
          </cell>
          <cell r="D3684">
            <v>0</v>
          </cell>
        </row>
        <row r="3685">
          <cell r="A3685">
            <v>8505070</v>
          </cell>
          <cell r="B3685" t="str">
            <v>8505070</v>
          </cell>
          <cell r="C3685" t="str">
            <v>NOMBRE BORDADO MENDOZA BI</v>
          </cell>
          <cell r="D3685">
            <v>316.67</v>
          </cell>
        </row>
        <row r="3686">
          <cell r="A3686" t="str">
            <v/>
          </cell>
          <cell r="B3686" t="str">
            <v>8505071	NOMBR</v>
          </cell>
          <cell r="C3686" t="str">
            <v/>
          </cell>
          <cell r="D3686">
            <v>0</v>
          </cell>
        </row>
        <row r="3687">
          <cell r="A3687">
            <v>8505071</v>
          </cell>
          <cell r="B3687" t="str">
            <v>8505071</v>
          </cell>
          <cell r="C3687" t="str">
            <v>NOMBRE BORD 2 LINEAS (NQN-TMAN) BI</v>
          </cell>
          <cell r="D3687">
            <v>0</v>
          </cell>
        </row>
        <row r="3688">
          <cell r="A3688" t="str">
            <v/>
          </cell>
          <cell r="B3688" t="str">
            <v>8505072	NOMBR</v>
          </cell>
          <cell r="C3688" t="str">
            <v/>
          </cell>
          <cell r="D3688">
            <v>0</v>
          </cell>
        </row>
        <row r="3689">
          <cell r="A3689">
            <v>8505072</v>
          </cell>
          <cell r="B3689" t="str">
            <v>8505072</v>
          </cell>
          <cell r="C3689" t="str">
            <v>NOMBRE BORDADO MZA 2UNIDADES RER</v>
          </cell>
          <cell r="D3689">
            <v>0</v>
          </cell>
        </row>
        <row r="3690">
          <cell r="A3690" t="str">
            <v/>
          </cell>
          <cell r="B3690" t="str">
            <v>8505073	NOMBR</v>
          </cell>
          <cell r="C3690" t="str">
            <v/>
          </cell>
          <cell r="D3690">
            <v>0</v>
          </cell>
        </row>
        <row r="3691">
          <cell r="A3691">
            <v>8505073</v>
          </cell>
          <cell r="B3691" t="str">
            <v>8505073</v>
          </cell>
          <cell r="C3691" t="str">
            <v>NOMBRE BORD TUC B.V. BI</v>
          </cell>
          <cell r="D3691">
            <v>0</v>
          </cell>
        </row>
        <row r="3692">
          <cell r="A3692">
            <v>8505074</v>
          </cell>
          <cell r="B3692" t="str">
            <v>8505074</v>
          </cell>
          <cell r="C3692" t="str">
            <v>NOMBRE BORD MOTORIZADA BI</v>
          </cell>
          <cell r="D3692">
            <v>188.7</v>
          </cell>
        </row>
        <row r="3693">
          <cell r="A3693">
            <v>8505075</v>
          </cell>
          <cell r="B3693" t="str">
            <v>8505075</v>
          </cell>
          <cell r="C3693" t="str">
            <v>NOMBRE BORD INFANTERIA BI</v>
          </cell>
          <cell r="D3693">
            <v>88.59</v>
          </cell>
        </row>
        <row r="3694">
          <cell r="A3694" t="str">
            <v/>
          </cell>
          <cell r="B3694" t="str">
            <v>8505076	NOMBR</v>
          </cell>
          <cell r="C3694" t="str">
            <v/>
          </cell>
          <cell r="D3694">
            <v>0</v>
          </cell>
        </row>
        <row r="3695">
          <cell r="A3695">
            <v>8505076</v>
          </cell>
          <cell r="B3695" t="str">
            <v>8505076</v>
          </cell>
          <cell r="C3695" t="str">
            <v>NOMBRE BORD + RANGO PCIA DE SANTA FE RER</v>
          </cell>
          <cell r="D3695">
            <v>0</v>
          </cell>
        </row>
        <row r="3696">
          <cell r="A3696">
            <v>8505100</v>
          </cell>
          <cell r="B3696" t="str">
            <v>8505100</v>
          </cell>
          <cell r="C3696" t="str">
            <v>BARBIJO TAPABOCA TELA ECO</v>
          </cell>
          <cell r="D3696">
            <v>11.79</v>
          </cell>
        </row>
        <row r="3697">
          <cell r="A3697">
            <v>850510012</v>
          </cell>
          <cell r="B3697" t="str">
            <v>850510012</v>
          </cell>
          <cell r="C3697" t="str">
            <v>DESODORANTE PARA CALZADO RER</v>
          </cell>
          <cell r="D3697">
            <v>0</v>
          </cell>
        </row>
        <row r="3698">
          <cell r="A3698">
            <v>8505101</v>
          </cell>
          <cell r="B3698" t="str">
            <v>8505101</v>
          </cell>
          <cell r="C3698" t="str">
            <v>PECT BORD RUEDA ALADA POL VIAL BAND RER</v>
          </cell>
          <cell r="D3698">
            <v>177.22</v>
          </cell>
        </row>
        <row r="3699">
          <cell r="A3699">
            <v>8505109</v>
          </cell>
          <cell r="B3699" t="str">
            <v>8505109</v>
          </cell>
          <cell r="C3699" t="str">
            <v>PECT BORD RUEDA ALADA VIAL BAJA VISI BI</v>
          </cell>
          <cell r="D3699">
            <v>177.22</v>
          </cell>
        </row>
        <row r="3700">
          <cell r="A3700" t="str">
            <v/>
          </cell>
          <cell r="B3700" t="str">
            <v>8505110	PECT</v>
          </cell>
          <cell r="C3700" t="str">
            <v/>
          </cell>
          <cell r="D3700">
            <v>0</v>
          </cell>
        </row>
        <row r="3701">
          <cell r="A3701">
            <v>8505110</v>
          </cell>
          <cell r="B3701" t="str">
            <v>8505110</v>
          </cell>
          <cell r="C3701" t="str">
            <v>PECT FUERZA AEREA DOS ALAS RER</v>
          </cell>
          <cell r="D3701">
            <v>0</v>
          </cell>
        </row>
        <row r="3702">
          <cell r="A3702">
            <v>8505111</v>
          </cell>
          <cell r="B3702" t="str">
            <v>8505111</v>
          </cell>
          <cell r="C3702" t="str">
            <v>PECT BORD 4 ROMB 22MM DOR DIREC RER</v>
          </cell>
          <cell r="D3702">
            <v>0</v>
          </cell>
        </row>
        <row r="3703">
          <cell r="A3703" t="str">
            <v/>
          </cell>
          <cell r="B3703" t="str">
            <v>8505118	PECT.</v>
          </cell>
          <cell r="C3703" t="str">
            <v/>
          </cell>
          <cell r="D3703">
            <v>0</v>
          </cell>
        </row>
        <row r="3704">
          <cell r="A3704">
            <v>8505118</v>
          </cell>
          <cell r="B3704" t="str">
            <v>8505118</v>
          </cell>
          <cell r="C3704" t="str">
            <v>PECT. BORD 1 ESTRELLA ANTIG BARG RER</v>
          </cell>
          <cell r="D3704">
            <v>117.94</v>
          </cell>
        </row>
        <row r="3705">
          <cell r="A3705">
            <v>8505120</v>
          </cell>
          <cell r="B3705" t="str">
            <v>8505120</v>
          </cell>
          <cell r="C3705" t="str">
            <v>PECT. BORD LMGE GIMNASIA 1ER ANIO BI</v>
          </cell>
          <cell r="D3705">
            <v>117.94</v>
          </cell>
        </row>
        <row r="3706">
          <cell r="A3706">
            <v>8505121</v>
          </cell>
          <cell r="B3706" t="str">
            <v>8505121</v>
          </cell>
          <cell r="C3706" t="str">
            <v>BASE ACRIL. 1 UNA ESTRELLA  6X2 RER</v>
          </cell>
          <cell r="D3706">
            <v>235.87</v>
          </cell>
        </row>
        <row r="3707">
          <cell r="A3707">
            <v>8505122</v>
          </cell>
          <cell r="B3707" t="str">
            <v>8505122</v>
          </cell>
          <cell r="C3707" t="str">
            <v>BASE ACRIL. 2 DOS ESTRELLAS 6X2 RER</v>
          </cell>
          <cell r="D3707">
            <v>235.87</v>
          </cell>
        </row>
        <row r="3708">
          <cell r="A3708">
            <v>8505123</v>
          </cell>
          <cell r="B3708" t="str">
            <v>8505123</v>
          </cell>
          <cell r="C3708" t="str">
            <v>BASE ACRIL. 3 TRES ESTRELLAS 2X10 RER</v>
          </cell>
          <cell r="D3708">
            <v>235.87</v>
          </cell>
        </row>
        <row r="3709">
          <cell r="A3709">
            <v>8505124</v>
          </cell>
          <cell r="B3709" t="str">
            <v>8505124</v>
          </cell>
          <cell r="C3709" t="str">
            <v>BASE ACRIL. 4 CUATRO ESTRELLAS 2X10 RER</v>
          </cell>
          <cell r="D3709">
            <v>235.87</v>
          </cell>
        </row>
        <row r="3710">
          <cell r="A3710">
            <v>8505125</v>
          </cell>
          <cell r="B3710" t="str">
            <v>8505125</v>
          </cell>
          <cell r="C3710" t="str">
            <v>BASE ACRIL. 5 CINCO ESTRELLAS 2X10 RER</v>
          </cell>
          <cell r="D3710">
            <v>235.87</v>
          </cell>
        </row>
        <row r="3711">
          <cell r="A3711">
            <v>8505126</v>
          </cell>
          <cell r="B3711" t="str">
            <v>8505126</v>
          </cell>
          <cell r="C3711" t="str">
            <v>BASE ACRIL. 6 SEIS ESTRELLAS 2X10 RER</v>
          </cell>
          <cell r="D3711">
            <v>235.87</v>
          </cell>
        </row>
        <row r="3712">
          <cell r="A3712">
            <v>8505127</v>
          </cell>
          <cell r="B3712" t="str">
            <v>8505127</v>
          </cell>
          <cell r="C3712" t="str">
            <v>PECT. BORD. PENIT. SERP RER</v>
          </cell>
          <cell r="D3712">
            <v>180.49</v>
          </cell>
        </row>
        <row r="3713">
          <cell r="A3713">
            <v>8505128</v>
          </cell>
          <cell r="B3713" t="str">
            <v>8505128</v>
          </cell>
          <cell r="C3713" t="str">
            <v>PECT BORD PENIT SETRA BI</v>
          </cell>
          <cell r="D3713">
            <v>180.49</v>
          </cell>
        </row>
        <row r="3714">
          <cell r="A3714">
            <v>8505129</v>
          </cell>
          <cell r="B3714" t="str">
            <v>8505129</v>
          </cell>
          <cell r="C3714" t="str">
            <v>PECT. BORD. PENIT. ALAS SERP  BARG BI</v>
          </cell>
          <cell r="D3714">
            <v>180.49</v>
          </cell>
        </row>
        <row r="3715">
          <cell r="A3715">
            <v>8505130</v>
          </cell>
          <cell r="B3715" t="str">
            <v>8505130</v>
          </cell>
          <cell r="C3715" t="str">
            <v>PECT. ALAS DE CHOFER TVS 465-02 BI</v>
          </cell>
          <cell r="D3715">
            <v>180.49</v>
          </cell>
        </row>
        <row r="3716">
          <cell r="A3716">
            <v>8505131</v>
          </cell>
          <cell r="B3716" t="str">
            <v>8505131</v>
          </cell>
          <cell r="C3716" t="str">
            <v>PECT. ALAS BORD MOTORISTA TVS506-13 RER</v>
          </cell>
          <cell r="D3716">
            <v>180.49</v>
          </cell>
        </row>
        <row r="3717">
          <cell r="A3717">
            <v>8505132</v>
          </cell>
          <cell r="B3717" t="str">
            <v>8505132</v>
          </cell>
          <cell r="C3717" t="str">
            <v>PECT. ALAS CHOF+MECA+MOTOR TRIPLE</v>
          </cell>
          <cell r="D3717">
            <v>412.78</v>
          </cell>
        </row>
        <row r="3718">
          <cell r="A3718">
            <v>8505133</v>
          </cell>
          <cell r="B3718" t="str">
            <v>8505133</v>
          </cell>
          <cell r="C3718" t="str">
            <v>BASE ACRIL. 2 DOS ROMBOS CHICOS 3X6 RER</v>
          </cell>
          <cell r="D3718">
            <v>235.87</v>
          </cell>
        </row>
        <row r="3719">
          <cell r="A3719">
            <v>8505134</v>
          </cell>
          <cell r="B3719" t="str">
            <v>8505134</v>
          </cell>
          <cell r="C3719" t="str">
            <v>PECT. BORD LMGE GIMNASIA 2DO ANIO BI</v>
          </cell>
          <cell r="D3719">
            <v>117.94</v>
          </cell>
        </row>
        <row r="3720">
          <cell r="A3720">
            <v>8505135</v>
          </cell>
          <cell r="B3720" t="str">
            <v>8505135</v>
          </cell>
          <cell r="C3720" t="str">
            <v>PECT. BORD LMGE GIMNASIA 3ER ANIO BI</v>
          </cell>
          <cell r="D3720">
            <v>117.94</v>
          </cell>
        </row>
        <row r="3721">
          <cell r="A3721">
            <v>8505136</v>
          </cell>
          <cell r="B3721" t="str">
            <v>8505136</v>
          </cell>
          <cell r="C3721" t="str">
            <v>PECT. BORD LMGE GIMNASIA 4TO ANIO BI</v>
          </cell>
          <cell r="D3721">
            <v>117.94</v>
          </cell>
        </row>
        <row r="3722">
          <cell r="A3722">
            <v>8505137</v>
          </cell>
          <cell r="B3722" t="str">
            <v>8505137</v>
          </cell>
          <cell r="C3722" t="str">
            <v>PECT. BORD LMGE GIMNASIA 5TO ANIO BI</v>
          </cell>
          <cell r="D3722">
            <v>117.94</v>
          </cell>
        </row>
        <row r="3723">
          <cell r="A3723">
            <v>8505138</v>
          </cell>
          <cell r="B3723" t="str">
            <v>8505138</v>
          </cell>
          <cell r="C3723" t="str">
            <v>PECT. BORD LMGE GIMNASIA 6TO ANIO BI</v>
          </cell>
          <cell r="D3723">
            <v>117.94</v>
          </cell>
        </row>
        <row r="3724">
          <cell r="A3724">
            <v>8505139</v>
          </cell>
          <cell r="B3724" t="str">
            <v>8505139</v>
          </cell>
          <cell r="C3724" t="str">
            <v>PECT. BORD. B. VISIB. AUX. BI</v>
          </cell>
          <cell r="D3724">
            <v>176.9</v>
          </cell>
        </row>
        <row r="3725">
          <cell r="A3725">
            <v>8505140</v>
          </cell>
          <cell r="B3725" t="str">
            <v>8505140</v>
          </cell>
          <cell r="C3725" t="str">
            <v>PECT. BORD. B. VISIB. AUXILIAR 1 BI</v>
          </cell>
          <cell r="D3725">
            <v>176.9</v>
          </cell>
        </row>
        <row r="3726">
          <cell r="A3726">
            <v>8505141</v>
          </cell>
          <cell r="B3726" t="str">
            <v>8505141</v>
          </cell>
          <cell r="C3726" t="str">
            <v>PECT. BORD. B. VISIB. AUX. SEGUNDO BI</v>
          </cell>
          <cell r="D3726">
            <v>176.9</v>
          </cell>
        </row>
        <row r="3727">
          <cell r="A3727">
            <v>8505142</v>
          </cell>
          <cell r="B3727" t="str">
            <v>8505142</v>
          </cell>
          <cell r="C3727" t="str">
            <v>PECT. BORD. B. VISB. AUX. MAYOR BI</v>
          </cell>
          <cell r="D3727">
            <v>176.9</v>
          </cell>
        </row>
        <row r="3728">
          <cell r="A3728">
            <v>8505149</v>
          </cell>
          <cell r="B3728" t="str">
            <v>8505149</v>
          </cell>
          <cell r="C3728" t="str">
            <v>BASE ACRIL AUXILIAR MAYOR RER</v>
          </cell>
          <cell r="D3728">
            <v>235.87</v>
          </cell>
        </row>
        <row r="3729">
          <cell r="A3729">
            <v>8505150</v>
          </cell>
          <cell r="B3729" t="str">
            <v>8505150</v>
          </cell>
          <cell r="C3729" t="str">
            <v>NO USAR PECT. BORD AUXILIAR SEGUND B.VIS</v>
          </cell>
          <cell r="D3729">
            <v>176.9</v>
          </cell>
        </row>
        <row r="3730">
          <cell r="A3730">
            <v>8505151</v>
          </cell>
          <cell r="B3730" t="str">
            <v>8505151</v>
          </cell>
          <cell r="C3730" t="str">
            <v>BASE ACRIL. 1 UN ROMBO CHICO 3X3 RER</v>
          </cell>
          <cell r="D3730">
            <v>235.87</v>
          </cell>
        </row>
        <row r="3731">
          <cell r="A3731">
            <v>8505153</v>
          </cell>
          <cell r="B3731" t="str">
            <v>8505153</v>
          </cell>
          <cell r="C3731" t="str">
            <v>BASE ACRIL. 3  ROMBOS CHICOS 8X RER</v>
          </cell>
          <cell r="D3731">
            <v>235.87</v>
          </cell>
        </row>
        <row r="3732">
          <cell r="A3732">
            <v>8505154</v>
          </cell>
          <cell r="B3732" t="str">
            <v>8505154</v>
          </cell>
          <cell r="C3732" t="str">
            <v>BASE ACRIL. AUXILIAR RER</v>
          </cell>
          <cell r="D3732">
            <v>235.87</v>
          </cell>
        </row>
        <row r="3733">
          <cell r="A3733">
            <v>8505155</v>
          </cell>
          <cell r="B3733" t="str">
            <v>8505155</v>
          </cell>
          <cell r="C3733" t="str">
            <v>BASE ACRIL. AUXILIAR 1ERA RER</v>
          </cell>
          <cell r="D3733">
            <v>235.87</v>
          </cell>
        </row>
        <row r="3734">
          <cell r="A3734">
            <v>8505156</v>
          </cell>
          <cell r="B3734" t="str">
            <v>8505156</v>
          </cell>
          <cell r="C3734" t="str">
            <v>PECT. BORD. AUXILIAR   11 BI</v>
          </cell>
          <cell r="D3734">
            <v>176.9</v>
          </cell>
        </row>
        <row r="3735">
          <cell r="A3735">
            <v>8505157</v>
          </cell>
          <cell r="B3735" t="str">
            <v>8505157</v>
          </cell>
          <cell r="C3735" t="str">
            <v>PECT. BORD. AUXILIAR PRIMERO    12 BI</v>
          </cell>
          <cell r="D3735">
            <v>176.9</v>
          </cell>
        </row>
        <row r="3736">
          <cell r="A3736">
            <v>8505158</v>
          </cell>
          <cell r="B3736" t="str">
            <v>8505158</v>
          </cell>
          <cell r="C3736" t="str">
            <v>PECT. BORD. AUXILIAR MAYOR BI</v>
          </cell>
          <cell r="D3736">
            <v>176.9</v>
          </cell>
        </row>
        <row r="3737">
          <cell r="A3737">
            <v>8505159</v>
          </cell>
          <cell r="B3737" t="str">
            <v>8505159</v>
          </cell>
          <cell r="C3737" t="str">
            <v>PECT. 1 ROMBO CHICO PLATEADO  BARG BI</v>
          </cell>
          <cell r="D3737">
            <v>235.87</v>
          </cell>
        </row>
        <row r="3738">
          <cell r="A3738">
            <v>8505160</v>
          </cell>
          <cell r="B3738" t="str">
            <v>8505160</v>
          </cell>
          <cell r="C3738" t="str">
            <v>PECT. 1 ROMBO CHICO DORADO BARG BI</v>
          </cell>
          <cell r="D3738">
            <v>235.87</v>
          </cell>
        </row>
        <row r="3739">
          <cell r="A3739">
            <v>8505161</v>
          </cell>
          <cell r="B3739" t="str">
            <v>8505161</v>
          </cell>
          <cell r="C3739" t="str">
            <v>BASE ACRIL. 1 UN ROMBO GRANDE RER</v>
          </cell>
          <cell r="D3739">
            <v>235.87</v>
          </cell>
        </row>
        <row r="3740">
          <cell r="A3740">
            <v>8505162</v>
          </cell>
          <cell r="B3740" t="str">
            <v>8505162</v>
          </cell>
          <cell r="C3740" t="str">
            <v>BASE ACRIL. 2 DOS ROMBOS GRANDES RER</v>
          </cell>
          <cell r="D3740">
            <v>235.87</v>
          </cell>
        </row>
        <row r="3741">
          <cell r="A3741">
            <v>8505163</v>
          </cell>
          <cell r="B3741" t="str">
            <v>8505163</v>
          </cell>
          <cell r="C3741" t="str">
            <v>PECT BI AUXILIAR BEIGE BI</v>
          </cell>
          <cell r="D3741">
            <v>235.87</v>
          </cell>
        </row>
        <row r="3742">
          <cell r="A3742" t="str">
            <v/>
          </cell>
          <cell r="B3742" t="str">
            <v>8505164	PECT</v>
          </cell>
          <cell r="C3742" t="str">
            <v/>
          </cell>
          <cell r="D3742">
            <v>0</v>
          </cell>
        </row>
        <row r="3743">
          <cell r="A3743">
            <v>8505164</v>
          </cell>
          <cell r="B3743" t="str">
            <v>8505164</v>
          </cell>
          <cell r="C3743" t="str">
            <v>PECT BI AUXILIAR PRIMERO BEIGE BI</v>
          </cell>
          <cell r="D3743">
            <v>0</v>
          </cell>
        </row>
        <row r="3744">
          <cell r="A3744" t="str">
            <v/>
          </cell>
          <cell r="B3744" t="str">
            <v>8505165	PECT</v>
          </cell>
          <cell r="C3744" t="str">
            <v/>
          </cell>
          <cell r="D3744">
            <v>0</v>
          </cell>
        </row>
        <row r="3745">
          <cell r="A3745">
            <v>8505165</v>
          </cell>
          <cell r="B3745" t="str">
            <v>8505165</v>
          </cell>
          <cell r="C3745" t="str">
            <v>PECT BI AUXILIAR SEGUNDO BEIGE BI</v>
          </cell>
          <cell r="D3745">
            <v>0</v>
          </cell>
        </row>
        <row r="3746">
          <cell r="A3746" t="str">
            <v/>
          </cell>
          <cell r="B3746" t="str">
            <v>8505166	PECT</v>
          </cell>
          <cell r="C3746" t="str">
            <v/>
          </cell>
          <cell r="D3746">
            <v>0</v>
          </cell>
        </row>
        <row r="3747">
          <cell r="A3747">
            <v>8505166</v>
          </cell>
          <cell r="B3747" t="str">
            <v>8505166</v>
          </cell>
          <cell r="C3747" t="str">
            <v>PECT BI AUXILIAR MAYOR BEIGE BI</v>
          </cell>
          <cell r="D3747">
            <v>0</v>
          </cell>
        </row>
        <row r="3748">
          <cell r="A3748">
            <v>8505167</v>
          </cell>
          <cell r="B3748" t="str">
            <v>8505167</v>
          </cell>
          <cell r="C3748" t="str">
            <v>PECT BORD SL 1 ESTR PLAT OF AYTE BI</v>
          </cell>
          <cell r="D3748">
            <v>353.81</v>
          </cell>
        </row>
        <row r="3749">
          <cell r="A3749">
            <v>8505168</v>
          </cell>
          <cell r="B3749" t="str">
            <v>8505168</v>
          </cell>
          <cell r="C3749" t="str">
            <v>PECT BORD SL 2 ESTR PLAT OF INSP BI</v>
          </cell>
          <cell r="D3749">
            <v>353.81</v>
          </cell>
        </row>
        <row r="3750">
          <cell r="A3750">
            <v>8505169</v>
          </cell>
          <cell r="B3750" t="str">
            <v>8505169</v>
          </cell>
          <cell r="C3750" t="str">
            <v>PECT BORD SL 3 ESTR PLAT OF PPAL BI</v>
          </cell>
          <cell r="D3750">
            <v>353.81</v>
          </cell>
        </row>
        <row r="3751">
          <cell r="A3751">
            <v>8505170</v>
          </cell>
          <cell r="B3751" t="str">
            <v>8505170</v>
          </cell>
          <cell r="C3751" t="str">
            <v>BASE ACRIL. 2 DOS BARRAS CURSO CADE RER</v>
          </cell>
          <cell r="D3751">
            <v>235.87</v>
          </cell>
        </row>
        <row r="3752">
          <cell r="A3752">
            <v>8505171</v>
          </cell>
          <cell r="B3752" t="str">
            <v>8505171</v>
          </cell>
          <cell r="C3752" t="str">
            <v>BASE ACRIL ROMBO GRANDE+SERRETA RER</v>
          </cell>
          <cell r="D3752">
            <v>235.87</v>
          </cell>
        </row>
        <row r="3753">
          <cell r="A3753">
            <v>8505172</v>
          </cell>
          <cell r="B3753" t="str">
            <v>8505172</v>
          </cell>
          <cell r="C3753" t="str">
            <v>BASE ACRIL DOS ROMBOS GRANDE Y SERRE RER</v>
          </cell>
          <cell r="D3753">
            <v>235.87</v>
          </cell>
        </row>
        <row r="3754">
          <cell r="A3754">
            <v>8505173</v>
          </cell>
          <cell r="B3754" t="str">
            <v>8505173</v>
          </cell>
          <cell r="C3754" t="str">
            <v>BASE ACRIL ROMBO+PALMA+SERRETA RER</v>
          </cell>
          <cell r="D3754">
            <v>235.87</v>
          </cell>
        </row>
        <row r="3755">
          <cell r="A3755">
            <v>8505175</v>
          </cell>
          <cell r="B3755" t="str">
            <v>8505175</v>
          </cell>
          <cell r="C3755" t="str">
            <v>PECT. BORD. AUXILIAR SUPERIOR BI</v>
          </cell>
          <cell r="D3755">
            <v>176.9</v>
          </cell>
        </row>
        <row r="3756">
          <cell r="A3756">
            <v>8505176</v>
          </cell>
          <cell r="B3756" t="str">
            <v>8505176</v>
          </cell>
          <cell r="C3756" t="str">
            <v>PECT BORD SL 1 ESTR DOR OF SUBINSP BI</v>
          </cell>
          <cell r="D3756">
            <v>353.81</v>
          </cell>
        </row>
        <row r="3757">
          <cell r="A3757">
            <v>8505177</v>
          </cell>
          <cell r="B3757" t="str">
            <v>8505177</v>
          </cell>
          <cell r="C3757" t="str">
            <v>PECT BORD SL 1 ESTR SERR DOR SCOMIS BI</v>
          </cell>
          <cell r="D3757">
            <v>353.81</v>
          </cell>
        </row>
        <row r="3758">
          <cell r="A3758">
            <v>8505178</v>
          </cell>
          <cell r="B3758" t="str">
            <v>8505178</v>
          </cell>
          <cell r="C3758" t="str">
            <v>PECT BORD SL 2 ESTR SERR DOR COMIS BI</v>
          </cell>
          <cell r="D3758">
            <v>0</v>
          </cell>
        </row>
        <row r="3759">
          <cell r="A3759">
            <v>8505196</v>
          </cell>
          <cell r="B3759" t="str">
            <v>8505196</v>
          </cell>
          <cell r="C3759" t="str">
            <v>PECT 2 ROMBOS CHICOS PLAT BARG BI</v>
          </cell>
          <cell r="D3759">
            <v>235.87</v>
          </cell>
        </row>
        <row r="3760">
          <cell r="A3760">
            <v>850520</v>
          </cell>
          <cell r="B3760" t="str">
            <v>850520</v>
          </cell>
          <cell r="C3760" t="str">
            <v/>
          </cell>
          <cell r="D3760">
            <v>0</v>
          </cell>
        </row>
        <row r="3761">
          <cell r="A3761" t="str">
            <v/>
          </cell>
          <cell r="B3761" t="str">
            <v>8505200	BASE</v>
          </cell>
          <cell r="C3761" t="str">
            <v/>
          </cell>
          <cell r="D3761">
            <v>0</v>
          </cell>
        </row>
        <row r="3762">
          <cell r="A3762">
            <v>8505200</v>
          </cell>
          <cell r="B3762" t="str">
            <v>8505200</v>
          </cell>
          <cell r="C3762" t="str">
            <v>BASE CHALECO CHICA</v>
          </cell>
          <cell r="D3762">
            <v>0</v>
          </cell>
        </row>
        <row r="3763">
          <cell r="A3763">
            <v>8505201</v>
          </cell>
          <cell r="B3763" t="str">
            <v>8505201</v>
          </cell>
          <cell r="C3763" t="str">
            <v>PECT 3 SOL STA CRUZ RER</v>
          </cell>
          <cell r="D3763">
            <v>471.74</v>
          </cell>
        </row>
        <row r="3764">
          <cell r="A3764">
            <v>8505202</v>
          </cell>
          <cell r="B3764" t="str">
            <v>8505202</v>
          </cell>
          <cell r="C3764" t="str">
            <v>PECT 2 SOL STA CRUZ RER</v>
          </cell>
          <cell r="D3764">
            <v>471.74</v>
          </cell>
        </row>
        <row r="3765">
          <cell r="A3765" t="str">
            <v/>
          </cell>
          <cell r="B3765" t="str">
            <v>8505203	PECT</v>
          </cell>
          <cell r="C3765" t="str">
            <v/>
          </cell>
          <cell r="D3765">
            <v>0</v>
          </cell>
        </row>
        <row r="3766">
          <cell r="A3766">
            <v>8505203</v>
          </cell>
          <cell r="B3766" t="str">
            <v>8505203</v>
          </cell>
          <cell r="C3766" t="str">
            <v>PECT 1 SOL STA CRUZ RER</v>
          </cell>
          <cell r="D3766">
            <v>0</v>
          </cell>
        </row>
        <row r="3767">
          <cell r="A3767" t="str">
            <v/>
          </cell>
          <cell r="B3767" t="str">
            <v>8505204	PECT</v>
          </cell>
          <cell r="C3767" t="str">
            <v/>
          </cell>
          <cell r="D3767">
            <v>0</v>
          </cell>
        </row>
        <row r="3768">
          <cell r="A3768">
            <v>8505204</v>
          </cell>
          <cell r="B3768" t="str">
            <v>8505204</v>
          </cell>
          <cell r="C3768" t="str">
            <v>PECT 4 SOL STA CRUZ BI</v>
          </cell>
          <cell r="D3768">
            <v>0</v>
          </cell>
        </row>
        <row r="3769">
          <cell r="A3769">
            <v>8505205</v>
          </cell>
          <cell r="B3769" t="str">
            <v>8505205</v>
          </cell>
          <cell r="C3769" t="str">
            <v>PECT 1 SOL SUB ADJUTOR MENDOZA RER</v>
          </cell>
          <cell r="D3769">
            <v>294.83999999999997</v>
          </cell>
        </row>
        <row r="3770">
          <cell r="A3770" t="str">
            <v/>
          </cell>
          <cell r="B3770" t="str">
            <v>8505206	PECT</v>
          </cell>
          <cell r="C3770" t="str">
            <v/>
          </cell>
          <cell r="D3770">
            <v>0</v>
          </cell>
        </row>
        <row r="3771">
          <cell r="A3771">
            <v>8505206</v>
          </cell>
          <cell r="B3771" t="str">
            <v>8505206</v>
          </cell>
          <cell r="C3771" t="str">
            <v>PECT 2 SOL ADJUTOR MENDOZA RER</v>
          </cell>
          <cell r="D3771">
            <v>294.83999999999997</v>
          </cell>
        </row>
        <row r="3772">
          <cell r="A3772">
            <v>8505207</v>
          </cell>
          <cell r="B3772" t="str">
            <v>8505207</v>
          </cell>
          <cell r="C3772" t="str">
            <v>PECT 3 SOL ADJUTOR PRINCIPAL MENDO RER</v>
          </cell>
          <cell r="D3772">
            <v>294.83999999999997</v>
          </cell>
        </row>
        <row r="3773">
          <cell r="A3773" t="str">
            <v/>
          </cell>
          <cell r="B3773" t="str">
            <v>8505208	PECT</v>
          </cell>
          <cell r="C3773" t="str">
            <v/>
          </cell>
          <cell r="D3773">
            <v>0</v>
          </cell>
        </row>
        <row r="3774">
          <cell r="A3774">
            <v>8505208</v>
          </cell>
          <cell r="B3774" t="str">
            <v>8505208</v>
          </cell>
          <cell r="C3774" t="str">
            <v>PECT 2 SOL ADJUTOR MENDOZA BAJA VIS BI</v>
          </cell>
          <cell r="D3774">
            <v>0</v>
          </cell>
        </row>
        <row r="3775">
          <cell r="A3775">
            <v>8505209</v>
          </cell>
          <cell r="B3775" t="str">
            <v>8505209</v>
          </cell>
          <cell r="C3775" t="str">
            <v>PECT 1 SOL F/ AZUL Y SERR SUB ALCAID BI</v>
          </cell>
          <cell r="D3775">
            <v>235.87</v>
          </cell>
        </row>
        <row r="3776">
          <cell r="A3776">
            <v>8505210</v>
          </cell>
          <cell r="B3776" t="str">
            <v>8505210</v>
          </cell>
          <cell r="C3776" t="str">
            <v>PECT 3 SOL ADJUTOR PPAL MENDO BVIS BI</v>
          </cell>
          <cell r="D3776">
            <v>294.83999999999997</v>
          </cell>
        </row>
        <row r="3777">
          <cell r="A3777" t="str">
            <v/>
          </cell>
          <cell r="B3777" t="str">
            <v>8505211	PECT</v>
          </cell>
          <cell r="C3777" t="str">
            <v/>
          </cell>
          <cell r="D3777">
            <v>0</v>
          </cell>
        </row>
        <row r="3778">
          <cell r="A3778">
            <v>8505211</v>
          </cell>
          <cell r="B3778" t="str">
            <v>8505211</v>
          </cell>
          <cell r="C3778" t="str">
            <v>PECT 1 SOL SUB ADJUTOR MENDOZA B VIS BI</v>
          </cell>
          <cell r="D3778">
            <v>0</v>
          </cell>
        </row>
        <row r="3779">
          <cell r="A3779">
            <v>8505215</v>
          </cell>
          <cell r="B3779" t="str">
            <v>8505215</v>
          </cell>
          <cell r="C3779" t="str">
            <v>PECT BORD 1 SOL PLAT RG</v>
          </cell>
          <cell r="D3779">
            <v>0</v>
          </cell>
        </row>
        <row r="3780">
          <cell r="A3780" t="str">
            <v/>
          </cell>
          <cell r="B3780" t="str">
            <v>8505216	PECT</v>
          </cell>
          <cell r="C3780" t="str">
            <v/>
          </cell>
          <cell r="D3780">
            <v>0</v>
          </cell>
        </row>
        <row r="3781">
          <cell r="A3781">
            <v>8505216</v>
          </cell>
          <cell r="B3781" t="str">
            <v>8505216</v>
          </cell>
          <cell r="C3781" t="str">
            <v>PECT BORD 2 SOL PLAT RG</v>
          </cell>
          <cell r="D3781">
            <v>0</v>
          </cell>
        </row>
        <row r="3782">
          <cell r="A3782" t="str">
            <v/>
          </cell>
          <cell r="B3782" t="str">
            <v>8505217	PECT</v>
          </cell>
          <cell r="C3782" t="str">
            <v/>
          </cell>
          <cell r="D3782">
            <v>0</v>
          </cell>
        </row>
        <row r="3783">
          <cell r="A3783">
            <v>8505217</v>
          </cell>
          <cell r="B3783" t="str">
            <v>8505217</v>
          </cell>
          <cell r="C3783" t="str">
            <v>PECT BORD 3 SOL PLAT RG</v>
          </cell>
          <cell r="D3783">
            <v>0</v>
          </cell>
        </row>
        <row r="3784">
          <cell r="A3784" t="str">
            <v/>
          </cell>
          <cell r="B3784" t="str">
            <v>8505218	PECT.</v>
          </cell>
          <cell r="C3784" t="str">
            <v/>
          </cell>
          <cell r="D3784">
            <v>0</v>
          </cell>
        </row>
        <row r="3785">
          <cell r="A3785">
            <v>8505218</v>
          </cell>
          <cell r="B3785" t="str">
            <v>8505218</v>
          </cell>
          <cell r="C3785" t="str">
            <v>NO USARRR PECT  BORD 1 ESTRELLA ANTIG</v>
          </cell>
          <cell r="D3785">
            <v>0</v>
          </cell>
        </row>
        <row r="3786">
          <cell r="A3786" t="str">
            <v/>
          </cell>
          <cell r="B3786" t="str">
            <v>8505219	PECT</v>
          </cell>
          <cell r="C3786" t="str">
            <v/>
          </cell>
          <cell r="D3786">
            <v>0</v>
          </cell>
        </row>
        <row r="3787">
          <cell r="A3787">
            <v>8505219</v>
          </cell>
          <cell r="B3787" t="str">
            <v>8505219</v>
          </cell>
          <cell r="C3787" t="str">
            <v>NO USAR PECT BORD 2 ESTRELLAS ANTIG BARG</v>
          </cell>
          <cell r="D3787">
            <v>0</v>
          </cell>
        </row>
        <row r="3788">
          <cell r="A3788">
            <v>8505220</v>
          </cell>
          <cell r="B3788" t="str">
            <v>8505220</v>
          </cell>
          <cell r="C3788" t="str">
            <v>PECT BORD ESTRELLAS ANTIG BARG BI</v>
          </cell>
          <cell r="D3788">
            <v>197.59</v>
          </cell>
        </row>
        <row r="3789">
          <cell r="A3789">
            <v>850522001</v>
          </cell>
          <cell r="B3789" t="str">
            <v>850522001</v>
          </cell>
          <cell r="C3789" t="str">
            <v>PECT. BORD 1 ESTRELLA  ANTIG BARG RER</v>
          </cell>
          <cell r="D3789">
            <v>0</v>
          </cell>
        </row>
        <row r="3790">
          <cell r="A3790">
            <v>850522002</v>
          </cell>
          <cell r="B3790" t="str">
            <v>850522002</v>
          </cell>
          <cell r="C3790" t="str">
            <v>PECT. BORD 2 ESTRELLAS ANTIG RER</v>
          </cell>
          <cell r="D3790">
            <v>0</v>
          </cell>
        </row>
        <row r="3791">
          <cell r="A3791">
            <v>850522003</v>
          </cell>
          <cell r="B3791" t="str">
            <v>850522003</v>
          </cell>
          <cell r="C3791" t="str">
            <v>PECT. BORD 3 ESTRELLAS ANTIG RER</v>
          </cell>
          <cell r="D3791">
            <v>0</v>
          </cell>
        </row>
        <row r="3792">
          <cell r="A3792">
            <v>850522004</v>
          </cell>
          <cell r="B3792" t="str">
            <v>850522004</v>
          </cell>
          <cell r="C3792" t="str">
            <v>PECT. BORD 4 ESTRELLAS ANTIG RER</v>
          </cell>
          <cell r="D3792">
            <v>0</v>
          </cell>
        </row>
        <row r="3793">
          <cell r="A3793">
            <v>850522005</v>
          </cell>
          <cell r="B3793" t="str">
            <v>850522005</v>
          </cell>
          <cell r="C3793" t="str">
            <v>PECT. BORD 5 ESTRELLAS ANTIG RER</v>
          </cell>
          <cell r="D3793">
            <v>0</v>
          </cell>
        </row>
        <row r="3794">
          <cell r="A3794">
            <v>850522006</v>
          </cell>
          <cell r="B3794" t="str">
            <v>850522006</v>
          </cell>
          <cell r="C3794" t="str">
            <v>PECT. BORD 6 ESTRELLAS ANTIG RER</v>
          </cell>
          <cell r="D3794">
            <v>0</v>
          </cell>
        </row>
        <row r="3795">
          <cell r="A3795">
            <v>8505221</v>
          </cell>
          <cell r="B3795" t="str">
            <v>8505221</v>
          </cell>
          <cell r="C3795" t="str">
            <v>PECT BORD ESTRELLAS ANTIG BAJA VIS  RER</v>
          </cell>
          <cell r="D3795">
            <v>176.9</v>
          </cell>
        </row>
        <row r="3796">
          <cell r="A3796" t="str">
            <v/>
          </cell>
          <cell r="B3796" t="str">
            <v>8505222	PECT</v>
          </cell>
          <cell r="C3796" t="str">
            <v/>
          </cell>
          <cell r="D3796">
            <v>0</v>
          </cell>
        </row>
        <row r="3797">
          <cell r="A3797">
            <v>8505222</v>
          </cell>
          <cell r="B3797" t="str">
            <v>8505222</v>
          </cell>
          <cell r="C3797" t="str">
            <v>NO USAR PECT BORD 5 ESTRELLAS ANTIG BARG</v>
          </cell>
          <cell r="D3797">
            <v>0</v>
          </cell>
        </row>
        <row r="3798">
          <cell r="A3798">
            <v>8505223</v>
          </cell>
          <cell r="B3798" t="str">
            <v>8505223</v>
          </cell>
          <cell r="C3798" t="str">
            <v>PECT 1 ROMBO BASE NE PALMA CRIO INSP RER</v>
          </cell>
          <cell r="D3798">
            <v>294.83999999999997</v>
          </cell>
        </row>
        <row r="3799">
          <cell r="A3799">
            <v>8505224</v>
          </cell>
          <cell r="B3799" t="str">
            <v>8505224</v>
          </cell>
          <cell r="C3799" t="str">
            <v>PECT 1 ROMBO BASE FRAN PALMA C. INSP BI</v>
          </cell>
          <cell r="D3799">
            <v>294.83999999999997</v>
          </cell>
        </row>
        <row r="3800">
          <cell r="A3800" t="str">
            <v/>
          </cell>
          <cell r="B3800" t="str">
            <v>8505225	PECT</v>
          </cell>
          <cell r="C3800" t="str">
            <v/>
          </cell>
          <cell r="D3800">
            <v>0</v>
          </cell>
        </row>
        <row r="3801">
          <cell r="A3801">
            <v>8505225</v>
          </cell>
          <cell r="B3801" t="str">
            <v>8505225</v>
          </cell>
          <cell r="C3801" t="str">
            <v>PECT 1 ROMBO BASE FR PALMA BL C INSP BI</v>
          </cell>
          <cell r="D3801">
            <v>0</v>
          </cell>
        </row>
        <row r="3802">
          <cell r="A3802">
            <v>8505233</v>
          </cell>
          <cell r="B3802" t="str">
            <v>8505233</v>
          </cell>
          <cell r="C3802" t="str">
            <v>PECT 2 ROMBOS CHICOS 1 DOR Y 1 PLA  BI</v>
          </cell>
          <cell r="D3802">
            <v>235.87</v>
          </cell>
        </row>
        <row r="3803">
          <cell r="A3803">
            <v>8505243</v>
          </cell>
          <cell r="B3803" t="str">
            <v>8505243</v>
          </cell>
          <cell r="C3803" t="str">
            <v>PECT 3 ROMBO CHICOS OF. PPAL BARG BI</v>
          </cell>
          <cell r="D3803">
            <v>235.87</v>
          </cell>
        </row>
        <row r="3804">
          <cell r="A3804">
            <v>8505250</v>
          </cell>
          <cell r="B3804" t="str">
            <v>8505250</v>
          </cell>
          <cell r="C3804" t="str">
            <v>PECT. 3 ROMBO CHICOS DORADOS BARG BI</v>
          </cell>
          <cell r="D3804">
            <v>273</v>
          </cell>
        </row>
        <row r="3805">
          <cell r="A3805">
            <v>8505262</v>
          </cell>
          <cell r="B3805" t="str">
            <v>8505262</v>
          </cell>
          <cell r="C3805" t="str">
            <v>PECT 1 ROMBO Y SERRETA SUBCOMIS BARG BI</v>
          </cell>
          <cell r="D3805">
            <v>327.58999999999997</v>
          </cell>
        </row>
        <row r="3806">
          <cell r="A3806" t="str">
            <v/>
          </cell>
          <cell r="B3806" t="str">
            <v>8505263	PECT.</v>
          </cell>
          <cell r="C3806" t="str">
            <v/>
          </cell>
          <cell r="D3806">
            <v>0</v>
          </cell>
        </row>
        <row r="3807">
          <cell r="A3807">
            <v>8505263</v>
          </cell>
          <cell r="B3807" t="str">
            <v>8505263</v>
          </cell>
          <cell r="C3807" t="str">
            <v>PECT. BORD VOLUNTARIO 1RA EJERCITO BI</v>
          </cell>
          <cell r="D3807">
            <v>0</v>
          </cell>
        </row>
        <row r="3808">
          <cell r="A3808" t="str">
            <v/>
          </cell>
          <cell r="B3808" t="str">
            <v>8505264	PECT</v>
          </cell>
          <cell r="C3808" t="str">
            <v/>
          </cell>
          <cell r="D3808">
            <v>0</v>
          </cell>
        </row>
        <row r="3809">
          <cell r="A3809">
            <v>8505264</v>
          </cell>
          <cell r="B3809" t="str">
            <v>8505264</v>
          </cell>
          <cell r="C3809" t="str">
            <v>PECT BORD VOLUNTARIO 2DA EJERCITO BI</v>
          </cell>
          <cell r="D3809">
            <v>0</v>
          </cell>
        </row>
        <row r="3810">
          <cell r="A3810" t="str">
            <v/>
          </cell>
          <cell r="B3810" t="str">
            <v>8505290	PECT.</v>
          </cell>
          <cell r="C3810" t="str">
            <v/>
          </cell>
          <cell r="D3810">
            <v>0</v>
          </cell>
        </row>
        <row r="3811">
          <cell r="A3811">
            <v>8505290</v>
          </cell>
          <cell r="B3811" t="str">
            <v>8505290</v>
          </cell>
          <cell r="C3811" t="str">
            <v>PECT. 2 ROMBOS Y PALMA CRIO MY BI</v>
          </cell>
          <cell r="D3811">
            <v>0</v>
          </cell>
        </row>
        <row r="3812">
          <cell r="A3812" t="str">
            <v/>
          </cell>
          <cell r="B3812" t="str">
            <v>8505291	PECT.</v>
          </cell>
          <cell r="C3812" t="str">
            <v/>
          </cell>
          <cell r="D3812">
            <v>0</v>
          </cell>
        </row>
        <row r="3813">
          <cell r="A3813">
            <v>8505291</v>
          </cell>
          <cell r="B3813" t="str">
            <v>8505291</v>
          </cell>
          <cell r="C3813" t="str">
            <v>PECT. COMISARIO PCIA. DE SA RER</v>
          </cell>
          <cell r="D3813">
            <v>0</v>
          </cell>
        </row>
        <row r="3814">
          <cell r="A3814">
            <v>8505320</v>
          </cell>
          <cell r="B3814" t="str">
            <v>8505320</v>
          </cell>
          <cell r="C3814" t="str">
            <v>INSIG BI RURAL CRIO INSP</v>
          </cell>
          <cell r="D3814">
            <v>186.23</v>
          </cell>
        </row>
        <row r="3815">
          <cell r="A3815" t="str">
            <v/>
          </cell>
          <cell r="B3815" t="str">
            <v>8505322	PECT.</v>
          </cell>
          <cell r="C3815" t="str">
            <v/>
          </cell>
          <cell r="D3815">
            <v>0</v>
          </cell>
        </row>
        <row r="3816">
          <cell r="A3816">
            <v>8505322</v>
          </cell>
          <cell r="B3816" t="str">
            <v>8505322</v>
          </cell>
          <cell r="C3816" t="str">
            <v>PECT. BORD 5 ESTRELLAS ANTIG</v>
          </cell>
          <cell r="D3816">
            <v>0</v>
          </cell>
        </row>
        <row r="3817">
          <cell r="A3817">
            <v>8505324</v>
          </cell>
          <cell r="B3817" t="str">
            <v>8505324</v>
          </cell>
          <cell r="C3817" t="str">
            <v>INSIG BI RURAL CABO BI</v>
          </cell>
          <cell r="D3817">
            <v>235.59</v>
          </cell>
        </row>
        <row r="3818">
          <cell r="A3818">
            <v>8505329</v>
          </cell>
          <cell r="B3818" t="str">
            <v>8505329</v>
          </cell>
          <cell r="C3818" t="str">
            <v>PECT 2 ROMBOS DOR/PLA  SERR CRIO BARG BI</v>
          </cell>
          <cell r="D3818">
            <v>294.83999999999997</v>
          </cell>
        </row>
        <row r="3819">
          <cell r="A3819">
            <v>8505330</v>
          </cell>
          <cell r="B3819" t="str">
            <v>8505330</v>
          </cell>
          <cell r="C3819" t="str">
            <v>PECT. 3 ROMBOS Y SERRETA CRIO PPAL RER</v>
          </cell>
          <cell r="D3819">
            <v>251.16</v>
          </cell>
        </row>
        <row r="3820">
          <cell r="A3820">
            <v>8505331</v>
          </cell>
          <cell r="B3820" t="str">
            <v>8505331</v>
          </cell>
          <cell r="C3820" t="str">
            <v>PECT 2 ROMBOS DOR Y SERRETA COMISARIO BI</v>
          </cell>
          <cell r="D3820">
            <v>294.83999999999997</v>
          </cell>
        </row>
        <row r="3821">
          <cell r="A3821">
            <v>8505367</v>
          </cell>
          <cell r="B3821" t="str">
            <v>8505367</v>
          </cell>
          <cell r="C3821" t="str">
            <v>PECT. 3 ROMBOS Y PALMA  CRIO GRAL BI</v>
          </cell>
          <cell r="D3821">
            <v>567.83000000000004</v>
          </cell>
        </row>
        <row r="3822">
          <cell r="A3822" t="str">
            <v/>
          </cell>
          <cell r="B3822" t="str">
            <v>8505600	PECT</v>
          </cell>
          <cell r="C3822" t="str">
            <v/>
          </cell>
          <cell r="D3822">
            <v>0</v>
          </cell>
        </row>
        <row r="3823">
          <cell r="A3823">
            <v>8505600</v>
          </cell>
          <cell r="B3823" t="str">
            <v>8505600</v>
          </cell>
          <cell r="C3823" t="str">
            <v>PECT BORD MZA UMAR</v>
          </cell>
          <cell r="D3823">
            <v>449</v>
          </cell>
        </row>
        <row r="3824">
          <cell r="A3824">
            <v>8505601</v>
          </cell>
          <cell r="B3824" t="str">
            <v>8505601</v>
          </cell>
          <cell r="C3824" t="str">
            <v>INSIG BI CABO GRIS PENITE</v>
          </cell>
          <cell r="D3824">
            <v>235.87</v>
          </cell>
        </row>
        <row r="3825">
          <cell r="A3825">
            <v>8505602</v>
          </cell>
          <cell r="B3825" t="str">
            <v>8505602</v>
          </cell>
          <cell r="C3825" t="str">
            <v>INSIG BI SUB AYUDANTE PENIT</v>
          </cell>
          <cell r="D3825">
            <v>235.87</v>
          </cell>
        </row>
        <row r="3826">
          <cell r="A3826" t="str">
            <v/>
          </cell>
          <cell r="B3826" t="str">
            <v>8505603	INSIG</v>
          </cell>
          <cell r="C3826" t="str">
            <v/>
          </cell>
          <cell r="D3826">
            <v>0</v>
          </cell>
        </row>
        <row r="3827">
          <cell r="A3827">
            <v>8505603</v>
          </cell>
          <cell r="B3827" t="str">
            <v>8505603</v>
          </cell>
          <cell r="C3827" t="str">
            <v>INSIG BI SUB OFICIAL AYUDANTE PENIT</v>
          </cell>
          <cell r="D3827">
            <v>235.87</v>
          </cell>
        </row>
        <row r="3828">
          <cell r="A3828" t="str">
            <v/>
          </cell>
          <cell r="B3828" t="str">
            <v>8505604	INSIG</v>
          </cell>
          <cell r="C3828" t="str">
            <v/>
          </cell>
          <cell r="D3828">
            <v>0</v>
          </cell>
        </row>
        <row r="3829">
          <cell r="A3829">
            <v>8505604</v>
          </cell>
          <cell r="B3829" t="str">
            <v>8505604</v>
          </cell>
          <cell r="C3829" t="str">
            <v>INSIG BI SUB OFICIAL AUXILIAR PENIT</v>
          </cell>
          <cell r="D3829">
            <v>235.87</v>
          </cell>
        </row>
        <row r="3830">
          <cell r="A3830">
            <v>8505605</v>
          </cell>
          <cell r="B3830" t="str">
            <v>8505605</v>
          </cell>
          <cell r="C3830" t="str">
            <v>INSIG BI SUB OFICIAL PRIMERA PENIT</v>
          </cell>
          <cell r="D3830">
            <v>235.87</v>
          </cell>
        </row>
        <row r="3831">
          <cell r="A3831">
            <v>8505606</v>
          </cell>
          <cell r="B3831" t="str">
            <v>8505606</v>
          </cell>
          <cell r="C3831" t="str">
            <v>INSIG BI SUBOFICIAL PRINCIPAL PENIT</v>
          </cell>
          <cell r="D3831">
            <v>235.87</v>
          </cell>
        </row>
        <row r="3832">
          <cell r="A3832" t="str">
            <v/>
          </cell>
          <cell r="B3832" t="str">
            <v>8505607	INSIG</v>
          </cell>
          <cell r="C3832" t="str">
            <v/>
          </cell>
          <cell r="D3832">
            <v>0</v>
          </cell>
        </row>
        <row r="3833">
          <cell r="A3833">
            <v>8505607</v>
          </cell>
          <cell r="B3833" t="str">
            <v>8505607</v>
          </cell>
          <cell r="C3833" t="str">
            <v>INSIG BI SUB OFICIAL MAYOR PENIT BI</v>
          </cell>
          <cell r="D3833">
            <v>0</v>
          </cell>
        </row>
        <row r="3834">
          <cell r="A3834">
            <v>8505650</v>
          </cell>
          <cell r="B3834" t="str">
            <v>8505650</v>
          </cell>
          <cell r="C3834" t="str">
            <v>BARBIJO TAPABOCA IUSP</v>
          </cell>
          <cell r="D3834">
            <v>200</v>
          </cell>
        </row>
        <row r="3835">
          <cell r="A3835">
            <v>8505688</v>
          </cell>
          <cell r="B3835" t="str">
            <v>8505688</v>
          </cell>
          <cell r="C3835" t="str">
            <v>VISERA BORD ORO SUB COMISARIO/COMIS DG</v>
          </cell>
          <cell r="D3835">
            <v>5512</v>
          </cell>
        </row>
        <row r="3836">
          <cell r="A3836">
            <v>8505689</v>
          </cell>
          <cell r="B3836" t="str">
            <v>8505689</v>
          </cell>
          <cell r="C3836" t="str">
            <v>VISERA BORD ORO CRIO. INSPECTOR DG</v>
          </cell>
          <cell r="D3836">
            <v>7300.8</v>
          </cell>
        </row>
        <row r="3837">
          <cell r="A3837">
            <v>8505690</v>
          </cell>
          <cell r="B3837" t="str">
            <v>8505690</v>
          </cell>
          <cell r="C3837" t="str">
            <v>VISERA BORD ORO CRIO. GENERAL DG</v>
          </cell>
          <cell r="D3837">
            <v>8632</v>
          </cell>
        </row>
        <row r="3838">
          <cell r="A3838">
            <v>8505691</v>
          </cell>
          <cell r="B3838" t="str">
            <v>8505691</v>
          </cell>
          <cell r="C3838" t="str">
            <v>VISERA BORD ORO JEFE SUP  STA CRUZ DG</v>
          </cell>
          <cell r="D3838">
            <v>8060</v>
          </cell>
        </row>
        <row r="3839">
          <cell r="A3839">
            <v>8505692</v>
          </cell>
          <cell r="B3839" t="str">
            <v>8505692</v>
          </cell>
          <cell r="C3839" t="str">
            <v>VISERA LISA NEGRA RER</v>
          </cell>
          <cell r="D3839">
            <v>0</v>
          </cell>
        </row>
        <row r="3840">
          <cell r="A3840" t="str">
            <v/>
          </cell>
          <cell r="B3840" t="str">
            <v>8505693	VISER</v>
          </cell>
          <cell r="C3840" t="str">
            <v/>
          </cell>
          <cell r="D3840">
            <v>0</v>
          </cell>
        </row>
        <row r="3841">
          <cell r="A3841">
            <v>8505693</v>
          </cell>
          <cell r="B3841" t="str">
            <v>8505693</v>
          </cell>
          <cell r="C3841" t="str">
            <v>VISERA BORD ORO P.S.A.</v>
          </cell>
          <cell r="D3841">
            <v>4680</v>
          </cell>
        </row>
        <row r="3842">
          <cell r="A3842">
            <v>8505701</v>
          </cell>
          <cell r="B3842" t="str">
            <v>8505701</v>
          </cell>
          <cell r="C3842" t="str">
            <v>INSIG BI CABO BI       AZUL/AMARILLO</v>
          </cell>
          <cell r="D3842">
            <v>235.59</v>
          </cell>
        </row>
        <row r="3843">
          <cell r="A3843" t="str">
            <v/>
          </cell>
          <cell r="B3843" t="str">
            <v>8505702	INSIG</v>
          </cell>
          <cell r="C3843" t="str">
            <v/>
          </cell>
          <cell r="D3843">
            <v>0</v>
          </cell>
        </row>
        <row r="3844">
          <cell r="A3844">
            <v>8505702</v>
          </cell>
          <cell r="B3844" t="str">
            <v>8505702</v>
          </cell>
          <cell r="C3844" t="str">
            <v>INSIG BI CABO PRIMERO BI  AZUL/AMARILLO</v>
          </cell>
          <cell r="D3844">
            <v>0</v>
          </cell>
        </row>
        <row r="3845">
          <cell r="A3845">
            <v>8505703</v>
          </cell>
          <cell r="B3845" t="str">
            <v>8505703</v>
          </cell>
          <cell r="C3845" t="str">
            <v>INSIG BI SARGENTO BI      AZUL/AMARILLO</v>
          </cell>
          <cell r="D3845">
            <v>235.59</v>
          </cell>
        </row>
        <row r="3846">
          <cell r="A3846">
            <v>8505704</v>
          </cell>
          <cell r="B3846" t="str">
            <v>8505704</v>
          </cell>
          <cell r="C3846" t="str">
            <v>INSIG BI SARGENTO PRIMERO  AZUL/AMARILLO</v>
          </cell>
          <cell r="D3846">
            <v>235.59</v>
          </cell>
        </row>
        <row r="3847">
          <cell r="A3847">
            <v>8505705</v>
          </cell>
          <cell r="B3847" t="str">
            <v>8505705</v>
          </cell>
          <cell r="C3847" t="str">
            <v>INSIG BI SARGENTO AYUDANTE AZUL/AMARILLO</v>
          </cell>
          <cell r="D3847">
            <v>235.59</v>
          </cell>
        </row>
        <row r="3848">
          <cell r="A3848">
            <v>8505706</v>
          </cell>
          <cell r="B3848" t="str">
            <v>8505706</v>
          </cell>
          <cell r="C3848" t="str">
            <v>INSIG BI SUB OFICIAL PPAL AZUL/AMARILLO</v>
          </cell>
          <cell r="D3848">
            <v>235.59</v>
          </cell>
        </row>
        <row r="3849">
          <cell r="A3849">
            <v>8505707</v>
          </cell>
          <cell r="B3849" t="str">
            <v>8505707</v>
          </cell>
          <cell r="C3849" t="str">
            <v>INSIG BI SUB OFICIAL MAYOR AZUL/AMARILLO</v>
          </cell>
          <cell r="D3849">
            <v>235.59</v>
          </cell>
        </row>
        <row r="3850">
          <cell r="A3850">
            <v>8505708</v>
          </cell>
          <cell r="B3850" t="str">
            <v>8505708</v>
          </cell>
          <cell r="C3850" t="str">
            <v>INSIG BI CABO BEIGE BI</v>
          </cell>
          <cell r="D3850">
            <v>0</v>
          </cell>
        </row>
        <row r="3851">
          <cell r="A3851">
            <v>8505709</v>
          </cell>
          <cell r="B3851" t="str">
            <v>8505709</v>
          </cell>
          <cell r="C3851" t="str">
            <v>INSIG BI CABO PRIMERO BEIGE BI</v>
          </cell>
          <cell r="D3851">
            <v>0</v>
          </cell>
        </row>
        <row r="3852">
          <cell r="A3852" t="str">
            <v/>
          </cell>
          <cell r="B3852" t="str">
            <v>8505710	INSIG</v>
          </cell>
          <cell r="C3852" t="str">
            <v/>
          </cell>
          <cell r="D3852">
            <v>0</v>
          </cell>
        </row>
        <row r="3853">
          <cell r="A3853">
            <v>8505710</v>
          </cell>
          <cell r="B3853" t="str">
            <v>8505710</v>
          </cell>
          <cell r="C3853" t="str">
            <v>INSIG BI SARGENTO BEIGE BI</v>
          </cell>
          <cell r="D3853">
            <v>0</v>
          </cell>
        </row>
        <row r="3854">
          <cell r="A3854" t="str">
            <v/>
          </cell>
          <cell r="B3854" t="str">
            <v>8505711	INSIG</v>
          </cell>
          <cell r="C3854" t="str">
            <v/>
          </cell>
          <cell r="D3854">
            <v>0</v>
          </cell>
        </row>
        <row r="3855">
          <cell r="A3855">
            <v>8505711</v>
          </cell>
          <cell r="B3855" t="str">
            <v>8505711</v>
          </cell>
          <cell r="C3855" t="str">
            <v>INSIG BI SARGENTO PRIMERO BEIGE BI</v>
          </cell>
          <cell r="D3855">
            <v>0</v>
          </cell>
        </row>
        <row r="3856">
          <cell r="A3856">
            <v>8505712</v>
          </cell>
          <cell r="B3856" t="str">
            <v>8505712</v>
          </cell>
          <cell r="C3856" t="str">
            <v>INSIG BI SARGENTO AYUDANTE BEIGE BI</v>
          </cell>
          <cell r="D3856">
            <v>0</v>
          </cell>
        </row>
        <row r="3857">
          <cell r="A3857" t="str">
            <v/>
          </cell>
          <cell r="B3857" t="str">
            <v>8505713	INSIG</v>
          </cell>
          <cell r="C3857" t="str">
            <v/>
          </cell>
          <cell r="D3857">
            <v>0</v>
          </cell>
        </row>
        <row r="3858">
          <cell r="A3858">
            <v>8505713</v>
          </cell>
          <cell r="B3858" t="str">
            <v>8505713</v>
          </cell>
          <cell r="C3858" t="str">
            <v>INSIG BI SUB OF PPAL BEIGE BI</v>
          </cell>
          <cell r="D3858">
            <v>0</v>
          </cell>
        </row>
        <row r="3859">
          <cell r="A3859" t="str">
            <v/>
          </cell>
          <cell r="B3859" t="str">
            <v>8505714	INSIG</v>
          </cell>
          <cell r="C3859" t="str">
            <v/>
          </cell>
          <cell r="D3859">
            <v>0</v>
          </cell>
        </row>
        <row r="3860">
          <cell r="A3860">
            <v>8505714</v>
          </cell>
          <cell r="B3860" t="str">
            <v>8505714</v>
          </cell>
          <cell r="C3860" t="str">
            <v>INSIG BI SUB OF MAYOR BEIGE BI</v>
          </cell>
          <cell r="D3860">
            <v>0</v>
          </cell>
        </row>
        <row r="3861">
          <cell r="A3861">
            <v>8505789</v>
          </cell>
          <cell r="B3861" t="str">
            <v>8505789</v>
          </cell>
          <cell r="C3861" t="str">
            <v>PECT. BORD. AUXILIAR SEGUNDO BI</v>
          </cell>
          <cell r="D3861">
            <v>162.47</v>
          </cell>
        </row>
        <row r="3862">
          <cell r="A3862" t="str">
            <v/>
          </cell>
          <cell r="B3862" t="str">
            <v>8505809	PECT</v>
          </cell>
          <cell r="C3862" t="str">
            <v/>
          </cell>
          <cell r="D3862">
            <v>0</v>
          </cell>
        </row>
        <row r="3863">
          <cell r="A3863">
            <v>8505809</v>
          </cell>
          <cell r="B3863" t="str">
            <v>8505809</v>
          </cell>
          <cell r="C3863" t="str">
            <v>PECT BORD SANTA FE CDO RADIO ELECTR RER</v>
          </cell>
          <cell r="D3863">
            <v>0</v>
          </cell>
        </row>
        <row r="3864">
          <cell r="A3864" t="str">
            <v/>
          </cell>
          <cell r="B3864" t="str">
            <v>8505810	PECT</v>
          </cell>
          <cell r="C3864" t="str">
            <v/>
          </cell>
          <cell r="D3864">
            <v>0</v>
          </cell>
        </row>
        <row r="3865">
          <cell r="A3865">
            <v>8505810</v>
          </cell>
          <cell r="B3865" t="str">
            <v>8505810</v>
          </cell>
          <cell r="C3865" t="str">
            <v>PECT BORD PROVINCIA SANTA FE RER</v>
          </cell>
          <cell r="D3865">
            <v>0</v>
          </cell>
        </row>
        <row r="3866">
          <cell r="A3866">
            <v>8505820</v>
          </cell>
          <cell r="B3866" t="str">
            <v>8505820</v>
          </cell>
          <cell r="C3866" t="str">
            <v>BARBIJO CORDON NEGRO AZZ</v>
          </cell>
          <cell r="D3866">
            <v>1081.08</v>
          </cell>
        </row>
        <row r="3867">
          <cell r="A3867">
            <v>8505821</v>
          </cell>
          <cell r="B3867" t="str">
            <v>8505821</v>
          </cell>
          <cell r="C3867" t="str">
            <v>BARBIJO CHAROLADO NEGRO LISO ESC</v>
          </cell>
          <cell r="D3867">
            <v>589.66999999999996</v>
          </cell>
        </row>
        <row r="3868">
          <cell r="A3868">
            <v>8505822</v>
          </cell>
          <cell r="B3868" t="str">
            <v>8505822</v>
          </cell>
          <cell r="C3868" t="str">
            <v>BARBIJO CHAROLADO NEGRO CON SOUTACH ESC</v>
          </cell>
          <cell r="D3868">
            <v>707.62</v>
          </cell>
        </row>
        <row r="3869">
          <cell r="A3869">
            <v>8505823</v>
          </cell>
          <cell r="B3869" t="str">
            <v>8505823</v>
          </cell>
          <cell r="C3869" t="str">
            <v>BARBIJO CORDON DORADO AZZ</v>
          </cell>
          <cell r="D3869">
            <v>1081.08</v>
          </cell>
        </row>
        <row r="3870">
          <cell r="A3870">
            <v>8505824</v>
          </cell>
          <cell r="B3870" t="str">
            <v>8505824</v>
          </cell>
          <cell r="C3870" t="str">
            <v>BARBIJO CORDON BICOLOR RER</v>
          </cell>
          <cell r="D3870">
            <v>1081.08</v>
          </cell>
        </row>
        <row r="3871">
          <cell r="A3871">
            <v>8505825</v>
          </cell>
          <cell r="B3871" t="str">
            <v>8505825</v>
          </cell>
          <cell r="C3871" t="str">
            <v>BARBIJO RIP REV. PLISADO AZUL NOCHE</v>
          </cell>
          <cell r="D3871">
            <v>110.27</v>
          </cell>
        </row>
        <row r="3872">
          <cell r="A3872">
            <v>8505826</v>
          </cell>
          <cell r="B3872" t="str">
            <v>8505826</v>
          </cell>
          <cell r="C3872" t="str">
            <v>BARBIJO TAPABOCA RIP REV. CAMU</v>
          </cell>
          <cell r="D3872">
            <v>123.24</v>
          </cell>
        </row>
        <row r="3873">
          <cell r="A3873">
            <v>8505827</v>
          </cell>
          <cell r="B3873" t="str">
            <v>8505827</v>
          </cell>
          <cell r="C3873" t="str">
            <v>BARBIJO BAT REV. PLISADO CELESTE</v>
          </cell>
          <cell r="D3873">
            <v>110.27</v>
          </cell>
        </row>
        <row r="3874">
          <cell r="A3874" t="str">
            <v/>
          </cell>
          <cell r="B3874" t="str">
            <v>8505838	PECT.</v>
          </cell>
          <cell r="C3874" t="str">
            <v/>
          </cell>
          <cell r="D3874">
            <v>0</v>
          </cell>
        </row>
        <row r="3875">
          <cell r="A3875">
            <v>8505838</v>
          </cell>
          <cell r="B3875" t="str">
            <v>8505838</v>
          </cell>
          <cell r="C3875" t="str">
            <v>PECT. BORD. CATACPOL TIRO TACTICO BI</v>
          </cell>
          <cell r="D3875">
            <v>0</v>
          </cell>
        </row>
        <row r="3876">
          <cell r="A3876">
            <v>8507002</v>
          </cell>
          <cell r="B3876" t="str">
            <v>8507002</v>
          </cell>
          <cell r="C3876" t="str">
            <v>TIRO SABLE CUERO 1041 TB</v>
          </cell>
          <cell r="D3876">
            <v>4950</v>
          </cell>
        </row>
        <row r="3877">
          <cell r="A3877" t="str">
            <v/>
          </cell>
          <cell r="B3877" t="str">
            <v>8508065	PINTU</v>
          </cell>
          <cell r="C3877" t="str">
            <v/>
          </cell>
          <cell r="D3877">
            <v>0</v>
          </cell>
        </row>
        <row r="3878">
          <cell r="A3878">
            <v>8508065</v>
          </cell>
          <cell r="B3878" t="str">
            <v>8508065</v>
          </cell>
          <cell r="C3878" t="str">
            <v>PINTURA ENMASCARAR RER</v>
          </cell>
          <cell r="D3878">
            <v>0</v>
          </cell>
        </row>
        <row r="3879">
          <cell r="A3879" t="str">
            <v/>
          </cell>
          <cell r="B3879" t="str">
            <v>8508121	LUSTR</v>
          </cell>
          <cell r="C3879" t="str">
            <v/>
          </cell>
          <cell r="D3879">
            <v>0</v>
          </cell>
        </row>
        <row r="3880">
          <cell r="A3880">
            <v>8508121</v>
          </cell>
          <cell r="B3880" t="str">
            <v>8508121</v>
          </cell>
          <cell r="C3880" t="str">
            <v>LUSTRE CREMA CUERO 60/14001 RER</v>
          </cell>
          <cell r="D3880">
            <v>0</v>
          </cell>
        </row>
        <row r="3881">
          <cell r="A3881">
            <v>850812160</v>
          </cell>
          <cell r="B3881" t="str">
            <v>850812160</v>
          </cell>
          <cell r="C3881" t="str">
            <v>LUSTRE CREMA CUERO 60/14001 RER</v>
          </cell>
          <cell r="D3881">
            <v>0</v>
          </cell>
        </row>
        <row r="3882">
          <cell r="A3882">
            <v>8508132</v>
          </cell>
          <cell r="B3882" t="str">
            <v>8508132</v>
          </cell>
          <cell r="C3882" t="str">
            <v>CREMA PARA BORCEGUIES RER</v>
          </cell>
          <cell r="D3882">
            <v>395.15</v>
          </cell>
        </row>
        <row r="3883">
          <cell r="A3883">
            <v>850813260</v>
          </cell>
          <cell r="B3883" t="str">
            <v>850813260</v>
          </cell>
          <cell r="C3883" t="str">
            <v>LUSTRE CREMA  ENGRASE ORO 6013002 RER</v>
          </cell>
          <cell r="D3883">
            <v>0</v>
          </cell>
        </row>
        <row r="3884">
          <cell r="A3884">
            <v>850814110</v>
          </cell>
          <cell r="B3884" t="str">
            <v>850814110</v>
          </cell>
          <cell r="C3884" t="str">
            <v>LUSTRE REST 100/14001 RER</v>
          </cell>
          <cell r="D3884">
            <v>0</v>
          </cell>
        </row>
        <row r="3885">
          <cell r="A3885">
            <v>850822000</v>
          </cell>
          <cell r="B3885" t="str">
            <v>850822000</v>
          </cell>
          <cell r="C3885" t="str">
            <v>LUSTRE ESPONJA SILIC22022 RER</v>
          </cell>
          <cell r="D3885">
            <v>0</v>
          </cell>
        </row>
        <row r="3886">
          <cell r="A3886">
            <v>8508507</v>
          </cell>
          <cell r="B3886" t="str">
            <v>8508507</v>
          </cell>
          <cell r="C3886" t="str">
            <v>LUSTRE IMPERMEABLE 120/5007 RER</v>
          </cell>
          <cell r="D3886">
            <v>397.12</v>
          </cell>
        </row>
        <row r="3887">
          <cell r="A3887">
            <v>850850712</v>
          </cell>
          <cell r="B3887" t="str">
            <v>850850712</v>
          </cell>
          <cell r="C3887" t="str">
            <v>LUSTRE IMPERMEAB 120/5007 RER</v>
          </cell>
          <cell r="D3887">
            <v>582.12</v>
          </cell>
        </row>
        <row r="3888">
          <cell r="A3888">
            <v>8509729</v>
          </cell>
          <cell r="B3888" t="str">
            <v>8509729</v>
          </cell>
          <cell r="C3888" t="str">
            <v>DRAGONA DORADA AZZ</v>
          </cell>
          <cell r="D3888">
            <v>2140.5300000000002</v>
          </cell>
        </row>
        <row r="3889">
          <cell r="A3889">
            <v>8511115</v>
          </cell>
          <cell r="B3889" t="str">
            <v>8511115</v>
          </cell>
          <cell r="C3889" t="str">
            <v>METAL SILBATO PLASTICO NEGRO RER</v>
          </cell>
          <cell r="D3889">
            <v>412.78</v>
          </cell>
        </row>
        <row r="3890">
          <cell r="A3890">
            <v>8511421</v>
          </cell>
          <cell r="B3890" t="str">
            <v>8511421</v>
          </cell>
          <cell r="C3890" t="str">
            <v>CACHAS BROWNING HI-POWER 10421 KAE</v>
          </cell>
          <cell r="D3890">
            <v>0</v>
          </cell>
        </row>
        <row r="3891">
          <cell r="A3891">
            <v>8511446</v>
          </cell>
          <cell r="B3891" t="str">
            <v>8511446</v>
          </cell>
          <cell r="C3891" t="str">
            <v>CACHAS ANATOMICAS TAURUS KAE</v>
          </cell>
          <cell r="D3891">
            <v>0</v>
          </cell>
        </row>
        <row r="3892">
          <cell r="A3892">
            <v>8511522</v>
          </cell>
          <cell r="B3892" t="str">
            <v>8511522</v>
          </cell>
          <cell r="C3892" t="str">
            <v>CACHAS ANATOMICAS BERSA  10442 RER</v>
          </cell>
          <cell r="D3892">
            <v>810.53</v>
          </cell>
        </row>
        <row r="3893">
          <cell r="A3893">
            <v>8511744</v>
          </cell>
          <cell r="B3893" t="str">
            <v>8511744</v>
          </cell>
          <cell r="C3893" t="str">
            <v>CACHAS 11.25 BALLESTER  10431 RER</v>
          </cell>
          <cell r="D3893">
            <v>810.53</v>
          </cell>
        </row>
        <row r="3894">
          <cell r="A3894">
            <v>8513001</v>
          </cell>
          <cell r="B3894" t="str">
            <v>8513001</v>
          </cell>
          <cell r="C3894" t="str">
            <v>KIT P/LIMPIEZA RRD ESCOPETA KAE</v>
          </cell>
          <cell r="D3894">
            <v>0</v>
          </cell>
        </row>
        <row r="3895">
          <cell r="A3895">
            <v>8513012</v>
          </cell>
          <cell r="B3895" t="str">
            <v>8513012</v>
          </cell>
          <cell r="C3895" t="str">
            <v>CARGADOR BHP 10012 RER</v>
          </cell>
          <cell r="D3895">
            <v>1714.93</v>
          </cell>
        </row>
        <row r="3896">
          <cell r="A3896">
            <v>8513160</v>
          </cell>
          <cell r="B3896" t="str">
            <v>8513160</v>
          </cell>
          <cell r="C3896" t="str">
            <v>LUBRILINA KIT BAQUETA ESCPOP/CEPILLO MAL</v>
          </cell>
          <cell r="D3896">
            <v>2976.58</v>
          </cell>
        </row>
        <row r="3897">
          <cell r="A3897">
            <v>8513173</v>
          </cell>
          <cell r="B3897" t="str">
            <v>8513173</v>
          </cell>
          <cell r="C3897" t="str">
            <v>KIT DE LIMPIEZA RRD ARMA CORTA MAL</v>
          </cell>
          <cell r="D3897">
            <v>2852.62</v>
          </cell>
        </row>
        <row r="3898">
          <cell r="A3898">
            <v>8513174</v>
          </cell>
          <cell r="B3898" t="str">
            <v>8513174</v>
          </cell>
          <cell r="C3898" t="str">
            <v>KIT DE LIMPIEZA LUBRI 50CC + BAQT9MM MAL</v>
          </cell>
          <cell r="D3898">
            <v>2852.62</v>
          </cell>
        </row>
        <row r="3899">
          <cell r="A3899">
            <v>8513175</v>
          </cell>
          <cell r="B3899" t="str">
            <v>8513175</v>
          </cell>
          <cell r="C3899" t="str">
            <v>BAQUETA GRUESO CALIBRE 8 1002 KAE</v>
          </cell>
          <cell r="D3899">
            <v>832</v>
          </cell>
        </row>
        <row r="3900">
          <cell r="A3900" t="str">
            <v/>
          </cell>
          <cell r="B3900" t="str">
            <v>8513224	KIT D</v>
          </cell>
          <cell r="C3900" t="str">
            <v/>
          </cell>
          <cell r="D3900">
            <v>0</v>
          </cell>
        </row>
        <row r="3901">
          <cell r="A3901">
            <v>8513224</v>
          </cell>
          <cell r="B3901" t="str">
            <v>8513224</v>
          </cell>
          <cell r="C3901" t="str">
            <v>KIT DE LIMPIEZA KRICO  - BARALDO - RER</v>
          </cell>
          <cell r="D3901">
            <v>0</v>
          </cell>
        </row>
        <row r="3902">
          <cell r="A3902" t="str">
            <v/>
          </cell>
          <cell r="B3902" t="str">
            <v>8513243	CARGA</v>
          </cell>
          <cell r="C3902" t="str">
            <v/>
          </cell>
          <cell r="D3902">
            <v>0</v>
          </cell>
        </row>
        <row r="3903">
          <cell r="A3903">
            <v>8513243</v>
          </cell>
          <cell r="B3903" t="str">
            <v>8513243</v>
          </cell>
          <cell r="C3903" t="str">
            <v>CARGADOR CORTO BROW  10011 RER</v>
          </cell>
          <cell r="D3903">
            <v>0</v>
          </cell>
        </row>
        <row r="3904">
          <cell r="A3904">
            <v>8513244</v>
          </cell>
          <cell r="B3904" t="str">
            <v>8513244</v>
          </cell>
          <cell r="C3904" t="str">
            <v>CARGADOR BERSA THUNDER 10070 RER</v>
          </cell>
          <cell r="D3904">
            <v>1714.93</v>
          </cell>
        </row>
        <row r="3905">
          <cell r="A3905" t="str">
            <v/>
          </cell>
          <cell r="B3905" t="str">
            <v>8513245	CARGA</v>
          </cell>
          <cell r="C3905" t="str">
            <v/>
          </cell>
          <cell r="D3905">
            <v>0</v>
          </cell>
        </row>
        <row r="3906">
          <cell r="A3906">
            <v>8513245</v>
          </cell>
          <cell r="B3906" t="str">
            <v>8513245</v>
          </cell>
          <cell r="C3906" t="str">
            <v>CARGADOR TAURUS 10023 RER</v>
          </cell>
          <cell r="D3906">
            <v>0</v>
          </cell>
        </row>
        <row r="3907">
          <cell r="A3907">
            <v>8513303</v>
          </cell>
          <cell r="B3907" t="str">
            <v>8513303</v>
          </cell>
          <cell r="C3907" t="str">
            <v>PANIO P LIMPIAR ARMA CAL 38 AL 45 KAE</v>
          </cell>
          <cell r="D3907">
            <v>208</v>
          </cell>
        </row>
        <row r="3908">
          <cell r="A3908">
            <v>8513405</v>
          </cell>
          <cell r="B3908" t="str">
            <v>8513405</v>
          </cell>
          <cell r="C3908" t="str">
            <v>KIT DE LIMPIEZA KRICO 51405 RER</v>
          </cell>
          <cell r="D3908">
            <v>870.32</v>
          </cell>
        </row>
        <row r="3909">
          <cell r="A3909">
            <v>8515001</v>
          </cell>
          <cell r="B3909" t="str">
            <v>8515001</v>
          </cell>
          <cell r="C3909" t="str">
            <v>CORBATA COLEGIAL ESCOSESA RER</v>
          </cell>
          <cell r="D3909">
            <v>0</v>
          </cell>
        </row>
        <row r="3910">
          <cell r="A3910" t="str">
            <v/>
          </cell>
          <cell r="B3910" t="str">
            <v>8515004	CORBA</v>
          </cell>
          <cell r="C3910" t="str">
            <v/>
          </cell>
          <cell r="D3910">
            <v>0</v>
          </cell>
        </row>
        <row r="3911">
          <cell r="A3911">
            <v>8515004</v>
          </cell>
          <cell r="B3911" t="str">
            <v>8515004</v>
          </cell>
          <cell r="C3911" t="str">
            <v>CORBATIN LMGE RER</v>
          </cell>
          <cell r="D3911">
            <v>0</v>
          </cell>
        </row>
        <row r="3912">
          <cell r="A3912">
            <v>8515180</v>
          </cell>
          <cell r="B3912" t="str">
            <v>8515180</v>
          </cell>
          <cell r="C3912" t="str">
            <v>LUBRICANTE PARA ARMAS MAL</v>
          </cell>
          <cell r="D3912">
            <v>527.4</v>
          </cell>
        </row>
        <row r="3913">
          <cell r="A3913">
            <v>8515181</v>
          </cell>
          <cell r="B3913" t="str">
            <v>8515181</v>
          </cell>
          <cell r="C3913" t="str">
            <v>SET 2 CEPILLOS DE LIMPIEZA DE ARMAS RER</v>
          </cell>
          <cell r="D3913">
            <v>593.75</v>
          </cell>
        </row>
        <row r="3914">
          <cell r="A3914">
            <v>8515746</v>
          </cell>
          <cell r="B3914" t="str">
            <v>8515746</v>
          </cell>
          <cell r="C3914" t="str">
            <v>CORBATA UNIFORME AZUL JLC</v>
          </cell>
          <cell r="D3914">
            <v>1144</v>
          </cell>
        </row>
        <row r="3915">
          <cell r="A3915">
            <v>8515747</v>
          </cell>
          <cell r="B3915" t="str">
            <v>8515747</v>
          </cell>
          <cell r="C3915" t="str">
            <v>CORBATA BEIGE UNIFORME JLC</v>
          </cell>
          <cell r="D3915">
            <v>1144</v>
          </cell>
        </row>
        <row r="3916">
          <cell r="A3916">
            <v>8515748</v>
          </cell>
          <cell r="B3916" t="str">
            <v>8515748</v>
          </cell>
          <cell r="C3916" t="str">
            <v>CORBATA UNIFORME NEGRO JLC</v>
          </cell>
          <cell r="D3916">
            <v>1144</v>
          </cell>
        </row>
        <row r="3917">
          <cell r="A3917" t="str">
            <v/>
          </cell>
          <cell r="B3917" t="str">
            <v>8515749	CORBA</v>
          </cell>
          <cell r="C3917" t="str">
            <v/>
          </cell>
          <cell r="D3917">
            <v>0</v>
          </cell>
        </row>
        <row r="3918">
          <cell r="A3918">
            <v>8515749</v>
          </cell>
          <cell r="B3918" t="str">
            <v>8515749</v>
          </cell>
          <cell r="C3918" t="str">
            <v>CORBATA UNIFORME MARRON JLC</v>
          </cell>
          <cell r="D3918">
            <v>0</v>
          </cell>
        </row>
        <row r="3919">
          <cell r="A3919">
            <v>8515760</v>
          </cell>
          <cell r="B3919" t="str">
            <v>8515760</v>
          </cell>
          <cell r="C3919" t="str">
            <v>CORBATA UNIFORME GRIS JLC</v>
          </cell>
          <cell r="D3919">
            <v>1144</v>
          </cell>
        </row>
        <row r="3920">
          <cell r="A3920">
            <v>8516000</v>
          </cell>
          <cell r="B3920" t="str">
            <v>8516000</v>
          </cell>
          <cell r="C3920" t="str">
            <v>POLAINAS RER</v>
          </cell>
          <cell r="D3920">
            <v>471.74</v>
          </cell>
        </row>
        <row r="3921">
          <cell r="A3921">
            <v>8517000</v>
          </cell>
          <cell r="B3921" t="str">
            <v>8517000</v>
          </cell>
          <cell r="C3921" t="str">
            <v>GUANTES TERMICOS NEGRO RER</v>
          </cell>
          <cell r="D3921">
            <v>1664</v>
          </cell>
        </row>
        <row r="3922">
          <cell r="A3922">
            <v>851700007</v>
          </cell>
          <cell r="B3922" t="str">
            <v>851700007</v>
          </cell>
          <cell r="C3922" t="str">
            <v>GUANTES TERMICOS Nº 7</v>
          </cell>
          <cell r="D3922">
            <v>0</v>
          </cell>
        </row>
        <row r="3923">
          <cell r="A3923">
            <v>851700008</v>
          </cell>
          <cell r="B3923" t="str">
            <v>851700008</v>
          </cell>
          <cell r="C3923" t="str">
            <v>GUANTES TERMICOS Nº 8</v>
          </cell>
          <cell r="D3923">
            <v>0</v>
          </cell>
        </row>
        <row r="3924">
          <cell r="A3924">
            <v>851700009</v>
          </cell>
          <cell r="B3924" t="str">
            <v>851700009</v>
          </cell>
          <cell r="C3924" t="str">
            <v>GUANTES TERMICOS Nº 9</v>
          </cell>
          <cell r="D3924">
            <v>0</v>
          </cell>
        </row>
        <row r="3925">
          <cell r="A3925">
            <v>851700010</v>
          </cell>
          <cell r="B3925" t="str">
            <v>851700010</v>
          </cell>
          <cell r="C3925" t="str">
            <v>GUANTES TERMICOS Nº10 RER</v>
          </cell>
          <cell r="D3925">
            <v>0</v>
          </cell>
        </row>
        <row r="3926">
          <cell r="A3926">
            <v>851700011</v>
          </cell>
          <cell r="B3926" t="str">
            <v>851700011</v>
          </cell>
          <cell r="C3926" t="str">
            <v>GUANTES TERMICOS Nº11</v>
          </cell>
          <cell r="D3926">
            <v>0</v>
          </cell>
        </row>
        <row r="3927">
          <cell r="A3927">
            <v>851700012</v>
          </cell>
          <cell r="B3927" t="str">
            <v>851700012</v>
          </cell>
          <cell r="C3927" t="str">
            <v>GUANTES TERMICOS Nº12</v>
          </cell>
          <cell r="D3927">
            <v>0</v>
          </cell>
        </row>
        <row r="3928">
          <cell r="A3928">
            <v>851700013</v>
          </cell>
          <cell r="B3928" t="str">
            <v>851700013</v>
          </cell>
          <cell r="C3928" t="str">
            <v>GUANTES TERMICOS Nº13</v>
          </cell>
          <cell r="D3928">
            <v>0</v>
          </cell>
        </row>
        <row r="3929">
          <cell r="A3929" t="str">
            <v/>
          </cell>
          <cell r="B3929" t="str">
            <v>8517001	GUANT</v>
          </cell>
          <cell r="C3929" t="str">
            <v/>
          </cell>
          <cell r="D3929">
            <v>0</v>
          </cell>
        </row>
        <row r="3930">
          <cell r="A3930">
            <v>8517001</v>
          </cell>
          <cell r="B3930" t="str">
            <v>8517001</v>
          </cell>
          <cell r="C3930" t="str">
            <v>GUANTES TERMICOS VERDE RER</v>
          </cell>
          <cell r="D3930">
            <v>0</v>
          </cell>
        </row>
        <row r="3931">
          <cell r="A3931">
            <v>8517004</v>
          </cell>
          <cell r="B3931" t="str">
            <v>8517004</v>
          </cell>
          <cell r="C3931" t="str">
            <v>GUANTES MECHANIX MPACT3</v>
          </cell>
          <cell r="D3931">
            <v>10496.3</v>
          </cell>
        </row>
        <row r="3932">
          <cell r="A3932" t="str">
            <v/>
          </cell>
          <cell r="B3932" t="str">
            <v>8517035	GUANT</v>
          </cell>
          <cell r="C3932" t="str">
            <v/>
          </cell>
          <cell r="D3932">
            <v>0</v>
          </cell>
        </row>
        <row r="3933">
          <cell r="A3933">
            <v>8517035</v>
          </cell>
          <cell r="B3933" t="str">
            <v>8517035</v>
          </cell>
          <cell r="C3933" t="str">
            <v>GUANTES TINSULATE</v>
          </cell>
          <cell r="D3933">
            <v>0</v>
          </cell>
        </row>
        <row r="3934">
          <cell r="A3934">
            <v>8517050</v>
          </cell>
          <cell r="B3934" t="str">
            <v>8517050</v>
          </cell>
          <cell r="C3934" t="str">
            <v>GUANTES POLAR NEGRO RER</v>
          </cell>
          <cell r="D3934">
            <v>232.03</v>
          </cell>
        </row>
        <row r="3935">
          <cell r="A3935">
            <v>8517051</v>
          </cell>
          <cell r="B3935" t="str">
            <v>8517051</v>
          </cell>
          <cell r="C3935" t="str">
            <v>GUANTE LANA SIN DEDO NEGRO RER</v>
          </cell>
          <cell r="D3935">
            <v>99.27</v>
          </cell>
        </row>
        <row r="3936">
          <cell r="A3936">
            <v>8517103</v>
          </cell>
          <cell r="B3936" t="str">
            <v>8517103</v>
          </cell>
          <cell r="C3936" t="str">
            <v>GUANTES CABRITILLA 6/14 RER</v>
          </cell>
          <cell r="D3936">
            <v>3184.27</v>
          </cell>
        </row>
        <row r="3937">
          <cell r="A3937">
            <v>851710307</v>
          </cell>
          <cell r="B3937" t="str">
            <v>851710307</v>
          </cell>
          <cell r="C3937" t="str">
            <v>GUANTES CABRETILLA 07</v>
          </cell>
          <cell r="D3937">
            <v>0</v>
          </cell>
        </row>
        <row r="3938">
          <cell r="A3938">
            <v>851710308</v>
          </cell>
          <cell r="B3938" t="str">
            <v>851710308</v>
          </cell>
          <cell r="C3938" t="str">
            <v>GUANTES CABRETILLA 8</v>
          </cell>
          <cell r="D3938">
            <v>0</v>
          </cell>
        </row>
        <row r="3939">
          <cell r="A3939">
            <v>851710309</v>
          </cell>
          <cell r="B3939" t="str">
            <v>851710309</v>
          </cell>
          <cell r="C3939" t="str">
            <v>GUANTES CABRETILLA 9</v>
          </cell>
          <cell r="D3939">
            <v>0</v>
          </cell>
        </row>
        <row r="3940">
          <cell r="A3940">
            <v>851710310</v>
          </cell>
          <cell r="B3940" t="str">
            <v>851710310</v>
          </cell>
          <cell r="C3940" t="str">
            <v>GUANTES CABRETILLA 10</v>
          </cell>
          <cell r="D3940">
            <v>0</v>
          </cell>
        </row>
        <row r="3941">
          <cell r="A3941">
            <v>851710375</v>
          </cell>
          <cell r="B3941" t="str">
            <v>851710375</v>
          </cell>
          <cell r="C3941" t="str">
            <v>GUANTES CABRETILLA 7.5</v>
          </cell>
          <cell r="D3941">
            <v>0</v>
          </cell>
        </row>
        <row r="3942">
          <cell r="A3942">
            <v>851710385</v>
          </cell>
          <cell r="B3942" t="str">
            <v>851710385</v>
          </cell>
          <cell r="C3942" t="str">
            <v>GUANTES CABRETILLA 8.5</v>
          </cell>
          <cell r="D3942">
            <v>0</v>
          </cell>
        </row>
        <row r="3943">
          <cell r="A3943">
            <v>851710395</v>
          </cell>
          <cell r="B3943" t="str">
            <v>851710395</v>
          </cell>
          <cell r="C3943" t="str">
            <v>GUANTES CABRETILLA 9.5</v>
          </cell>
          <cell r="D3943">
            <v>0</v>
          </cell>
        </row>
        <row r="3944">
          <cell r="A3944" t="str">
            <v/>
          </cell>
          <cell r="B3944" t="str">
            <v>8517104	GUANT</v>
          </cell>
          <cell r="C3944" t="str">
            <v/>
          </cell>
          <cell r="D3944">
            <v>0</v>
          </cell>
        </row>
        <row r="3945">
          <cell r="A3945">
            <v>8517104</v>
          </cell>
          <cell r="B3945" t="str">
            <v>8517104</v>
          </cell>
          <cell r="C3945" t="str">
            <v>GUANTES TERMICOS BLANCO RER</v>
          </cell>
          <cell r="D3945">
            <v>0</v>
          </cell>
        </row>
        <row r="3946">
          <cell r="A3946">
            <v>8517110</v>
          </cell>
          <cell r="B3946" t="str">
            <v>8517110</v>
          </cell>
          <cell r="C3946" t="str">
            <v>GUANTES COMBATE DEDOS  5 ABIERTOS RER</v>
          </cell>
          <cell r="D3946">
            <v>224.35</v>
          </cell>
        </row>
        <row r="3947">
          <cell r="A3947">
            <v>8517235</v>
          </cell>
          <cell r="B3947" t="str">
            <v>8517235</v>
          </cell>
          <cell r="C3947" t="str">
            <v>GUANTES BLANCOS LMGE RER</v>
          </cell>
          <cell r="D3947">
            <v>935.99</v>
          </cell>
        </row>
        <row r="3948">
          <cell r="A3948">
            <v>8517300</v>
          </cell>
          <cell r="B3948" t="str">
            <v>8517300</v>
          </cell>
          <cell r="C3948" t="str">
            <v>GUANTES MOTEADOS PRENTEX RER</v>
          </cell>
          <cell r="D3948">
            <v>112.18</v>
          </cell>
        </row>
        <row r="3949">
          <cell r="A3949">
            <v>8517408</v>
          </cell>
          <cell r="B3949" t="str">
            <v>8517408</v>
          </cell>
          <cell r="C3949" t="str">
            <v>GUANTES CAMUFLADOS RER</v>
          </cell>
          <cell r="D3949">
            <v>439.78</v>
          </cell>
        </row>
        <row r="3950">
          <cell r="A3950" t="str">
            <v/>
          </cell>
          <cell r="B3950" t="str">
            <v>8517900	GUANT</v>
          </cell>
          <cell r="C3950" t="str">
            <v/>
          </cell>
          <cell r="D3950">
            <v>0</v>
          </cell>
        </row>
        <row r="3951">
          <cell r="A3951">
            <v>8517900</v>
          </cell>
          <cell r="B3951" t="str">
            <v>8517900</v>
          </cell>
          <cell r="C3951" t="str">
            <v>GUANTES TACTICO MITON NEGRO LARGO OR</v>
          </cell>
          <cell r="D3951">
            <v>6552</v>
          </cell>
        </row>
        <row r="3952">
          <cell r="A3952">
            <v>8517901</v>
          </cell>
          <cell r="B3952" t="str">
            <v>8517901</v>
          </cell>
          <cell r="C3952" t="str">
            <v>GUANTES TACTICO MITON BEIGE LARGO OR</v>
          </cell>
          <cell r="D3952">
            <v>6552</v>
          </cell>
        </row>
        <row r="3953">
          <cell r="A3953" t="str">
            <v/>
          </cell>
          <cell r="B3953" t="str">
            <v>8517902	GUANT</v>
          </cell>
          <cell r="C3953" t="str">
            <v/>
          </cell>
          <cell r="D3953">
            <v>0</v>
          </cell>
        </row>
        <row r="3954">
          <cell r="A3954">
            <v>8517902</v>
          </cell>
          <cell r="B3954" t="str">
            <v>8517902</v>
          </cell>
          <cell r="C3954" t="str">
            <v>GUANTES TACTICO MITON VERDE LARGO OR</v>
          </cell>
          <cell r="D3954">
            <v>6552</v>
          </cell>
        </row>
        <row r="3955">
          <cell r="A3955" t="str">
            <v/>
          </cell>
          <cell r="B3955" t="str">
            <v>8517903	GUANT</v>
          </cell>
          <cell r="C3955" t="str">
            <v/>
          </cell>
          <cell r="D3955">
            <v>0</v>
          </cell>
        </row>
        <row r="3956">
          <cell r="A3956">
            <v>8517903</v>
          </cell>
          <cell r="B3956" t="str">
            <v>8517903</v>
          </cell>
          <cell r="C3956" t="str">
            <v>GUANTES TACTICO MITON BEIGE XL</v>
          </cell>
          <cell r="D3956">
            <v>0</v>
          </cell>
        </row>
        <row r="3957">
          <cell r="A3957" t="str">
            <v/>
          </cell>
          <cell r="B3957" t="str">
            <v>8517904	GUANT</v>
          </cell>
          <cell r="C3957" t="str">
            <v/>
          </cell>
          <cell r="D3957">
            <v>0</v>
          </cell>
        </row>
        <row r="3958">
          <cell r="A3958">
            <v>8517904</v>
          </cell>
          <cell r="B3958" t="str">
            <v>8517904</v>
          </cell>
          <cell r="C3958" t="str">
            <v>GUANTES TACTICO MITON VERDE CORTO OR</v>
          </cell>
          <cell r="D3958">
            <v>5200</v>
          </cell>
        </row>
        <row r="3959">
          <cell r="A3959" t="str">
            <v/>
          </cell>
          <cell r="B3959" t="str">
            <v>8517905	GUANT</v>
          </cell>
          <cell r="C3959" t="str">
            <v/>
          </cell>
          <cell r="D3959">
            <v>0</v>
          </cell>
        </row>
        <row r="3960">
          <cell r="A3960">
            <v>8517905</v>
          </cell>
          <cell r="B3960" t="str">
            <v>8517905</v>
          </cell>
          <cell r="C3960" t="str">
            <v>GUANTES TACTICO MITON NEGRO CORTO OR</v>
          </cell>
          <cell r="D3960">
            <v>5200</v>
          </cell>
        </row>
        <row r="3961">
          <cell r="A3961">
            <v>8517906</v>
          </cell>
          <cell r="B3961" t="str">
            <v>8517906</v>
          </cell>
          <cell r="C3961" t="str">
            <v>GUANTES TACTICO MITON BEIGE CORTO OR</v>
          </cell>
          <cell r="D3961">
            <v>5200</v>
          </cell>
        </row>
        <row r="3962">
          <cell r="A3962" t="str">
            <v/>
          </cell>
          <cell r="B3962" t="str">
            <v>8517907	GUANT</v>
          </cell>
          <cell r="C3962" t="str">
            <v/>
          </cell>
          <cell r="D3962">
            <v>0</v>
          </cell>
        </row>
        <row r="3963">
          <cell r="A3963">
            <v>8517907</v>
          </cell>
          <cell r="B3963" t="str">
            <v>8517907</v>
          </cell>
          <cell r="C3963" t="str">
            <v>GUANTE TACTICO NEGRO C/DEDO Y PROT RER</v>
          </cell>
          <cell r="D3963">
            <v>0</v>
          </cell>
        </row>
        <row r="3964">
          <cell r="A3964" t="str">
            <v/>
          </cell>
          <cell r="B3964" t="str">
            <v>8518000	CORBA</v>
          </cell>
          <cell r="C3964" t="str">
            <v/>
          </cell>
          <cell r="D3964">
            <v>0</v>
          </cell>
        </row>
        <row r="3965">
          <cell r="A3965">
            <v>8518000</v>
          </cell>
          <cell r="B3965" t="str">
            <v>8518000</v>
          </cell>
          <cell r="C3965" t="str">
            <v>CORBATA SARPOL JLC</v>
          </cell>
          <cell r="D3965">
            <v>0</v>
          </cell>
        </row>
        <row r="3966">
          <cell r="A3966">
            <v>8518011</v>
          </cell>
          <cell r="B3966" t="str">
            <v>8518011</v>
          </cell>
          <cell r="C3966" t="str">
            <v>MASCARA NEOPRENE RERDA RER</v>
          </cell>
          <cell r="D3966">
            <v>988</v>
          </cell>
        </row>
        <row r="3967">
          <cell r="A3967" t="str">
            <v/>
          </cell>
          <cell r="B3967" t="str">
            <v>8518012	MASCA</v>
          </cell>
          <cell r="C3967" t="str">
            <v/>
          </cell>
          <cell r="D3967">
            <v>0</v>
          </cell>
        </row>
        <row r="3968">
          <cell r="A3968">
            <v>8518012</v>
          </cell>
          <cell r="B3968" t="str">
            <v>8518012</v>
          </cell>
          <cell r="C3968" t="str">
            <v>MASCARA NEOPRENE MOTO RER</v>
          </cell>
          <cell r="D3968">
            <v>0</v>
          </cell>
        </row>
        <row r="3969">
          <cell r="A3969">
            <v>8518013</v>
          </cell>
          <cell r="B3969" t="str">
            <v>8518013</v>
          </cell>
          <cell r="C3969" t="str">
            <v>MASCARA NEOPRENE PASAMONTA¥A RER</v>
          </cell>
          <cell r="D3969">
            <v>854.79</v>
          </cell>
        </row>
        <row r="3970">
          <cell r="A3970">
            <v>8518014</v>
          </cell>
          <cell r="B3970" t="str">
            <v>8518014</v>
          </cell>
          <cell r="C3970" t="str">
            <v>MASCARA BALACLAVA 1RA PIEL 8088-1,2/3</v>
          </cell>
          <cell r="D3970">
            <v>800</v>
          </cell>
        </row>
        <row r="3971">
          <cell r="A3971" t="str">
            <v/>
          </cell>
          <cell r="B3971" t="str">
            <v>8518015	MASCA</v>
          </cell>
          <cell r="C3971" t="str">
            <v/>
          </cell>
          <cell r="D3971">
            <v>0</v>
          </cell>
        </row>
        <row r="3972">
          <cell r="A3972">
            <v>8518015</v>
          </cell>
          <cell r="B3972" t="str">
            <v>8518015</v>
          </cell>
          <cell r="C3972" t="str">
            <v>MASCARA NEOPRENE BARBIJO RER</v>
          </cell>
          <cell r="D3972">
            <v>0</v>
          </cell>
        </row>
        <row r="3973">
          <cell r="A3973" t="str">
            <v/>
          </cell>
          <cell r="B3973" t="str">
            <v>8518016	MASCA</v>
          </cell>
          <cell r="C3973" t="str">
            <v/>
          </cell>
          <cell r="D3973">
            <v>0</v>
          </cell>
        </row>
        <row r="3974">
          <cell r="A3974">
            <v>8518016</v>
          </cell>
          <cell r="B3974" t="str">
            <v>8518016</v>
          </cell>
          <cell r="C3974" t="str">
            <v>MASCARA FACIAL MALLA CH NEG CALAVERA RER</v>
          </cell>
          <cell r="D3974">
            <v>0</v>
          </cell>
        </row>
        <row r="3975">
          <cell r="A3975">
            <v>8518017</v>
          </cell>
          <cell r="B3975" t="str">
            <v>8518017</v>
          </cell>
          <cell r="C3975" t="str">
            <v>MASCARA FACIAL MALLA M NEGRA RER</v>
          </cell>
          <cell r="D3975">
            <v>0</v>
          </cell>
        </row>
        <row r="3976">
          <cell r="A3976" t="str">
            <v/>
          </cell>
          <cell r="B3976" t="str">
            <v>8518018	MASCA</v>
          </cell>
          <cell r="C3976" t="str">
            <v/>
          </cell>
          <cell r="D3976">
            <v>0</v>
          </cell>
        </row>
        <row r="3977">
          <cell r="A3977">
            <v>8518018</v>
          </cell>
          <cell r="B3977" t="str">
            <v>8518018</v>
          </cell>
          <cell r="C3977" t="str">
            <v>MASCARA FACIAL MALLA XG NEGRA RER</v>
          </cell>
          <cell r="D3977">
            <v>0</v>
          </cell>
        </row>
        <row r="3978">
          <cell r="A3978" t="str">
            <v/>
          </cell>
          <cell r="B3978" t="str">
            <v>8518019	MASCA</v>
          </cell>
          <cell r="C3978" t="str">
            <v/>
          </cell>
          <cell r="D3978">
            <v>0</v>
          </cell>
        </row>
        <row r="3979">
          <cell r="A3979">
            <v>8518019</v>
          </cell>
          <cell r="B3979" t="str">
            <v>8518019</v>
          </cell>
          <cell r="C3979" t="str">
            <v>MASCARA BARBIJO TELA NEG C CALAVERA RER</v>
          </cell>
          <cell r="D3979">
            <v>0</v>
          </cell>
        </row>
        <row r="3980">
          <cell r="A3980">
            <v>8518159</v>
          </cell>
          <cell r="B3980" t="str">
            <v>8518159</v>
          </cell>
          <cell r="C3980" t="str">
            <v>CUELLO POLAR NEGRO CON PECHERA RER</v>
          </cell>
          <cell r="D3980">
            <v>713.51</v>
          </cell>
        </row>
        <row r="3981">
          <cell r="A3981">
            <v>8518300</v>
          </cell>
          <cell r="B3981" t="str">
            <v>8518300</v>
          </cell>
          <cell r="C3981" t="str">
            <v>MASCARA PAINTBALL RER</v>
          </cell>
          <cell r="D3981">
            <v>3566.13</v>
          </cell>
        </row>
        <row r="3982">
          <cell r="A3982">
            <v>8518753</v>
          </cell>
          <cell r="B3982" t="str">
            <v>8518753</v>
          </cell>
          <cell r="C3982" t="str">
            <v>CONJ MASCARA NEOPRENE Y GAFAS RER</v>
          </cell>
          <cell r="D3982">
            <v>4279.6400000000003</v>
          </cell>
        </row>
        <row r="3983">
          <cell r="A3983">
            <v>8518789</v>
          </cell>
          <cell r="B3983" t="str">
            <v>8518789</v>
          </cell>
          <cell r="C3983" t="str">
            <v>CUELLO POLAR CON PECHERA RER</v>
          </cell>
          <cell r="D3983">
            <v>713.51</v>
          </cell>
        </row>
        <row r="3984">
          <cell r="A3984" t="str">
            <v/>
          </cell>
          <cell r="B3984" t="str">
            <v>8519021	AEROS</v>
          </cell>
          <cell r="C3984" t="str">
            <v/>
          </cell>
          <cell r="D3984">
            <v>0</v>
          </cell>
        </row>
        <row r="3985">
          <cell r="A3985">
            <v>8519021</v>
          </cell>
          <cell r="B3985" t="str">
            <v>8519021</v>
          </cell>
          <cell r="C3985" t="str">
            <v>AEROSOL PEACE 110 GRS</v>
          </cell>
          <cell r="D3985">
            <v>0</v>
          </cell>
        </row>
        <row r="3986">
          <cell r="A3986">
            <v>8519022</v>
          </cell>
          <cell r="B3986" t="str">
            <v>8519022</v>
          </cell>
          <cell r="C3986" t="str">
            <v>AEROSOL GAS SMITH AND WESSON 22 GR MIN</v>
          </cell>
          <cell r="D3986">
            <v>1769.03</v>
          </cell>
        </row>
        <row r="3987">
          <cell r="A3987" t="str">
            <v/>
          </cell>
          <cell r="B3987" t="str">
            <v>8519040	AEROS</v>
          </cell>
          <cell r="C3987" t="str">
            <v/>
          </cell>
          <cell r="D3987">
            <v>0</v>
          </cell>
        </row>
        <row r="3988">
          <cell r="A3988">
            <v>8519040</v>
          </cell>
          <cell r="B3988" t="str">
            <v>8519040</v>
          </cell>
          <cell r="C3988" t="str">
            <v>AEROSOL FRANCES 40ML RER</v>
          </cell>
          <cell r="D3988">
            <v>0</v>
          </cell>
        </row>
        <row r="3989">
          <cell r="A3989">
            <v>8519041</v>
          </cell>
          <cell r="B3989" t="str">
            <v>8519041</v>
          </cell>
          <cell r="C3989" t="str">
            <v>AEROSOL GAS SABRE 150499 - 60 GRS AB</v>
          </cell>
          <cell r="D3989">
            <v>5000</v>
          </cell>
        </row>
        <row r="3990">
          <cell r="A3990">
            <v>8519042</v>
          </cell>
          <cell r="B3990" t="str">
            <v>8519042</v>
          </cell>
          <cell r="C3990" t="str">
            <v>AEROSOL GAS SABRE 14 GRS AB</v>
          </cell>
          <cell r="D3990">
            <v>2950</v>
          </cell>
        </row>
        <row r="3991">
          <cell r="A3991" t="str">
            <v/>
          </cell>
          <cell r="B3991" t="str">
            <v>8519043	AEROS</v>
          </cell>
          <cell r="C3991" t="str">
            <v/>
          </cell>
          <cell r="D3991">
            <v>0</v>
          </cell>
        </row>
        <row r="3992">
          <cell r="A3992">
            <v>8519043</v>
          </cell>
          <cell r="B3992" t="str">
            <v>8519043</v>
          </cell>
          <cell r="C3992" t="str">
            <v>AEROSOL GAS A.P.G THE GUARD 450GR</v>
          </cell>
          <cell r="D3992">
            <v>0</v>
          </cell>
        </row>
        <row r="3993">
          <cell r="A3993">
            <v>8519044</v>
          </cell>
          <cell r="B3993" t="str">
            <v>8519044</v>
          </cell>
          <cell r="C3993" t="str">
            <v>AEROSOL GAS SABRE 150498 - 22GR. AB</v>
          </cell>
          <cell r="D3993">
            <v>3100</v>
          </cell>
        </row>
        <row r="3994">
          <cell r="A3994">
            <v>8519060</v>
          </cell>
          <cell r="B3994" t="str">
            <v>8519060</v>
          </cell>
          <cell r="C3994" t="str">
            <v>AEROSOL GAS POLICE 60 ML RER</v>
          </cell>
          <cell r="D3994">
            <v>2948.39</v>
          </cell>
        </row>
        <row r="3995">
          <cell r="A3995">
            <v>851949714</v>
          </cell>
          <cell r="B3995" t="str">
            <v>851949714</v>
          </cell>
          <cell r="C3995" t="str">
            <v>AEROSOL GAS SABRE 150497-14GRS</v>
          </cell>
          <cell r="D3995">
            <v>0</v>
          </cell>
        </row>
        <row r="3996">
          <cell r="A3996">
            <v>851949822</v>
          </cell>
          <cell r="B3996" t="str">
            <v>851949822</v>
          </cell>
          <cell r="C3996" t="str">
            <v>AEROSOL GAS SABRE 150498 - 22GR.</v>
          </cell>
          <cell r="D3996">
            <v>0</v>
          </cell>
        </row>
        <row r="3997">
          <cell r="A3997">
            <v>8519499</v>
          </cell>
          <cell r="B3997" t="str">
            <v>8519499</v>
          </cell>
          <cell r="C3997" t="str">
            <v>AEROSOL GAS SABRE 150499 - 60 GRS</v>
          </cell>
          <cell r="D3997">
            <v>3950</v>
          </cell>
        </row>
        <row r="3998">
          <cell r="A3998">
            <v>851949960</v>
          </cell>
          <cell r="B3998" t="str">
            <v>851949960</v>
          </cell>
          <cell r="C3998" t="str">
            <v>AEROSOL GAS SABRE 150499 - 60 GRS</v>
          </cell>
          <cell r="D3998">
            <v>676.29</v>
          </cell>
        </row>
        <row r="3999">
          <cell r="A3999">
            <v>8519500</v>
          </cell>
          <cell r="B3999" t="str">
            <v>8519500</v>
          </cell>
          <cell r="C3999" t="str">
            <v>AEROSOL GAS SABRE 150500 - 120 GRS AB</v>
          </cell>
          <cell r="D3999">
            <v>7100</v>
          </cell>
        </row>
        <row r="4000">
          <cell r="A4000">
            <v>851950099</v>
          </cell>
          <cell r="B4000" t="str">
            <v>851950099</v>
          </cell>
          <cell r="C4000" t="str">
            <v>AEROSOL GAS SABRE 150500 - 110 GRS</v>
          </cell>
          <cell r="D4000">
            <v>0</v>
          </cell>
        </row>
        <row r="4001">
          <cell r="A4001" t="str">
            <v/>
          </cell>
          <cell r="B4001" t="str">
            <v>8519502	AEROS</v>
          </cell>
          <cell r="C4001" t="str">
            <v/>
          </cell>
          <cell r="D4001">
            <v>0</v>
          </cell>
        </row>
        <row r="4002">
          <cell r="A4002">
            <v>8519502</v>
          </cell>
          <cell r="B4002" t="str">
            <v>8519502</v>
          </cell>
          <cell r="C4002" t="str">
            <v>AEROSOL GAS SABRE LADY 22 GR RER</v>
          </cell>
          <cell r="D4002">
            <v>3090</v>
          </cell>
        </row>
        <row r="4003">
          <cell r="A4003" t="str">
            <v/>
          </cell>
          <cell r="B4003" t="str">
            <v>8520000	LINTE</v>
          </cell>
          <cell r="C4003" t="str">
            <v/>
          </cell>
          <cell r="D4003">
            <v>0</v>
          </cell>
        </row>
        <row r="4004">
          <cell r="A4004">
            <v>8520000</v>
          </cell>
          <cell r="B4004" t="str">
            <v>8520000</v>
          </cell>
          <cell r="C4004" t="str">
            <v>LINTERNA NITROL LPA2000 RER</v>
          </cell>
          <cell r="D4004">
            <v>0</v>
          </cell>
        </row>
        <row r="4005">
          <cell r="A4005" t="str">
            <v/>
          </cell>
          <cell r="B4005" t="str">
            <v>8520001	LINTE</v>
          </cell>
          <cell r="C4005" t="str">
            <v/>
          </cell>
          <cell r="D4005">
            <v>0</v>
          </cell>
        </row>
        <row r="4006">
          <cell r="A4006">
            <v>8520001</v>
          </cell>
          <cell r="B4006" t="str">
            <v>8520001</v>
          </cell>
          <cell r="C4006" t="str">
            <v>LINTERNA 9 LED P10311 RER</v>
          </cell>
          <cell r="D4006">
            <v>0</v>
          </cell>
        </row>
        <row r="4007">
          <cell r="A4007">
            <v>8520003</v>
          </cell>
          <cell r="B4007" t="str">
            <v>8520003</v>
          </cell>
          <cell r="C4007" t="str">
            <v>LINTERNA T6-26 LED LATERAL ROJO/BCO 5547</v>
          </cell>
          <cell r="D4007">
            <v>1800</v>
          </cell>
        </row>
        <row r="4008">
          <cell r="A4008">
            <v>85200038</v>
          </cell>
          <cell r="B4008" t="str">
            <v>85200038</v>
          </cell>
          <cell r="C4008" t="str">
            <v>LINTERNA 7781</v>
          </cell>
          <cell r="D4008">
            <v>0</v>
          </cell>
        </row>
        <row r="4009">
          <cell r="A4009">
            <v>8520004</v>
          </cell>
          <cell r="B4009" t="str">
            <v>8520004</v>
          </cell>
          <cell r="C4009" t="str">
            <v>PUNTERO LASER 4409</v>
          </cell>
          <cell r="D4009">
            <v>1300</v>
          </cell>
        </row>
        <row r="4010">
          <cell r="A4010">
            <v>8520005</v>
          </cell>
          <cell r="B4010" t="str">
            <v>8520005</v>
          </cell>
          <cell r="C4010" t="str">
            <v>LINTERNA W.LIGHT 5590 CARG/SOLAR/USB/BRU</v>
          </cell>
          <cell r="D4010">
            <v>3300</v>
          </cell>
        </row>
        <row r="4011">
          <cell r="A4011" t="str">
            <v/>
          </cell>
          <cell r="B4011" t="str">
            <v>8520006	KIT S</v>
          </cell>
          <cell r="C4011" t="str">
            <v/>
          </cell>
          <cell r="D4011">
            <v>0</v>
          </cell>
        </row>
        <row r="4012">
          <cell r="A4012">
            <v>8520006</v>
          </cell>
          <cell r="B4012" t="str">
            <v>8520006</v>
          </cell>
          <cell r="C4012" t="str">
            <v>KIT SOS SUPERV TARJ MULT+PINZA+SILBATO</v>
          </cell>
          <cell r="D4012">
            <v>0</v>
          </cell>
        </row>
        <row r="4013">
          <cell r="A4013">
            <v>8520007</v>
          </cell>
          <cell r="B4013" t="str">
            <v>8520007</v>
          </cell>
          <cell r="C4013" t="str">
            <v>LAPICERA TACTICA KUBOTAN 5553  4236</v>
          </cell>
          <cell r="D4013">
            <v>1200</v>
          </cell>
        </row>
        <row r="4014">
          <cell r="A4014" t="str">
            <v/>
          </cell>
          <cell r="B4014" t="str">
            <v>8520008	LINTE</v>
          </cell>
          <cell r="C4014" t="str">
            <v/>
          </cell>
          <cell r="D4014">
            <v>0</v>
          </cell>
        </row>
        <row r="4015">
          <cell r="A4015">
            <v>8520008</v>
          </cell>
          <cell r="B4015" t="str">
            <v>8520008</v>
          </cell>
          <cell r="C4015" t="str">
            <v>LINTERNA TORCH 4059</v>
          </cell>
          <cell r="D4015">
            <v>0</v>
          </cell>
        </row>
        <row r="4016">
          <cell r="A4016">
            <v>8520009</v>
          </cell>
          <cell r="B4016" t="str">
            <v>8520009</v>
          </cell>
          <cell r="C4016" t="str">
            <v>CAMPING FAROL WOLL 009 RER</v>
          </cell>
          <cell r="D4016">
            <v>1622.87</v>
          </cell>
        </row>
        <row r="4017">
          <cell r="A4017">
            <v>8520010</v>
          </cell>
          <cell r="B4017" t="str">
            <v>8520010</v>
          </cell>
          <cell r="C4017" t="str">
            <v>CAMPING FAROL WOOL 010 RER</v>
          </cell>
          <cell r="D4017">
            <v>0</v>
          </cell>
        </row>
        <row r="4018">
          <cell r="A4018" t="str">
            <v/>
          </cell>
          <cell r="B4018" t="str">
            <v>8520011	CAMPI</v>
          </cell>
          <cell r="C4018" t="str">
            <v/>
          </cell>
          <cell r="D4018">
            <v>0</v>
          </cell>
        </row>
        <row r="4019">
          <cell r="A4019">
            <v>8520011</v>
          </cell>
          <cell r="B4019" t="str">
            <v>8520011</v>
          </cell>
          <cell r="C4019" t="str">
            <v>CAMPING FAROL WOLL 011 RER</v>
          </cell>
          <cell r="D4019">
            <v>0</v>
          </cell>
        </row>
        <row r="4020">
          <cell r="A4020" t="str">
            <v/>
          </cell>
          <cell r="B4020" t="str">
            <v>8520012	LINER</v>
          </cell>
          <cell r="C4020" t="str">
            <v/>
          </cell>
          <cell r="D4020">
            <v>0</v>
          </cell>
        </row>
        <row r="4021">
          <cell r="A4021">
            <v>8520012</v>
          </cell>
          <cell r="B4021" t="str">
            <v>8520012</v>
          </cell>
          <cell r="C4021" t="str">
            <v>LINERNA TORCH 4037-4039</v>
          </cell>
          <cell r="D4021">
            <v>0</v>
          </cell>
        </row>
        <row r="4022">
          <cell r="A4022" t="str">
            <v/>
          </cell>
          <cell r="B4022" t="str">
            <v>8520013	LINTE</v>
          </cell>
          <cell r="C4022" t="str">
            <v/>
          </cell>
          <cell r="D4022">
            <v>0</v>
          </cell>
        </row>
        <row r="4023">
          <cell r="A4023">
            <v>8520013</v>
          </cell>
          <cell r="B4023" t="str">
            <v>8520013</v>
          </cell>
          <cell r="C4023" t="str">
            <v>LINTERNA 4048-4051C CAJA</v>
          </cell>
          <cell r="D4023">
            <v>0</v>
          </cell>
        </row>
        <row r="4024">
          <cell r="A4024">
            <v>8520014</v>
          </cell>
          <cell r="B4024" t="str">
            <v>8520014</v>
          </cell>
          <cell r="C4024" t="str">
            <v>LINTERNA GOMA RECARG USB CON CLIP 5621-1</v>
          </cell>
          <cell r="D4024">
            <v>800</v>
          </cell>
        </row>
        <row r="4025">
          <cell r="A4025" t="str">
            <v/>
          </cell>
          <cell r="B4025" t="str">
            <v>8520015	LINTE</v>
          </cell>
          <cell r="C4025" t="str">
            <v/>
          </cell>
          <cell r="D4025">
            <v>0</v>
          </cell>
        </row>
        <row r="4026">
          <cell r="A4026">
            <v>8520015</v>
          </cell>
          <cell r="B4026" t="str">
            <v>8520015</v>
          </cell>
          <cell r="C4026" t="str">
            <v>LINTERNA SPINIT MEGA 101/W 185015/0 RER</v>
          </cell>
          <cell r="D4026">
            <v>0</v>
          </cell>
        </row>
        <row r="4027">
          <cell r="A4027">
            <v>8520016</v>
          </cell>
          <cell r="B4027" t="str">
            <v>8520016</v>
          </cell>
          <cell r="C4027" t="str">
            <v>LINTERNA USB ZOOM/IMAN/LED LATERAL 5546-</v>
          </cell>
          <cell r="D4027">
            <v>1415.23</v>
          </cell>
        </row>
        <row r="4028">
          <cell r="A4028">
            <v>8520017</v>
          </cell>
          <cell r="B4028" t="str">
            <v>8520017</v>
          </cell>
          <cell r="C4028" t="str">
            <v>MIRA CON LUZ, LASER Y CABLE 4490/4495</v>
          </cell>
          <cell r="D4028">
            <v>5307.12</v>
          </cell>
        </row>
        <row r="4029">
          <cell r="A4029">
            <v>8520018</v>
          </cell>
          <cell r="B4029" t="str">
            <v>8520018</v>
          </cell>
          <cell r="C4029" t="str">
            <v>LINTERNA TORCH 4060-4061</v>
          </cell>
          <cell r="D4029">
            <v>0</v>
          </cell>
        </row>
        <row r="4030">
          <cell r="A4030" t="str">
            <v/>
          </cell>
          <cell r="B4030" t="str">
            <v>8520019	LINTE</v>
          </cell>
          <cell r="C4030" t="str">
            <v/>
          </cell>
          <cell r="D4030">
            <v>0</v>
          </cell>
        </row>
        <row r="4031">
          <cell r="A4031">
            <v>8520019</v>
          </cell>
          <cell r="B4031" t="str">
            <v>8520019</v>
          </cell>
          <cell r="C4031" t="str">
            <v>LINTERNA 311 FLASJLIGTH 4733-4737</v>
          </cell>
          <cell r="D4031">
            <v>0</v>
          </cell>
        </row>
        <row r="4032">
          <cell r="A4032" t="str">
            <v/>
          </cell>
          <cell r="B4032" t="str">
            <v>8520020	LINTE</v>
          </cell>
          <cell r="C4032" t="str">
            <v/>
          </cell>
          <cell r="D4032">
            <v>0</v>
          </cell>
        </row>
        <row r="4033">
          <cell r="A4033">
            <v>8520020</v>
          </cell>
          <cell r="B4033" t="str">
            <v>8520020</v>
          </cell>
          <cell r="C4033" t="str">
            <v>LINTERNA 1932-1936</v>
          </cell>
          <cell r="D4033">
            <v>0</v>
          </cell>
        </row>
        <row r="4034">
          <cell r="A4034" t="str">
            <v/>
          </cell>
          <cell r="B4034" t="str">
            <v>8520021	LINTE</v>
          </cell>
          <cell r="C4034" t="str">
            <v/>
          </cell>
          <cell r="D4034">
            <v>0</v>
          </cell>
        </row>
        <row r="4035">
          <cell r="A4035">
            <v>8520021</v>
          </cell>
          <cell r="B4035" t="str">
            <v>8520021</v>
          </cell>
          <cell r="C4035" t="str">
            <v>LINTERNA 1932-1936</v>
          </cell>
          <cell r="D4035">
            <v>0</v>
          </cell>
        </row>
        <row r="4036">
          <cell r="A4036" t="str">
            <v/>
          </cell>
          <cell r="B4036" t="str">
            <v>8520022	LINTE</v>
          </cell>
          <cell r="C4036" t="str">
            <v/>
          </cell>
          <cell r="D4036">
            <v>0</v>
          </cell>
        </row>
        <row r="4037">
          <cell r="A4037">
            <v>8520022</v>
          </cell>
          <cell r="B4037" t="str">
            <v>8520022</v>
          </cell>
          <cell r="C4037" t="str">
            <v>LINTERNA USB BATTERY 4626-4629</v>
          </cell>
          <cell r="D4037">
            <v>0</v>
          </cell>
        </row>
        <row r="4038">
          <cell r="A4038" t="str">
            <v/>
          </cell>
          <cell r="B4038" t="str">
            <v>8520023	LINTE</v>
          </cell>
          <cell r="C4038" t="str">
            <v/>
          </cell>
          <cell r="D4038">
            <v>0</v>
          </cell>
        </row>
        <row r="4039">
          <cell r="A4039">
            <v>8520023</v>
          </cell>
          <cell r="B4039" t="str">
            <v>8520023</v>
          </cell>
          <cell r="C4039" t="str">
            <v>LINTERNA ACB9023C</v>
          </cell>
          <cell r="D4039">
            <v>0</v>
          </cell>
        </row>
        <row r="4040">
          <cell r="A4040" t="str">
            <v/>
          </cell>
          <cell r="B4040" t="str">
            <v>8520024	LINTE</v>
          </cell>
          <cell r="C4040" t="str">
            <v/>
          </cell>
          <cell r="D4040">
            <v>0</v>
          </cell>
        </row>
        <row r="4041">
          <cell r="A4041">
            <v>8520024</v>
          </cell>
          <cell r="B4041" t="str">
            <v>8520024</v>
          </cell>
          <cell r="C4041" t="str">
            <v>LINTERNA USB 18650 BATTERY 4629</v>
          </cell>
          <cell r="D4041">
            <v>0</v>
          </cell>
        </row>
        <row r="4042">
          <cell r="A4042">
            <v>8520025</v>
          </cell>
          <cell r="B4042" t="str">
            <v>8520025</v>
          </cell>
          <cell r="C4042" t="str">
            <v>LINTERNA RECARG.LED LATERAL C/CAJA 5543-</v>
          </cell>
          <cell r="D4042">
            <v>800</v>
          </cell>
        </row>
        <row r="4043">
          <cell r="A4043">
            <v>8520026</v>
          </cell>
          <cell r="B4043" t="str">
            <v>8520026</v>
          </cell>
          <cell r="C4043" t="str">
            <v>LINTERNA FRONTAL LED BICI BLIST 7026 LUG</v>
          </cell>
          <cell r="D4043">
            <v>449.5</v>
          </cell>
        </row>
        <row r="4044">
          <cell r="A4044" t="str">
            <v/>
          </cell>
          <cell r="B4044" t="str">
            <v>8520027	LNTER</v>
          </cell>
          <cell r="C4044" t="str">
            <v/>
          </cell>
          <cell r="D4044">
            <v>0</v>
          </cell>
        </row>
        <row r="4045">
          <cell r="A4045">
            <v>8520027</v>
          </cell>
          <cell r="B4045" t="str">
            <v>8520027</v>
          </cell>
          <cell r="C4045" t="str">
            <v>LNTERNA TORCH 4067-4069</v>
          </cell>
          <cell r="D4045">
            <v>0</v>
          </cell>
        </row>
        <row r="4046">
          <cell r="A4046" t="str">
            <v/>
          </cell>
          <cell r="B4046" t="str">
            <v>8520028	LINTE</v>
          </cell>
          <cell r="C4046" t="str">
            <v/>
          </cell>
          <cell r="D4046">
            <v>0</v>
          </cell>
        </row>
        <row r="4047">
          <cell r="A4047">
            <v>8520028</v>
          </cell>
          <cell r="B4047" t="str">
            <v>8520028</v>
          </cell>
          <cell r="C4047" t="str">
            <v>LINTERNA TORCH 4064</v>
          </cell>
          <cell r="D4047">
            <v>0</v>
          </cell>
        </row>
        <row r="4048">
          <cell r="A4048" t="str">
            <v/>
          </cell>
          <cell r="B4048" t="str">
            <v>8520029	LINTE</v>
          </cell>
          <cell r="C4048" t="str">
            <v/>
          </cell>
          <cell r="D4048">
            <v>0</v>
          </cell>
        </row>
        <row r="4049">
          <cell r="A4049">
            <v>8520029</v>
          </cell>
          <cell r="B4049" t="str">
            <v>8520029</v>
          </cell>
          <cell r="C4049" t="str">
            <v>LINTERNA TORCH 4030-4033</v>
          </cell>
          <cell r="D4049">
            <v>0</v>
          </cell>
        </row>
        <row r="4050">
          <cell r="A4050">
            <v>8520030</v>
          </cell>
          <cell r="B4050" t="str">
            <v>8520030</v>
          </cell>
          <cell r="C4050" t="str">
            <v>LINTERNA USB C/ZOOM E IMAN 9/10X2,5 3 40</v>
          </cell>
          <cell r="D4050">
            <v>926.14</v>
          </cell>
        </row>
        <row r="4051">
          <cell r="A4051" t="str">
            <v/>
          </cell>
          <cell r="B4051" t="str">
            <v>8520031	LINTE</v>
          </cell>
          <cell r="C4051" t="str">
            <v/>
          </cell>
          <cell r="D4051">
            <v>0</v>
          </cell>
        </row>
        <row r="4052">
          <cell r="A4052">
            <v>8520031</v>
          </cell>
          <cell r="B4052" t="str">
            <v>8520031</v>
          </cell>
          <cell r="C4052" t="str">
            <v>LINTERNA 4045-4047</v>
          </cell>
          <cell r="D4052">
            <v>0</v>
          </cell>
        </row>
        <row r="4053">
          <cell r="A4053" t="str">
            <v/>
          </cell>
          <cell r="B4053" t="str">
            <v>8520032	LINTE</v>
          </cell>
          <cell r="C4053" t="str">
            <v/>
          </cell>
          <cell r="D4053">
            <v>0</v>
          </cell>
        </row>
        <row r="4054">
          <cell r="A4054">
            <v>8520032</v>
          </cell>
          <cell r="B4054" t="str">
            <v>8520032</v>
          </cell>
          <cell r="C4054" t="str">
            <v>LINTERNA 1941-1945</v>
          </cell>
          <cell r="D4054">
            <v>0</v>
          </cell>
        </row>
        <row r="4055">
          <cell r="A4055" t="str">
            <v/>
          </cell>
          <cell r="B4055" t="str">
            <v>8520033	LINTE</v>
          </cell>
          <cell r="C4055" t="str">
            <v/>
          </cell>
          <cell r="D4055">
            <v>0</v>
          </cell>
        </row>
        <row r="4056">
          <cell r="A4056">
            <v>8520033</v>
          </cell>
          <cell r="B4056" t="str">
            <v>8520033</v>
          </cell>
          <cell r="C4056" t="str">
            <v>LINTERNA 1946-1950</v>
          </cell>
          <cell r="D4056">
            <v>0</v>
          </cell>
        </row>
        <row r="4057">
          <cell r="A4057" t="str">
            <v/>
          </cell>
          <cell r="B4057" t="str">
            <v>8520034	LINTE</v>
          </cell>
          <cell r="C4057" t="str">
            <v/>
          </cell>
          <cell r="D4057">
            <v>0</v>
          </cell>
        </row>
        <row r="4058">
          <cell r="A4058">
            <v>8520034</v>
          </cell>
          <cell r="B4058" t="str">
            <v>8520034</v>
          </cell>
          <cell r="C4058" t="str">
            <v>LINTERNA 7745</v>
          </cell>
          <cell r="D4058">
            <v>0</v>
          </cell>
        </row>
        <row r="4059">
          <cell r="A4059" t="str">
            <v/>
          </cell>
          <cell r="B4059" t="str">
            <v>8520035	LINTE</v>
          </cell>
          <cell r="C4059" t="str">
            <v/>
          </cell>
          <cell r="D4059">
            <v>0</v>
          </cell>
        </row>
        <row r="4060">
          <cell r="A4060">
            <v>8520035</v>
          </cell>
          <cell r="B4060" t="str">
            <v>8520035</v>
          </cell>
          <cell r="C4060" t="str">
            <v>LINTERNA 7776</v>
          </cell>
          <cell r="D4060">
            <v>0</v>
          </cell>
        </row>
        <row r="4061">
          <cell r="A4061" t="str">
            <v/>
          </cell>
          <cell r="B4061" t="str">
            <v>8520036	LINTE</v>
          </cell>
          <cell r="C4061" t="str">
            <v/>
          </cell>
          <cell r="D4061">
            <v>0</v>
          </cell>
        </row>
        <row r="4062">
          <cell r="A4062">
            <v>8520036</v>
          </cell>
          <cell r="B4062" t="str">
            <v>8520036</v>
          </cell>
          <cell r="C4062" t="str">
            <v>LINTERNA 7750</v>
          </cell>
          <cell r="D4062">
            <v>0</v>
          </cell>
        </row>
        <row r="4063">
          <cell r="A4063" t="str">
            <v/>
          </cell>
          <cell r="B4063" t="str">
            <v>8520037	LINTE</v>
          </cell>
          <cell r="C4063" t="str">
            <v/>
          </cell>
          <cell r="D4063">
            <v>0</v>
          </cell>
        </row>
        <row r="4064">
          <cell r="A4064">
            <v>8520037</v>
          </cell>
          <cell r="B4064" t="str">
            <v>8520037</v>
          </cell>
          <cell r="C4064" t="str">
            <v>LINTERNA USB 4037-4039</v>
          </cell>
          <cell r="D4064">
            <v>0</v>
          </cell>
        </row>
        <row r="4065">
          <cell r="A4065">
            <v>8520040</v>
          </cell>
          <cell r="B4065" t="str">
            <v>8520040</v>
          </cell>
          <cell r="C4065" t="str">
            <v>BLANCO P/ TIRO PUNTERIA METALICO 5BL RER</v>
          </cell>
          <cell r="D4065">
            <v>3247.54</v>
          </cell>
        </row>
        <row r="4066">
          <cell r="A4066" t="str">
            <v/>
          </cell>
          <cell r="B4066" t="str">
            <v>8520042	BINOC</v>
          </cell>
          <cell r="C4066" t="str">
            <v/>
          </cell>
          <cell r="D4066">
            <v>0</v>
          </cell>
        </row>
        <row r="4067">
          <cell r="A4067">
            <v>8520042</v>
          </cell>
          <cell r="B4067" t="str">
            <v>8520042</v>
          </cell>
          <cell r="C4067" t="str">
            <v>BINOCULAR SHILBA 12X50</v>
          </cell>
          <cell r="D4067">
            <v>0</v>
          </cell>
        </row>
        <row r="4068">
          <cell r="A4068">
            <v>8520045</v>
          </cell>
          <cell r="B4068" t="str">
            <v>8520045</v>
          </cell>
          <cell r="C4068" t="str">
            <v>LINTERNA RECARG USB C/ZOOM11CM 4050/5544</v>
          </cell>
          <cell r="D4068">
            <v>1000</v>
          </cell>
        </row>
        <row r="4069">
          <cell r="A4069">
            <v>8520050</v>
          </cell>
          <cell r="B4069" t="str">
            <v>8520050</v>
          </cell>
          <cell r="C4069" t="str">
            <v>LINTERNA LUZ TRAS USB 3 COLORES 05 LUG</v>
          </cell>
          <cell r="D4069">
            <v>1081.31</v>
          </cell>
        </row>
        <row r="4070">
          <cell r="A4070">
            <v>8520051</v>
          </cell>
          <cell r="B4070" t="str">
            <v>8520051</v>
          </cell>
          <cell r="C4070" t="str">
            <v>LINTERNA 4048+CABLE USB+ROMPEVIDRIO</v>
          </cell>
          <cell r="D4070">
            <v>1248</v>
          </cell>
        </row>
        <row r="4071">
          <cell r="A4071">
            <v>8520052</v>
          </cell>
          <cell r="B4071" t="str">
            <v>8520052</v>
          </cell>
          <cell r="C4071" t="str">
            <v>LINTERNA 4068 S/ACCESORIOS (8520051)</v>
          </cell>
          <cell r="D4071">
            <v>1140.19</v>
          </cell>
        </row>
        <row r="4072">
          <cell r="A4072">
            <v>8520059</v>
          </cell>
          <cell r="B4072" t="str">
            <v>8520059</v>
          </cell>
          <cell r="C4072" t="str">
            <v>LINTERNA USB 3/4HS CZOOM 11X2,5CM 3FUNC</v>
          </cell>
          <cell r="D4072">
            <v>926.14</v>
          </cell>
        </row>
        <row r="4073">
          <cell r="A4073">
            <v>8520060</v>
          </cell>
          <cell r="B4073" t="str">
            <v>8520060</v>
          </cell>
          <cell r="C4073" t="str">
            <v>LINTERNA USB 3/4 HS C/ZOOM 10X2,3CM 3F 4</v>
          </cell>
          <cell r="D4073">
            <v>926.14</v>
          </cell>
        </row>
        <row r="4074">
          <cell r="A4074">
            <v>8520064</v>
          </cell>
          <cell r="B4074" t="str">
            <v>8520064</v>
          </cell>
          <cell r="C4074" t="str">
            <v>LINTERNA 12.5X3CM CAJA VERDE4064+PILAUSB</v>
          </cell>
          <cell r="D4074">
            <v>1456</v>
          </cell>
        </row>
        <row r="4075">
          <cell r="A4075" t="str">
            <v/>
          </cell>
          <cell r="B4075" t="str">
            <v>8520065	LINTE</v>
          </cell>
          <cell r="C4075" t="str">
            <v/>
          </cell>
          <cell r="D4075">
            <v>0</v>
          </cell>
        </row>
        <row r="4076">
          <cell r="A4076">
            <v>8520065</v>
          </cell>
          <cell r="B4076" t="str">
            <v>8520065</v>
          </cell>
          <cell r="C4076" t="str">
            <v>LINTERNA ESTENSIBLE FELXIBLE RER</v>
          </cell>
          <cell r="D4076">
            <v>0</v>
          </cell>
        </row>
        <row r="4077">
          <cell r="A4077" t="str">
            <v/>
          </cell>
          <cell r="B4077" t="str">
            <v>8520066	LINTE</v>
          </cell>
          <cell r="C4077" t="str">
            <v/>
          </cell>
          <cell r="D4077">
            <v>0</v>
          </cell>
        </row>
        <row r="4078">
          <cell r="A4078">
            <v>8520066</v>
          </cell>
          <cell r="B4078" t="str">
            <v>8520066</v>
          </cell>
          <cell r="C4078" t="str">
            <v>LINTERNA USB ORF</v>
          </cell>
          <cell r="D4078">
            <v>0</v>
          </cell>
        </row>
        <row r="4079">
          <cell r="A4079">
            <v>8520067</v>
          </cell>
          <cell r="B4079" t="str">
            <v>8520067</v>
          </cell>
          <cell r="C4079" t="str">
            <v>LINTERNA 4067 ZOOM R/VIDRIO + CABLE USB</v>
          </cell>
          <cell r="D4079">
            <v>1040</v>
          </cell>
        </row>
        <row r="4080">
          <cell r="A4080">
            <v>8520068</v>
          </cell>
          <cell r="B4080" t="str">
            <v>8520068</v>
          </cell>
          <cell r="C4080" t="str">
            <v>LINTERNA C/ ZOOM S/ACC (8520064)12.5X3</v>
          </cell>
          <cell r="D4080">
            <v>713.51</v>
          </cell>
        </row>
        <row r="4081">
          <cell r="A4081" t="str">
            <v/>
          </cell>
          <cell r="B4081" t="str">
            <v>8520070	LINTE</v>
          </cell>
          <cell r="C4081" t="str">
            <v/>
          </cell>
          <cell r="D4081">
            <v>0</v>
          </cell>
        </row>
        <row r="4082">
          <cell r="A4082">
            <v>8520070</v>
          </cell>
          <cell r="B4082" t="str">
            <v>8520070</v>
          </cell>
          <cell r="C4082" t="str">
            <v>LINTERNA 4067 ZOOM SIN /ACC (8520067)</v>
          </cell>
          <cell r="D4082">
            <v>0</v>
          </cell>
        </row>
        <row r="4083">
          <cell r="A4083">
            <v>8520100</v>
          </cell>
          <cell r="B4083" t="str">
            <v>8520100</v>
          </cell>
          <cell r="C4083" t="str">
            <v>CARGADOR USB PARA BATERIAS/PILAS</v>
          </cell>
          <cell r="D4083">
            <v>353.81</v>
          </cell>
        </row>
        <row r="4084">
          <cell r="A4084" t="str">
            <v/>
          </cell>
          <cell r="B4084" t="str">
            <v>8520101	NAVAJ</v>
          </cell>
          <cell r="C4084" t="str">
            <v/>
          </cell>
          <cell r="D4084">
            <v>0</v>
          </cell>
        </row>
        <row r="4085">
          <cell r="A4085">
            <v>8520101</v>
          </cell>
          <cell r="B4085" t="str">
            <v>8520101</v>
          </cell>
          <cell r="C4085" t="str">
            <v>NAVAJA 23 CM TACTICA DIGITAL VERDE</v>
          </cell>
          <cell r="D4085">
            <v>0</v>
          </cell>
        </row>
        <row r="4086">
          <cell r="A4086">
            <v>8520102</v>
          </cell>
          <cell r="B4086" t="str">
            <v>8520102</v>
          </cell>
          <cell r="C4086" t="str">
            <v>NAVAJA 21CM MASTIFF/GRIS DA162  9-11/3</v>
          </cell>
          <cell r="D4086">
            <v>1600</v>
          </cell>
        </row>
        <row r="4087">
          <cell r="A4087" t="str">
            <v/>
          </cell>
          <cell r="B4087" t="str">
            <v>8520103	NAVAJ</v>
          </cell>
          <cell r="C4087" t="str">
            <v/>
          </cell>
          <cell r="D4087">
            <v>0</v>
          </cell>
        </row>
        <row r="4088">
          <cell r="A4088">
            <v>8520103</v>
          </cell>
          <cell r="B4088" t="str">
            <v>8520103</v>
          </cell>
          <cell r="C4088" t="str">
            <v>NAVAJA CORTAPLUMA 17 FUNCIONES 4209-4211</v>
          </cell>
          <cell r="D4088">
            <v>0</v>
          </cell>
        </row>
        <row r="4089">
          <cell r="A4089">
            <v>8520104</v>
          </cell>
          <cell r="B4089" t="str">
            <v>8520104</v>
          </cell>
          <cell r="C4089" t="str">
            <v>NAVAJA BROWNING NEGRA 10B LUG</v>
          </cell>
          <cell r="D4089">
            <v>1034.0999999999999</v>
          </cell>
        </row>
        <row r="4090">
          <cell r="A4090" t="str">
            <v/>
          </cell>
          <cell r="B4090" t="str">
            <v>8520105	LINTE</v>
          </cell>
          <cell r="C4090" t="str">
            <v/>
          </cell>
          <cell r="D4090">
            <v>0</v>
          </cell>
        </row>
        <row r="4091">
          <cell r="A4091">
            <v>8520105</v>
          </cell>
          <cell r="B4091" t="str">
            <v>8520105</v>
          </cell>
          <cell r="C4091" t="str">
            <v>LINTERNA SPINIT METAL. 2AA 185105 RER</v>
          </cell>
          <cell r="D4091">
            <v>0</v>
          </cell>
        </row>
        <row r="4092">
          <cell r="A4092" t="str">
            <v/>
          </cell>
          <cell r="B4092" t="str">
            <v>8520106	LINTE</v>
          </cell>
          <cell r="C4092" t="str">
            <v/>
          </cell>
          <cell r="D4092">
            <v>0</v>
          </cell>
        </row>
        <row r="4093">
          <cell r="A4093">
            <v>8520106</v>
          </cell>
          <cell r="B4093" t="str">
            <v>8520106</v>
          </cell>
          <cell r="C4093" t="str">
            <v>LINTERNA RECARGABLE CHICA RER</v>
          </cell>
          <cell r="D4093">
            <v>0</v>
          </cell>
        </row>
        <row r="4094">
          <cell r="A4094">
            <v>8520110</v>
          </cell>
          <cell r="B4094" t="str">
            <v>8520110</v>
          </cell>
          <cell r="C4094" t="str">
            <v>NAVAJA 21CM BUCK/GRIS DA139   10-3/3</v>
          </cell>
          <cell r="D4094">
            <v>1600</v>
          </cell>
        </row>
        <row r="4095">
          <cell r="A4095">
            <v>85201100</v>
          </cell>
          <cell r="B4095" t="str">
            <v>85201100</v>
          </cell>
          <cell r="C4095" t="str">
            <v>NAVAJA 20 CM</v>
          </cell>
          <cell r="D4095">
            <v>0</v>
          </cell>
        </row>
        <row r="4096">
          <cell r="A4096">
            <v>8520111</v>
          </cell>
          <cell r="B4096" t="str">
            <v>8520111</v>
          </cell>
          <cell r="C4096" t="str">
            <v>NAVAJA 8 CM METALICA NEGRA M52</v>
          </cell>
          <cell r="D4096">
            <v>376.94</v>
          </cell>
        </row>
        <row r="4097">
          <cell r="A4097" t="str">
            <v/>
          </cell>
          <cell r="B4097" t="str">
            <v>8520115	LINTE</v>
          </cell>
          <cell r="C4097" t="str">
            <v/>
          </cell>
          <cell r="D4097">
            <v>0</v>
          </cell>
        </row>
        <row r="4098">
          <cell r="A4098">
            <v>8520115</v>
          </cell>
          <cell r="B4098" t="str">
            <v>8520115</v>
          </cell>
          <cell r="C4098" t="str">
            <v>LINTERNA SPINIT METALB AA 5202B NEG RER</v>
          </cell>
          <cell r="D4098">
            <v>0</v>
          </cell>
        </row>
        <row r="4099">
          <cell r="A4099">
            <v>8520116</v>
          </cell>
          <cell r="B4099" t="str">
            <v>8520116</v>
          </cell>
          <cell r="C4099" t="str">
            <v>CAMPING PACK GEL FUEL IMP</v>
          </cell>
          <cell r="D4099">
            <v>539.75</v>
          </cell>
        </row>
        <row r="4100">
          <cell r="A4100">
            <v>8520118</v>
          </cell>
          <cell r="B4100" t="str">
            <v>8520118</v>
          </cell>
          <cell r="C4100" t="str">
            <v>LINTERNA C/ZOOM Y USB 5545 LUZ LATERAL 2</v>
          </cell>
          <cell r="D4100">
            <v>1297.3</v>
          </cell>
        </row>
        <row r="4101">
          <cell r="A4101" t="str">
            <v/>
          </cell>
          <cell r="B4101" t="str">
            <v>8520119	LINTE</v>
          </cell>
          <cell r="C4101" t="str">
            <v/>
          </cell>
          <cell r="D4101">
            <v>0</v>
          </cell>
        </row>
        <row r="4102">
          <cell r="A4102">
            <v>8520119</v>
          </cell>
          <cell r="B4102" t="str">
            <v>8520119</v>
          </cell>
          <cell r="C4102" t="str">
            <v>LINTERNA MULTIFUNCION DAMA</v>
          </cell>
          <cell r="D4102">
            <v>0</v>
          </cell>
        </row>
        <row r="4103">
          <cell r="A4103">
            <v>8520120</v>
          </cell>
          <cell r="B4103" t="str">
            <v>8520120</v>
          </cell>
          <cell r="C4103" t="str">
            <v>LINTERNA MULTIFUNCION CON LASER RER</v>
          </cell>
          <cell r="D4103">
            <v>1442.34</v>
          </cell>
        </row>
        <row r="4104">
          <cell r="A4104">
            <v>8520121</v>
          </cell>
          <cell r="B4104" t="str">
            <v>8520121</v>
          </cell>
          <cell r="C4104" t="str">
            <v>BRAZALETE PARACAIDISTA CUERDA</v>
          </cell>
          <cell r="D4104">
            <v>539.75</v>
          </cell>
        </row>
        <row r="4105">
          <cell r="A4105" t="str">
            <v/>
          </cell>
          <cell r="B4105" t="str">
            <v>8520122	MOSQU</v>
          </cell>
          <cell r="C4105" t="str">
            <v/>
          </cell>
          <cell r="D4105">
            <v>0</v>
          </cell>
        </row>
        <row r="4106">
          <cell r="A4106">
            <v>8520122</v>
          </cell>
          <cell r="B4106" t="str">
            <v>8520122</v>
          </cell>
          <cell r="C4106" t="str">
            <v>MOSQUETON CON TRABA ROSCA</v>
          </cell>
          <cell r="D4106">
            <v>0</v>
          </cell>
        </row>
        <row r="4107">
          <cell r="A4107" t="str">
            <v/>
          </cell>
          <cell r="B4107" t="str">
            <v>8520123	MOSQU</v>
          </cell>
          <cell r="C4107" t="str">
            <v/>
          </cell>
          <cell r="D4107">
            <v>0</v>
          </cell>
        </row>
        <row r="4108">
          <cell r="A4108">
            <v>8520123</v>
          </cell>
          <cell r="B4108" t="str">
            <v>8520123</v>
          </cell>
          <cell r="C4108" t="str">
            <v>MOSQUETON CON SOGA</v>
          </cell>
          <cell r="D4108">
            <v>0</v>
          </cell>
        </row>
        <row r="4109">
          <cell r="A4109">
            <v>8520124</v>
          </cell>
          <cell r="B4109" t="str">
            <v>8520124</v>
          </cell>
          <cell r="C4109" t="str">
            <v>BRAZALETE PARACOR SILBAT+BRUJ+PEDERN RER</v>
          </cell>
          <cell r="D4109">
            <v>900.8</v>
          </cell>
        </row>
        <row r="4110">
          <cell r="A4110">
            <v>8520125</v>
          </cell>
          <cell r="B4110" t="str">
            <v>8520125</v>
          </cell>
          <cell r="C4110" t="str">
            <v>PEDERNAL MAGNESIO INICIADOR DE FUEGO LUG</v>
          </cell>
          <cell r="D4110">
            <v>580.13</v>
          </cell>
        </row>
        <row r="4111">
          <cell r="A4111" t="str">
            <v/>
          </cell>
          <cell r="B4111" t="str">
            <v>8520126	PEDER</v>
          </cell>
          <cell r="C4111" t="str">
            <v/>
          </cell>
          <cell r="D4111">
            <v>0</v>
          </cell>
        </row>
        <row r="4112">
          <cell r="A4112">
            <v>8520126</v>
          </cell>
          <cell r="B4112" t="str">
            <v>8520126</v>
          </cell>
          <cell r="C4112" t="str">
            <v>PEDERNAL GRANDE RER</v>
          </cell>
          <cell r="D4112">
            <v>0</v>
          </cell>
        </row>
        <row r="4113">
          <cell r="A4113" t="str">
            <v/>
          </cell>
          <cell r="B4113" t="str">
            <v>8520127	PEDER</v>
          </cell>
          <cell r="C4113" t="str">
            <v/>
          </cell>
          <cell r="D4113">
            <v>0</v>
          </cell>
        </row>
        <row r="4114">
          <cell r="A4114">
            <v>8520127</v>
          </cell>
          <cell r="B4114" t="str">
            <v>8520127</v>
          </cell>
          <cell r="C4114" t="str">
            <v>PEDERNAL MEDIANO RER</v>
          </cell>
          <cell r="D4114">
            <v>0</v>
          </cell>
        </row>
        <row r="4115">
          <cell r="A4115" t="str">
            <v/>
          </cell>
          <cell r="B4115" t="str">
            <v>8520130	LINTE</v>
          </cell>
          <cell r="C4115" t="str">
            <v/>
          </cell>
          <cell r="D4115">
            <v>0</v>
          </cell>
        </row>
        <row r="4116">
          <cell r="A4116">
            <v>8520130</v>
          </cell>
          <cell r="B4116" t="str">
            <v>8520130</v>
          </cell>
          <cell r="C4116" t="str">
            <v>LINTERNA RECARGABLE CAJA NEGRA RER</v>
          </cell>
          <cell r="D4116">
            <v>0</v>
          </cell>
        </row>
        <row r="4117">
          <cell r="A4117">
            <v>8520141</v>
          </cell>
          <cell r="B4117" t="str">
            <v>8520141</v>
          </cell>
          <cell r="C4117" t="str">
            <v>LINTERNA 9 LED FLASHLIGTH RER</v>
          </cell>
          <cell r="D4117">
            <v>539.75</v>
          </cell>
        </row>
        <row r="4118">
          <cell r="A4118" t="str">
            <v/>
          </cell>
          <cell r="B4118" t="str">
            <v>8520142	BALIZ</v>
          </cell>
          <cell r="C4118" t="str">
            <v/>
          </cell>
          <cell r="D4118">
            <v>0</v>
          </cell>
        </row>
        <row r="4119">
          <cell r="A4119">
            <v>8520142</v>
          </cell>
          <cell r="B4119" t="str">
            <v>8520142</v>
          </cell>
          <cell r="C4119" t="str">
            <v>BALIZA KIT X 3  C/ BASE</v>
          </cell>
          <cell r="D4119">
            <v>0</v>
          </cell>
        </row>
        <row r="4120">
          <cell r="A4120" t="str">
            <v/>
          </cell>
          <cell r="B4120" t="str">
            <v>8520143	BALIZ</v>
          </cell>
          <cell r="C4120" t="str">
            <v/>
          </cell>
          <cell r="D4120">
            <v>0</v>
          </cell>
        </row>
        <row r="4121">
          <cell r="A4121">
            <v>8520143</v>
          </cell>
          <cell r="B4121" t="str">
            <v>8520143</v>
          </cell>
          <cell r="C4121" t="str">
            <v>BALIZA KIT X 6 SOLES</v>
          </cell>
          <cell r="D4121">
            <v>0</v>
          </cell>
        </row>
        <row r="4122">
          <cell r="A4122" t="str">
            <v/>
          </cell>
          <cell r="B4122" t="str">
            <v>8520144	BALIZ</v>
          </cell>
          <cell r="C4122" t="str">
            <v/>
          </cell>
          <cell r="D4122">
            <v>0</v>
          </cell>
        </row>
        <row r="4123">
          <cell r="A4123">
            <v>8520144</v>
          </cell>
          <cell r="B4123" t="str">
            <v>8520144</v>
          </cell>
          <cell r="C4123" t="str">
            <v>BALIZA MINI MULTIUSO USB</v>
          </cell>
          <cell r="D4123">
            <v>0</v>
          </cell>
        </row>
        <row r="4124">
          <cell r="A4124" t="str">
            <v/>
          </cell>
          <cell r="B4124" t="str">
            <v>8520155	LINTE</v>
          </cell>
          <cell r="C4124" t="str">
            <v/>
          </cell>
          <cell r="D4124">
            <v>0</v>
          </cell>
        </row>
        <row r="4125">
          <cell r="A4125">
            <v>8520155</v>
          </cell>
          <cell r="B4125" t="str">
            <v>8520155</v>
          </cell>
          <cell r="C4125" t="str">
            <v>LINTERNA RECARGABLE RER</v>
          </cell>
          <cell r="D4125">
            <v>0</v>
          </cell>
        </row>
        <row r="4126">
          <cell r="A4126">
            <v>8520162</v>
          </cell>
          <cell r="B4126" t="str">
            <v>8520162</v>
          </cell>
          <cell r="C4126" t="str">
            <v>NAVAJA 21CM MASTIFF/CAMUFLADA   14-28/3</v>
          </cell>
          <cell r="D4126">
            <v>1600</v>
          </cell>
        </row>
        <row r="4127">
          <cell r="A4127">
            <v>8520165</v>
          </cell>
          <cell r="B4127" t="str">
            <v>8520165</v>
          </cell>
          <cell r="C4127" t="str">
            <v>LINTERNA CON BALIZA IMP</v>
          </cell>
          <cell r="D4127">
            <v>454.05</v>
          </cell>
        </row>
        <row r="4128">
          <cell r="A4128">
            <v>8520166</v>
          </cell>
          <cell r="B4128" t="str">
            <v>8520166</v>
          </cell>
          <cell r="C4128" t="str">
            <v>LINTERNA FLUOR SUMERGIBLE RECARGABLE IMP</v>
          </cell>
          <cell r="D4128">
            <v>1651.1</v>
          </cell>
        </row>
        <row r="4129">
          <cell r="A4129" t="str">
            <v/>
          </cell>
          <cell r="B4129" t="str">
            <v>8520175	LINTE</v>
          </cell>
          <cell r="C4129" t="str">
            <v/>
          </cell>
          <cell r="D4129">
            <v>0</v>
          </cell>
        </row>
        <row r="4130">
          <cell r="A4130">
            <v>8520175</v>
          </cell>
          <cell r="B4130" t="str">
            <v>8520175</v>
          </cell>
          <cell r="C4130" t="str">
            <v>LINTERNA RECARGABLE CAJA VERDE RER</v>
          </cell>
          <cell r="D4130">
            <v>0</v>
          </cell>
        </row>
        <row r="4131">
          <cell r="A4131">
            <v>8520190</v>
          </cell>
          <cell r="B4131" t="str">
            <v>8520190</v>
          </cell>
          <cell r="C4131" t="str">
            <v>NAVAJA 28 CM M MADERA 2 TRAAS CAJA LUG</v>
          </cell>
          <cell r="D4131">
            <v>2320.65</v>
          </cell>
        </row>
        <row r="4132">
          <cell r="A4132">
            <v>8520209</v>
          </cell>
          <cell r="B4132" t="str">
            <v>8520209</v>
          </cell>
          <cell r="C4132" t="str">
            <v>CORTAPLUMAS 17 FUNCIONES 4209</v>
          </cell>
          <cell r="D4132">
            <v>936</v>
          </cell>
        </row>
        <row r="4133">
          <cell r="A4133">
            <v>8520220</v>
          </cell>
          <cell r="B4133" t="str">
            <v>8520220</v>
          </cell>
          <cell r="C4133" t="str">
            <v>NAVAJA 20 CM ACERO INOX LUG</v>
          </cell>
          <cell r="D4133">
            <v>1247.3399999999999</v>
          </cell>
        </row>
        <row r="4134">
          <cell r="A4134" t="str">
            <v/>
          </cell>
          <cell r="B4134" t="str">
            <v>8520222	GANCH</v>
          </cell>
          <cell r="C4134" t="str">
            <v/>
          </cell>
          <cell r="D4134">
            <v>0</v>
          </cell>
        </row>
        <row r="4135">
          <cell r="A4135">
            <v>8520222</v>
          </cell>
          <cell r="B4135" t="str">
            <v>8520222</v>
          </cell>
          <cell r="C4135" t="str">
            <v>GANCHO MOSQUETON MULTIFUNCION LUG</v>
          </cell>
          <cell r="D4135">
            <v>0</v>
          </cell>
        </row>
        <row r="4136">
          <cell r="A4136">
            <v>8520230</v>
          </cell>
          <cell r="B4136" t="str">
            <v>8520230</v>
          </cell>
          <cell r="C4136" t="str">
            <v>NAVAJA MARIPOSA GRIS  19-12/3</v>
          </cell>
          <cell r="D4136">
            <v>800</v>
          </cell>
        </row>
        <row r="4137">
          <cell r="A4137" t="str">
            <v/>
          </cell>
          <cell r="B4137" t="str">
            <v>8520264	LINTE</v>
          </cell>
          <cell r="C4137" t="str">
            <v/>
          </cell>
          <cell r="D4137">
            <v>0</v>
          </cell>
        </row>
        <row r="4138">
          <cell r="A4138">
            <v>8520264</v>
          </cell>
          <cell r="B4138" t="str">
            <v>8520264</v>
          </cell>
          <cell r="C4138" t="str">
            <v>LINTERNA CON ZOOM IMP</v>
          </cell>
          <cell r="D4138">
            <v>0</v>
          </cell>
        </row>
        <row r="4139">
          <cell r="A4139">
            <v>8520265</v>
          </cell>
          <cell r="B4139" t="str">
            <v>8520265</v>
          </cell>
          <cell r="C4139" t="str">
            <v>LINTERNA C/ZOOM 3X10CM 3F IMP 4733</v>
          </cell>
          <cell r="D4139">
            <v>364</v>
          </cell>
        </row>
        <row r="4140">
          <cell r="A4140" t="str">
            <v/>
          </cell>
          <cell r="B4140" t="str">
            <v>8520271	LINTE</v>
          </cell>
          <cell r="C4140" t="str">
            <v/>
          </cell>
          <cell r="D4140">
            <v>0</v>
          </cell>
        </row>
        <row r="4141">
          <cell r="A4141">
            <v>8520271</v>
          </cell>
          <cell r="B4141" t="str">
            <v>8520271</v>
          </cell>
          <cell r="C4141" t="str">
            <v>LINTERNA BASTON RECARGABLE RER</v>
          </cell>
          <cell r="D4141">
            <v>0</v>
          </cell>
        </row>
        <row r="4142">
          <cell r="A4142" t="str">
            <v/>
          </cell>
          <cell r="B4142" t="str">
            <v>8520282	MANOP</v>
          </cell>
          <cell r="C4142" t="str">
            <v/>
          </cell>
          <cell r="D4142">
            <v>0</v>
          </cell>
        </row>
        <row r="4143">
          <cell r="A4143">
            <v>8520282</v>
          </cell>
          <cell r="B4143" t="str">
            <v>8520282</v>
          </cell>
          <cell r="C4143" t="str">
            <v>MANOPLA ACERO DEFENSA LUG</v>
          </cell>
          <cell r="D4143">
            <v>0</v>
          </cell>
        </row>
        <row r="4144">
          <cell r="A4144">
            <v>8520290</v>
          </cell>
          <cell r="B4144" t="str">
            <v>8520290</v>
          </cell>
          <cell r="C4144" t="str">
            <v>LINTERNA RECARGABLE POWER STYLE 180 RER</v>
          </cell>
          <cell r="D4144">
            <v>2320.65</v>
          </cell>
        </row>
        <row r="4145">
          <cell r="A4145" t="str">
            <v/>
          </cell>
          <cell r="B4145" t="str">
            <v>8520305	CAMPI</v>
          </cell>
          <cell r="C4145" t="str">
            <v/>
          </cell>
          <cell r="D4145">
            <v>0</v>
          </cell>
        </row>
        <row r="4146">
          <cell r="A4146">
            <v>8520305</v>
          </cell>
          <cell r="B4146" t="str">
            <v>8520305</v>
          </cell>
          <cell r="C4146" t="str">
            <v>CAMPING CADENA CERRUCHO P CORTAR</v>
          </cell>
          <cell r="D4146">
            <v>0</v>
          </cell>
        </row>
        <row r="4147">
          <cell r="A4147">
            <v>8520306</v>
          </cell>
          <cell r="B4147" t="str">
            <v>8520306</v>
          </cell>
          <cell r="C4147" t="str">
            <v>LINTERNA SOOYA RER</v>
          </cell>
          <cell r="D4147">
            <v>178.71</v>
          </cell>
        </row>
        <row r="4148">
          <cell r="A4148">
            <v>8520372</v>
          </cell>
          <cell r="B4148" t="str">
            <v>8520372</v>
          </cell>
          <cell r="C4148" t="str">
            <v>NAVAJA 23 CM C/ CERRUCHO Y ESTUCHE LUG</v>
          </cell>
          <cell r="D4148">
            <v>1421.4</v>
          </cell>
        </row>
        <row r="4149">
          <cell r="A4149">
            <v>8520398</v>
          </cell>
          <cell r="B4149" t="str">
            <v>8520398</v>
          </cell>
          <cell r="C4149" t="str">
            <v>LINTERNA POLICE RECARGABLE IMP</v>
          </cell>
          <cell r="D4149">
            <v>1785.16</v>
          </cell>
        </row>
        <row r="4150">
          <cell r="A4150">
            <v>8520407</v>
          </cell>
          <cell r="B4150" t="str">
            <v>8520407</v>
          </cell>
          <cell r="C4150" t="str">
            <v>LINTERNA DOITE  VISERA 183407/LHL00 RER</v>
          </cell>
          <cell r="D4150">
            <v>725.17</v>
          </cell>
        </row>
        <row r="4151">
          <cell r="A4151" t="str">
            <v/>
          </cell>
          <cell r="B4151" t="str">
            <v>8520419	SOGA</v>
          </cell>
          <cell r="C4151" t="str">
            <v/>
          </cell>
          <cell r="D4151">
            <v>0</v>
          </cell>
        </row>
        <row r="4152">
          <cell r="A4152">
            <v>8520419</v>
          </cell>
          <cell r="B4152" t="str">
            <v>8520419</v>
          </cell>
          <cell r="C4152" t="str">
            <v>SOGA PARA REMOLQUE LUG</v>
          </cell>
          <cell r="D4152">
            <v>0</v>
          </cell>
        </row>
        <row r="4153">
          <cell r="A4153" t="str">
            <v/>
          </cell>
          <cell r="B4153" t="str">
            <v>8520458	NAVAJ</v>
          </cell>
          <cell r="C4153" t="str">
            <v/>
          </cell>
          <cell r="D4153">
            <v>0</v>
          </cell>
        </row>
        <row r="4154">
          <cell r="A4154">
            <v>8520458</v>
          </cell>
          <cell r="B4154" t="str">
            <v>8520458</v>
          </cell>
          <cell r="C4154" t="str">
            <v>NAVAJA SMITH AND WESSON LUG</v>
          </cell>
          <cell r="D4154">
            <v>0</v>
          </cell>
        </row>
        <row r="4155">
          <cell r="A4155">
            <v>8520506</v>
          </cell>
          <cell r="B4155" t="str">
            <v>8520506</v>
          </cell>
          <cell r="C4155" t="str">
            <v>GANCHO MOSQUETON CLIP LUG</v>
          </cell>
          <cell r="D4155">
            <v>106.51</v>
          </cell>
        </row>
        <row r="4156">
          <cell r="A4156">
            <v>8520507</v>
          </cell>
          <cell r="B4156" t="str">
            <v>8520507</v>
          </cell>
          <cell r="C4156" t="str">
            <v>GANCHO MOSQUETON ROSCA LUG</v>
          </cell>
          <cell r="D4156">
            <v>106.51</v>
          </cell>
        </row>
        <row r="4157">
          <cell r="A4157" t="str">
            <v/>
          </cell>
          <cell r="B4157" t="str">
            <v>8520508	MOSQU</v>
          </cell>
          <cell r="C4157" t="str">
            <v/>
          </cell>
          <cell r="D4157">
            <v>0</v>
          </cell>
        </row>
        <row r="4158">
          <cell r="A4158">
            <v>8520508</v>
          </cell>
          <cell r="B4158" t="str">
            <v>8520508</v>
          </cell>
          <cell r="C4158" t="str">
            <v>MOSQUETON POLIM PLASTICO MOLLE NEGRO RER</v>
          </cell>
          <cell r="D4158">
            <v>0</v>
          </cell>
        </row>
        <row r="4159">
          <cell r="A4159" t="str">
            <v/>
          </cell>
          <cell r="B4159" t="str">
            <v>8520509	MOSQU</v>
          </cell>
          <cell r="C4159" t="str">
            <v/>
          </cell>
          <cell r="D4159">
            <v>0</v>
          </cell>
        </row>
        <row r="4160">
          <cell r="A4160">
            <v>8520509</v>
          </cell>
          <cell r="B4160" t="str">
            <v>8520509</v>
          </cell>
          <cell r="C4160" t="str">
            <v>MOSQUETON POLIM PLASTICO MOLLE GRIS RER</v>
          </cell>
          <cell r="D4160">
            <v>0</v>
          </cell>
        </row>
        <row r="4161">
          <cell r="A4161" t="str">
            <v/>
          </cell>
          <cell r="B4161" t="str">
            <v>8520510	MOSQU</v>
          </cell>
          <cell r="C4161" t="str">
            <v/>
          </cell>
          <cell r="D4161">
            <v>0</v>
          </cell>
        </row>
        <row r="4162">
          <cell r="A4162">
            <v>8520510</v>
          </cell>
          <cell r="B4162" t="str">
            <v>8520510</v>
          </cell>
          <cell r="C4162" t="str">
            <v>MOSQUETON POLIM PLASTICO MOLLE NARAN RER</v>
          </cell>
          <cell r="D4162">
            <v>0</v>
          </cell>
        </row>
        <row r="4163">
          <cell r="A4163" t="str">
            <v/>
          </cell>
          <cell r="B4163" t="str">
            <v>8520511	MOSQU</v>
          </cell>
          <cell r="C4163" t="str">
            <v/>
          </cell>
          <cell r="D4163">
            <v>0</v>
          </cell>
        </row>
        <row r="4164">
          <cell r="A4164">
            <v>8520511</v>
          </cell>
          <cell r="B4164" t="str">
            <v>8520511</v>
          </cell>
          <cell r="C4164" t="str">
            <v>MOSQUETON POLIM PLASTICO MOLLE MARR RER</v>
          </cell>
          <cell r="D4164">
            <v>0</v>
          </cell>
        </row>
        <row r="4165">
          <cell r="A4165" t="str">
            <v/>
          </cell>
          <cell r="B4165" t="str">
            <v>8520512	MOSQU</v>
          </cell>
          <cell r="C4165" t="str">
            <v/>
          </cell>
          <cell r="D4165">
            <v>0</v>
          </cell>
        </row>
        <row r="4166">
          <cell r="A4166">
            <v>8520512</v>
          </cell>
          <cell r="B4166" t="str">
            <v>8520512</v>
          </cell>
          <cell r="C4166" t="str">
            <v>MOSQUETON ACERO 9CM X 9MM</v>
          </cell>
          <cell r="D4166">
            <v>0</v>
          </cell>
        </row>
        <row r="4167">
          <cell r="A4167">
            <v>8520513</v>
          </cell>
          <cell r="B4167" t="str">
            <v>8520513</v>
          </cell>
          <cell r="C4167" t="str">
            <v>MOSQUETON ACERO/GRIS 9CM C/ROSCA 5565/4</v>
          </cell>
          <cell r="D4167">
            <v>200</v>
          </cell>
        </row>
        <row r="4168">
          <cell r="A4168">
            <v>8520517</v>
          </cell>
          <cell r="B4168" t="str">
            <v>8520517</v>
          </cell>
          <cell r="C4168" t="str">
            <v>NAVAJA MARIPOSA CAMUFLADA 5517 LUG-023/3</v>
          </cell>
          <cell r="D4168">
            <v>784.87</v>
          </cell>
        </row>
        <row r="4169">
          <cell r="A4169">
            <v>8520546</v>
          </cell>
          <cell r="B4169" t="str">
            <v>8520546</v>
          </cell>
          <cell r="C4169" t="str">
            <v>LINTERNA RECARGABLE POLICE RER</v>
          </cell>
          <cell r="D4169">
            <v>1442.34</v>
          </cell>
        </row>
        <row r="4170">
          <cell r="A4170" t="str">
            <v/>
          </cell>
          <cell r="B4170" t="str">
            <v>8520556	LINTE</v>
          </cell>
          <cell r="C4170" t="str">
            <v/>
          </cell>
          <cell r="D4170">
            <v>0</v>
          </cell>
        </row>
        <row r="4171">
          <cell r="A4171">
            <v>8520556</v>
          </cell>
          <cell r="B4171" t="str">
            <v>8520556</v>
          </cell>
          <cell r="C4171" t="str">
            <v>LINTERNA RECARGABLE CON BRUJULA RER</v>
          </cell>
          <cell r="D4171">
            <v>0</v>
          </cell>
        </row>
        <row r="4172">
          <cell r="A4172">
            <v>8520620</v>
          </cell>
          <cell r="B4172" t="str">
            <v>8520620</v>
          </cell>
          <cell r="C4172" t="str">
            <v>PILA RECARGABLE 3.7 V RER</v>
          </cell>
          <cell r="D4172">
            <v>266.85000000000002</v>
          </cell>
        </row>
        <row r="4173">
          <cell r="A4173">
            <v>8520623</v>
          </cell>
          <cell r="B4173" t="str">
            <v>8520623</v>
          </cell>
          <cell r="C4173" t="str">
            <v>PILAS AAA POR TRES RER</v>
          </cell>
          <cell r="D4173">
            <v>47.65</v>
          </cell>
        </row>
        <row r="4174">
          <cell r="A4174">
            <v>8520624</v>
          </cell>
          <cell r="B4174" t="str">
            <v>8520624</v>
          </cell>
          <cell r="C4174" t="str">
            <v>PILAS AAA POR 2 (PAR)</v>
          </cell>
          <cell r="D4174">
            <v>108.32</v>
          </cell>
        </row>
        <row r="4175">
          <cell r="A4175" t="str">
            <v/>
          </cell>
          <cell r="B4175" t="str">
            <v>8520625	LINTE</v>
          </cell>
          <cell r="C4175" t="str">
            <v/>
          </cell>
          <cell r="D4175">
            <v>0</v>
          </cell>
        </row>
        <row r="4176">
          <cell r="A4176">
            <v>8520625</v>
          </cell>
          <cell r="B4176" t="str">
            <v>8520625</v>
          </cell>
          <cell r="C4176" t="str">
            <v>LINTERNA NHL 8625 RER</v>
          </cell>
          <cell r="D4176">
            <v>0</v>
          </cell>
        </row>
        <row r="4177">
          <cell r="A4177">
            <v>8520626</v>
          </cell>
          <cell r="B4177" t="str">
            <v>8520626</v>
          </cell>
          <cell r="C4177" t="str">
            <v>PILA 18650 BATERIA REUT.VERDE USB 4526</v>
          </cell>
          <cell r="D4177">
            <v>728</v>
          </cell>
        </row>
        <row r="4178">
          <cell r="A4178">
            <v>8520629</v>
          </cell>
          <cell r="B4178" t="str">
            <v>8520629</v>
          </cell>
          <cell r="C4178" t="str">
            <v>PILA 18650 BATERIA REUTILIZABLE</v>
          </cell>
          <cell r="D4178">
            <v>416</v>
          </cell>
        </row>
        <row r="4179">
          <cell r="A4179">
            <v>8520690</v>
          </cell>
          <cell r="B4179" t="str">
            <v>8520690</v>
          </cell>
          <cell r="C4179" t="str">
            <v>BINOCULARES PROFESIONAL 25X60 L690 LUG</v>
          </cell>
          <cell r="D4179">
            <v>2424.5100000000002</v>
          </cell>
        </row>
        <row r="4180">
          <cell r="A4180">
            <v>8520691</v>
          </cell>
          <cell r="B4180" t="str">
            <v>8520691</v>
          </cell>
          <cell r="C4180" t="str">
            <v>BINOCULARES TASCO 8X21CM 0955</v>
          </cell>
          <cell r="D4180">
            <v>2600</v>
          </cell>
        </row>
        <row r="4181">
          <cell r="A4181">
            <v>8520710</v>
          </cell>
          <cell r="B4181" t="str">
            <v>8520710</v>
          </cell>
          <cell r="C4181" t="str">
            <v>NAVAJA 21 CM ABREPANZA M/MADERA LUG</v>
          </cell>
          <cell r="D4181">
            <v>1450.38</v>
          </cell>
        </row>
        <row r="4182">
          <cell r="A4182">
            <v>8520726</v>
          </cell>
          <cell r="B4182" t="str">
            <v>8520726</v>
          </cell>
          <cell r="C4182" t="str">
            <v>LINTERNA PARA CICLISTAS USB 4726</v>
          </cell>
          <cell r="D4182">
            <v>412.78</v>
          </cell>
        </row>
        <row r="4183">
          <cell r="A4183" t="str">
            <v/>
          </cell>
          <cell r="B4183" t="str">
            <v>8520728	LINTE</v>
          </cell>
          <cell r="C4183" t="str">
            <v/>
          </cell>
          <cell r="D4183">
            <v>0</v>
          </cell>
        </row>
        <row r="4184">
          <cell r="A4184">
            <v>8520728</v>
          </cell>
          <cell r="B4184" t="str">
            <v>8520728</v>
          </cell>
          <cell r="C4184" t="str">
            <v>LINTERNA C/ZOOM S/ACC (8520729)</v>
          </cell>
          <cell r="D4184">
            <v>0</v>
          </cell>
        </row>
        <row r="4185">
          <cell r="A4185">
            <v>8520729</v>
          </cell>
          <cell r="B4185" t="str">
            <v>8520729</v>
          </cell>
          <cell r="C4185" t="str">
            <v>LINTERNA C/ZOOM 13X3,2CM 3F 4729+PILAUSB</v>
          </cell>
          <cell r="D4185">
            <v>1415.23</v>
          </cell>
        </row>
        <row r="4186">
          <cell r="A4186">
            <v>8520733</v>
          </cell>
          <cell r="B4186" t="str">
            <v>8520733</v>
          </cell>
          <cell r="C4186" t="str">
            <v>LINTERNA SOLART09 4863 BRUJULA/IMAN/ROMP</v>
          </cell>
          <cell r="D4186">
            <v>2830.46</v>
          </cell>
        </row>
        <row r="4187">
          <cell r="A4187">
            <v>8520738</v>
          </cell>
          <cell r="B4187" t="str">
            <v>8520738</v>
          </cell>
          <cell r="C4187" t="str">
            <v>LINTERNA4738+CABLE USB</v>
          </cell>
          <cell r="D4187">
            <v>1248</v>
          </cell>
        </row>
        <row r="4188">
          <cell r="A4188" t="str">
            <v/>
          </cell>
          <cell r="B4188" t="str">
            <v>8520739	LINTE</v>
          </cell>
          <cell r="C4188" t="str">
            <v/>
          </cell>
          <cell r="D4188">
            <v>0</v>
          </cell>
        </row>
        <row r="4189">
          <cell r="A4189">
            <v>8520739</v>
          </cell>
          <cell r="B4189" t="str">
            <v>8520739</v>
          </cell>
          <cell r="C4189" t="str">
            <v>LINTERNA  4738 S/ACCESORIOS (8520738)</v>
          </cell>
          <cell r="D4189">
            <v>0</v>
          </cell>
        </row>
        <row r="4190">
          <cell r="A4190">
            <v>8520745</v>
          </cell>
          <cell r="B4190" t="str">
            <v>8520745</v>
          </cell>
          <cell r="C4190" t="str">
            <v>LINTERNA POLICE + CABLE USB</v>
          </cell>
          <cell r="D4190">
            <v>1144</v>
          </cell>
        </row>
        <row r="4191">
          <cell r="A4191" t="str">
            <v/>
          </cell>
          <cell r="B4191" t="str">
            <v>8520746	LINTE</v>
          </cell>
          <cell r="C4191" t="str">
            <v/>
          </cell>
          <cell r="D4191">
            <v>0</v>
          </cell>
        </row>
        <row r="4192">
          <cell r="A4192">
            <v>8520746</v>
          </cell>
          <cell r="B4192" t="str">
            <v>8520746</v>
          </cell>
          <cell r="C4192" t="str">
            <v>LINTERNA POLICE 7745 S/ACC (8520745)</v>
          </cell>
          <cell r="D4192">
            <v>0</v>
          </cell>
        </row>
        <row r="4193">
          <cell r="A4193">
            <v>8520750</v>
          </cell>
          <cell r="B4193" t="str">
            <v>8520750</v>
          </cell>
          <cell r="C4193" t="str">
            <v>LINTERNA  7750 ZOOM 15X3 3 +CABLE USB</v>
          </cell>
          <cell r="D4193">
            <v>1144</v>
          </cell>
        </row>
        <row r="4194">
          <cell r="A4194" t="str">
            <v/>
          </cell>
          <cell r="B4194" t="str">
            <v>8520751	LINTE</v>
          </cell>
          <cell r="C4194" t="str">
            <v/>
          </cell>
          <cell r="D4194">
            <v>0</v>
          </cell>
        </row>
        <row r="4195">
          <cell r="A4195">
            <v>8520751</v>
          </cell>
          <cell r="B4195" t="str">
            <v>8520751</v>
          </cell>
          <cell r="C4195" t="str">
            <v>LINTERNA 7750 ZOOM 3 FUNCIONES S/ACC (85</v>
          </cell>
          <cell r="D4195">
            <v>0</v>
          </cell>
        </row>
        <row r="4196">
          <cell r="A4196" t="str">
            <v/>
          </cell>
          <cell r="B4196" t="str">
            <v>8520776	LINTE</v>
          </cell>
          <cell r="C4196" t="str">
            <v/>
          </cell>
          <cell r="D4196">
            <v>0</v>
          </cell>
        </row>
        <row r="4197">
          <cell r="A4197">
            <v>8520776</v>
          </cell>
          <cell r="B4197" t="str">
            <v>8520776</v>
          </cell>
          <cell r="C4197" t="str">
            <v>LINTERNA 7776</v>
          </cell>
          <cell r="D4197">
            <v>0</v>
          </cell>
        </row>
        <row r="4198">
          <cell r="A4198">
            <v>8520779</v>
          </cell>
          <cell r="B4198" t="str">
            <v>8520779</v>
          </cell>
          <cell r="C4198" t="str">
            <v>LINTERNA 7779</v>
          </cell>
          <cell r="D4198">
            <v>0</v>
          </cell>
        </row>
        <row r="4199">
          <cell r="A4199">
            <v>8520781</v>
          </cell>
          <cell r="B4199" t="str">
            <v>8520781</v>
          </cell>
          <cell r="C4199" t="str">
            <v>LINTERNA C/CARGADOR 17.5X4CM 3F C/2 BAT</v>
          </cell>
          <cell r="D4199">
            <v>1711</v>
          </cell>
        </row>
        <row r="4200">
          <cell r="A4200" t="str">
            <v/>
          </cell>
          <cell r="B4200" t="str">
            <v>8520802	NAVAJ</v>
          </cell>
          <cell r="C4200" t="str">
            <v/>
          </cell>
          <cell r="D4200">
            <v>0</v>
          </cell>
        </row>
        <row r="4201">
          <cell r="A4201">
            <v>8520802</v>
          </cell>
          <cell r="B4201" t="str">
            <v>8520802</v>
          </cell>
          <cell r="C4201" t="str">
            <v>NAVAJA 22 CM M/MADERA LUG</v>
          </cell>
          <cell r="D4201">
            <v>0</v>
          </cell>
        </row>
        <row r="4202">
          <cell r="A4202">
            <v>8520804</v>
          </cell>
          <cell r="B4202" t="str">
            <v>8520804</v>
          </cell>
          <cell r="C4202" t="str">
            <v>NAVAJA 20 CM  ACERADA C/NEGRO LUG</v>
          </cell>
          <cell r="D4202">
            <v>1885.5</v>
          </cell>
        </row>
        <row r="4203">
          <cell r="A4203">
            <v>8520813</v>
          </cell>
          <cell r="B4203" t="str">
            <v>8520813</v>
          </cell>
          <cell r="C4203" t="str">
            <v>NAVAJA COLUMBIA ESCORPION SAQUE RAPIDO 1</v>
          </cell>
          <cell r="D4203">
            <v>416</v>
          </cell>
        </row>
        <row r="4204">
          <cell r="A4204" t="str">
            <v/>
          </cell>
          <cell r="B4204" t="str">
            <v>8520814	NAVAJ</v>
          </cell>
          <cell r="C4204" t="str">
            <v/>
          </cell>
          <cell r="D4204">
            <v>0</v>
          </cell>
        </row>
        <row r="4205">
          <cell r="A4205">
            <v>8520814</v>
          </cell>
          <cell r="B4205" t="str">
            <v>8520814</v>
          </cell>
          <cell r="C4205" t="str">
            <v>NAVAJA 23 CM TACTICA BLACK LUG</v>
          </cell>
          <cell r="D4205">
            <v>0</v>
          </cell>
        </row>
        <row r="4206">
          <cell r="A4206">
            <v>8520817</v>
          </cell>
          <cell r="B4206" t="str">
            <v>8520817</v>
          </cell>
          <cell r="C4206" t="str">
            <v>LINTERNA RECARGABLE</v>
          </cell>
          <cell r="D4206">
            <v>1606.61</v>
          </cell>
        </row>
        <row r="4207">
          <cell r="A4207" t="str">
            <v/>
          </cell>
          <cell r="B4207" t="str">
            <v>8520821	NAVAJ</v>
          </cell>
          <cell r="C4207" t="str">
            <v/>
          </cell>
          <cell r="D4207">
            <v>0</v>
          </cell>
        </row>
        <row r="4208">
          <cell r="A4208">
            <v>8520821</v>
          </cell>
          <cell r="B4208" t="str">
            <v>8520821</v>
          </cell>
          <cell r="C4208" t="str">
            <v>NAVAJA 28  CM M MADERA C ESTUCHE LUG</v>
          </cell>
          <cell r="D4208">
            <v>0</v>
          </cell>
        </row>
        <row r="4209">
          <cell r="A4209">
            <v>8520824</v>
          </cell>
          <cell r="B4209" t="str">
            <v>8520824</v>
          </cell>
          <cell r="C4209" t="str">
            <v>PILA AAA 4 RER</v>
          </cell>
          <cell r="D4209">
            <v>57.61</v>
          </cell>
        </row>
        <row r="4210">
          <cell r="A4210">
            <v>8520866</v>
          </cell>
          <cell r="B4210" t="str">
            <v>8520866</v>
          </cell>
          <cell r="C4210" t="str">
            <v>NAVAJA MARIPOSA NEGRA 86B LUG</v>
          </cell>
          <cell r="D4210">
            <v>784.87</v>
          </cell>
        </row>
        <row r="4211">
          <cell r="A4211">
            <v>8520925</v>
          </cell>
          <cell r="B4211" t="str">
            <v>8520925</v>
          </cell>
          <cell r="C4211" t="str">
            <v>NAVAJA CUCHILLO CONVERTIB EN TARJETA LUG</v>
          </cell>
          <cell r="D4211">
            <v>129.59</v>
          </cell>
        </row>
        <row r="4212">
          <cell r="A4212">
            <v>8520932</v>
          </cell>
          <cell r="B4212" t="str">
            <v>8520932</v>
          </cell>
          <cell r="C4212" t="str">
            <v>LINTERNA 1932 ZOOM + CABLE USB</v>
          </cell>
          <cell r="D4212">
            <v>1179.3599999999999</v>
          </cell>
        </row>
        <row r="4213">
          <cell r="A4213">
            <v>8520936</v>
          </cell>
          <cell r="B4213" t="str">
            <v>8520936</v>
          </cell>
          <cell r="C4213" t="str">
            <v>LINTERNA 1932 SIN CAJA+CABLE USB</v>
          </cell>
          <cell r="D4213">
            <v>1456</v>
          </cell>
        </row>
        <row r="4214">
          <cell r="A4214">
            <v>8520941</v>
          </cell>
          <cell r="B4214" t="str">
            <v>8520941</v>
          </cell>
          <cell r="C4214" t="str">
            <v>LINTERNA 1941 C/ZOOM 800LUMENS+PILA USB</v>
          </cell>
          <cell r="D4214">
            <v>1872</v>
          </cell>
        </row>
        <row r="4215">
          <cell r="A4215" t="str">
            <v/>
          </cell>
          <cell r="B4215" t="str">
            <v>8520942	LINTE</v>
          </cell>
          <cell r="C4215" t="str">
            <v/>
          </cell>
          <cell r="D4215">
            <v>0</v>
          </cell>
        </row>
        <row r="4216">
          <cell r="A4216">
            <v>8520942</v>
          </cell>
          <cell r="B4216" t="str">
            <v>8520942</v>
          </cell>
          <cell r="C4216" t="str">
            <v>LINTERNA 19421-7776 800 LUMENS S/CAJA  (</v>
          </cell>
          <cell r="D4216">
            <v>0</v>
          </cell>
        </row>
        <row r="4217">
          <cell r="A4217" t="str">
            <v/>
          </cell>
          <cell r="B4217" t="str">
            <v>8520945	LINTE</v>
          </cell>
          <cell r="C4217" t="str">
            <v/>
          </cell>
          <cell r="D4217">
            <v>0</v>
          </cell>
        </row>
        <row r="4218">
          <cell r="A4218">
            <v>8520945</v>
          </cell>
          <cell r="B4218" t="str">
            <v>8520945</v>
          </cell>
          <cell r="C4218" t="str">
            <v>LINTERNA 945</v>
          </cell>
          <cell r="D4218">
            <v>0</v>
          </cell>
        </row>
        <row r="4219">
          <cell r="A4219">
            <v>8520946</v>
          </cell>
          <cell r="B4219" t="str">
            <v>8520946</v>
          </cell>
          <cell r="C4219" t="str">
            <v>LINTERNA 1946 +CABLE USB C/ZOOM 14X3</v>
          </cell>
          <cell r="D4219">
            <v>1528.8</v>
          </cell>
        </row>
        <row r="4220">
          <cell r="A4220">
            <v>8520947</v>
          </cell>
          <cell r="B4220" t="str">
            <v>8520947</v>
          </cell>
          <cell r="C4220" t="str">
            <v>LINTERNA 1946-7779 S/ACCESORIOS (8520946</v>
          </cell>
          <cell r="D4220">
            <v>1140.19</v>
          </cell>
        </row>
        <row r="4221">
          <cell r="A4221">
            <v>8520948</v>
          </cell>
          <cell r="B4221" t="str">
            <v>8520948</v>
          </cell>
          <cell r="C4221" t="str">
            <v>LINTERNA 1946+CABLE CON ZOOM 14X3</v>
          </cell>
          <cell r="D4221">
            <v>0</v>
          </cell>
        </row>
        <row r="4222">
          <cell r="A4222" t="str">
            <v/>
          </cell>
          <cell r="B4222" t="str">
            <v>8520953	HACHA</v>
          </cell>
          <cell r="C4222" t="str">
            <v/>
          </cell>
          <cell r="D4222">
            <v>0</v>
          </cell>
        </row>
        <row r="4223">
          <cell r="A4223">
            <v>8520953</v>
          </cell>
          <cell r="B4223" t="str">
            <v>8520953</v>
          </cell>
          <cell r="C4223" t="str">
            <v>HACHA TACTICA COLUMBIA LUG</v>
          </cell>
          <cell r="D4223">
            <v>0</v>
          </cell>
        </row>
        <row r="4224">
          <cell r="A4224" t="str">
            <v/>
          </cell>
          <cell r="B4224" t="str">
            <v xml:space="preserve">8520987		0		</v>
          </cell>
          <cell r="C4224" t="str">
            <v/>
          </cell>
          <cell r="D4224">
            <v>0</v>
          </cell>
        </row>
        <row r="4225">
          <cell r="A4225">
            <v>8520987</v>
          </cell>
          <cell r="B4225" t="str">
            <v>8520987</v>
          </cell>
          <cell r="C4225" t="str">
            <v/>
          </cell>
          <cell r="D4225">
            <v>0</v>
          </cell>
        </row>
        <row r="4226">
          <cell r="A4226" t="str">
            <v/>
          </cell>
          <cell r="B4226" t="str">
            <v>8520994	LINTE</v>
          </cell>
          <cell r="C4226" t="str">
            <v/>
          </cell>
          <cell r="D4226">
            <v>0</v>
          </cell>
        </row>
        <row r="4227">
          <cell r="A4227">
            <v>8520994</v>
          </cell>
          <cell r="B4227" t="str">
            <v>8520994</v>
          </cell>
          <cell r="C4227" t="str">
            <v>LINTERNA NITROL LPA994 RER</v>
          </cell>
          <cell r="D4227">
            <v>0</v>
          </cell>
        </row>
        <row r="4228">
          <cell r="A4228">
            <v>8520999</v>
          </cell>
          <cell r="B4228" t="str">
            <v>8520999</v>
          </cell>
          <cell r="C4228" t="str">
            <v>CUBIERTOS PLEGABLE METAL LUG</v>
          </cell>
          <cell r="D4228">
            <v>427.66</v>
          </cell>
        </row>
        <row r="4229">
          <cell r="A4229" t="str">
            <v/>
          </cell>
          <cell r="B4229" t="str">
            <v>8521001	CUCHI</v>
          </cell>
          <cell r="C4229" t="str">
            <v/>
          </cell>
          <cell r="D4229">
            <v>0</v>
          </cell>
        </row>
        <row r="4230">
          <cell r="A4230">
            <v>8521001</v>
          </cell>
          <cell r="B4230" t="str">
            <v>8521001</v>
          </cell>
          <cell r="C4230" t="str">
            <v>CUCHILLO CON MANGO</v>
          </cell>
          <cell r="D4230">
            <v>0</v>
          </cell>
        </row>
        <row r="4231">
          <cell r="A4231">
            <v>8521002</v>
          </cell>
          <cell r="B4231" t="str">
            <v>8521002</v>
          </cell>
          <cell r="C4231" t="str">
            <v>CUCHILLO GERBER 18 CM RER</v>
          </cell>
          <cell r="D4231">
            <v>870.22</v>
          </cell>
        </row>
        <row r="4232">
          <cell r="A4232">
            <v>8521013</v>
          </cell>
          <cell r="B4232" t="str">
            <v>8521013</v>
          </cell>
          <cell r="C4232" t="str">
            <v>CUCHILLO COLUMBIA  001013 RER</v>
          </cell>
          <cell r="D4232">
            <v>1160.31</v>
          </cell>
        </row>
        <row r="4233">
          <cell r="A4233">
            <v>8521014</v>
          </cell>
          <cell r="B4233" t="str">
            <v>8521014</v>
          </cell>
          <cell r="C4233" t="str">
            <v>CUCHILLO CON FUNDA VERDE 6 TK063 6-7,7/2</v>
          </cell>
          <cell r="D4233">
            <v>4200</v>
          </cell>
        </row>
        <row r="4234">
          <cell r="A4234">
            <v>8521015</v>
          </cell>
          <cell r="B4234" t="str">
            <v>8521015</v>
          </cell>
          <cell r="C4234" t="str">
            <v>CUCHILLO DAGA</v>
          </cell>
          <cell r="D4234">
            <v>922.97</v>
          </cell>
        </row>
        <row r="4235">
          <cell r="A4235" t="str">
            <v/>
          </cell>
          <cell r="B4235" t="str">
            <v>8521021	CUCHI</v>
          </cell>
          <cell r="C4235" t="str">
            <v/>
          </cell>
          <cell r="D4235">
            <v>0</v>
          </cell>
        </row>
        <row r="4236">
          <cell r="A4236">
            <v>8521021</v>
          </cell>
          <cell r="B4236" t="str">
            <v>8521021</v>
          </cell>
          <cell r="C4236" t="str">
            <v>CUCHILLO M.NIETO 3001 11CM</v>
          </cell>
          <cell r="D4236">
            <v>0</v>
          </cell>
        </row>
        <row r="4237">
          <cell r="A4237" t="str">
            <v/>
          </cell>
          <cell r="B4237" t="str">
            <v>8521024	CUCHI</v>
          </cell>
          <cell r="C4237" t="str">
            <v/>
          </cell>
          <cell r="D4237">
            <v>0</v>
          </cell>
        </row>
        <row r="4238">
          <cell r="A4238">
            <v>8521024</v>
          </cell>
          <cell r="B4238" t="str">
            <v>8521024</v>
          </cell>
          <cell r="C4238" t="str">
            <v>CUCHILLO SCHRADE EXTREME F24</v>
          </cell>
          <cell r="D4238">
            <v>0</v>
          </cell>
        </row>
        <row r="4239">
          <cell r="A4239" t="str">
            <v/>
          </cell>
          <cell r="B4239" t="str">
            <v>8521029	CUCHI</v>
          </cell>
          <cell r="C4239" t="str">
            <v/>
          </cell>
          <cell r="D4239">
            <v>0</v>
          </cell>
        </row>
        <row r="4240">
          <cell r="A4240">
            <v>8521029</v>
          </cell>
          <cell r="B4240" t="str">
            <v>8521029</v>
          </cell>
          <cell r="C4240" t="str">
            <v>CUCHILLO CORTAPLUMAS UNITED</v>
          </cell>
          <cell r="D4240">
            <v>0</v>
          </cell>
        </row>
        <row r="4241">
          <cell r="A4241" t="str">
            <v/>
          </cell>
          <cell r="B4241" t="str">
            <v>8521030	CUCHI</v>
          </cell>
          <cell r="C4241" t="str">
            <v/>
          </cell>
          <cell r="D4241">
            <v>0</v>
          </cell>
        </row>
        <row r="4242">
          <cell r="A4242">
            <v>8521030</v>
          </cell>
          <cell r="B4242" t="str">
            <v>8521030</v>
          </cell>
          <cell r="C4242" t="str">
            <v>CUCHILLO CORTAPLUMAS COLUMBIA GOMA</v>
          </cell>
          <cell r="D4242">
            <v>0</v>
          </cell>
        </row>
        <row r="4243">
          <cell r="A4243" t="str">
            <v/>
          </cell>
          <cell r="B4243" t="str">
            <v>8521031	CUCHI</v>
          </cell>
          <cell r="C4243" t="str">
            <v/>
          </cell>
          <cell r="D4243">
            <v>0</v>
          </cell>
        </row>
        <row r="4244">
          <cell r="A4244">
            <v>8521031</v>
          </cell>
          <cell r="B4244" t="str">
            <v>8521031</v>
          </cell>
          <cell r="C4244" t="str">
            <v>CUCHILLO CORTAPLUMA BOKER/SMITH AND WESS</v>
          </cell>
          <cell r="D4244">
            <v>0</v>
          </cell>
        </row>
        <row r="4245">
          <cell r="A4245" t="str">
            <v/>
          </cell>
          <cell r="B4245" t="str">
            <v>8521032	CUCHI</v>
          </cell>
          <cell r="C4245" t="str">
            <v/>
          </cell>
          <cell r="D4245">
            <v>0</v>
          </cell>
        </row>
        <row r="4246">
          <cell r="A4246">
            <v>8521032</v>
          </cell>
          <cell r="B4246" t="str">
            <v>8521032</v>
          </cell>
          <cell r="C4246" t="str">
            <v>CUCHILLO CORTAPLUMA M-TECH  CAJA GR</v>
          </cell>
          <cell r="D4246">
            <v>0</v>
          </cell>
        </row>
        <row r="4247">
          <cell r="A4247" t="str">
            <v/>
          </cell>
          <cell r="B4247" t="str">
            <v>8521033	CUCHI</v>
          </cell>
          <cell r="C4247" t="str">
            <v/>
          </cell>
          <cell r="D4247">
            <v>0</v>
          </cell>
        </row>
        <row r="4248">
          <cell r="A4248">
            <v>8521033</v>
          </cell>
          <cell r="B4248" t="str">
            <v>8521033</v>
          </cell>
          <cell r="C4248" t="str">
            <v>CUCHILLO CORTAPLUMAS COLUMBIA CHICO</v>
          </cell>
          <cell r="D4248">
            <v>0</v>
          </cell>
        </row>
        <row r="4249">
          <cell r="A4249">
            <v>8521034</v>
          </cell>
          <cell r="B4249" t="str">
            <v>8521034</v>
          </cell>
          <cell r="C4249" t="str">
            <v>CUCHILLO CORTAPLUMA 7024/6 RER</v>
          </cell>
          <cell r="D4249">
            <v>580.13</v>
          </cell>
        </row>
        <row r="4250">
          <cell r="A4250">
            <v>8521036</v>
          </cell>
          <cell r="B4250" t="str">
            <v>8521036</v>
          </cell>
          <cell r="C4250" t="str">
            <v>CUCHILLO 30CM CAMU BOSQUE   16-305/3,6</v>
          </cell>
          <cell r="D4250">
            <v>1700</v>
          </cell>
        </row>
        <row r="4251">
          <cell r="A4251" t="str">
            <v/>
          </cell>
          <cell r="B4251" t="str">
            <v>8521040	CUCHI</v>
          </cell>
          <cell r="C4251" t="str">
            <v/>
          </cell>
          <cell r="D4251">
            <v>0</v>
          </cell>
        </row>
        <row r="4252">
          <cell r="A4252">
            <v>8521040</v>
          </cell>
          <cell r="B4252" t="str">
            <v>8521040</v>
          </cell>
          <cell r="C4252" t="str">
            <v>CUCHILLO F19</v>
          </cell>
          <cell r="D4252">
            <v>0</v>
          </cell>
        </row>
        <row r="4253">
          <cell r="A4253" t="str">
            <v/>
          </cell>
          <cell r="B4253" t="str">
            <v>8521042	CUCHI</v>
          </cell>
          <cell r="C4253" t="str">
            <v/>
          </cell>
          <cell r="D4253">
            <v>0</v>
          </cell>
        </row>
        <row r="4254">
          <cell r="A4254">
            <v>8521042</v>
          </cell>
          <cell r="B4254" t="str">
            <v>8521042</v>
          </cell>
          <cell r="C4254" t="str">
            <v>CUCHILLO 5082</v>
          </cell>
          <cell r="D4254">
            <v>0</v>
          </cell>
        </row>
        <row r="4255">
          <cell r="A4255" t="str">
            <v/>
          </cell>
          <cell r="B4255" t="str">
            <v>8521043	CUCHI</v>
          </cell>
          <cell r="C4255" t="str">
            <v/>
          </cell>
          <cell r="D4255">
            <v>0</v>
          </cell>
        </row>
        <row r="4256">
          <cell r="A4256">
            <v>8521043</v>
          </cell>
          <cell r="B4256" t="str">
            <v>8521043</v>
          </cell>
          <cell r="C4256" t="str">
            <v>CUCHILLO TARJETA</v>
          </cell>
          <cell r="D4256">
            <v>0</v>
          </cell>
        </row>
        <row r="4257">
          <cell r="A4257" t="str">
            <v/>
          </cell>
          <cell r="B4257" t="str">
            <v>8521045	BRUJU</v>
          </cell>
          <cell r="C4257" t="str">
            <v/>
          </cell>
          <cell r="D4257">
            <v>0</v>
          </cell>
        </row>
        <row r="4258">
          <cell r="A4258">
            <v>8521045</v>
          </cell>
          <cell r="B4258" t="str">
            <v>8521045</v>
          </cell>
          <cell r="C4258" t="str">
            <v>BRUJULA WATERDOG DC45-1</v>
          </cell>
          <cell r="D4258">
            <v>0</v>
          </cell>
        </row>
        <row r="4259">
          <cell r="A4259" t="str">
            <v/>
          </cell>
          <cell r="B4259" t="str">
            <v>8521046	CUCHI</v>
          </cell>
          <cell r="C4259" t="str">
            <v/>
          </cell>
          <cell r="D4259">
            <v>0</v>
          </cell>
        </row>
        <row r="4260">
          <cell r="A4260">
            <v>8521046</v>
          </cell>
          <cell r="B4260" t="str">
            <v>8521046</v>
          </cell>
          <cell r="C4260" t="str">
            <v>CUCHILLO CORTAPLUMA KNIVES</v>
          </cell>
          <cell r="D4260">
            <v>0</v>
          </cell>
        </row>
        <row r="4261">
          <cell r="A4261">
            <v>8521050</v>
          </cell>
          <cell r="B4261" t="str">
            <v>8521050</v>
          </cell>
          <cell r="C4261" t="str">
            <v>SET CUBIERTOS CAMPING RER</v>
          </cell>
          <cell r="D4261">
            <v>1160.31</v>
          </cell>
        </row>
        <row r="4262">
          <cell r="A4262">
            <v>8521060</v>
          </cell>
          <cell r="B4262" t="str">
            <v>8521060</v>
          </cell>
          <cell r="C4262" t="str">
            <v>CUCHILLO CORTAPLUMA NAVAJA187 RER</v>
          </cell>
          <cell r="D4262">
            <v>580.13</v>
          </cell>
        </row>
        <row r="4263">
          <cell r="A4263" t="str">
            <v/>
          </cell>
          <cell r="B4263" t="str">
            <v>8521061	CUCHI</v>
          </cell>
          <cell r="C4263" t="str">
            <v/>
          </cell>
          <cell r="D4263">
            <v>0</v>
          </cell>
        </row>
        <row r="4264">
          <cell r="A4264">
            <v>8521061</v>
          </cell>
          <cell r="B4264" t="str">
            <v>8521061</v>
          </cell>
          <cell r="C4264" t="str">
            <v>CUCHILLO CORTAPLUMA GARBE</v>
          </cell>
          <cell r="D4264">
            <v>0</v>
          </cell>
        </row>
        <row r="4265">
          <cell r="A4265" t="str">
            <v/>
          </cell>
          <cell r="B4265" t="str">
            <v>8521062	CUCHI</v>
          </cell>
          <cell r="C4265" t="str">
            <v/>
          </cell>
          <cell r="D4265">
            <v>0</v>
          </cell>
        </row>
        <row r="4266">
          <cell r="A4266">
            <v>8521062</v>
          </cell>
          <cell r="B4266" t="str">
            <v>8521062</v>
          </cell>
          <cell r="C4266" t="str">
            <v>CUCHILLO CORTA PLUMA NAVAJA 305 RER</v>
          </cell>
          <cell r="D4266">
            <v>0</v>
          </cell>
        </row>
        <row r="4267">
          <cell r="A4267">
            <v>8521063</v>
          </cell>
          <cell r="B4267" t="str">
            <v>8521063</v>
          </cell>
          <cell r="C4267" t="str">
            <v>CUCHILLO 19CM KARAMBIT NEGRO 17/4,24</v>
          </cell>
          <cell r="D4267">
            <v>1100</v>
          </cell>
        </row>
        <row r="4268">
          <cell r="A4268">
            <v>8521064</v>
          </cell>
          <cell r="B4268" t="str">
            <v>8521064</v>
          </cell>
          <cell r="C4268" t="str">
            <v>CUCHILLO CORTAPLUMA MULTIUSO RER</v>
          </cell>
          <cell r="D4268">
            <v>435.08</v>
          </cell>
        </row>
        <row r="4269">
          <cell r="A4269">
            <v>8521100</v>
          </cell>
          <cell r="B4269" t="str">
            <v>8521100</v>
          </cell>
          <cell r="C4269" t="str">
            <v>CUCHILLO COLUMBIA C/FUNDA RIGIDA IMP</v>
          </cell>
          <cell r="D4269">
            <v>1600</v>
          </cell>
        </row>
        <row r="4270">
          <cell r="A4270" t="str">
            <v/>
          </cell>
          <cell r="B4270" t="str">
            <v>8521101	CUCHI</v>
          </cell>
          <cell r="C4270" t="str">
            <v/>
          </cell>
          <cell r="D4270">
            <v>0</v>
          </cell>
        </row>
        <row r="4271">
          <cell r="A4271">
            <v>8521101</v>
          </cell>
          <cell r="B4271" t="str">
            <v>8521101</v>
          </cell>
          <cell r="C4271" t="str">
            <v>CUCHILLO DOS COLORES</v>
          </cell>
          <cell r="D4271">
            <v>0</v>
          </cell>
        </row>
        <row r="4272">
          <cell r="A4272">
            <v>8521102</v>
          </cell>
          <cell r="B4272" t="str">
            <v>8521102</v>
          </cell>
          <cell r="C4272" t="str">
            <v>CUCHILLO NEGRO C/FUNDA Y AFILADOR IMP</v>
          </cell>
          <cell r="D4272">
            <v>1415.23</v>
          </cell>
        </row>
        <row r="4273">
          <cell r="A4273">
            <v>8521120</v>
          </cell>
          <cell r="B4273" t="str">
            <v>8521120</v>
          </cell>
          <cell r="C4273" t="str">
            <v>CUCHILLO 23CM TACTICO PRC LUG</v>
          </cell>
          <cell r="D4273">
            <v>2030.56</v>
          </cell>
        </row>
        <row r="4274">
          <cell r="A4274" t="str">
            <v/>
          </cell>
          <cell r="B4274" t="str">
            <v>8521129	BOLIG</v>
          </cell>
          <cell r="C4274" t="str">
            <v/>
          </cell>
          <cell r="D4274">
            <v>0</v>
          </cell>
        </row>
        <row r="4275">
          <cell r="A4275">
            <v>8521129</v>
          </cell>
          <cell r="B4275" t="str">
            <v>8521129</v>
          </cell>
          <cell r="C4275" t="str">
            <v>BOLIGRAFO CON CUCHILLO</v>
          </cell>
          <cell r="D4275">
            <v>0</v>
          </cell>
        </row>
        <row r="4276">
          <cell r="A4276" t="str">
            <v/>
          </cell>
          <cell r="B4276" t="str">
            <v>8521160	MINI</v>
          </cell>
          <cell r="C4276" t="str">
            <v/>
          </cell>
          <cell r="D4276">
            <v>0</v>
          </cell>
        </row>
        <row r="4277">
          <cell r="A4277">
            <v>8521160</v>
          </cell>
          <cell r="B4277" t="str">
            <v>8521160</v>
          </cell>
          <cell r="C4277" t="str">
            <v>MINI CUCHILLO COLG CUELLO FUNDA RIGI LUG</v>
          </cell>
          <cell r="D4277">
            <v>0</v>
          </cell>
        </row>
        <row r="4278">
          <cell r="A4278" t="str">
            <v/>
          </cell>
          <cell r="B4278" t="str">
            <v>8521290	CUCHI</v>
          </cell>
          <cell r="C4278" t="str">
            <v/>
          </cell>
          <cell r="D4278">
            <v>0</v>
          </cell>
        </row>
        <row r="4279">
          <cell r="A4279">
            <v>8521290</v>
          </cell>
          <cell r="B4279" t="str">
            <v>8521290</v>
          </cell>
          <cell r="C4279" t="str">
            <v>CUCHILLO 22 CM TACT C PCR Y ESTUCHE LUG</v>
          </cell>
          <cell r="D4279">
            <v>0</v>
          </cell>
        </row>
        <row r="4280">
          <cell r="A4280">
            <v>8521300</v>
          </cell>
          <cell r="B4280" t="str">
            <v>8521300</v>
          </cell>
          <cell r="C4280" t="str">
            <v>CUCHILLO NAVAJA SAMURAI 2000 RER</v>
          </cell>
          <cell r="D4280">
            <v>435.07</v>
          </cell>
        </row>
        <row r="4281">
          <cell r="A4281">
            <v>8521301</v>
          </cell>
          <cell r="B4281" t="str">
            <v>8521301</v>
          </cell>
          <cell r="C4281" t="str">
            <v>NAVAJA COLUMBIA SPIDER SAQUE RAPIDO IMP</v>
          </cell>
          <cell r="D4281">
            <v>294.83999999999997</v>
          </cell>
        </row>
        <row r="4282">
          <cell r="A4282">
            <v>8521302</v>
          </cell>
          <cell r="B4282" t="str">
            <v>8521302</v>
          </cell>
          <cell r="C4282" t="str">
            <v>NAVAJA GERBER GRIS Y NARANJA C/FUNDA IMP</v>
          </cell>
          <cell r="D4282">
            <v>1456</v>
          </cell>
        </row>
        <row r="4283">
          <cell r="A4283">
            <v>8521303</v>
          </cell>
          <cell r="B4283" t="str">
            <v>8521303</v>
          </cell>
          <cell r="C4283" t="str">
            <v>NAVAJA BROWNING DA73-1 IMP 0005</v>
          </cell>
          <cell r="D4283">
            <v>1061.42</v>
          </cell>
        </row>
        <row r="4284">
          <cell r="A4284">
            <v>8521304</v>
          </cell>
          <cell r="B4284" t="str">
            <v>8521304</v>
          </cell>
          <cell r="C4284" t="str">
            <v>NAVAJA STRIDER KNIVES 352 IMP 0005</v>
          </cell>
          <cell r="D4284">
            <v>1061.42</v>
          </cell>
        </row>
        <row r="4285">
          <cell r="A4285">
            <v>8521305</v>
          </cell>
          <cell r="B4285" t="str">
            <v>8521305</v>
          </cell>
          <cell r="C4285" t="str">
            <v>NAVAJA MULTIUSO IMP</v>
          </cell>
          <cell r="D4285">
            <v>676</v>
          </cell>
        </row>
        <row r="4286">
          <cell r="A4286">
            <v>8521306</v>
          </cell>
          <cell r="B4286" t="str">
            <v>8521306</v>
          </cell>
          <cell r="C4286" t="str">
            <v>NAVAJA SUREFIRE D38 5542 ROMPE VIDRIO IM</v>
          </cell>
          <cell r="D4286">
            <v>1700</v>
          </cell>
        </row>
        <row r="4287">
          <cell r="A4287" t="str">
            <v/>
          </cell>
          <cell r="B4287" t="str">
            <v>8521374	PINZA</v>
          </cell>
          <cell r="C4287" t="str">
            <v/>
          </cell>
          <cell r="D4287">
            <v>0</v>
          </cell>
        </row>
        <row r="4288">
          <cell r="A4288">
            <v>8521374</v>
          </cell>
          <cell r="B4288" t="str">
            <v>8521374</v>
          </cell>
          <cell r="C4288" t="str">
            <v>PINZA MULTIFUNCION ACU 37D LUG</v>
          </cell>
          <cell r="D4288">
            <v>0</v>
          </cell>
        </row>
        <row r="4289">
          <cell r="A4289">
            <v>8521443</v>
          </cell>
          <cell r="B4289" t="str">
            <v>8521443</v>
          </cell>
          <cell r="C4289" t="str">
            <v>CUCHILLO 23 CM TACTICO C / PRC LUG</v>
          </cell>
          <cell r="D4289">
            <v>2030.56</v>
          </cell>
        </row>
        <row r="4290">
          <cell r="A4290">
            <v>8521455</v>
          </cell>
          <cell r="B4290" t="str">
            <v>8521455</v>
          </cell>
          <cell r="C4290" t="str">
            <v>CUCHILLO NAVAJA</v>
          </cell>
          <cell r="D4290">
            <v>527.4</v>
          </cell>
        </row>
        <row r="4291">
          <cell r="A4291">
            <v>8521458</v>
          </cell>
          <cell r="B4291" t="str">
            <v>8521458</v>
          </cell>
          <cell r="C4291" t="str">
            <v>CUCHILLO NAVAJA 27CM NF5458 LUG</v>
          </cell>
          <cell r="D4291">
            <v>515.77</v>
          </cell>
        </row>
        <row r="4292">
          <cell r="A4292" t="str">
            <v/>
          </cell>
          <cell r="B4292" t="str">
            <v>8521467	CUCHI</v>
          </cell>
          <cell r="C4292" t="str">
            <v/>
          </cell>
          <cell r="D4292">
            <v>0</v>
          </cell>
        </row>
        <row r="4293">
          <cell r="A4293">
            <v>8521467</v>
          </cell>
          <cell r="B4293" t="str">
            <v>8521467</v>
          </cell>
          <cell r="C4293" t="str">
            <v>CUCHILLO COLUMBIA NEGRO C/BRUJULA</v>
          </cell>
          <cell r="D4293">
            <v>0</v>
          </cell>
        </row>
        <row r="4294">
          <cell r="A4294">
            <v>8521472</v>
          </cell>
          <cell r="B4294" t="str">
            <v>8521472</v>
          </cell>
          <cell r="C4294" t="str">
            <v>CUCHILLO 26 CM TACTICO C FUNDA LUG</v>
          </cell>
          <cell r="D4294">
            <v>2320.65</v>
          </cell>
        </row>
        <row r="4295">
          <cell r="A4295">
            <v>8521498</v>
          </cell>
          <cell r="B4295" t="str">
            <v>8521498</v>
          </cell>
          <cell r="C4295" t="str">
            <v>PINZA  MULTIFUNCION RER</v>
          </cell>
          <cell r="D4295">
            <v>435.08</v>
          </cell>
        </row>
        <row r="4296">
          <cell r="A4296" t="str">
            <v/>
          </cell>
          <cell r="B4296" t="str">
            <v>8521499	PINZA</v>
          </cell>
          <cell r="C4296" t="str">
            <v/>
          </cell>
          <cell r="D4296">
            <v>0</v>
          </cell>
        </row>
        <row r="4297">
          <cell r="A4297">
            <v>8521499</v>
          </cell>
          <cell r="B4297" t="str">
            <v>8521499</v>
          </cell>
          <cell r="C4297" t="str">
            <v>PINZA MULTIFUNCION TRENTO 131499 AB</v>
          </cell>
          <cell r="D4297">
            <v>0</v>
          </cell>
        </row>
        <row r="4298">
          <cell r="A4298">
            <v>8521551</v>
          </cell>
          <cell r="B4298" t="str">
            <v>8521551</v>
          </cell>
          <cell r="C4298" t="str">
            <v>CUCHILLO 25 CM TACTICO M ROJO/GRIS LUG</v>
          </cell>
          <cell r="D4298">
            <v>1740.48</v>
          </cell>
        </row>
        <row r="4299">
          <cell r="A4299" t="str">
            <v/>
          </cell>
          <cell r="B4299" t="str">
            <v>8521572	CUCHI</v>
          </cell>
          <cell r="C4299" t="str">
            <v/>
          </cell>
          <cell r="D4299">
            <v>0</v>
          </cell>
        </row>
        <row r="4300">
          <cell r="A4300">
            <v>8521572</v>
          </cell>
          <cell r="B4300" t="str">
            <v>8521572</v>
          </cell>
          <cell r="C4300" t="str">
            <v>CUCHILLO CORTAPLUMA TRENTO BUTTERFLY 572</v>
          </cell>
          <cell r="D4300">
            <v>0</v>
          </cell>
        </row>
        <row r="4301">
          <cell r="A4301">
            <v>8521580</v>
          </cell>
          <cell r="B4301" t="str">
            <v>8521580</v>
          </cell>
          <cell r="C4301" t="str">
            <v>CUCHILLO CAMI C/ESTUCHE MILITAR PRC LUG</v>
          </cell>
          <cell r="D4301">
            <v>1740.48</v>
          </cell>
        </row>
        <row r="4302">
          <cell r="A4302" t="str">
            <v/>
          </cell>
          <cell r="B4302" t="str">
            <v>8521593	CUCHI</v>
          </cell>
          <cell r="C4302" t="str">
            <v/>
          </cell>
          <cell r="D4302">
            <v>0</v>
          </cell>
        </row>
        <row r="4303">
          <cell r="A4303">
            <v>8521593</v>
          </cell>
          <cell r="B4303" t="str">
            <v>8521593</v>
          </cell>
          <cell r="C4303" t="str">
            <v>CUCHILLO TRENTO COMMANDER 593</v>
          </cell>
          <cell r="D4303">
            <v>0</v>
          </cell>
        </row>
        <row r="4304">
          <cell r="A4304">
            <v>8521660</v>
          </cell>
          <cell r="B4304" t="str">
            <v>8521660</v>
          </cell>
          <cell r="C4304" t="str">
            <v>CUCHILLO 23 CM TACTICO M/METAL NEGRO LUG</v>
          </cell>
          <cell r="D4304">
            <v>2030.56</v>
          </cell>
        </row>
        <row r="4305">
          <cell r="A4305">
            <v>8521674</v>
          </cell>
          <cell r="B4305" t="str">
            <v>8521674</v>
          </cell>
          <cell r="C4305" t="str">
            <v>CUCHILLO TRENTO COMAN BLACK ZYTEL 674 AB</v>
          </cell>
          <cell r="D4305">
            <v>2591.65</v>
          </cell>
        </row>
        <row r="4306">
          <cell r="A4306" t="str">
            <v/>
          </cell>
          <cell r="B4306" t="str">
            <v>8521903	CUCHI</v>
          </cell>
          <cell r="C4306" t="str">
            <v/>
          </cell>
          <cell r="D4306">
            <v>0</v>
          </cell>
        </row>
        <row r="4307">
          <cell r="A4307">
            <v>8521903</v>
          </cell>
          <cell r="B4307" t="str">
            <v>8521903</v>
          </cell>
          <cell r="C4307" t="str">
            <v>CUCHILLO TRENTO ARMY STONEWASH</v>
          </cell>
          <cell r="D4307">
            <v>0</v>
          </cell>
        </row>
        <row r="4308">
          <cell r="A4308" t="str">
            <v/>
          </cell>
          <cell r="B4308" t="str">
            <v>8522001	CORRE</v>
          </cell>
          <cell r="C4308" t="str">
            <v/>
          </cell>
          <cell r="D4308">
            <v>0</v>
          </cell>
        </row>
        <row r="4309">
          <cell r="A4309">
            <v>8522001</v>
          </cell>
          <cell r="B4309" t="str">
            <v>8522001</v>
          </cell>
          <cell r="C4309" t="str">
            <v>CORREAS DE AMARRE R01</v>
          </cell>
          <cell r="D4309">
            <v>0</v>
          </cell>
        </row>
        <row r="4310">
          <cell r="A4310">
            <v>8522011</v>
          </cell>
          <cell r="B4310" t="str">
            <v>8522011</v>
          </cell>
          <cell r="C4310" t="str">
            <v>RABIZA SIMPLE CON ABROJO IMP 1304</v>
          </cell>
          <cell r="D4310">
            <v>624</v>
          </cell>
        </row>
        <row r="4311">
          <cell r="A4311">
            <v>8522012</v>
          </cell>
          <cell r="B4311" t="str">
            <v>8522012</v>
          </cell>
          <cell r="C4311" t="str">
            <v>CORREA PAR REFLECTIVA LED ABROJ 43X3CM 4</v>
          </cell>
          <cell r="D4311">
            <v>235.87</v>
          </cell>
        </row>
        <row r="4312">
          <cell r="A4312">
            <v>8522030</v>
          </cell>
          <cell r="B4312" t="str">
            <v>8522030</v>
          </cell>
          <cell r="C4312" t="str">
            <v>RABIZA TACTICA REFORZADA C/HEBILLA 5641-</v>
          </cell>
          <cell r="D4312">
            <v>1300</v>
          </cell>
        </row>
        <row r="4313">
          <cell r="A4313">
            <v>8522101</v>
          </cell>
          <cell r="B4313" t="str">
            <v>8522101</v>
          </cell>
          <cell r="C4313" t="str">
            <v>RABIZA EXTENSIBLE RETRACTIL 101RR FUN</v>
          </cell>
          <cell r="D4313">
            <v>3000</v>
          </cell>
        </row>
        <row r="4314">
          <cell r="A4314">
            <v>8522999</v>
          </cell>
          <cell r="B4314" t="str">
            <v>8522999</v>
          </cell>
          <cell r="C4314" t="str">
            <v>RABIZA ANTIPERDIDA RAB-BROCHE/ABROJ EZ</v>
          </cell>
          <cell r="D4314">
            <v>2700</v>
          </cell>
        </row>
        <row r="4315">
          <cell r="A4315">
            <v>8523071</v>
          </cell>
          <cell r="B4315" t="str">
            <v>8523071</v>
          </cell>
          <cell r="C4315" t="str">
            <v>CORTAPLUMAS CAMUFLADO 20 FNC LUG</v>
          </cell>
          <cell r="D4315">
            <v>1965.86</v>
          </cell>
        </row>
        <row r="4316">
          <cell r="A4316" t="str">
            <v/>
          </cell>
          <cell r="B4316" t="str">
            <v>8523072	CORTA</v>
          </cell>
          <cell r="C4316" t="str">
            <v/>
          </cell>
          <cell r="D4316">
            <v>0</v>
          </cell>
        </row>
        <row r="4317">
          <cell r="A4317">
            <v>8523072</v>
          </cell>
          <cell r="B4317" t="str">
            <v>8523072</v>
          </cell>
          <cell r="C4317" t="str">
            <v>CORTAPLUMAS 20 FNC CAMUFLADO C/NEGRO LUG</v>
          </cell>
          <cell r="D4317">
            <v>0</v>
          </cell>
        </row>
        <row r="4318">
          <cell r="A4318" t="str">
            <v/>
          </cell>
          <cell r="B4318" t="str">
            <v>8523073	CORTA</v>
          </cell>
          <cell r="C4318" t="str">
            <v/>
          </cell>
          <cell r="D4318">
            <v>0</v>
          </cell>
        </row>
        <row r="4319">
          <cell r="A4319">
            <v>8523073</v>
          </cell>
          <cell r="B4319" t="str">
            <v>8523073</v>
          </cell>
          <cell r="C4319" t="str">
            <v>CORTAPLUMAS 20 FCN ROJO (SUIZO) LUG</v>
          </cell>
          <cell r="D4319">
            <v>0</v>
          </cell>
        </row>
        <row r="4320">
          <cell r="A4320">
            <v>8525001</v>
          </cell>
          <cell r="B4320" t="str">
            <v>8525001</v>
          </cell>
          <cell r="C4320" t="str">
            <v>SILBATO METALICO IMP</v>
          </cell>
          <cell r="D4320">
            <v>176.9</v>
          </cell>
        </row>
        <row r="4321">
          <cell r="A4321">
            <v>8525576</v>
          </cell>
          <cell r="B4321" t="str">
            <v>8525576</v>
          </cell>
          <cell r="C4321" t="str">
            <v>SILBATO PLASTICO NEGRO C/SOGA 5768-023/4</v>
          </cell>
          <cell r="D4321">
            <v>170</v>
          </cell>
        </row>
        <row r="4322">
          <cell r="A4322">
            <v>8525999</v>
          </cell>
          <cell r="B4322" t="str">
            <v>8525999</v>
          </cell>
          <cell r="C4322" t="str">
            <v>SILBATO METALICO 4CM C/SOGA 5764-032/4,4</v>
          </cell>
          <cell r="D4322">
            <v>190</v>
          </cell>
        </row>
        <row r="4323">
          <cell r="A4323">
            <v>8549042</v>
          </cell>
          <cell r="B4323" t="str">
            <v>8549042</v>
          </cell>
          <cell r="C4323" t="str">
            <v>AEROSOL POLICE 110 GRS RER</v>
          </cell>
          <cell r="D4323">
            <v>2344.9499999999998</v>
          </cell>
        </row>
        <row r="4324">
          <cell r="A4324" t="str">
            <v/>
          </cell>
          <cell r="B4324" t="str">
            <v>8601008	CAMPI</v>
          </cell>
          <cell r="C4324" t="str">
            <v/>
          </cell>
          <cell r="D4324">
            <v>0</v>
          </cell>
        </row>
        <row r="4325">
          <cell r="A4325">
            <v>8601008</v>
          </cell>
          <cell r="B4325" t="str">
            <v>8601008</v>
          </cell>
          <cell r="C4325" t="str">
            <v>CAMPING</v>
          </cell>
          <cell r="D4325">
            <v>0</v>
          </cell>
        </row>
        <row r="4326">
          <cell r="A4326">
            <v>8612001</v>
          </cell>
          <cell r="B4326" t="str">
            <v>8612001</v>
          </cell>
          <cell r="C4326" t="str">
            <v>BOLSA DE DORMIR CLASSIC 200 MIC</v>
          </cell>
          <cell r="D4326">
            <v>3067.02</v>
          </cell>
        </row>
        <row r="4327">
          <cell r="A4327">
            <v>8612002</v>
          </cell>
          <cell r="B4327" t="str">
            <v>8612002</v>
          </cell>
          <cell r="C4327" t="str">
            <v>BOLSA DORMIR MUMMY 300 MIC</v>
          </cell>
          <cell r="D4327">
            <v>3428.06</v>
          </cell>
        </row>
        <row r="4328">
          <cell r="A4328">
            <v>8612006</v>
          </cell>
          <cell r="B4328" t="str">
            <v>8612006</v>
          </cell>
          <cell r="C4328" t="str">
            <v>JARRA TERMICA 2.5 LTS 1006 MIC</v>
          </cell>
          <cell r="D4328">
            <v>774.92</v>
          </cell>
        </row>
        <row r="4329">
          <cell r="A4329" t="str">
            <v/>
          </cell>
          <cell r="B4329" t="str">
            <v>8612009	CAMPI</v>
          </cell>
          <cell r="C4329" t="str">
            <v/>
          </cell>
          <cell r="D4329">
            <v>0</v>
          </cell>
        </row>
        <row r="4330">
          <cell r="A4330">
            <v>8612009</v>
          </cell>
          <cell r="B4330" t="str">
            <v>8612009</v>
          </cell>
          <cell r="C4330" t="str">
            <v>CAMPING</v>
          </cell>
          <cell r="D4330">
            <v>0</v>
          </cell>
        </row>
        <row r="4331">
          <cell r="A4331">
            <v>8612051</v>
          </cell>
          <cell r="B4331" t="str">
            <v>8612051</v>
          </cell>
          <cell r="C4331" t="str">
            <v>CARPA SUPER EASY II 9002 MIC</v>
          </cell>
          <cell r="D4331">
            <v>11912.25</v>
          </cell>
        </row>
        <row r="4332">
          <cell r="A4332">
            <v>8612052</v>
          </cell>
          <cell r="B4332" t="str">
            <v>8612052</v>
          </cell>
          <cell r="C4332" t="str">
            <v>CARPA DOME 3 9003 MIC</v>
          </cell>
          <cell r="D4332">
            <v>12905.11</v>
          </cell>
        </row>
        <row r="4333">
          <cell r="A4333">
            <v>8612053</v>
          </cell>
          <cell r="B4333" t="str">
            <v>8612053</v>
          </cell>
          <cell r="C4333" t="str">
            <v>CARPA NAWATA 4 9004 MIC</v>
          </cell>
          <cell r="D4333">
            <v>12905.11</v>
          </cell>
        </row>
        <row r="4334">
          <cell r="A4334">
            <v>8612054</v>
          </cell>
          <cell r="B4334" t="str">
            <v>8612054</v>
          </cell>
          <cell r="C4334" t="str">
            <v>CARPA EASYCAMP 2 PERSONAS RDT052 MIC</v>
          </cell>
          <cell r="D4334">
            <v>3969.43</v>
          </cell>
        </row>
        <row r="4335">
          <cell r="A4335">
            <v>8612055</v>
          </cell>
          <cell r="B4335" t="str">
            <v>8612055</v>
          </cell>
          <cell r="C4335" t="str">
            <v>CARPA EASYCAMP 4 PERSONAS RDT054 MIC</v>
          </cell>
          <cell r="D4335">
            <v>4962.29</v>
          </cell>
        </row>
        <row r="4336">
          <cell r="A4336" t="str">
            <v/>
          </cell>
          <cell r="B4336" t="str">
            <v>8612056	CARPA</v>
          </cell>
          <cell r="C4336" t="str">
            <v/>
          </cell>
          <cell r="D4336">
            <v>0</v>
          </cell>
        </row>
        <row r="4337">
          <cell r="A4337">
            <v>8612056</v>
          </cell>
          <cell r="B4337" t="str">
            <v>8612056</v>
          </cell>
          <cell r="C4337" t="str">
            <v>CARPA CAMUFLADA YH-094 4 PERS 4462/4468</v>
          </cell>
          <cell r="D4337">
            <v>0</v>
          </cell>
        </row>
        <row r="4338">
          <cell r="A4338" t="str">
            <v/>
          </cell>
          <cell r="B4338" t="str">
            <v>8612057	CARPA</v>
          </cell>
          <cell r="C4338" t="str">
            <v/>
          </cell>
          <cell r="D4338">
            <v>0</v>
          </cell>
        </row>
        <row r="4339">
          <cell r="A4339">
            <v>8612057</v>
          </cell>
          <cell r="B4339" t="str">
            <v>8612057</v>
          </cell>
          <cell r="C4339" t="str">
            <v>CARPA DOBLE AUTOMATICA 4526-29-35-4</v>
          </cell>
          <cell r="D4339">
            <v>0</v>
          </cell>
        </row>
        <row r="4340">
          <cell r="A4340" t="str">
            <v/>
          </cell>
          <cell r="B4340" t="str">
            <v>8612058	CARPA</v>
          </cell>
          <cell r="C4340" t="str">
            <v/>
          </cell>
          <cell r="D4340">
            <v>0</v>
          </cell>
        </row>
        <row r="4341">
          <cell r="A4341">
            <v>8612058</v>
          </cell>
          <cell r="B4341" t="str">
            <v>8612058</v>
          </cell>
          <cell r="C4341" t="str">
            <v>CARPA CAMPING 4793</v>
          </cell>
          <cell r="D4341">
            <v>0</v>
          </cell>
        </row>
        <row r="4342">
          <cell r="A4342" t="str">
            <v/>
          </cell>
          <cell r="B4342" t="str">
            <v>8612059	CARPA</v>
          </cell>
          <cell r="C4342" t="str">
            <v/>
          </cell>
          <cell r="D4342">
            <v>0</v>
          </cell>
        </row>
        <row r="4343">
          <cell r="A4343">
            <v>8612059</v>
          </cell>
          <cell r="B4343" t="str">
            <v>8612059</v>
          </cell>
          <cell r="C4343" t="str">
            <v>CARPA 4794-4795</v>
          </cell>
          <cell r="D4343">
            <v>0</v>
          </cell>
        </row>
        <row r="4344">
          <cell r="A4344">
            <v>8612080</v>
          </cell>
          <cell r="B4344" t="str">
            <v>8612080</v>
          </cell>
          <cell r="C4344" t="str">
            <v>BOLSA DE DORMIR SPINIT CLASSIC</v>
          </cell>
          <cell r="D4344">
            <v>4481.57</v>
          </cell>
        </row>
        <row r="4345">
          <cell r="A4345">
            <v>8612093</v>
          </cell>
          <cell r="B4345" t="str">
            <v>8612093</v>
          </cell>
          <cell r="C4345" t="str">
            <v>BOLSA DE DORMIR SPINIT FREESTYLE</v>
          </cell>
          <cell r="D4345">
            <v>7312.03</v>
          </cell>
        </row>
        <row r="4346">
          <cell r="A4346">
            <v>8612101</v>
          </cell>
          <cell r="B4346" t="str">
            <v>8612101</v>
          </cell>
          <cell r="C4346" t="str">
            <v>CONSERVADORA 34LTS FAMILIAR 1008 MIC</v>
          </cell>
          <cell r="D4346">
            <v>2462.0500000000002</v>
          </cell>
        </row>
        <row r="4347">
          <cell r="A4347" t="str">
            <v/>
          </cell>
          <cell r="B4347" t="str">
            <v>8612102	CONSE</v>
          </cell>
          <cell r="C4347" t="str">
            <v/>
          </cell>
          <cell r="D4347">
            <v>0</v>
          </cell>
        </row>
        <row r="4348">
          <cell r="A4348">
            <v>8612102</v>
          </cell>
          <cell r="B4348" t="str">
            <v>8612102</v>
          </cell>
          <cell r="C4348" t="str">
            <v>CONSERVADORA 5LTS LUNCHERA 1010</v>
          </cell>
          <cell r="D4348">
            <v>0</v>
          </cell>
        </row>
        <row r="4349">
          <cell r="A4349">
            <v>8612151</v>
          </cell>
          <cell r="B4349" t="str">
            <v>8612151</v>
          </cell>
          <cell r="C4349" t="str">
            <v>SILLA PLEGABLE DIRE VER/NE/AZ/RO1003 MIC</v>
          </cell>
          <cell r="D4349">
            <v>2073.3000000000002</v>
          </cell>
        </row>
        <row r="4350">
          <cell r="A4350">
            <v>8612200</v>
          </cell>
          <cell r="B4350" t="str">
            <v>8612200</v>
          </cell>
          <cell r="C4350" t="str">
            <v>BOLSA DORMIR MUMMY 200</v>
          </cell>
          <cell r="D4350">
            <v>0</v>
          </cell>
        </row>
        <row r="4351">
          <cell r="A4351">
            <v>8612201</v>
          </cell>
          <cell r="B4351" t="str">
            <v>8612201</v>
          </cell>
          <cell r="C4351" t="str">
            <v>MESA CAMPING ALUM PLEG C/SILLAS 1011 MIC</v>
          </cell>
          <cell r="D4351">
            <v>5955.13</v>
          </cell>
        </row>
        <row r="4352">
          <cell r="A4352">
            <v>8612300</v>
          </cell>
          <cell r="B4352" t="str">
            <v>8612300</v>
          </cell>
          <cell r="C4352" t="str">
            <v>RELOJ DE SUPERVIVENCIA IMP</v>
          </cell>
          <cell r="D4352">
            <v>1769.04</v>
          </cell>
        </row>
        <row r="4353">
          <cell r="A4353">
            <v>8612416</v>
          </cell>
          <cell r="B4353" t="str">
            <v>8612416</v>
          </cell>
          <cell r="C4353" t="str">
            <v>PALA CAMPING CHICA</v>
          </cell>
          <cell r="D4353">
            <v>632.9</v>
          </cell>
        </row>
        <row r="4354">
          <cell r="A4354">
            <v>8612418</v>
          </cell>
          <cell r="B4354" t="str">
            <v>8612418</v>
          </cell>
          <cell r="C4354" t="str">
            <v>TARJETA DE SUPERVIVENCIA 5559-029/4,84</v>
          </cell>
          <cell r="D4354">
            <v>208</v>
          </cell>
        </row>
        <row r="4355">
          <cell r="A4355" t="str">
            <v/>
          </cell>
          <cell r="B4355" t="str">
            <v>8612420	PALA</v>
          </cell>
          <cell r="C4355" t="str">
            <v/>
          </cell>
          <cell r="D4355">
            <v>0</v>
          </cell>
        </row>
        <row r="4356">
          <cell r="A4356">
            <v>8612420</v>
          </cell>
          <cell r="B4356" t="str">
            <v>8612420</v>
          </cell>
          <cell r="C4356" t="str">
            <v>PALA CAMPING GRANDE</v>
          </cell>
          <cell r="D4356">
            <v>0</v>
          </cell>
        </row>
        <row r="4357">
          <cell r="A4357">
            <v>8612462</v>
          </cell>
          <cell r="B4357" t="str">
            <v>8612462</v>
          </cell>
          <cell r="C4357" t="str">
            <v>CARPA AUTOMATICA 2.5 X 2.5</v>
          </cell>
          <cell r="D4357">
            <v>5660.93</v>
          </cell>
        </row>
        <row r="4358">
          <cell r="A4358">
            <v>8612468</v>
          </cell>
          <cell r="B4358" t="str">
            <v>8612468</v>
          </cell>
          <cell r="C4358" t="str">
            <v>CARPA AUTOMATICA 2X2 4462</v>
          </cell>
          <cell r="D4358">
            <v>4127.76</v>
          </cell>
        </row>
        <row r="4359">
          <cell r="A4359">
            <v>8612500</v>
          </cell>
          <cell r="B4359" t="str">
            <v>8612500</v>
          </cell>
          <cell r="C4359" t="str">
            <v>SET PRIMEROS AUXILIOS IMP</v>
          </cell>
          <cell r="D4359">
            <v>713.51</v>
          </cell>
        </row>
        <row r="4360">
          <cell r="A4360">
            <v>8612523</v>
          </cell>
          <cell r="B4360" t="str">
            <v>8612523</v>
          </cell>
          <cell r="C4360" t="str">
            <v>CARPA AUT. CAMU BOSQUE 2X2X1.45CM 4PERS</v>
          </cell>
          <cell r="D4360">
            <v>8491.39</v>
          </cell>
        </row>
        <row r="4361">
          <cell r="A4361">
            <v>8612600</v>
          </cell>
          <cell r="B4361" t="str">
            <v>8612600</v>
          </cell>
          <cell r="C4361" t="str">
            <v>CARPA 6 PERSONAS IMP</v>
          </cell>
          <cell r="D4361">
            <v>6250.61</v>
          </cell>
        </row>
        <row r="4362">
          <cell r="A4362">
            <v>8612601</v>
          </cell>
          <cell r="B4362" t="str">
            <v>8612601</v>
          </cell>
          <cell r="C4362" t="str">
            <v>CARPA DE EMERGENCIA NYLON ALUMINIO RER</v>
          </cell>
          <cell r="D4362">
            <v>0</v>
          </cell>
        </row>
        <row r="4363">
          <cell r="A4363" t="str">
            <v/>
          </cell>
          <cell r="B4363" t="str">
            <v>8612697	PALA</v>
          </cell>
          <cell r="C4363" t="str">
            <v/>
          </cell>
          <cell r="D4363">
            <v>0</v>
          </cell>
        </row>
        <row r="4364">
          <cell r="A4364">
            <v>8612697</v>
          </cell>
          <cell r="B4364" t="str">
            <v>8612697</v>
          </cell>
          <cell r="C4364" t="str">
            <v>PALA PLEGABLE PICO - SERRUCHO - ABRIDOR</v>
          </cell>
          <cell r="D4364">
            <v>0</v>
          </cell>
        </row>
        <row r="4365">
          <cell r="A4365">
            <v>8612793</v>
          </cell>
          <cell r="B4365" t="str">
            <v>8612793</v>
          </cell>
          <cell r="C4365" t="str">
            <v>CARPA AUTOMATICA TECHO SIMPLE 2X1.5X1.1</v>
          </cell>
          <cell r="D4365">
            <v>4245.7</v>
          </cell>
        </row>
        <row r="4366">
          <cell r="A4366">
            <v>8612794</v>
          </cell>
          <cell r="B4366" t="str">
            <v>8612794</v>
          </cell>
          <cell r="C4366" t="str">
            <v>CARPA AUTOMATICA TECHO SIMPLE 2X2X1.35 4</v>
          </cell>
          <cell r="D4366">
            <v>5071.25</v>
          </cell>
        </row>
        <row r="4367">
          <cell r="A4367">
            <v>8614014</v>
          </cell>
          <cell r="B4367" t="str">
            <v>8614014</v>
          </cell>
          <cell r="C4367" t="str">
            <v>INFLABLE DOUBLE ACTION MIC</v>
          </cell>
          <cell r="D4367">
            <v>1140.19</v>
          </cell>
        </row>
        <row r="4368">
          <cell r="A4368" t="str">
            <v/>
          </cell>
          <cell r="B4368" t="str">
            <v>8614015	COLCH</v>
          </cell>
          <cell r="C4368" t="str">
            <v/>
          </cell>
          <cell r="D4368">
            <v>0</v>
          </cell>
        </row>
        <row r="4369">
          <cell r="A4369">
            <v>8614015</v>
          </cell>
          <cell r="B4369" t="str">
            <v>8614015</v>
          </cell>
          <cell r="C4369" t="str">
            <v>COLCHON INFLABLE 1 PLAZA OUTDOORS</v>
          </cell>
          <cell r="D4369">
            <v>0</v>
          </cell>
        </row>
        <row r="4370">
          <cell r="A4370" t="str">
            <v/>
          </cell>
          <cell r="B4370" t="str">
            <v>8660019	LINTE</v>
          </cell>
          <cell r="C4370" t="str">
            <v/>
          </cell>
          <cell r="D4370">
            <v>0</v>
          </cell>
        </row>
        <row r="4371">
          <cell r="A4371">
            <v>8660019</v>
          </cell>
          <cell r="B4371" t="str">
            <v>8660019</v>
          </cell>
          <cell r="C4371" t="str">
            <v>LINTERNA FAROL RER</v>
          </cell>
          <cell r="D4371">
            <v>0</v>
          </cell>
        </row>
        <row r="4372">
          <cell r="A4372">
            <v>8676004</v>
          </cell>
          <cell r="B4372" t="str">
            <v>8676004</v>
          </cell>
          <cell r="C4372" t="str">
            <v>BRUJULA MILITAR C CICLOMETRO Y OBSERV</v>
          </cell>
          <cell r="D4372">
            <v>943.49</v>
          </cell>
        </row>
        <row r="4373">
          <cell r="A4373">
            <v>8686003</v>
          </cell>
          <cell r="B4373" t="str">
            <v>8686003</v>
          </cell>
          <cell r="C4373" t="str">
            <v>BRUJULA COMPASS 5734-3,48/3</v>
          </cell>
          <cell r="D4373">
            <v>1800</v>
          </cell>
        </row>
        <row r="4374">
          <cell r="A4374" t="str">
            <v/>
          </cell>
          <cell r="B4374" t="str">
            <v>8686004	BRUJU</v>
          </cell>
          <cell r="C4374" t="str">
            <v/>
          </cell>
          <cell r="D4374">
            <v>0</v>
          </cell>
        </row>
        <row r="4375">
          <cell r="A4375">
            <v>8686004</v>
          </cell>
          <cell r="B4375" t="str">
            <v>8686004</v>
          </cell>
          <cell r="C4375" t="str">
            <v>BRUJULA 4239-4240</v>
          </cell>
          <cell r="D4375">
            <v>0</v>
          </cell>
        </row>
        <row r="4376">
          <cell r="A4376">
            <v>8686010</v>
          </cell>
          <cell r="B4376" t="str">
            <v>8686010</v>
          </cell>
          <cell r="C4376" t="str">
            <v>RELOJ JEAN CARTIER</v>
          </cell>
          <cell r="D4376">
            <v>3553.3</v>
          </cell>
        </row>
        <row r="4377">
          <cell r="A4377">
            <v>8686070</v>
          </cell>
          <cell r="B4377" t="str">
            <v>8686070</v>
          </cell>
          <cell r="C4377" t="str">
            <v>BRUJULA METAL MILITAR RER</v>
          </cell>
          <cell r="D4377">
            <v>2281.81</v>
          </cell>
        </row>
        <row r="4378">
          <cell r="A4378">
            <v>8687002</v>
          </cell>
          <cell r="B4378" t="str">
            <v>8687002</v>
          </cell>
          <cell r="C4378" t="str">
            <v>BRUJULA RER</v>
          </cell>
          <cell r="D4378">
            <v>1853.71</v>
          </cell>
        </row>
        <row r="4379">
          <cell r="A4379" t="str">
            <v/>
          </cell>
          <cell r="B4379" t="str">
            <v>8691016	GORRO</v>
          </cell>
          <cell r="C4379" t="str">
            <v/>
          </cell>
          <cell r="D4379">
            <v>0</v>
          </cell>
        </row>
        <row r="4380">
          <cell r="A4380">
            <v>8691016</v>
          </cell>
          <cell r="B4380" t="str">
            <v>8691016</v>
          </cell>
          <cell r="C4380" t="str">
            <v>GORRO PESCA</v>
          </cell>
          <cell r="D4380">
            <v>0</v>
          </cell>
        </row>
        <row r="4381">
          <cell r="A4381" t="str">
            <v/>
          </cell>
          <cell r="B4381" t="str">
            <v>8691508	CAMPI</v>
          </cell>
          <cell r="C4381" t="str">
            <v/>
          </cell>
          <cell r="D4381">
            <v>0</v>
          </cell>
        </row>
        <row r="4382">
          <cell r="A4382">
            <v>8691508</v>
          </cell>
          <cell r="B4382" t="str">
            <v>8691508</v>
          </cell>
          <cell r="C4382" t="str">
            <v>CAMPING SILLON CHS65283 RER</v>
          </cell>
          <cell r="D4382">
            <v>0</v>
          </cell>
        </row>
        <row r="4383">
          <cell r="A4383" t="str">
            <v/>
          </cell>
          <cell r="B4383" t="str">
            <v>8692010	CAMPI</v>
          </cell>
          <cell r="C4383" t="str">
            <v/>
          </cell>
          <cell r="D4383">
            <v>0</v>
          </cell>
        </row>
        <row r="4384">
          <cell r="A4384">
            <v>8692010</v>
          </cell>
          <cell r="B4384" t="str">
            <v>8692010</v>
          </cell>
          <cell r="C4384" t="str">
            <v>CAMPING 2P</v>
          </cell>
          <cell r="D4384">
            <v>0</v>
          </cell>
        </row>
        <row r="4385">
          <cell r="A4385" t="str">
            <v/>
          </cell>
          <cell r="B4385" t="str">
            <v>8692011	CAMPI</v>
          </cell>
          <cell r="C4385" t="str">
            <v/>
          </cell>
          <cell r="D4385">
            <v>0</v>
          </cell>
        </row>
        <row r="4386">
          <cell r="A4386">
            <v>8692011</v>
          </cell>
          <cell r="B4386" t="str">
            <v>8692011</v>
          </cell>
          <cell r="C4386" t="str">
            <v>CAMPING 4P</v>
          </cell>
          <cell r="D4386">
            <v>0</v>
          </cell>
        </row>
        <row r="4387">
          <cell r="A4387">
            <v>8692150</v>
          </cell>
          <cell r="B4387" t="str">
            <v>8692150</v>
          </cell>
          <cell r="C4387" t="str">
            <v>CARPA DOME 150X200 RER</v>
          </cell>
          <cell r="D4387">
            <v>6948</v>
          </cell>
        </row>
        <row r="4388">
          <cell r="A4388">
            <v>8692210</v>
          </cell>
          <cell r="B4388" t="str">
            <v>8692210</v>
          </cell>
          <cell r="C4388" t="str">
            <v>CARPA DOME 210X210 RER</v>
          </cell>
          <cell r="D4388">
            <v>8536.56</v>
          </cell>
        </row>
        <row r="4389">
          <cell r="A4389" t="str">
            <v/>
          </cell>
          <cell r="B4389" t="str">
            <v>8692230	BOLSA</v>
          </cell>
          <cell r="C4389" t="str">
            <v/>
          </cell>
          <cell r="D4389">
            <v>0</v>
          </cell>
        </row>
        <row r="4390">
          <cell r="A4390">
            <v>8692230</v>
          </cell>
          <cell r="B4390" t="str">
            <v>8692230</v>
          </cell>
          <cell r="C4390" t="str">
            <v>BOLSA DORMIR GRAVIRY 230X80X55</v>
          </cell>
          <cell r="D4390">
            <v>0</v>
          </cell>
        </row>
        <row r="4391">
          <cell r="A4391">
            <v>8692240</v>
          </cell>
          <cell r="B4391" t="str">
            <v>8692240</v>
          </cell>
          <cell r="C4391" t="str">
            <v>CARPA DOME 240X210 RER</v>
          </cell>
          <cell r="D4391">
            <v>9132.26</v>
          </cell>
        </row>
        <row r="4392">
          <cell r="A4392" t="str">
            <v/>
          </cell>
          <cell r="B4392" t="str">
            <v>8692501	CARPA</v>
          </cell>
          <cell r="C4392" t="str">
            <v/>
          </cell>
          <cell r="D4392">
            <v>0</v>
          </cell>
        </row>
        <row r="4393">
          <cell r="A4393">
            <v>8692501</v>
          </cell>
          <cell r="B4393" t="str">
            <v>8692501</v>
          </cell>
          <cell r="C4393" t="str">
            <v>CARPA 3 PERSONAS AUTOMATICA RER</v>
          </cell>
          <cell r="D4393">
            <v>0</v>
          </cell>
        </row>
        <row r="4394">
          <cell r="A4394" t="str">
            <v/>
          </cell>
          <cell r="B4394" t="str">
            <v>8692502	HANDY</v>
          </cell>
          <cell r="C4394" t="str">
            <v/>
          </cell>
          <cell r="D4394">
            <v>0</v>
          </cell>
        </row>
        <row r="4395">
          <cell r="A4395">
            <v>8692502</v>
          </cell>
          <cell r="B4395" t="str">
            <v>8692502</v>
          </cell>
          <cell r="C4395" t="str">
            <v>HANDY BAOFENG UV-6 RER</v>
          </cell>
          <cell r="D4395">
            <v>0</v>
          </cell>
        </row>
        <row r="4396">
          <cell r="A4396" t="str">
            <v/>
          </cell>
          <cell r="B4396" t="str">
            <v>8692503	COCIN</v>
          </cell>
          <cell r="C4396" t="str">
            <v/>
          </cell>
          <cell r="D4396">
            <v>0</v>
          </cell>
        </row>
        <row r="4397">
          <cell r="A4397">
            <v>8692503</v>
          </cell>
          <cell r="B4397" t="str">
            <v>8692503</v>
          </cell>
          <cell r="C4397" t="str">
            <v>COCINA MARMITA DSW1002 RER</v>
          </cell>
          <cell r="D4397">
            <v>0</v>
          </cell>
        </row>
        <row r="4398">
          <cell r="A4398">
            <v>8692504</v>
          </cell>
          <cell r="B4398" t="str">
            <v>8692504</v>
          </cell>
          <cell r="C4398" t="str">
            <v>COCINA MARMITA CSW1004 RER</v>
          </cell>
          <cell r="D4398">
            <v>6381.79</v>
          </cell>
        </row>
        <row r="4399">
          <cell r="A4399">
            <v>8692505</v>
          </cell>
          <cell r="B4399" t="str">
            <v>8692505</v>
          </cell>
          <cell r="C4399" t="str">
            <v>COCINA MARMITA RER</v>
          </cell>
          <cell r="D4399">
            <v>6961.93</v>
          </cell>
        </row>
        <row r="4400">
          <cell r="A4400">
            <v>8692506</v>
          </cell>
          <cell r="B4400" t="str">
            <v>8692506</v>
          </cell>
          <cell r="C4400" t="str">
            <v>CAMOING CATRE STEEL RER</v>
          </cell>
          <cell r="D4400">
            <v>6316.36</v>
          </cell>
        </row>
        <row r="4401">
          <cell r="A4401" t="str">
            <v/>
          </cell>
          <cell r="B4401" t="str">
            <v>8692507	CAMPI</v>
          </cell>
          <cell r="C4401" t="str">
            <v/>
          </cell>
          <cell r="D4401">
            <v>0</v>
          </cell>
        </row>
        <row r="4402">
          <cell r="A4402">
            <v>8692507</v>
          </cell>
          <cell r="B4402" t="str">
            <v>8692507</v>
          </cell>
          <cell r="C4402" t="str">
            <v>CAMPING SILLON2 RER</v>
          </cell>
          <cell r="D4402">
            <v>0</v>
          </cell>
        </row>
        <row r="4403">
          <cell r="A4403" t="str">
            <v/>
          </cell>
          <cell r="B4403" t="str">
            <v>8692508	CAMPI</v>
          </cell>
          <cell r="C4403" t="str">
            <v/>
          </cell>
          <cell r="D4403">
            <v>0</v>
          </cell>
        </row>
        <row r="4404">
          <cell r="A4404">
            <v>8692508</v>
          </cell>
          <cell r="B4404" t="str">
            <v>8692508</v>
          </cell>
          <cell r="C4404" t="str">
            <v>CAMPING SILLON CHS65283 RER</v>
          </cell>
          <cell r="D4404">
            <v>0</v>
          </cell>
        </row>
        <row r="4405">
          <cell r="A4405" t="str">
            <v/>
          </cell>
          <cell r="B4405" t="str">
            <v>8692851	HANDY</v>
          </cell>
          <cell r="C4405" t="str">
            <v/>
          </cell>
          <cell r="D4405">
            <v>0</v>
          </cell>
        </row>
        <row r="4406">
          <cell r="A4406">
            <v>8692851</v>
          </cell>
          <cell r="B4406" t="str">
            <v>8692851</v>
          </cell>
          <cell r="C4406" t="str">
            <v>HANDY BAOFENG UV-82 RER</v>
          </cell>
          <cell r="D4406">
            <v>0</v>
          </cell>
        </row>
        <row r="4407">
          <cell r="A4407" t="str">
            <v/>
          </cell>
          <cell r="B4407" t="str">
            <v>8693012	BOLSA</v>
          </cell>
          <cell r="C4407" t="str">
            <v/>
          </cell>
          <cell r="D4407">
            <v>0</v>
          </cell>
        </row>
        <row r="4408">
          <cell r="A4408">
            <v>8693012</v>
          </cell>
          <cell r="B4408" t="str">
            <v>8693012</v>
          </cell>
          <cell r="C4408" t="str">
            <v>BOLSA</v>
          </cell>
          <cell r="D4408">
            <v>0</v>
          </cell>
        </row>
        <row r="4409">
          <cell r="A4409" t="str">
            <v/>
          </cell>
          <cell r="B4409" t="str">
            <v>8694014	BOLSA</v>
          </cell>
          <cell r="C4409" t="str">
            <v/>
          </cell>
          <cell r="D4409">
            <v>0</v>
          </cell>
        </row>
        <row r="4410">
          <cell r="A4410">
            <v>8694014</v>
          </cell>
          <cell r="B4410" t="str">
            <v>8694014</v>
          </cell>
          <cell r="C4410" t="str">
            <v>BOLSA</v>
          </cell>
          <cell r="D4410">
            <v>0</v>
          </cell>
        </row>
        <row r="4411">
          <cell r="A4411" t="str">
            <v/>
          </cell>
          <cell r="B4411" t="str">
            <v>8695001	CONO</v>
          </cell>
          <cell r="C4411" t="str">
            <v/>
          </cell>
          <cell r="D4411">
            <v>0</v>
          </cell>
        </row>
        <row r="4412">
          <cell r="A4412">
            <v>8695001</v>
          </cell>
          <cell r="B4412" t="str">
            <v>8695001</v>
          </cell>
          <cell r="C4412" t="str">
            <v>CONO VIAL 65/75</v>
          </cell>
          <cell r="D4412">
            <v>0</v>
          </cell>
        </row>
        <row r="4413">
          <cell r="A4413" t="str">
            <v/>
          </cell>
          <cell r="B4413" t="str">
            <v>8697004	CAMPI</v>
          </cell>
          <cell r="C4413" t="str">
            <v/>
          </cell>
          <cell r="D4413">
            <v>0</v>
          </cell>
        </row>
        <row r="4414">
          <cell r="A4414">
            <v>8697004</v>
          </cell>
          <cell r="B4414" t="str">
            <v>8697004</v>
          </cell>
          <cell r="C4414" t="str">
            <v>CAMPING</v>
          </cell>
          <cell r="D4414">
            <v>0</v>
          </cell>
        </row>
        <row r="4415">
          <cell r="A4415">
            <v>87</v>
          </cell>
          <cell r="B4415" t="str">
            <v>87</v>
          </cell>
          <cell r="C4415" t="str">
            <v/>
          </cell>
          <cell r="D4415">
            <v>0</v>
          </cell>
        </row>
        <row r="4416">
          <cell r="A4416">
            <v>8701000</v>
          </cell>
          <cell r="B4416" t="str">
            <v>8701000</v>
          </cell>
          <cell r="C4416" t="str">
            <v>CINTURON POLIA NEGRO T663 TB RER</v>
          </cell>
          <cell r="D4416">
            <v>1747.2</v>
          </cell>
        </row>
        <row r="4417">
          <cell r="A4417" t="str">
            <v/>
          </cell>
          <cell r="B4417" t="str">
            <v>8701000B</v>
          </cell>
          <cell r="C4417" t="str">
            <v>CINTO MONOCROM RER</v>
          </cell>
          <cell r="D4417">
            <v>0</v>
          </cell>
        </row>
        <row r="4418">
          <cell r="A4418">
            <v>8701001</v>
          </cell>
          <cell r="B4418" t="str">
            <v>8701001</v>
          </cell>
          <cell r="C4418" t="str">
            <v>ESPALDERA ACOLCHADA CD LMGE RER</v>
          </cell>
          <cell r="D4418">
            <v>2527.2600000000002</v>
          </cell>
        </row>
        <row r="4419">
          <cell r="A4419">
            <v>8701002</v>
          </cell>
          <cell r="B4419" t="str">
            <v>8701002</v>
          </cell>
          <cell r="C4419" t="str">
            <v>CINTURON POLIA NATO NE S-OJALES T668 TB</v>
          </cell>
          <cell r="D4419">
            <v>1800</v>
          </cell>
        </row>
        <row r="4420">
          <cell r="A4420">
            <v>870100222</v>
          </cell>
          <cell r="B4420" t="str">
            <v>870100222</v>
          </cell>
          <cell r="C4420" t="str">
            <v/>
          </cell>
          <cell r="D4420">
            <v>0</v>
          </cell>
        </row>
        <row r="4421">
          <cell r="A4421">
            <v>8701003</v>
          </cell>
          <cell r="B4421" t="str">
            <v>8701003</v>
          </cell>
          <cell r="C4421" t="str">
            <v>CINTURON POLIA NATO NEGRO RIBET T669 TB</v>
          </cell>
          <cell r="D4421">
            <v>2130</v>
          </cell>
        </row>
        <row r="4422">
          <cell r="A4422">
            <v>8701005</v>
          </cell>
          <cell r="B4422" t="str">
            <v>8701005</v>
          </cell>
          <cell r="C4422" t="str">
            <v>CINTURON POLIA NEGRO TALLE ESPECIAL RER</v>
          </cell>
          <cell r="D4422">
            <v>1622.87</v>
          </cell>
        </row>
        <row r="4423">
          <cell r="A4423" t="str">
            <v/>
          </cell>
          <cell r="B4423" t="str">
            <v>8701020	CINTU</v>
          </cell>
          <cell r="C4423" t="str">
            <v/>
          </cell>
          <cell r="D4423">
            <v>0</v>
          </cell>
        </row>
        <row r="4424">
          <cell r="A4424">
            <v>8701020</v>
          </cell>
          <cell r="B4424" t="str">
            <v>8701020</v>
          </cell>
          <cell r="C4424" t="str">
            <v>CINTURON POLIA VERDE GN</v>
          </cell>
          <cell r="D4424">
            <v>0</v>
          </cell>
        </row>
        <row r="4425">
          <cell r="A4425">
            <v>8701032</v>
          </cell>
          <cell r="B4425" t="str">
            <v>8701032</v>
          </cell>
          <cell r="C4425" t="str">
            <v>CINTURON CUERO TROPA 1032 TB</v>
          </cell>
          <cell r="D4425">
            <v>5100</v>
          </cell>
        </row>
        <row r="4426">
          <cell r="A4426">
            <v>8701033</v>
          </cell>
          <cell r="B4426" t="str">
            <v>8701033</v>
          </cell>
          <cell r="C4426" t="str">
            <v>CINTURON CUERO OFICIAL CON DADO 1033 TB</v>
          </cell>
          <cell r="D4426">
            <v>6990</v>
          </cell>
        </row>
        <row r="4427">
          <cell r="A4427">
            <v>8701038</v>
          </cell>
          <cell r="B4427" t="str">
            <v>8701038</v>
          </cell>
          <cell r="C4427" t="str">
            <v>CINTURON TACTICO RANGER HEBILLA FA38</v>
          </cell>
          <cell r="D4427">
            <v>1500</v>
          </cell>
        </row>
        <row r="4428">
          <cell r="A4428" t="str">
            <v/>
          </cell>
          <cell r="B4428" t="str">
            <v>8701060	CINTU</v>
          </cell>
          <cell r="C4428" t="str">
            <v/>
          </cell>
          <cell r="D4428">
            <v>0</v>
          </cell>
        </row>
        <row r="4429">
          <cell r="A4429">
            <v>8701060</v>
          </cell>
          <cell r="B4429" t="str">
            <v>8701060</v>
          </cell>
          <cell r="C4429" t="str">
            <v>CINTURON FEDERAL REGLAMENT 1010 TB RER</v>
          </cell>
          <cell r="D4429">
            <v>0</v>
          </cell>
        </row>
        <row r="4430">
          <cell r="A4430">
            <v>8701090</v>
          </cell>
          <cell r="B4430" t="str">
            <v>8701090</v>
          </cell>
          <cell r="C4430" t="str">
            <v>CINTO DELTA XTL 549 NEGRO XTR</v>
          </cell>
          <cell r="D4430">
            <v>1533.17</v>
          </cell>
        </row>
        <row r="4431">
          <cell r="A4431">
            <v>8701092</v>
          </cell>
          <cell r="B4431" t="str">
            <v>8701092</v>
          </cell>
          <cell r="C4431" t="str">
            <v>CINTO DELTA XTL 549 VERDE XTR</v>
          </cell>
          <cell r="D4431">
            <v>1533.17</v>
          </cell>
        </row>
        <row r="4432">
          <cell r="A4432">
            <v>8701093</v>
          </cell>
          <cell r="B4432" t="str">
            <v>8701093</v>
          </cell>
          <cell r="C4432" t="str">
            <v>CINTO DELTA XTL 549 BEIGE XTR</v>
          </cell>
          <cell r="D4432">
            <v>1872</v>
          </cell>
        </row>
        <row r="4433">
          <cell r="A4433" t="str">
            <v/>
          </cell>
          <cell r="B4433" t="str">
            <v>8701100	RI¥ON</v>
          </cell>
          <cell r="C4433" t="str">
            <v/>
          </cell>
          <cell r="D4433">
            <v>0</v>
          </cell>
        </row>
        <row r="4434">
          <cell r="A4434">
            <v>8701100</v>
          </cell>
          <cell r="B4434" t="str">
            <v>8701100</v>
          </cell>
          <cell r="C4434" t="str">
            <v>RI¥ONERAS RER</v>
          </cell>
          <cell r="D4434">
            <v>0</v>
          </cell>
        </row>
        <row r="4435">
          <cell r="A4435">
            <v>8701120</v>
          </cell>
          <cell r="B4435" t="str">
            <v>8701120</v>
          </cell>
          <cell r="C4435" t="str">
            <v>CINTURON DELTA XT L SMP2001 XTR</v>
          </cell>
          <cell r="D4435">
            <v>0</v>
          </cell>
        </row>
        <row r="4436">
          <cell r="A4436" t="str">
            <v/>
          </cell>
          <cell r="B4436" t="str">
            <v>8701158	CINTU</v>
          </cell>
          <cell r="C4436" t="str">
            <v/>
          </cell>
          <cell r="D4436">
            <v>0</v>
          </cell>
        </row>
        <row r="4437">
          <cell r="A4437">
            <v>8701158</v>
          </cell>
          <cell r="B4437" t="str">
            <v>8701158</v>
          </cell>
          <cell r="C4437" t="str">
            <v>CINTURON INFANTERIA</v>
          </cell>
          <cell r="D4437">
            <v>0</v>
          </cell>
        </row>
        <row r="4438">
          <cell r="A4438">
            <v>8701162</v>
          </cell>
          <cell r="B4438" t="str">
            <v>8701162</v>
          </cell>
          <cell r="C4438" t="str">
            <v>CINTURON NEGRO C/CUCHILLO 162 LUG</v>
          </cell>
          <cell r="D4438">
            <v>1442.34</v>
          </cell>
        </row>
        <row r="4439">
          <cell r="A4439">
            <v>8701200</v>
          </cell>
          <cell r="B4439" t="str">
            <v>8701200</v>
          </cell>
          <cell r="C4439" t="str">
            <v>CINTURON GALA LICEO CON HEBILLA BM</v>
          </cell>
          <cell r="D4439">
            <v>3770.86</v>
          </cell>
        </row>
        <row r="4440">
          <cell r="A4440">
            <v>8701214</v>
          </cell>
          <cell r="B4440" t="str">
            <v>8701214</v>
          </cell>
          <cell r="C4440" t="str">
            <v>CINTURON AMERIC NEGRO T650 MAZ TB</v>
          </cell>
          <cell r="D4440">
            <v>1528.79</v>
          </cell>
        </row>
        <row r="4441">
          <cell r="A4441" t="str">
            <v/>
          </cell>
          <cell r="B4441" t="str">
            <v>8701215	CINTU</v>
          </cell>
          <cell r="C4441" t="str">
            <v/>
          </cell>
          <cell r="D4441">
            <v>0</v>
          </cell>
        </row>
        <row r="4442">
          <cell r="A4442">
            <v>8701215</v>
          </cell>
          <cell r="B4442" t="str">
            <v>8701215</v>
          </cell>
          <cell r="C4442" t="str">
            <v>CINTURON AMERICANO NEGRO T ESPECIAL BLK</v>
          </cell>
          <cell r="D4442">
            <v>0</v>
          </cell>
        </row>
        <row r="4443">
          <cell r="A4443">
            <v>8701216</v>
          </cell>
          <cell r="B4443" t="str">
            <v>8701216</v>
          </cell>
          <cell r="C4443" t="str">
            <v>CINTURON AMERIC NEGRO FULL OFERTA RER</v>
          </cell>
          <cell r="D4443">
            <v>3969.43</v>
          </cell>
        </row>
        <row r="4444">
          <cell r="A4444" t="str">
            <v/>
          </cell>
          <cell r="B4444" t="str">
            <v>8701326	CINTU</v>
          </cell>
          <cell r="C4444" t="str">
            <v/>
          </cell>
          <cell r="D4444">
            <v>0</v>
          </cell>
        </row>
        <row r="4445">
          <cell r="A4445">
            <v>8701326</v>
          </cell>
          <cell r="B4445" t="str">
            <v>8701326</v>
          </cell>
          <cell r="C4445" t="str">
            <v>CINTURON POLIA GRIS T663 TB RER</v>
          </cell>
          <cell r="D4445">
            <v>0</v>
          </cell>
        </row>
        <row r="4446">
          <cell r="A4446">
            <v>8701350</v>
          </cell>
          <cell r="B4446" t="str">
            <v>8701350</v>
          </cell>
          <cell r="C4446" t="str">
            <v>CINTURON TACTICO GEO MAZ</v>
          </cell>
          <cell r="D4446">
            <v>2074.79</v>
          </cell>
        </row>
        <row r="4447">
          <cell r="A4447" t="str">
            <v/>
          </cell>
          <cell r="B4447" t="str">
            <v>8701351	CINTU</v>
          </cell>
          <cell r="C4447" t="str">
            <v/>
          </cell>
          <cell r="D4447">
            <v>0</v>
          </cell>
        </row>
        <row r="4448">
          <cell r="A4448">
            <v>8701351</v>
          </cell>
          <cell r="B4448" t="str">
            <v>8701351</v>
          </cell>
          <cell r="C4448" t="str">
            <v>CINTURON GEO - MAZ TALLE ESPECIAL RER</v>
          </cell>
          <cell r="D4448">
            <v>0</v>
          </cell>
        </row>
        <row r="4449">
          <cell r="A4449">
            <v>8701453</v>
          </cell>
          <cell r="B4449" t="str">
            <v>8701453</v>
          </cell>
          <cell r="C4449" t="str">
            <v>CINTURON AMERICANO VERDE T650 TB NO USAR</v>
          </cell>
          <cell r="D4449">
            <v>1650</v>
          </cell>
        </row>
        <row r="4450">
          <cell r="A4450">
            <v>8701458</v>
          </cell>
          <cell r="B4450" t="str">
            <v>8701458</v>
          </cell>
          <cell r="C4450" t="str">
            <v>CINTURON AMERIC VERDE T650 TB RER</v>
          </cell>
          <cell r="D4450">
            <v>1379.85</v>
          </cell>
        </row>
        <row r="4451">
          <cell r="A4451">
            <v>8701494</v>
          </cell>
          <cell r="B4451" t="str">
            <v>8701494</v>
          </cell>
          <cell r="C4451" t="str">
            <v>CINTURON TACTICO URBANO GRANDE  5494/3</v>
          </cell>
          <cell r="D4451">
            <v>600</v>
          </cell>
        </row>
        <row r="4452">
          <cell r="A4452">
            <v>8701495</v>
          </cell>
          <cell r="B4452" t="str">
            <v>8701495</v>
          </cell>
          <cell r="C4452" t="str">
            <v>CINTURON TACTICO URBANO CHICO  5494/2</v>
          </cell>
          <cell r="D4452">
            <v>600</v>
          </cell>
        </row>
        <row r="4453">
          <cell r="A4453">
            <v>8701500</v>
          </cell>
          <cell r="B4453" t="str">
            <v>8701500</v>
          </cell>
          <cell r="C4453" t="str">
            <v>CINTURON TACTICO WOLF HEBILLA PASANTE</v>
          </cell>
          <cell r="D4453">
            <v>1533.17</v>
          </cell>
        </row>
        <row r="4454">
          <cell r="A4454">
            <v>8701541</v>
          </cell>
          <cell r="B4454" t="str">
            <v>8701541</v>
          </cell>
          <cell r="C4454" t="str">
            <v>CINTURON AMERIC TRIPLE SEG 016 H RED RER</v>
          </cell>
          <cell r="D4454">
            <v>1528.8</v>
          </cell>
        </row>
        <row r="4455">
          <cell r="A4455">
            <v>8701542</v>
          </cell>
          <cell r="B4455" t="str">
            <v>8701542</v>
          </cell>
          <cell r="C4455" t="str">
            <v>CINTURON AMERIC TRIPLE SEG 018 H CUA RER</v>
          </cell>
          <cell r="D4455">
            <v>1528.8</v>
          </cell>
        </row>
        <row r="4456">
          <cell r="A4456">
            <v>8701550</v>
          </cell>
          <cell r="B4456" t="str">
            <v>8701550</v>
          </cell>
          <cell r="C4456" t="str">
            <v>CINTURON POLIA VERDE GN NO USAR</v>
          </cell>
          <cell r="D4456">
            <v>1442.34</v>
          </cell>
        </row>
        <row r="4457">
          <cell r="A4457" t="str">
            <v/>
          </cell>
          <cell r="B4457" t="str">
            <v>8701552	CINTU</v>
          </cell>
          <cell r="C4457" t="str">
            <v/>
          </cell>
          <cell r="D4457">
            <v>0</v>
          </cell>
        </row>
        <row r="4458">
          <cell r="A4458">
            <v>8701552</v>
          </cell>
          <cell r="B4458" t="str">
            <v>8701552</v>
          </cell>
          <cell r="C4458" t="str">
            <v>CINTURON POLIA VERDE C/BROCHE GN</v>
          </cell>
          <cell r="D4458">
            <v>0</v>
          </cell>
        </row>
        <row r="4459">
          <cell r="A4459">
            <v>8701575</v>
          </cell>
          <cell r="B4459" t="str">
            <v>8701575</v>
          </cell>
          <cell r="C4459" t="str">
            <v>CINTURON TACTICO C/HEBILLA METALICA 5575</v>
          </cell>
          <cell r="D4459">
            <v>700</v>
          </cell>
        </row>
        <row r="4460">
          <cell r="A4460">
            <v>8701576</v>
          </cell>
          <cell r="B4460" t="str">
            <v>8701576</v>
          </cell>
          <cell r="C4460" t="str">
            <v>MOPA BALDE CI.COB.</v>
          </cell>
          <cell r="D4460">
            <v>1600</v>
          </cell>
        </row>
        <row r="4461">
          <cell r="A4461">
            <v>8701652</v>
          </cell>
          <cell r="B4461" t="str">
            <v>8701652</v>
          </cell>
          <cell r="C4461" t="str">
            <v>SEPARADOR SIMPLE POLIA  T652 TB</v>
          </cell>
          <cell r="D4461">
            <v>480</v>
          </cell>
        </row>
        <row r="4462">
          <cell r="A4462">
            <v>8701653</v>
          </cell>
          <cell r="B4462" t="str">
            <v>8701653</v>
          </cell>
          <cell r="C4462" t="str">
            <v>SEPARADOR SIMPLE CUERO 1002 TB</v>
          </cell>
          <cell r="D4462">
            <v>870</v>
          </cell>
        </row>
        <row r="4463">
          <cell r="A4463">
            <v>8701654</v>
          </cell>
          <cell r="B4463" t="str">
            <v>8701654</v>
          </cell>
          <cell r="C4463" t="str">
            <v>SEPARADOR DOBLE POLIA T653 TB</v>
          </cell>
          <cell r="D4463">
            <v>540</v>
          </cell>
        </row>
        <row r="4464">
          <cell r="A4464">
            <v>8701655</v>
          </cell>
          <cell r="B4464" t="str">
            <v>8701655</v>
          </cell>
          <cell r="C4464" t="str">
            <v>CINTURON INTERNO DE TELA T655 TB</v>
          </cell>
          <cell r="D4464">
            <v>1528.79</v>
          </cell>
        </row>
        <row r="4465">
          <cell r="A4465">
            <v>8701656</v>
          </cell>
          <cell r="B4465" t="str">
            <v>8701656</v>
          </cell>
          <cell r="C4465" t="str">
            <v>CINTURON MERACCION T656 TB</v>
          </cell>
          <cell r="D4465">
            <v>3275.99</v>
          </cell>
        </row>
        <row r="4466">
          <cell r="A4466">
            <v>8701657</v>
          </cell>
          <cell r="B4466" t="str">
            <v>8701657</v>
          </cell>
          <cell r="C4466" t="str">
            <v>SEPARDOR DOBLE 1001 TB</v>
          </cell>
          <cell r="D4466">
            <v>1185</v>
          </cell>
        </row>
        <row r="4467">
          <cell r="A4467" t="str">
            <v/>
          </cell>
          <cell r="B4467" t="str">
            <v>8701658	CINTU</v>
          </cell>
          <cell r="C4467" t="str">
            <v/>
          </cell>
          <cell r="D4467">
            <v>0</v>
          </cell>
        </row>
        <row r="4468">
          <cell r="A4468">
            <v>8701658</v>
          </cell>
          <cell r="B4468" t="str">
            <v>8701658</v>
          </cell>
          <cell r="C4468" t="str">
            <v>CINTURON SIN ARMAR TB</v>
          </cell>
          <cell r="D4468">
            <v>0</v>
          </cell>
        </row>
        <row r="4469">
          <cell r="A4469">
            <v>8701735</v>
          </cell>
          <cell r="B4469" t="str">
            <v>8701735</v>
          </cell>
          <cell r="C4469" t="str">
            <v>CINTURON CUERO OFICAL SIN DADO 1050 TB</v>
          </cell>
          <cell r="D4469">
            <v>5250</v>
          </cell>
        </row>
        <row r="4470">
          <cell r="A4470">
            <v>870173500</v>
          </cell>
          <cell r="B4470" t="str">
            <v>870173500</v>
          </cell>
          <cell r="C4470" t="str">
            <v>CINTURON CUERO OFICIAL SIN DADO 100</v>
          </cell>
          <cell r="D4470">
            <v>0</v>
          </cell>
        </row>
        <row r="4471">
          <cell r="A4471">
            <v>870173505</v>
          </cell>
          <cell r="B4471" t="str">
            <v>870173505</v>
          </cell>
          <cell r="C4471" t="str">
            <v>CINTURON CUERO OFICIAL SIN DADO 105</v>
          </cell>
          <cell r="D4471">
            <v>557.12</v>
          </cell>
        </row>
        <row r="4472">
          <cell r="A4472">
            <v>870173511</v>
          </cell>
          <cell r="B4472" t="str">
            <v>870173511</v>
          </cell>
          <cell r="C4472" t="str">
            <v>CINTURON CUERO OFICIAL SIN DADO 110</v>
          </cell>
          <cell r="D4472">
            <v>557.12</v>
          </cell>
        </row>
        <row r="4473">
          <cell r="A4473">
            <v>870173512</v>
          </cell>
          <cell r="B4473" t="str">
            <v>870173512</v>
          </cell>
          <cell r="C4473" t="str">
            <v>CINTURON CUERO OFICIAL SIN DADO 120</v>
          </cell>
          <cell r="D4473">
            <v>571.04999999999995</v>
          </cell>
        </row>
        <row r="4474">
          <cell r="A4474">
            <v>870173515</v>
          </cell>
          <cell r="B4474" t="str">
            <v>870173515</v>
          </cell>
          <cell r="C4474" t="str">
            <v>CINTURON CUERO OFICIAL SIN DADO 115</v>
          </cell>
          <cell r="D4474">
            <v>571.04999999999995</v>
          </cell>
        </row>
        <row r="4475">
          <cell r="A4475">
            <v>870173580</v>
          </cell>
          <cell r="B4475" t="str">
            <v>870173580</v>
          </cell>
          <cell r="C4475" t="str">
            <v>CINTURON CUERO OFICIAL SIN DADO 80</v>
          </cell>
          <cell r="D4475">
            <v>571.04999999999995</v>
          </cell>
        </row>
        <row r="4476">
          <cell r="A4476">
            <v>870173585</v>
          </cell>
          <cell r="B4476" t="str">
            <v>870173585</v>
          </cell>
          <cell r="C4476" t="str">
            <v>CINTURON CUERO OFICIAL SIN DADO 85</v>
          </cell>
          <cell r="D4476">
            <v>571.04999999999995</v>
          </cell>
        </row>
        <row r="4477">
          <cell r="A4477">
            <v>870173590</v>
          </cell>
          <cell r="B4477" t="str">
            <v>870173590</v>
          </cell>
          <cell r="C4477" t="str">
            <v>CINTURON CUERO OFICIAL SIN DADO 90</v>
          </cell>
          <cell r="D4477">
            <v>0</v>
          </cell>
        </row>
        <row r="4478">
          <cell r="A4478">
            <v>870173595</v>
          </cell>
          <cell r="B4478" t="str">
            <v>870173595</v>
          </cell>
          <cell r="C4478" t="str">
            <v>CINTURON CUERO OFICIAL SIN DADO 95</v>
          </cell>
          <cell r="D4478">
            <v>571.04999999999995</v>
          </cell>
        </row>
        <row r="4479">
          <cell r="A4479" t="str">
            <v/>
          </cell>
          <cell r="B4479" t="str">
            <v>8701736	CINTU</v>
          </cell>
          <cell r="C4479" t="str">
            <v/>
          </cell>
          <cell r="D4479">
            <v>0</v>
          </cell>
        </row>
        <row r="4480">
          <cell r="A4480">
            <v>8701736</v>
          </cell>
          <cell r="B4480" t="str">
            <v>8701736</v>
          </cell>
          <cell r="C4480" t="str">
            <v>CINTURON CUERO OFICIAL SIN DADO BLANC TB</v>
          </cell>
          <cell r="D4480">
            <v>0</v>
          </cell>
        </row>
        <row r="4481">
          <cell r="A4481">
            <v>8701741</v>
          </cell>
          <cell r="B4481" t="str">
            <v>8701741</v>
          </cell>
          <cell r="C4481" t="str">
            <v>CINTURON GALA POLICIA DORA S/HEBILLA</v>
          </cell>
          <cell r="D4481">
            <v>2122.85</v>
          </cell>
        </row>
        <row r="4482">
          <cell r="A4482">
            <v>8701742</v>
          </cell>
          <cell r="B4482" t="str">
            <v>8701742</v>
          </cell>
          <cell r="C4482" t="str">
            <v>CINTURON GALA POLICIA NEGRO S/HEBILLA</v>
          </cell>
          <cell r="D4482">
            <v>2122.85</v>
          </cell>
        </row>
        <row r="4483">
          <cell r="A4483" t="str">
            <v/>
          </cell>
          <cell r="B4483" t="str">
            <v>8701745	CINTU</v>
          </cell>
          <cell r="C4483" t="str">
            <v/>
          </cell>
          <cell r="D4483">
            <v>0</v>
          </cell>
        </row>
        <row r="4484">
          <cell r="A4484">
            <v>8701745</v>
          </cell>
          <cell r="B4484" t="str">
            <v>8701745</v>
          </cell>
          <cell r="C4484" t="str">
            <v>CINTURON DE CUERO BLANCO LICEO ES BM</v>
          </cell>
          <cell r="D4484">
            <v>0</v>
          </cell>
        </row>
        <row r="4485">
          <cell r="A4485">
            <v>8701750</v>
          </cell>
          <cell r="B4485" t="str">
            <v>8701750</v>
          </cell>
          <cell r="C4485" t="str">
            <v>CINTURON AMERIC GRIS T650 TB</v>
          </cell>
          <cell r="D4485">
            <v>1650</v>
          </cell>
        </row>
        <row r="4486">
          <cell r="A4486">
            <v>8701800</v>
          </cell>
          <cell r="B4486" t="str">
            <v>8701800</v>
          </cell>
          <cell r="C4486" t="str">
            <v>CINTURON POLIA VERDE LMGE</v>
          </cell>
          <cell r="D4486">
            <v>1415.23</v>
          </cell>
        </row>
        <row r="4487">
          <cell r="A4487">
            <v>8701856</v>
          </cell>
          <cell r="B4487" t="str">
            <v>8701856</v>
          </cell>
          <cell r="C4487" t="str">
            <v>CINTURON RERDA DOBLEACCION GRIS RER</v>
          </cell>
          <cell r="D4487">
            <v>1442.34</v>
          </cell>
        </row>
        <row r="4488">
          <cell r="A4488">
            <v>8701900</v>
          </cell>
          <cell r="B4488" t="str">
            <v>8701900</v>
          </cell>
          <cell r="C4488" t="str">
            <v>CINTURON GALA PENITENC. DORADO S/HEB.</v>
          </cell>
          <cell r="D4488">
            <v>1714.91</v>
          </cell>
        </row>
        <row r="4489">
          <cell r="A4489">
            <v>8701999</v>
          </cell>
          <cell r="B4489" t="str">
            <v>8701999</v>
          </cell>
          <cell r="C4489" t="str">
            <v>CINTURON CUERO 30 MM LMGE RER</v>
          </cell>
          <cell r="D4489">
            <v>1700</v>
          </cell>
        </row>
        <row r="4490">
          <cell r="A4490">
            <v>870199900</v>
          </cell>
          <cell r="B4490" t="str">
            <v>870199900</v>
          </cell>
          <cell r="C4490" t="str">
            <v>CINTURON CUERO 30MM LMGE 100</v>
          </cell>
          <cell r="D4490">
            <v>146.08000000000001</v>
          </cell>
        </row>
        <row r="4491">
          <cell r="A4491">
            <v>870199905</v>
          </cell>
          <cell r="B4491" t="str">
            <v>870199905</v>
          </cell>
          <cell r="C4491" t="str">
            <v>CINTURON CUERO 30MM LMGE 105</v>
          </cell>
          <cell r="D4491">
            <v>146.08000000000001</v>
          </cell>
        </row>
        <row r="4492">
          <cell r="A4492">
            <v>870199910</v>
          </cell>
          <cell r="B4492" t="str">
            <v>870199910</v>
          </cell>
          <cell r="C4492" t="str">
            <v>CINTURON CUERO 30MM LMGE 110</v>
          </cell>
          <cell r="D4492">
            <v>146.08000000000001</v>
          </cell>
        </row>
        <row r="4493">
          <cell r="A4493">
            <v>870199915</v>
          </cell>
          <cell r="B4493" t="str">
            <v>870199915</v>
          </cell>
          <cell r="C4493" t="str">
            <v>CINTURON CUERO 30MM LMGE 115</v>
          </cell>
          <cell r="D4493">
            <v>146.08000000000001</v>
          </cell>
        </row>
        <row r="4494">
          <cell r="A4494">
            <v>870199920</v>
          </cell>
          <cell r="B4494" t="str">
            <v>870199920</v>
          </cell>
          <cell r="C4494" t="str">
            <v>CINTURON CUERO 30MM LMGE 120</v>
          </cell>
          <cell r="D4494">
            <v>146.08000000000001</v>
          </cell>
        </row>
        <row r="4495">
          <cell r="A4495">
            <v>870199925</v>
          </cell>
          <cell r="B4495" t="str">
            <v>870199925</v>
          </cell>
          <cell r="C4495" t="str">
            <v>CINTURON CUERO 30MM LMGE 125</v>
          </cell>
          <cell r="D4495">
            <v>146.08000000000001</v>
          </cell>
        </row>
        <row r="4496">
          <cell r="A4496">
            <v>870199970</v>
          </cell>
          <cell r="B4496" t="str">
            <v>870199970</v>
          </cell>
          <cell r="C4496" t="str">
            <v>CINTURON CUERO 30MM LMGE 70</v>
          </cell>
          <cell r="D4496">
            <v>146.08000000000001</v>
          </cell>
        </row>
        <row r="4497">
          <cell r="A4497">
            <v>870199975</v>
          </cell>
          <cell r="B4497" t="str">
            <v>870199975</v>
          </cell>
          <cell r="C4497" t="str">
            <v>CINTURON CUERO 30MM LMGE 75</v>
          </cell>
          <cell r="D4497">
            <v>146.08000000000001</v>
          </cell>
        </row>
        <row r="4498">
          <cell r="A4498">
            <v>870199980</v>
          </cell>
          <cell r="B4498" t="str">
            <v>870199980</v>
          </cell>
          <cell r="C4498" t="str">
            <v>CINTURON CUERO 30MM LMGE 80</v>
          </cell>
          <cell r="D4498">
            <v>146.08000000000001</v>
          </cell>
        </row>
        <row r="4499">
          <cell r="A4499">
            <v>870199985</v>
          </cell>
          <cell r="B4499" t="str">
            <v>870199985</v>
          </cell>
          <cell r="C4499" t="str">
            <v>CINTURON CUERO 30MM LMGE 85</v>
          </cell>
          <cell r="D4499">
            <v>349</v>
          </cell>
        </row>
        <row r="4500">
          <cell r="A4500">
            <v>870199990</v>
          </cell>
          <cell r="B4500" t="str">
            <v>870199990</v>
          </cell>
          <cell r="C4500" t="str">
            <v>CINTURON CUERO 30MM LMGE 90</v>
          </cell>
          <cell r="D4500">
            <v>146.08000000000001</v>
          </cell>
        </row>
        <row r="4501">
          <cell r="A4501">
            <v>870199995</v>
          </cell>
          <cell r="B4501" t="str">
            <v>870199995</v>
          </cell>
          <cell r="C4501" t="str">
            <v>CINTURON CUERO 30MM LMGE 95</v>
          </cell>
          <cell r="D4501">
            <v>146.08000000000001</v>
          </cell>
        </row>
        <row r="4502">
          <cell r="A4502" t="str">
            <v/>
          </cell>
          <cell r="B4502" t="str">
            <v>8702073	CANAN</v>
          </cell>
          <cell r="C4502" t="str">
            <v/>
          </cell>
          <cell r="D4502">
            <v>0</v>
          </cell>
        </row>
        <row r="4503">
          <cell r="A4503">
            <v>8702073</v>
          </cell>
          <cell r="B4503" t="str">
            <v>8702073</v>
          </cell>
          <cell r="C4503" t="str">
            <v>CANANA RRD70</v>
          </cell>
          <cell r="D4503">
            <v>0</v>
          </cell>
        </row>
        <row r="4504">
          <cell r="A4504" t="str">
            <v/>
          </cell>
          <cell r="B4504" t="str">
            <v>8702228	PORTA</v>
          </cell>
          <cell r="C4504" t="str">
            <v/>
          </cell>
          <cell r="D4504">
            <v>0</v>
          </cell>
        </row>
        <row r="4505">
          <cell r="A4505">
            <v>8702228</v>
          </cell>
          <cell r="B4505" t="str">
            <v>8702228</v>
          </cell>
          <cell r="C4505" t="str">
            <v>PORTA CARTUCHO VERDE</v>
          </cell>
          <cell r="D4505">
            <v>0</v>
          </cell>
        </row>
        <row r="4506">
          <cell r="A4506">
            <v>8702557</v>
          </cell>
          <cell r="B4506" t="str">
            <v>8702557</v>
          </cell>
          <cell r="C4506" t="str">
            <v>PORTA CARTUCHO NEGRO RER</v>
          </cell>
          <cell r="D4506">
            <v>685.63</v>
          </cell>
        </row>
        <row r="4507">
          <cell r="A4507">
            <v>8702660</v>
          </cell>
          <cell r="B4507" t="str">
            <v>8702660</v>
          </cell>
          <cell r="C4507" t="str">
            <v>CANANA PORTA CART 8T T660 TB</v>
          </cell>
          <cell r="D4507">
            <v>1260</v>
          </cell>
        </row>
        <row r="4508">
          <cell r="A4508">
            <v>8702661</v>
          </cell>
          <cell r="B4508" t="str">
            <v>8702661</v>
          </cell>
          <cell r="C4508" t="str">
            <v>CANANA PORTA CART CULATA 8T T661 TB</v>
          </cell>
          <cell r="D4508">
            <v>1528.79</v>
          </cell>
        </row>
        <row r="4509">
          <cell r="A4509">
            <v>8702668</v>
          </cell>
          <cell r="B4509" t="str">
            <v>8702668</v>
          </cell>
          <cell r="C4509" t="str">
            <v>PORTA CARTUCHOS NEGRO</v>
          </cell>
          <cell r="D4509">
            <v>685.63</v>
          </cell>
        </row>
        <row r="4510">
          <cell r="A4510" t="str">
            <v/>
          </cell>
          <cell r="B4510" t="str">
            <v>8703000	PIST</v>
          </cell>
          <cell r="C4510" t="str">
            <v/>
          </cell>
          <cell r="D4510">
            <v>0</v>
          </cell>
        </row>
        <row r="4511">
          <cell r="A4511">
            <v>8703000</v>
          </cell>
          <cell r="B4511" t="str">
            <v>8703000</v>
          </cell>
          <cell r="C4511" t="str">
            <v>PIST POLIA NEGRO CAJONERA RER</v>
          </cell>
          <cell r="D4511">
            <v>0</v>
          </cell>
        </row>
        <row r="4512">
          <cell r="A4512">
            <v>8703001</v>
          </cell>
          <cell r="B4512" t="str">
            <v>8703001</v>
          </cell>
          <cell r="C4512" t="str">
            <v>PIST MOLLE MOL-01 KAE</v>
          </cell>
          <cell r="D4512">
            <v>1035</v>
          </cell>
        </row>
        <row r="4513">
          <cell r="A4513" t="str">
            <v/>
          </cell>
          <cell r="B4513" t="str">
            <v>8703002	FUNDA</v>
          </cell>
          <cell r="C4513" t="str">
            <v/>
          </cell>
          <cell r="D4513">
            <v>0</v>
          </cell>
        </row>
        <row r="4514">
          <cell r="A4514">
            <v>8703002</v>
          </cell>
          <cell r="B4514" t="str">
            <v>8703002</v>
          </cell>
          <cell r="C4514" t="str">
            <v>FUNDA POLIA UNIVERSAL MAZ</v>
          </cell>
          <cell r="D4514">
            <v>0</v>
          </cell>
        </row>
        <row r="4515">
          <cell r="A4515">
            <v>8703004</v>
          </cell>
          <cell r="B4515" t="str">
            <v>8703004</v>
          </cell>
          <cell r="C4515" t="str">
            <v>FUNDA GAMUZA CON FLEJE 1044 TB</v>
          </cell>
          <cell r="D4515">
            <v>2280</v>
          </cell>
        </row>
        <row r="4516">
          <cell r="A4516">
            <v>8703005</v>
          </cell>
          <cell r="B4516" t="str">
            <v>8703005</v>
          </cell>
          <cell r="C4516" t="str">
            <v>FUNDA POLIA ASTRA RER</v>
          </cell>
          <cell r="D4516">
            <v>0</v>
          </cell>
        </row>
        <row r="4517">
          <cell r="A4517" t="str">
            <v/>
          </cell>
          <cell r="B4517" t="str">
            <v>8703011	PIST</v>
          </cell>
          <cell r="C4517" t="str">
            <v/>
          </cell>
          <cell r="D4517">
            <v>0</v>
          </cell>
        </row>
        <row r="4518">
          <cell r="A4518">
            <v>8703011</v>
          </cell>
          <cell r="B4518" t="str">
            <v>8703011</v>
          </cell>
          <cell r="C4518" t="str">
            <v>PIST C/ MIRA MOLLE MOL-011 KAE</v>
          </cell>
          <cell r="D4518">
            <v>0</v>
          </cell>
        </row>
        <row r="4519">
          <cell r="A4519">
            <v>8703012</v>
          </cell>
          <cell r="B4519" t="str">
            <v>8703012</v>
          </cell>
          <cell r="C4519" t="str">
            <v>PIST CON PORTA CARGADOR Y PASADOR TB</v>
          </cell>
          <cell r="D4519">
            <v>2100</v>
          </cell>
        </row>
        <row r="4520">
          <cell r="A4520">
            <v>8703017</v>
          </cell>
          <cell r="B4520" t="str">
            <v>8703017</v>
          </cell>
          <cell r="C4520" t="str">
            <v>MUSLERA P/CARG DOBLE Y P/ESPOSAS</v>
          </cell>
          <cell r="D4520">
            <v>2591.65</v>
          </cell>
        </row>
        <row r="4521">
          <cell r="A4521">
            <v>8703018</v>
          </cell>
          <cell r="B4521" t="str">
            <v>8703018</v>
          </cell>
          <cell r="C4521" t="str">
            <v>MUSLERA PORTAOBJETO 2 TIRAPIERNA T618 TB</v>
          </cell>
          <cell r="D4521">
            <v>2347.79</v>
          </cell>
        </row>
        <row r="4522">
          <cell r="A4522">
            <v>8703020</v>
          </cell>
          <cell r="B4522" t="str">
            <v>8703020</v>
          </cell>
          <cell r="C4522" t="str">
            <v>PIST POLIA CAJONERA VERDE/GRIS</v>
          </cell>
          <cell r="D4522">
            <v>235.61</v>
          </cell>
        </row>
        <row r="4523">
          <cell r="A4523" t="str">
            <v/>
          </cell>
          <cell r="B4523" t="str">
            <v>8703021	PIST</v>
          </cell>
          <cell r="C4523" t="str">
            <v/>
          </cell>
          <cell r="D4523">
            <v>0</v>
          </cell>
        </row>
        <row r="4524">
          <cell r="A4524">
            <v>8703021</v>
          </cell>
          <cell r="B4524" t="str">
            <v>8703021</v>
          </cell>
          <cell r="C4524" t="str">
            <v>PIST AVENGER CON CUERO CORTA TB</v>
          </cell>
          <cell r="D4524">
            <v>0</v>
          </cell>
        </row>
        <row r="4525">
          <cell r="A4525" t="str">
            <v/>
          </cell>
          <cell r="B4525" t="str">
            <v>8703028	PIST.</v>
          </cell>
          <cell r="C4525" t="str">
            <v/>
          </cell>
          <cell r="D4525">
            <v>0</v>
          </cell>
        </row>
        <row r="4526">
          <cell r="A4526">
            <v>8703028</v>
          </cell>
          <cell r="B4526" t="str">
            <v>8703028</v>
          </cell>
          <cell r="C4526" t="str">
            <v>PIST. TERMO TAC COMB BERSA/THUN XTL2028</v>
          </cell>
          <cell r="D4526">
            <v>0</v>
          </cell>
        </row>
        <row r="4527">
          <cell r="A4527">
            <v>8703030</v>
          </cell>
          <cell r="B4527" t="str">
            <v>8703030</v>
          </cell>
          <cell r="C4527" t="str">
            <v>PIST INTERNA MOLDEADA CON FLEJE TB</v>
          </cell>
          <cell r="D4527">
            <v>2370</v>
          </cell>
        </row>
        <row r="4528">
          <cell r="A4528">
            <v>8703034</v>
          </cell>
          <cell r="B4528" t="str">
            <v>8703034</v>
          </cell>
          <cell r="C4528" t="str">
            <v>PIST CUERO GUERRILLERA 1034 TB</v>
          </cell>
          <cell r="D4528">
            <v>3480</v>
          </cell>
        </row>
        <row r="4529">
          <cell r="A4529">
            <v>8703035</v>
          </cell>
          <cell r="B4529" t="str">
            <v>8703035</v>
          </cell>
          <cell r="C4529" t="str">
            <v>PIST CUERO PANQUEQ LARGA  1035 TB</v>
          </cell>
          <cell r="D4529">
            <v>3630</v>
          </cell>
        </row>
        <row r="4530">
          <cell r="A4530">
            <v>8703036</v>
          </cell>
          <cell r="B4530" t="str">
            <v>8703036</v>
          </cell>
          <cell r="C4530" t="str">
            <v>PIST CUERO PANQUEQ CORTA 1036 TB</v>
          </cell>
          <cell r="D4530">
            <v>3300</v>
          </cell>
        </row>
        <row r="4531">
          <cell r="A4531">
            <v>870303601</v>
          </cell>
          <cell r="B4531" t="str">
            <v>870303601</v>
          </cell>
          <cell r="C4531" t="str">
            <v>PIST CUERO PANQ CORTA TAURUS 10036 RER</v>
          </cell>
          <cell r="D4531">
            <v>0</v>
          </cell>
        </row>
        <row r="4532">
          <cell r="A4532">
            <v>870303602</v>
          </cell>
          <cell r="B4532" t="str">
            <v>870303602</v>
          </cell>
          <cell r="C4532" t="str">
            <v>PIST CUERO PANQ CORTA THUNDER 10036 RER</v>
          </cell>
          <cell r="D4532">
            <v>0</v>
          </cell>
        </row>
        <row r="4533">
          <cell r="A4533">
            <v>8703037</v>
          </cell>
          <cell r="B4533" t="str">
            <v>8703037</v>
          </cell>
          <cell r="C4533" t="str">
            <v>PIST. CUERO PANQUEQ C/TIRA 1037 TB</v>
          </cell>
          <cell r="D4533">
            <v>3300</v>
          </cell>
        </row>
        <row r="4534">
          <cell r="A4534">
            <v>8703038</v>
          </cell>
          <cell r="B4534" t="str">
            <v>8703038</v>
          </cell>
          <cell r="C4534" t="str">
            <v>PIST. CUERO AVENGER/TAU/BE 1038 TB</v>
          </cell>
          <cell r="D4534">
            <v>4200</v>
          </cell>
        </row>
        <row r="4535">
          <cell r="A4535">
            <v>870303800</v>
          </cell>
          <cell r="B4535" t="str">
            <v>870303800</v>
          </cell>
          <cell r="C4535" t="str">
            <v>PIST. CUERO UNIV 1038 TB RER</v>
          </cell>
          <cell r="D4535">
            <v>0</v>
          </cell>
        </row>
        <row r="4536">
          <cell r="A4536">
            <v>870303801</v>
          </cell>
          <cell r="B4536" t="str">
            <v>870303801</v>
          </cell>
          <cell r="C4536" t="str">
            <v>PIST. CUERO TAURUS 1038 TB RER</v>
          </cell>
          <cell r="D4536">
            <v>2698.77</v>
          </cell>
        </row>
        <row r="4537">
          <cell r="A4537">
            <v>870303802</v>
          </cell>
          <cell r="B4537" t="str">
            <v>870303802</v>
          </cell>
          <cell r="C4537" t="str">
            <v>PIST. CUERO BERSA RER</v>
          </cell>
          <cell r="D4537">
            <v>0</v>
          </cell>
        </row>
        <row r="4538">
          <cell r="A4538">
            <v>870303803</v>
          </cell>
          <cell r="B4538" t="str">
            <v>870303803</v>
          </cell>
          <cell r="C4538" t="str">
            <v>PIST. CUERO THUNDER 1038 TB RER</v>
          </cell>
          <cell r="D4538">
            <v>0</v>
          </cell>
        </row>
        <row r="4539">
          <cell r="A4539" t="str">
            <v/>
          </cell>
          <cell r="B4539" t="str">
            <v>8703039	PIST.</v>
          </cell>
          <cell r="C4539" t="str">
            <v/>
          </cell>
          <cell r="D4539">
            <v>0</v>
          </cell>
        </row>
        <row r="4540">
          <cell r="A4540">
            <v>8703039</v>
          </cell>
          <cell r="B4540" t="str">
            <v>8703039</v>
          </cell>
          <cell r="C4540" t="str">
            <v>PIST. CUERO PANQUEQ C TIRA BLANCA TB</v>
          </cell>
          <cell r="D4540">
            <v>0</v>
          </cell>
        </row>
        <row r="4541">
          <cell r="A4541">
            <v>8703040</v>
          </cell>
          <cell r="B4541" t="str">
            <v>8703040</v>
          </cell>
          <cell r="C4541" t="str">
            <v>PIST. CUERO TACTIC REG GDE/CHICA 1040 TB</v>
          </cell>
          <cell r="D4541">
            <v>4950</v>
          </cell>
        </row>
        <row r="4542">
          <cell r="A4542">
            <v>8703041</v>
          </cell>
          <cell r="B4542" t="str">
            <v>8703041</v>
          </cell>
          <cell r="C4542" t="str">
            <v>PIST. CUERO SAQUE RAPID 1041 TB TB</v>
          </cell>
          <cell r="D4542">
            <v>3750</v>
          </cell>
        </row>
        <row r="4543">
          <cell r="A4543">
            <v>870304101</v>
          </cell>
          <cell r="B4543" t="str">
            <v>870304101</v>
          </cell>
          <cell r="C4543" t="str">
            <v>PIST CUERO SAQUE RAP TAURUS 1041 TB RER</v>
          </cell>
          <cell r="D4543">
            <v>0</v>
          </cell>
        </row>
        <row r="4544">
          <cell r="A4544">
            <v>870304102</v>
          </cell>
          <cell r="B4544" t="str">
            <v>870304102</v>
          </cell>
          <cell r="C4544" t="str">
            <v>PIST CUERO SAQ RAPID THUNDER 1041 TB RER</v>
          </cell>
          <cell r="D4544">
            <v>0</v>
          </cell>
        </row>
        <row r="4545">
          <cell r="A4545">
            <v>8703042</v>
          </cell>
          <cell r="B4545" t="str">
            <v>8703042</v>
          </cell>
          <cell r="C4545" t="str">
            <v>PIST. CUERO UNIVERSAL 1042 TB</v>
          </cell>
          <cell r="D4545">
            <v>3630</v>
          </cell>
        </row>
        <row r="4546">
          <cell r="A4546">
            <v>8703045</v>
          </cell>
          <cell r="B4546" t="str">
            <v>8703045</v>
          </cell>
          <cell r="C4546" t="str">
            <v>PIST. INTERNA C FLEJE MOLDEADA 1045 TB</v>
          </cell>
          <cell r="D4546">
            <v>4470</v>
          </cell>
        </row>
        <row r="4547">
          <cell r="A4547">
            <v>8703046</v>
          </cell>
          <cell r="B4547" t="str">
            <v>8703046</v>
          </cell>
          <cell r="C4547" t="str">
            <v>PIST. TIRA PORTA ARMA HUESITO 1046 TB</v>
          </cell>
          <cell r="D4547">
            <v>1350</v>
          </cell>
        </row>
        <row r="4548">
          <cell r="A4548">
            <v>8703047</v>
          </cell>
          <cell r="B4548" t="str">
            <v>8703047</v>
          </cell>
          <cell r="C4548" t="str">
            <v>RINIONERA DELTA RRD40</v>
          </cell>
          <cell r="D4548">
            <v>4056</v>
          </cell>
        </row>
        <row r="4549">
          <cell r="A4549">
            <v>8703051</v>
          </cell>
          <cell r="B4549" t="str">
            <v>8703051</v>
          </cell>
          <cell r="C4549" t="str">
            <v>PIST. CUERO TODO CALIBRE 1051 TB</v>
          </cell>
          <cell r="D4549">
            <v>4530</v>
          </cell>
        </row>
        <row r="4550">
          <cell r="A4550">
            <v>8703052</v>
          </cell>
          <cell r="B4550" t="str">
            <v>8703052</v>
          </cell>
          <cell r="C4550" t="str">
            <v>PIST. UNIV AMBID LARGA CUE 1052 TB</v>
          </cell>
          <cell r="D4550">
            <v>3840</v>
          </cell>
        </row>
        <row r="4551">
          <cell r="A4551">
            <v>8703053</v>
          </cell>
          <cell r="B4551" t="str">
            <v>8703053</v>
          </cell>
          <cell r="C4551" t="str">
            <v>PIST. UNIVERSAL MULTIMARCA M008 MOLLE TB</v>
          </cell>
          <cell r="D4551">
            <v>2880</v>
          </cell>
        </row>
        <row r="4552">
          <cell r="A4552" t="str">
            <v/>
          </cell>
          <cell r="B4552" t="str">
            <v>8703062	RINIO</v>
          </cell>
          <cell r="C4552" t="str">
            <v/>
          </cell>
          <cell r="D4552">
            <v>0</v>
          </cell>
        </row>
        <row r="4553">
          <cell r="A4553">
            <v>8703062</v>
          </cell>
          <cell r="B4553" t="str">
            <v>8703062</v>
          </cell>
          <cell r="C4553" t="str">
            <v>RINIONERA DELTA STR062 XTL</v>
          </cell>
          <cell r="D4553">
            <v>0</v>
          </cell>
        </row>
        <row r="4554">
          <cell r="A4554" t="str">
            <v/>
          </cell>
          <cell r="B4554" t="str">
            <v>8703090	CINTO</v>
          </cell>
          <cell r="C4554" t="str">
            <v/>
          </cell>
          <cell r="D4554">
            <v>0</v>
          </cell>
        </row>
        <row r="4555">
          <cell r="A4555">
            <v>8703090</v>
          </cell>
          <cell r="B4555" t="str">
            <v>8703090</v>
          </cell>
          <cell r="C4555" t="str">
            <v>CINTO DELTA XS/2XL</v>
          </cell>
          <cell r="D4555">
            <v>0</v>
          </cell>
        </row>
        <row r="4556">
          <cell r="A4556" t="str">
            <v/>
          </cell>
          <cell r="B4556" t="str">
            <v>8703094	ESTUC</v>
          </cell>
          <cell r="C4556" t="str">
            <v/>
          </cell>
          <cell r="D4556">
            <v>0</v>
          </cell>
        </row>
        <row r="4557">
          <cell r="A4557">
            <v>8703094</v>
          </cell>
          <cell r="B4557" t="str">
            <v>8703094</v>
          </cell>
          <cell r="C4557" t="str">
            <v>ESTUCHE MTM 802C P ARMA CORTA COMP 8140</v>
          </cell>
          <cell r="D4557">
            <v>0</v>
          </cell>
        </row>
        <row r="4558">
          <cell r="A4558">
            <v>8703097</v>
          </cell>
          <cell r="B4558" t="str">
            <v>8703097</v>
          </cell>
          <cell r="C4558" t="str">
            <v>PIS. TERMO. PANQUEQUERA CORTA EZ</v>
          </cell>
          <cell r="D4558">
            <v>1900</v>
          </cell>
        </row>
        <row r="4559">
          <cell r="A4559">
            <v>8703099</v>
          </cell>
          <cell r="B4559" t="str">
            <v>8703099</v>
          </cell>
          <cell r="C4559" t="str">
            <v>MOCHILA COMANDO RRD40 NEGRA BLK</v>
          </cell>
          <cell r="D4559">
            <v>8100</v>
          </cell>
        </row>
        <row r="4560">
          <cell r="A4560" t="str">
            <v/>
          </cell>
          <cell r="B4560" t="str">
            <v>8703100	RI¥ON</v>
          </cell>
          <cell r="C4560" t="str">
            <v/>
          </cell>
          <cell r="D4560">
            <v>0</v>
          </cell>
        </row>
        <row r="4561">
          <cell r="A4561">
            <v>8703100</v>
          </cell>
          <cell r="B4561" t="str">
            <v>8703100</v>
          </cell>
          <cell r="C4561" t="str">
            <v>RI¥ONERA POLIA RER</v>
          </cell>
          <cell r="D4561">
            <v>0</v>
          </cell>
        </row>
        <row r="4562">
          <cell r="A4562">
            <v>8703101</v>
          </cell>
          <cell r="B4562" t="str">
            <v>8703101</v>
          </cell>
          <cell r="C4562" t="str">
            <v>MUSLERA TACTICA RRD8 BLK</v>
          </cell>
          <cell r="D4562">
            <v>2700</v>
          </cell>
        </row>
        <row r="4563">
          <cell r="A4563">
            <v>8703102</v>
          </cell>
          <cell r="B4563" t="str">
            <v>8703102</v>
          </cell>
          <cell r="C4563" t="str">
            <v>RI¥ONERAS SAQUE RAPIDO RRD39 BLK</v>
          </cell>
          <cell r="D4563">
            <v>3456</v>
          </cell>
        </row>
        <row r="4564">
          <cell r="A4564">
            <v>8703103</v>
          </cell>
          <cell r="B4564" t="str">
            <v>8703103</v>
          </cell>
          <cell r="C4564" t="str">
            <v>FUNDA FOBUS 4122 SG-239/9 9MM NEWGEN MIN</v>
          </cell>
          <cell r="D4564">
            <v>3373.72</v>
          </cell>
        </row>
        <row r="4565">
          <cell r="A4565">
            <v>8703104</v>
          </cell>
          <cell r="B4565" t="str">
            <v>8703104</v>
          </cell>
          <cell r="C4565" t="str">
            <v>PORTA CARGAD FOBUS 6909 ND DOMAG 9MM MIN</v>
          </cell>
          <cell r="D4565">
            <v>3277.9</v>
          </cell>
        </row>
        <row r="4566">
          <cell r="A4566">
            <v>8703105</v>
          </cell>
          <cell r="B4566" t="str">
            <v>8703105</v>
          </cell>
          <cell r="C4566" t="str">
            <v>FUNDA FOBUS 4155 GLCH C BOTON LIBERA MIN</v>
          </cell>
          <cell r="D4566">
            <v>5359.43</v>
          </cell>
        </row>
        <row r="4567">
          <cell r="A4567">
            <v>8703106</v>
          </cell>
          <cell r="B4567" t="str">
            <v>8703106</v>
          </cell>
          <cell r="C4567" t="str">
            <v>FUNDA FOBUS 4156 BRCH C BOTON MIN</v>
          </cell>
          <cell r="D4567">
            <v>5359.43</v>
          </cell>
        </row>
        <row r="4568">
          <cell r="A4568">
            <v>8703107</v>
          </cell>
          <cell r="B4568" t="str">
            <v>8703107</v>
          </cell>
          <cell r="C4568" t="str">
            <v>FUNDA FOBUS 4157 TACHC BOTON MIN</v>
          </cell>
          <cell r="D4568">
            <v>5359.43</v>
          </cell>
        </row>
        <row r="4569">
          <cell r="A4569">
            <v>8703108</v>
          </cell>
          <cell r="B4569" t="str">
            <v>8703108</v>
          </cell>
          <cell r="C4569" t="str">
            <v>PORTA CARGADOR FOBUS DSS1 MIN</v>
          </cell>
          <cell r="D4569">
            <v>3568.02</v>
          </cell>
        </row>
        <row r="4570">
          <cell r="A4570">
            <v>8703109</v>
          </cell>
          <cell r="B4570" t="str">
            <v>8703109</v>
          </cell>
          <cell r="C4570" t="str">
            <v>FUNDA FOBUS 4102 GL2 ND GLOCK 17/19 MIN</v>
          </cell>
          <cell r="D4570">
            <v>3373.72</v>
          </cell>
        </row>
        <row r="4571">
          <cell r="A4571">
            <v>8703110</v>
          </cell>
          <cell r="B4571" t="str">
            <v>8703110</v>
          </cell>
          <cell r="C4571" t="str">
            <v>MUSLERA GEO D/SEGURO MAZ</v>
          </cell>
          <cell r="D4571">
            <v>3000</v>
          </cell>
        </row>
        <row r="4572">
          <cell r="A4572">
            <v>8703111</v>
          </cell>
          <cell r="B4572" t="str">
            <v>8703111</v>
          </cell>
          <cell r="C4572" t="str">
            <v>MIRA LASER CAT BERSA THUNDER 9-40 MIN 18</v>
          </cell>
          <cell r="D4572">
            <v>5135.8599999999997</v>
          </cell>
        </row>
        <row r="4573">
          <cell r="A4573">
            <v>8703112</v>
          </cell>
          <cell r="B4573" t="str">
            <v>8703112</v>
          </cell>
          <cell r="C4573" t="str">
            <v>MIRA LASER CAT P/BERSA PRO MIN 20/2,1</v>
          </cell>
          <cell r="D4573">
            <v>8547.8799999999992</v>
          </cell>
        </row>
        <row r="4574">
          <cell r="A4574">
            <v>8703113</v>
          </cell>
          <cell r="B4574" t="str">
            <v>8703113</v>
          </cell>
          <cell r="C4574" t="str">
            <v>MIRA LASER CAT PGLOCK 17-19-22-23 MIN 20</v>
          </cell>
          <cell r="D4574">
            <v>8547.8799999999992</v>
          </cell>
        </row>
        <row r="4575">
          <cell r="A4575" t="str">
            <v/>
          </cell>
          <cell r="B4575" t="str">
            <v>8703114	MIRA</v>
          </cell>
          <cell r="C4575" t="str">
            <v/>
          </cell>
          <cell r="D4575">
            <v>0</v>
          </cell>
        </row>
        <row r="4576">
          <cell r="A4576">
            <v>8703114</v>
          </cell>
          <cell r="B4576" t="str">
            <v>8703114</v>
          </cell>
          <cell r="C4576" t="str">
            <v>MIRA LASER +LINTERNA+DISPARAD TACTIL RER</v>
          </cell>
          <cell r="D4576">
            <v>0</v>
          </cell>
        </row>
        <row r="4577">
          <cell r="A4577" t="str">
            <v/>
          </cell>
          <cell r="B4577" t="str">
            <v>8703115	FUNDA</v>
          </cell>
          <cell r="C4577" t="str">
            <v/>
          </cell>
          <cell r="D4577">
            <v>0</v>
          </cell>
        </row>
        <row r="4578">
          <cell r="A4578">
            <v>8703115</v>
          </cell>
          <cell r="B4578" t="str">
            <v>8703115</v>
          </cell>
          <cell r="C4578" t="str">
            <v>FUNDA FOBUS 4108 EM17 GLOCK 17 TACT MIN</v>
          </cell>
          <cell r="D4578">
            <v>0</v>
          </cell>
        </row>
        <row r="4579">
          <cell r="A4579">
            <v>8703116</v>
          </cell>
          <cell r="B4579" t="str">
            <v>8703116</v>
          </cell>
          <cell r="C4579" t="str">
            <v>FUNDA FOBUS 4112 75D CZ-75D MIN</v>
          </cell>
          <cell r="D4579">
            <v>3373.72</v>
          </cell>
        </row>
        <row r="4580">
          <cell r="A4580">
            <v>8703117</v>
          </cell>
          <cell r="B4580" t="str">
            <v>8703117</v>
          </cell>
          <cell r="C4580" t="str">
            <v>FUNDA FOBUS 4115 BR-2 BERET 92F TAUR MIN</v>
          </cell>
          <cell r="D4580">
            <v>3373.72</v>
          </cell>
        </row>
        <row r="4581">
          <cell r="A4581">
            <v>8703118</v>
          </cell>
          <cell r="B4581" t="str">
            <v>8703118</v>
          </cell>
          <cell r="C4581" t="str">
            <v>FUNDA FOBUS 4117 BRS-ND BERET PX4 ST MIN</v>
          </cell>
          <cell r="D4581">
            <v>3373.72</v>
          </cell>
        </row>
        <row r="4582">
          <cell r="A4582">
            <v>8703119</v>
          </cell>
          <cell r="B4582" t="str">
            <v>8703119</v>
          </cell>
          <cell r="C4582" t="str">
            <v>FUNDA FOBUS 4139 JR-2 SH JERICHO FL MIN</v>
          </cell>
          <cell r="D4582">
            <v>4821.29</v>
          </cell>
        </row>
        <row r="4583">
          <cell r="A4583" t="str">
            <v/>
          </cell>
          <cell r="B4583" t="str">
            <v>8703120	FUNDA</v>
          </cell>
          <cell r="C4583" t="str">
            <v/>
          </cell>
          <cell r="D4583">
            <v>0</v>
          </cell>
        </row>
        <row r="4584">
          <cell r="A4584">
            <v>8703120</v>
          </cell>
          <cell r="B4584" t="str">
            <v>8703120</v>
          </cell>
          <cell r="C4584" t="str">
            <v>FUNDA FOBUS UNIVERSAL IWBM HOLSTERS MIN</v>
          </cell>
          <cell r="D4584">
            <v>0</v>
          </cell>
        </row>
        <row r="4585">
          <cell r="A4585" t="str">
            <v/>
          </cell>
          <cell r="B4585" t="str">
            <v>8703121	RINIO</v>
          </cell>
          <cell r="C4585" t="str">
            <v/>
          </cell>
          <cell r="D4585">
            <v>0</v>
          </cell>
        </row>
        <row r="4586">
          <cell r="A4586">
            <v>8703121</v>
          </cell>
          <cell r="B4586" t="str">
            <v>8703121</v>
          </cell>
          <cell r="C4586" t="str">
            <v>RINIONER PORTA PIST. OLA RIN-121 RER</v>
          </cell>
          <cell r="D4586">
            <v>0</v>
          </cell>
        </row>
        <row r="4587">
          <cell r="A4587">
            <v>8703122</v>
          </cell>
          <cell r="B4587" t="str">
            <v>8703122</v>
          </cell>
          <cell r="C4587" t="str">
            <v>FUNDA FOBUS 4124/5 RBT 17/19 MIN</v>
          </cell>
          <cell r="D4587">
            <v>6761.34</v>
          </cell>
        </row>
        <row r="4588">
          <cell r="A4588">
            <v>8703128</v>
          </cell>
          <cell r="B4588" t="str">
            <v>8703128</v>
          </cell>
          <cell r="C4588" t="str">
            <v>FUNDA FOBUS CON PLAT. MOLLE GLOCK MIN</v>
          </cell>
          <cell r="D4588">
            <v>7218.95</v>
          </cell>
        </row>
        <row r="4589">
          <cell r="A4589" t="str">
            <v/>
          </cell>
          <cell r="B4589" t="str">
            <v>8703135	PIST.</v>
          </cell>
          <cell r="C4589" t="str">
            <v/>
          </cell>
          <cell r="D4589">
            <v>0</v>
          </cell>
        </row>
        <row r="4590">
          <cell r="A4590">
            <v>8703135</v>
          </cell>
          <cell r="B4590" t="str">
            <v>8703135</v>
          </cell>
          <cell r="C4590" t="str">
            <v>PIST. CUERO AVENGER TANFOGLIO LARGA RER</v>
          </cell>
          <cell r="D4590">
            <v>0</v>
          </cell>
        </row>
        <row r="4591">
          <cell r="A4591" t="str">
            <v/>
          </cell>
          <cell r="B4591" t="str">
            <v>8703138	PIST.</v>
          </cell>
          <cell r="C4591" t="str">
            <v/>
          </cell>
          <cell r="D4591">
            <v>0</v>
          </cell>
        </row>
        <row r="4592">
          <cell r="A4592">
            <v>8703138</v>
          </cell>
          <cell r="B4592" t="str">
            <v>8703138</v>
          </cell>
          <cell r="C4592" t="str">
            <v>PIST. CUERO AVENCER TANFOGLIO CORTA RER</v>
          </cell>
          <cell r="D4592">
            <v>0</v>
          </cell>
        </row>
        <row r="4593">
          <cell r="A4593">
            <v>8703140</v>
          </cell>
          <cell r="B4593" t="str">
            <v>8703140</v>
          </cell>
          <cell r="C4593" t="str">
            <v>NN</v>
          </cell>
          <cell r="D4593">
            <v>3420.84</v>
          </cell>
        </row>
        <row r="4594">
          <cell r="A4594">
            <v>8703150</v>
          </cell>
          <cell r="B4594" t="str">
            <v>8703150</v>
          </cell>
          <cell r="C4594" t="str">
            <v>RINIONERA WOODPACK NEGRA BLK</v>
          </cell>
          <cell r="D4594">
            <v>6840</v>
          </cell>
        </row>
        <row r="4595">
          <cell r="A4595">
            <v>8703151</v>
          </cell>
          <cell r="B4595" t="str">
            <v>8703151</v>
          </cell>
          <cell r="C4595" t="str">
            <v>RINIONERA WOODPACK CAMUFLADA BLK</v>
          </cell>
          <cell r="D4595">
            <v>6975</v>
          </cell>
        </row>
        <row r="4596">
          <cell r="A4596">
            <v>8703152</v>
          </cell>
          <cell r="B4596" t="str">
            <v>8703152</v>
          </cell>
          <cell r="C4596" t="str">
            <v>RINIONERA WOODPACK VERDE BLK</v>
          </cell>
          <cell r="D4596">
            <v>6975</v>
          </cell>
        </row>
        <row r="4597">
          <cell r="A4597">
            <v>8703153</v>
          </cell>
          <cell r="B4597" t="str">
            <v>8703153</v>
          </cell>
          <cell r="C4597" t="str">
            <v>RINIONERA WOODPACK CPBL BLK</v>
          </cell>
          <cell r="D4597">
            <v>6975</v>
          </cell>
        </row>
        <row r="4598">
          <cell r="A4598">
            <v>8703155</v>
          </cell>
          <cell r="B4598" t="str">
            <v>8703155</v>
          </cell>
          <cell r="C4598" t="str">
            <v>FUNDA FOBUS 4155 GLOCK 17/19 C/BOT MIN</v>
          </cell>
          <cell r="D4598">
            <v>5359.43</v>
          </cell>
        </row>
        <row r="4599">
          <cell r="A4599">
            <v>8703157</v>
          </cell>
          <cell r="B4599" t="str">
            <v>8703157</v>
          </cell>
          <cell r="C4599" t="str">
            <v>FUNDA FOBUS 4147 TAURUS 24/7 C/BOT MIN</v>
          </cell>
          <cell r="D4599">
            <v>5359.43</v>
          </cell>
        </row>
        <row r="4600">
          <cell r="A4600" t="str">
            <v/>
          </cell>
          <cell r="B4600" t="str">
            <v>8703158	FUNDA</v>
          </cell>
          <cell r="C4600" t="str">
            <v/>
          </cell>
          <cell r="D4600">
            <v>0</v>
          </cell>
        </row>
        <row r="4601">
          <cell r="A4601">
            <v>8703158</v>
          </cell>
          <cell r="B4601" t="str">
            <v>8703158</v>
          </cell>
          <cell r="C4601" t="str">
            <v>FUNDA INFANTERIA</v>
          </cell>
          <cell r="D4601">
            <v>0</v>
          </cell>
        </row>
        <row r="4602">
          <cell r="A4602">
            <v>8703162</v>
          </cell>
          <cell r="B4602" t="str">
            <v>8703162</v>
          </cell>
          <cell r="C4602" t="str">
            <v>MUSLERA PARA FOBUS ETCH 04 ETC</v>
          </cell>
          <cell r="D4602">
            <v>825.55</v>
          </cell>
        </row>
        <row r="4603">
          <cell r="A4603">
            <v>8703163</v>
          </cell>
          <cell r="B4603" t="str">
            <v>8703163</v>
          </cell>
          <cell r="C4603" t="str">
            <v>MUSLERA C/REMACHE SIMPLE 043</v>
          </cell>
          <cell r="D4603">
            <v>2600</v>
          </cell>
        </row>
        <row r="4604">
          <cell r="A4604">
            <v>8703197</v>
          </cell>
          <cell r="B4604" t="str">
            <v>8703197</v>
          </cell>
          <cell r="C4604" t="str">
            <v>MUSLERA CON P/CARGADOR STD MUS-197 KAE</v>
          </cell>
          <cell r="D4604">
            <v>2790</v>
          </cell>
        </row>
        <row r="4605">
          <cell r="A4605">
            <v>8703200</v>
          </cell>
          <cell r="B4605" t="str">
            <v>8703200</v>
          </cell>
          <cell r="C4605" t="str">
            <v>MUSLERA TACTICA UNIVERSAL T628</v>
          </cell>
          <cell r="D4605">
            <v>4600</v>
          </cell>
        </row>
        <row r="4606">
          <cell r="A4606" t="str">
            <v/>
          </cell>
          <cell r="B4606" t="str">
            <v>8703201	FUNDA</v>
          </cell>
          <cell r="C4606" t="str">
            <v/>
          </cell>
          <cell r="D4606">
            <v>0</v>
          </cell>
        </row>
        <row r="4607">
          <cell r="A4607">
            <v>8703201</v>
          </cell>
          <cell r="B4607" t="str">
            <v>8703201</v>
          </cell>
          <cell r="C4607" t="str">
            <v>FUNDA PIST. UNIV XTL SM92001 RER</v>
          </cell>
          <cell r="D4607">
            <v>0</v>
          </cell>
        </row>
        <row r="4608">
          <cell r="A4608">
            <v>8703203</v>
          </cell>
          <cell r="B4608" t="str">
            <v>8703203</v>
          </cell>
          <cell r="C4608" t="str">
            <v>FUNDA CARGADOR TACT XTL CPC2038 RER</v>
          </cell>
          <cell r="D4608">
            <v>1318.53</v>
          </cell>
        </row>
        <row r="4609">
          <cell r="A4609">
            <v>8703205</v>
          </cell>
          <cell r="B4609" t="str">
            <v>8703205</v>
          </cell>
          <cell r="C4609" t="str">
            <v>PIST. N5 AH FS92 AUTOMATIC HOLSTER DEG</v>
          </cell>
          <cell r="D4609">
            <v>15319.89</v>
          </cell>
        </row>
        <row r="4610">
          <cell r="A4610">
            <v>8703206</v>
          </cell>
          <cell r="B4610" t="str">
            <v>8703206</v>
          </cell>
          <cell r="C4610" t="str">
            <v>PIST. N5 AH GLOCK AUTOMATIC HOLSTER DEG</v>
          </cell>
          <cell r="D4610">
            <v>15319.89</v>
          </cell>
        </row>
        <row r="4611">
          <cell r="A4611">
            <v>8703207</v>
          </cell>
          <cell r="B4611" t="str">
            <v>8703207</v>
          </cell>
          <cell r="C4611" t="str">
            <v>PIST. N5 AH PX4 AUTOMATIC HOLSTER DEG</v>
          </cell>
          <cell r="D4611">
            <v>15319.89</v>
          </cell>
        </row>
        <row r="4612">
          <cell r="A4612">
            <v>8703208</v>
          </cell>
          <cell r="B4612" t="str">
            <v>8703208</v>
          </cell>
          <cell r="C4612" t="str">
            <v>PIST. N5 AH BERSA THUNDER PRO AUTOM DEG</v>
          </cell>
          <cell r="D4612">
            <v>15319.89</v>
          </cell>
        </row>
        <row r="4613">
          <cell r="A4613" t="str">
            <v/>
          </cell>
          <cell r="B4613" t="str">
            <v>8703237	PIST.</v>
          </cell>
          <cell r="C4613" t="str">
            <v/>
          </cell>
          <cell r="D4613">
            <v>0</v>
          </cell>
        </row>
        <row r="4614">
          <cell r="A4614">
            <v>8703237</v>
          </cell>
          <cell r="B4614" t="str">
            <v>8703237</v>
          </cell>
          <cell r="C4614" t="str">
            <v>PIST. NIVEL 2 H.N237 BROWNING FUN</v>
          </cell>
          <cell r="D4614">
            <v>0</v>
          </cell>
        </row>
        <row r="4615">
          <cell r="A4615">
            <v>8703238</v>
          </cell>
          <cell r="B4615" t="str">
            <v>8703238</v>
          </cell>
          <cell r="C4615" t="str">
            <v>PIST. NIVEL 2 H.N2-38 GLOCK FUN</v>
          </cell>
          <cell r="D4615">
            <v>3700</v>
          </cell>
        </row>
        <row r="4616">
          <cell r="A4616">
            <v>8703240</v>
          </cell>
          <cell r="B4616" t="str">
            <v>8703240</v>
          </cell>
          <cell r="C4616" t="str">
            <v>PIST. NIVEL 2 H.N240 TAU PT92/B92/96 FUN</v>
          </cell>
          <cell r="D4616">
            <v>3700</v>
          </cell>
        </row>
        <row r="4617">
          <cell r="A4617">
            <v>8703241</v>
          </cell>
          <cell r="B4617" t="str">
            <v>8703241</v>
          </cell>
          <cell r="C4617" t="str">
            <v>PIST. NIVEL 2 HN2-41 BERSA THUND/PRO FUN</v>
          </cell>
          <cell r="D4617">
            <v>3700</v>
          </cell>
        </row>
        <row r="4618">
          <cell r="A4618">
            <v>8703242</v>
          </cell>
          <cell r="B4618" t="str">
            <v>8703242</v>
          </cell>
          <cell r="C4618" t="str">
            <v>PIST. NIVEL 2 HN241B BERSA TPR9/THUN FUN</v>
          </cell>
          <cell r="D4618">
            <v>3700</v>
          </cell>
        </row>
        <row r="4619">
          <cell r="A4619">
            <v>8703244</v>
          </cell>
          <cell r="B4619" t="str">
            <v>8703244</v>
          </cell>
          <cell r="C4619" t="str">
            <v>PIST NIVEL 2 H.N2-40/BS BERETA92 T92 FUN</v>
          </cell>
          <cell r="D4619">
            <v>3700</v>
          </cell>
        </row>
        <row r="4620">
          <cell r="A4620">
            <v>8703245</v>
          </cell>
          <cell r="B4620" t="str">
            <v>8703245</v>
          </cell>
          <cell r="C4620" t="str">
            <v>PIST. NIVEL 2 H.N2TPR9 BERSA TPR9 FUN</v>
          </cell>
          <cell r="D4620">
            <v>3700</v>
          </cell>
        </row>
        <row r="4621">
          <cell r="A4621">
            <v>8703247</v>
          </cell>
          <cell r="B4621" t="str">
            <v>8703247</v>
          </cell>
          <cell r="C4621" t="str">
            <v>PIST. NIVEL 2 H.N2PX4 BERETA PX4 FUN</v>
          </cell>
          <cell r="D4621">
            <v>3700</v>
          </cell>
        </row>
        <row r="4622">
          <cell r="A4622" t="str">
            <v/>
          </cell>
          <cell r="B4622" t="str">
            <v>8703249	PIST</v>
          </cell>
          <cell r="C4622" t="str">
            <v/>
          </cell>
          <cell r="D4622">
            <v>0</v>
          </cell>
        </row>
        <row r="4623">
          <cell r="A4623">
            <v>8703249</v>
          </cell>
          <cell r="B4623" t="str">
            <v>8703249</v>
          </cell>
          <cell r="C4623" t="str">
            <v>PIST NIVEL 2 H.N2PX4/BS BERETTA PX4B FUN</v>
          </cell>
          <cell r="D4623">
            <v>3700</v>
          </cell>
        </row>
        <row r="4624">
          <cell r="A4624">
            <v>8703250</v>
          </cell>
          <cell r="B4624" t="str">
            <v>8703250</v>
          </cell>
          <cell r="C4624" t="str">
            <v>MUSLERA TACTICA DELTA STM2050 EZ</v>
          </cell>
          <cell r="D4624">
            <v>4258.8</v>
          </cell>
        </row>
        <row r="4625">
          <cell r="A4625" t="str">
            <v/>
          </cell>
          <cell r="B4625" t="str">
            <v>8703251	MUSLE</v>
          </cell>
          <cell r="C4625" t="str">
            <v/>
          </cell>
          <cell r="D4625">
            <v>0</v>
          </cell>
        </row>
        <row r="4626">
          <cell r="A4626">
            <v>8703251</v>
          </cell>
          <cell r="B4626" t="str">
            <v>8703251</v>
          </cell>
          <cell r="C4626" t="str">
            <v>MUSLERA CON BAQUETA XTL 567</v>
          </cell>
          <cell r="D4626">
            <v>0</v>
          </cell>
        </row>
        <row r="4627">
          <cell r="A4627">
            <v>8703252</v>
          </cell>
          <cell r="B4627" t="str">
            <v>8703252</v>
          </cell>
          <cell r="C4627" t="str">
            <v>PLATAFORMA MUSLERA AH UNIVER. AUTOMA DEG</v>
          </cell>
          <cell r="D4627">
            <v>15319.89</v>
          </cell>
        </row>
        <row r="4628">
          <cell r="A4628" t="str">
            <v/>
          </cell>
          <cell r="B4628" t="str">
            <v>8703291	PIST.</v>
          </cell>
          <cell r="C4628" t="str">
            <v/>
          </cell>
          <cell r="D4628">
            <v>0</v>
          </cell>
        </row>
        <row r="4629">
          <cell r="A4629">
            <v>8703291</v>
          </cell>
          <cell r="B4629" t="str">
            <v>8703291</v>
          </cell>
          <cell r="C4629" t="str">
            <v>PIST. AMERICANA CON TAPA</v>
          </cell>
          <cell r="D4629">
            <v>0</v>
          </cell>
        </row>
        <row r="4630">
          <cell r="A4630">
            <v>8703300</v>
          </cell>
          <cell r="B4630" t="str">
            <v>8703300</v>
          </cell>
          <cell r="C4630" t="str">
            <v>PIST. POLIA UNIVERSAL MULTIMARCA EZ</v>
          </cell>
          <cell r="D4630">
            <v>4100</v>
          </cell>
        </row>
        <row r="4631">
          <cell r="A4631">
            <v>8703338</v>
          </cell>
          <cell r="B4631" t="str">
            <v>8703338</v>
          </cell>
          <cell r="C4631" t="str">
            <v>PIST. EXTERNA GLOCK RP38 17/19/22/23/34/</v>
          </cell>
          <cell r="D4631">
            <v>3100</v>
          </cell>
        </row>
        <row r="4632">
          <cell r="A4632" t="str">
            <v/>
          </cell>
          <cell r="B4632" t="str">
            <v>8703349	REPLI</v>
          </cell>
          <cell r="C4632" t="str">
            <v/>
          </cell>
          <cell r="D4632">
            <v>0</v>
          </cell>
        </row>
        <row r="4633">
          <cell r="A4633">
            <v>8703349</v>
          </cell>
          <cell r="B4633" t="str">
            <v>8703349</v>
          </cell>
          <cell r="C4633" t="str">
            <v>REPLICAS BLUE GUN RER</v>
          </cell>
          <cell r="D4633">
            <v>0</v>
          </cell>
        </row>
        <row r="4634">
          <cell r="A4634">
            <v>8703350</v>
          </cell>
          <cell r="B4634" t="str">
            <v>8703350</v>
          </cell>
          <cell r="C4634" t="str">
            <v>PIST. NIVEL 2 BERSA THUNDER JA.BAR TB</v>
          </cell>
          <cell r="D4634">
            <v>2880</v>
          </cell>
        </row>
        <row r="4635">
          <cell r="A4635">
            <v>8703351</v>
          </cell>
          <cell r="B4635" t="str">
            <v>8703351</v>
          </cell>
          <cell r="C4635" t="str">
            <v>PIST. NIVEL 2 BROWNING FM9 JA.BAR P012</v>
          </cell>
          <cell r="D4635">
            <v>2880</v>
          </cell>
        </row>
        <row r="4636">
          <cell r="A4636">
            <v>8703352</v>
          </cell>
          <cell r="B4636" t="str">
            <v>8703352</v>
          </cell>
          <cell r="C4636" t="str">
            <v>PIST. NIVEL 2 BERSA TPR9 JA.BAR TB</v>
          </cell>
          <cell r="D4636">
            <v>2880</v>
          </cell>
        </row>
        <row r="4637">
          <cell r="A4637">
            <v>8703376</v>
          </cell>
          <cell r="B4637" t="str">
            <v>8703376</v>
          </cell>
          <cell r="C4637" t="str">
            <v>MUSLERA GEO C/ PORTACARG MAZ</v>
          </cell>
          <cell r="D4637">
            <v>3700</v>
          </cell>
        </row>
        <row r="4638">
          <cell r="A4638">
            <v>8703391</v>
          </cell>
          <cell r="B4638" t="str">
            <v>8703391</v>
          </cell>
          <cell r="C4638" t="str">
            <v>PIST INT P/TAURUS 9/17 K39INT FUN</v>
          </cell>
          <cell r="D4638">
            <v>5900</v>
          </cell>
        </row>
        <row r="4639">
          <cell r="A4639">
            <v>8703400</v>
          </cell>
          <cell r="B4639" t="str">
            <v>8703400</v>
          </cell>
          <cell r="C4639" t="str">
            <v>PIST. EXTERNA KYDEX BERETTA/TAU9MM KY40E</v>
          </cell>
          <cell r="D4639">
            <v>6200</v>
          </cell>
        </row>
        <row r="4640">
          <cell r="A4640">
            <v>8703405</v>
          </cell>
          <cell r="B4640" t="str">
            <v>8703405</v>
          </cell>
          <cell r="C4640" t="str">
            <v>PIST. EXTERNA/ROTAT. KYDEX TAU92 KY40ER</v>
          </cell>
          <cell r="D4640">
            <v>11200</v>
          </cell>
        </row>
        <row r="4641">
          <cell r="A4641">
            <v>8703500</v>
          </cell>
          <cell r="B4641" t="str">
            <v>8703500</v>
          </cell>
          <cell r="C4641" t="str">
            <v>PIST. POLIA MINI ASTRA GUERR. MAZ</v>
          </cell>
          <cell r="D4641">
            <v>1600</v>
          </cell>
        </row>
        <row r="4642">
          <cell r="A4642">
            <v>8703501</v>
          </cell>
          <cell r="B4642" t="str">
            <v>8703501</v>
          </cell>
          <cell r="C4642" t="str">
            <v>PIST. TERMOFOR. PANQUEQ LGA  T501 TB</v>
          </cell>
          <cell r="D4642">
            <v>2145</v>
          </cell>
        </row>
        <row r="4643">
          <cell r="A4643">
            <v>8703502</v>
          </cell>
          <cell r="B4643" t="str">
            <v>8703502</v>
          </cell>
          <cell r="C4643" t="str">
            <v>PIST. TERMOFOR. PANQUEQ CTA T502 TB</v>
          </cell>
          <cell r="D4643">
            <v>1560</v>
          </cell>
        </row>
        <row r="4644">
          <cell r="A4644">
            <v>8703503</v>
          </cell>
          <cell r="B4644" t="str">
            <v>8703503</v>
          </cell>
          <cell r="C4644" t="str">
            <v>PIST. TERMOFOR. GUERR T503 TB</v>
          </cell>
          <cell r="D4644">
            <v>1201.19</v>
          </cell>
        </row>
        <row r="4645">
          <cell r="A4645">
            <v>8703504</v>
          </cell>
          <cell r="B4645" t="str">
            <v>8703504</v>
          </cell>
          <cell r="C4645" t="str">
            <v>PIST. TERMO. TACTICA REGULABLE T504 TB</v>
          </cell>
          <cell r="D4645">
            <v>2496</v>
          </cell>
        </row>
        <row r="4646">
          <cell r="A4646">
            <v>8703505</v>
          </cell>
          <cell r="B4646" t="str">
            <v>8703505</v>
          </cell>
          <cell r="C4646" t="str">
            <v>PIST. TERMOFOR. SAQUE RAPIDO T508 TB</v>
          </cell>
          <cell r="D4646">
            <v>2145</v>
          </cell>
        </row>
        <row r="4647">
          <cell r="A4647">
            <v>8703506</v>
          </cell>
          <cell r="B4647" t="str">
            <v>8703506</v>
          </cell>
          <cell r="C4647" t="str">
            <v>PIST. TERMOFOR. MULTIMARCA T506 TB</v>
          </cell>
          <cell r="D4647">
            <v>2145</v>
          </cell>
        </row>
        <row r="4648">
          <cell r="A4648">
            <v>8703507</v>
          </cell>
          <cell r="B4648" t="str">
            <v>8703507</v>
          </cell>
          <cell r="C4648" t="str">
            <v>PIST. TERMOFORMADO LARGA BERSA T507 TB</v>
          </cell>
          <cell r="D4648">
            <v>2145</v>
          </cell>
        </row>
        <row r="4649">
          <cell r="A4649">
            <v>8703508</v>
          </cell>
          <cell r="B4649" t="str">
            <v>8703508</v>
          </cell>
          <cell r="C4649" t="str">
            <v>PIST. POLIA TACTICA VERDE RER</v>
          </cell>
          <cell r="D4649">
            <v>1002.1</v>
          </cell>
        </row>
        <row r="4650">
          <cell r="A4650">
            <v>8703509</v>
          </cell>
          <cell r="B4650" t="str">
            <v>8703509</v>
          </cell>
          <cell r="C4650" t="str">
            <v>PIST. TERMO. BLK BLK</v>
          </cell>
          <cell r="D4650">
            <v>1380</v>
          </cell>
        </row>
        <row r="4651">
          <cell r="A4651" t="str">
            <v/>
          </cell>
          <cell r="B4651" t="str">
            <v>8703510	PIST.</v>
          </cell>
          <cell r="C4651" t="str">
            <v/>
          </cell>
          <cell r="D4651">
            <v>0</v>
          </cell>
        </row>
        <row r="4652">
          <cell r="A4652">
            <v>8703510</v>
          </cell>
          <cell r="B4652" t="str">
            <v>8703510</v>
          </cell>
          <cell r="C4652" t="str">
            <v>PIST. MULTIM REGULABLE MOLLE M005 TB</v>
          </cell>
          <cell r="D4652">
            <v>2340</v>
          </cell>
        </row>
        <row r="4653">
          <cell r="A4653">
            <v>8703513</v>
          </cell>
          <cell r="B4653" t="str">
            <v>8703513</v>
          </cell>
          <cell r="C4653" t="str">
            <v>PIST. TERMOFOR. PANQ CORTA C/TIRA T513TB</v>
          </cell>
          <cell r="D4653">
            <v>1560</v>
          </cell>
        </row>
        <row r="4654">
          <cell r="A4654">
            <v>8703517</v>
          </cell>
          <cell r="B4654" t="str">
            <v>8703517</v>
          </cell>
          <cell r="C4654" t="str">
            <v>FUNDA PIST. NIVEL2 XTL NOP1517 XTR</v>
          </cell>
          <cell r="D4654">
            <v>0</v>
          </cell>
        </row>
        <row r="4655">
          <cell r="A4655">
            <v>8703550</v>
          </cell>
          <cell r="B4655" t="str">
            <v>8703550</v>
          </cell>
          <cell r="C4655" t="str">
            <v>PIST. POLIA DOBLE PROPOS VERDE GN</v>
          </cell>
          <cell r="D4655">
            <v>1388</v>
          </cell>
        </row>
        <row r="4656">
          <cell r="A4656">
            <v>8703551</v>
          </cell>
          <cell r="B4656" t="str">
            <v>8703551</v>
          </cell>
          <cell r="C4656" t="str">
            <v>PIST TERMOF TACTICA C/TAPA VERDE 507 TB</v>
          </cell>
          <cell r="D4656">
            <v>2490</v>
          </cell>
        </row>
        <row r="4657">
          <cell r="A4657" t="str">
            <v/>
          </cell>
          <cell r="B4657" t="str">
            <v>8703552	MUSLE</v>
          </cell>
          <cell r="C4657" t="str">
            <v/>
          </cell>
          <cell r="D4657">
            <v>0</v>
          </cell>
        </row>
        <row r="4658">
          <cell r="A4658">
            <v>8703552</v>
          </cell>
          <cell r="B4658" t="str">
            <v>8703552</v>
          </cell>
          <cell r="C4658" t="str">
            <v>MUSLERA C/BASE Y PORT CARG VERDE GN</v>
          </cell>
          <cell r="D4658">
            <v>0</v>
          </cell>
        </row>
        <row r="4659">
          <cell r="A4659">
            <v>8703553</v>
          </cell>
          <cell r="B4659" t="str">
            <v>8703553</v>
          </cell>
          <cell r="C4659" t="str">
            <v>MUSLERA C/BASE Y PORTA CARG VERDE GN</v>
          </cell>
          <cell r="D4659">
            <v>1714.1</v>
          </cell>
        </row>
        <row r="4660">
          <cell r="A4660">
            <v>8703555</v>
          </cell>
          <cell r="B4660" t="str">
            <v>8703555</v>
          </cell>
          <cell r="C4660" t="str">
            <v>PIST. POLIA SAQUE RAPIDO T500 TB</v>
          </cell>
          <cell r="D4660">
            <v>1440</v>
          </cell>
        </row>
        <row r="4661">
          <cell r="A4661">
            <v>8703557</v>
          </cell>
          <cell r="B4661" t="str">
            <v>8703557</v>
          </cell>
          <cell r="C4661" t="str">
            <v>PIST ANATOM BERSA MINITHUND XTL 557A XTR</v>
          </cell>
          <cell r="D4661">
            <v>1415.23</v>
          </cell>
        </row>
        <row r="4662">
          <cell r="A4662">
            <v>8703570</v>
          </cell>
          <cell r="B4662" t="str">
            <v>8703570</v>
          </cell>
          <cell r="C4662" t="str">
            <v>PIST NIVEL 1 + PORT CARG BERSA/PT92/BROW</v>
          </cell>
          <cell r="D4662">
            <v>900</v>
          </cell>
        </row>
        <row r="4663">
          <cell r="A4663">
            <v>8703573</v>
          </cell>
          <cell r="B4663" t="str">
            <v>8703573</v>
          </cell>
          <cell r="C4663" t="str">
            <v>PIST. MODELO QM BERSA PRO / GLOCK 5573-8</v>
          </cell>
          <cell r="D4663">
            <v>4600</v>
          </cell>
        </row>
        <row r="4664">
          <cell r="A4664">
            <v>8703599</v>
          </cell>
          <cell r="B4664" t="str">
            <v>8703599</v>
          </cell>
          <cell r="C4664" t="str">
            <v>PIST. TERMO. SAQUE RAPIDO UNIV. T509 TB</v>
          </cell>
          <cell r="D4664">
            <v>2145</v>
          </cell>
        </row>
        <row r="4665">
          <cell r="A4665">
            <v>8703600</v>
          </cell>
          <cell r="B4665" t="str">
            <v>8703600</v>
          </cell>
          <cell r="C4665" t="str">
            <v>PIST POLIA GUERRILLERA UNIVERSAL T600 T</v>
          </cell>
          <cell r="D4665">
            <v>1380</v>
          </cell>
        </row>
        <row r="4666">
          <cell r="A4666">
            <v>8703601</v>
          </cell>
          <cell r="B4666" t="str">
            <v>8703601</v>
          </cell>
          <cell r="C4666" t="str">
            <v>PIST. POLIA FUNDA INT UNIVERSAL T601 TB</v>
          </cell>
          <cell r="D4666">
            <v>1470</v>
          </cell>
        </row>
        <row r="4667">
          <cell r="A4667">
            <v>8703604</v>
          </cell>
          <cell r="B4667" t="str">
            <v>8703604</v>
          </cell>
          <cell r="C4667" t="str">
            <v>PIST. TERMO. TACTICA CTAPA NEGRA T507 TB</v>
          </cell>
          <cell r="D4667">
            <v>3465</v>
          </cell>
        </row>
        <row r="4668">
          <cell r="A4668">
            <v>8703607</v>
          </cell>
          <cell r="B4668" t="str">
            <v>8703607</v>
          </cell>
          <cell r="C4668" t="str">
            <v>PIST. POLIA UNIVERSAL T607 TB</v>
          </cell>
          <cell r="D4668">
            <v>1528.79</v>
          </cell>
        </row>
        <row r="4669">
          <cell r="A4669">
            <v>8703608</v>
          </cell>
          <cell r="B4669" t="str">
            <v>8703608</v>
          </cell>
          <cell r="C4669" t="str">
            <v>MUSLERA ANATOMICA SIMPLE T608 TB</v>
          </cell>
          <cell r="D4669">
            <v>3000</v>
          </cell>
        </row>
        <row r="4670">
          <cell r="A4670">
            <v>8703611</v>
          </cell>
          <cell r="B4670" t="str">
            <v>8703611</v>
          </cell>
          <cell r="C4670" t="str">
            <v>PIST. GUERRILL UNIV P CHALECO  T611 TB</v>
          </cell>
          <cell r="D4670">
            <v>1350</v>
          </cell>
        </row>
        <row r="4671">
          <cell r="A4671">
            <v>8703612</v>
          </cell>
          <cell r="B4671" t="str">
            <v>8703612</v>
          </cell>
          <cell r="C4671" t="str">
            <v>PIST. POLIA CON PORTA CARGADOR T612 TB</v>
          </cell>
          <cell r="D4671">
            <v>2100</v>
          </cell>
        </row>
        <row r="4672">
          <cell r="A4672">
            <v>8703613</v>
          </cell>
          <cell r="B4672" t="str">
            <v>8703613</v>
          </cell>
          <cell r="C4672" t="str">
            <v>FUNDA POLIA CON PORTACARG T613 TB RER</v>
          </cell>
          <cell r="D4672">
            <v>1081.31</v>
          </cell>
        </row>
        <row r="4673">
          <cell r="A4673">
            <v>8703615</v>
          </cell>
          <cell r="B4673" t="str">
            <v>8703615</v>
          </cell>
          <cell r="C4673" t="str">
            <v>PIST. POLIA MINI GUERRILLERA MAZ</v>
          </cell>
          <cell r="D4673">
            <v>1500</v>
          </cell>
        </row>
        <row r="4674">
          <cell r="A4674">
            <v>8703616</v>
          </cell>
          <cell r="B4674" t="str">
            <v>8703616</v>
          </cell>
          <cell r="C4674" t="str">
            <v>MUSLERA POLIA PORTA C DOBLE TERM T616 TB</v>
          </cell>
          <cell r="D4674">
            <v>3000</v>
          </cell>
        </row>
        <row r="4675">
          <cell r="A4675">
            <v>8703617</v>
          </cell>
          <cell r="B4675" t="str">
            <v>8703617</v>
          </cell>
          <cell r="C4675" t="str">
            <v>MUSLERA PORTACARG DOBLE + ESP T617 TB</v>
          </cell>
          <cell r="D4675">
            <v>3150</v>
          </cell>
        </row>
        <row r="4676">
          <cell r="A4676">
            <v>8703619</v>
          </cell>
          <cell r="B4676" t="str">
            <v>8703619</v>
          </cell>
          <cell r="C4676" t="str">
            <v>PIST. POLIA RI¥ONERA POLIA MAZ</v>
          </cell>
          <cell r="D4676">
            <v>1500</v>
          </cell>
        </row>
        <row r="4677">
          <cell r="A4677">
            <v>8703620</v>
          </cell>
          <cell r="B4677" t="str">
            <v>8703620</v>
          </cell>
          <cell r="C4677" t="str">
            <v>MUSLERA TERMOF SIMPLE  T620 TB</v>
          </cell>
          <cell r="D4677">
            <v>3300</v>
          </cell>
        </row>
        <row r="4678">
          <cell r="A4678">
            <v>8703621</v>
          </cell>
          <cell r="B4678" t="str">
            <v>8703621</v>
          </cell>
          <cell r="C4678" t="str">
            <v>MUSLERA TERMOF C PORTA CARGADOR T621 TB</v>
          </cell>
          <cell r="D4678">
            <v>3300</v>
          </cell>
        </row>
        <row r="4679">
          <cell r="A4679">
            <v>8703630</v>
          </cell>
          <cell r="B4679" t="str">
            <v>8703630</v>
          </cell>
          <cell r="C4679" t="str">
            <v>PIST POLIA UNIVERS COMANDO S/RAP T630 TB</v>
          </cell>
          <cell r="D4679">
            <v>1261.83</v>
          </cell>
        </row>
        <row r="4680">
          <cell r="A4680">
            <v>8703641</v>
          </cell>
          <cell r="B4680" t="str">
            <v>8703641</v>
          </cell>
          <cell r="C4680" t="str">
            <v>MUSLERA C/PORTACARG.POLIA MAZ</v>
          </cell>
          <cell r="D4680">
            <v>3000</v>
          </cell>
        </row>
        <row r="4681">
          <cell r="A4681">
            <v>8703656</v>
          </cell>
          <cell r="B4681" t="str">
            <v>8703656</v>
          </cell>
          <cell r="C4681" t="str">
            <v>PIST. NIVEL 2 BERSA PRO/THUNDMODM92 5656</v>
          </cell>
          <cell r="D4681">
            <v>2100</v>
          </cell>
        </row>
        <row r="4682">
          <cell r="A4682">
            <v>8703658</v>
          </cell>
          <cell r="B4682" t="str">
            <v>8703658</v>
          </cell>
          <cell r="C4682" t="str">
            <v>PIST. NIVEL 2 BERSA PRO / HOLSTER 5658-8</v>
          </cell>
          <cell r="D4682">
            <v>4056</v>
          </cell>
        </row>
        <row r="4683">
          <cell r="A4683">
            <v>8703660</v>
          </cell>
          <cell r="B4683" t="str">
            <v>8703660</v>
          </cell>
          <cell r="C4683" t="str">
            <v>PIST. NIVEL 2 TAU809/GLOCK 17 5660 ZURDA</v>
          </cell>
          <cell r="D4683">
            <v>1100</v>
          </cell>
        </row>
        <row r="4684">
          <cell r="A4684">
            <v>8703662</v>
          </cell>
          <cell r="B4684" t="str">
            <v>8703662</v>
          </cell>
          <cell r="C4684" t="str">
            <v>PIST. NIVEL 2 BERSA PRO/THU HOLSTER 5662</v>
          </cell>
          <cell r="D4684">
            <v>2400</v>
          </cell>
        </row>
        <row r="4685">
          <cell r="A4685">
            <v>8703665</v>
          </cell>
          <cell r="B4685" t="str">
            <v>8703665</v>
          </cell>
          <cell r="C4685" t="str">
            <v>PIST. NIVEL2 BERSA MUSLERA 92G HOLSTER 5</v>
          </cell>
          <cell r="D4685">
            <v>4500</v>
          </cell>
        </row>
        <row r="4686">
          <cell r="A4686">
            <v>8703667</v>
          </cell>
          <cell r="B4686" t="str">
            <v>8703667</v>
          </cell>
          <cell r="C4686" t="str">
            <v>PIST. NIVEL 2 BERSA AJUSTABLE 92GB HOLST</v>
          </cell>
          <cell r="D4686">
            <v>3700</v>
          </cell>
        </row>
        <row r="4687">
          <cell r="A4687">
            <v>8703669</v>
          </cell>
          <cell r="B4687" t="str">
            <v>8703669</v>
          </cell>
          <cell r="C4687" t="str">
            <v>PIST. NIVEL 2 ROTATIVA BERSA 98 HOLSTER</v>
          </cell>
          <cell r="D4687">
            <v>3500</v>
          </cell>
        </row>
        <row r="4688">
          <cell r="A4688">
            <v>8703670</v>
          </cell>
          <cell r="B4688" t="str">
            <v>8703670</v>
          </cell>
          <cell r="C4688" t="str">
            <v>MUSLERA SWAT</v>
          </cell>
          <cell r="D4688">
            <v>4000</v>
          </cell>
        </row>
        <row r="4689">
          <cell r="A4689">
            <v>8703671</v>
          </cell>
          <cell r="B4689" t="str">
            <v>8703671</v>
          </cell>
          <cell r="C4689" t="str">
            <v>PIST. NIVEL3 H3 HIPOWER/BROW/GLOCK 5671</v>
          </cell>
          <cell r="D4689">
            <v>4888</v>
          </cell>
        </row>
        <row r="4690">
          <cell r="A4690" t="str">
            <v/>
          </cell>
          <cell r="B4690" t="str">
            <v>8703674	CASQ.</v>
          </cell>
          <cell r="C4690" t="str">
            <v/>
          </cell>
          <cell r="D4690">
            <v>0</v>
          </cell>
        </row>
        <row r="4691">
          <cell r="A4691">
            <v>8703674</v>
          </cell>
          <cell r="B4691" t="str">
            <v>8703674</v>
          </cell>
          <cell r="C4691" t="str">
            <v>CASQ. RIP STOP NEGRO 4674-4677</v>
          </cell>
          <cell r="D4691">
            <v>0</v>
          </cell>
        </row>
        <row r="4692">
          <cell r="A4692" t="str">
            <v/>
          </cell>
          <cell r="B4692" t="str">
            <v>8703677	CASQ.</v>
          </cell>
          <cell r="C4692" t="str">
            <v/>
          </cell>
          <cell r="D4692">
            <v>0</v>
          </cell>
        </row>
        <row r="4693">
          <cell r="A4693">
            <v>8703677</v>
          </cell>
          <cell r="B4693" t="str">
            <v>8703677</v>
          </cell>
          <cell r="C4693" t="str">
            <v>CASQ. RIP STOP AZUL 4674-4677</v>
          </cell>
          <cell r="D4693">
            <v>0</v>
          </cell>
        </row>
        <row r="4694">
          <cell r="A4694">
            <v>8703679</v>
          </cell>
          <cell r="B4694" t="str">
            <v>8703679</v>
          </cell>
          <cell r="C4694" t="str">
            <v>PIST. NIVEL 2 BLCKHAWKGLOCK HOLSTER 5679</v>
          </cell>
          <cell r="D4694">
            <v>1900</v>
          </cell>
        </row>
        <row r="4695">
          <cell r="A4695">
            <v>8703681</v>
          </cell>
          <cell r="B4695" t="str">
            <v>8703681</v>
          </cell>
          <cell r="C4695" t="str">
            <v>NN</v>
          </cell>
          <cell r="D4695">
            <v>1798.06</v>
          </cell>
        </row>
        <row r="4696">
          <cell r="A4696">
            <v>8703699</v>
          </cell>
          <cell r="B4696" t="str">
            <v>8703699</v>
          </cell>
          <cell r="C4696" t="str">
            <v>MUSLERA ANATOMICA C PORTA CARGAD T609 TB</v>
          </cell>
          <cell r="D4696">
            <v>3300</v>
          </cell>
        </row>
        <row r="4697">
          <cell r="A4697">
            <v>8703700</v>
          </cell>
          <cell r="B4697" t="str">
            <v>8703700</v>
          </cell>
          <cell r="C4697" t="str">
            <v>PIST. CUERO PRONTO USO (S) RER</v>
          </cell>
          <cell r="D4697">
            <v>884.54</v>
          </cell>
        </row>
        <row r="4698">
          <cell r="A4698">
            <v>8703702</v>
          </cell>
          <cell r="B4698" t="str">
            <v>8703702</v>
          </cell>
          <cell r="C4698" t="str">
            <v>PIST. POLIA GUERR. UNIV NEGRA MAZ</v>
          </cell>
          <cell r="D4698">
            <v>1500</v>
          </cell>
        </row>
        <row r="4699">
          <cell r="A4699">
            <v>8703703</v>
          </cell>
          <cell r="B4699" t="str">
            <v>8703703</v>
          </cell>
          <cell r="C4699" t="str">
            <v>FUNDA DE CUERO CON FLEJE 1044 TB</v>
          </cell>
          <cell r="D4699">
            <v>2280</v>
          </cell>
        </row>
        <row r="4700">
          <cell r="A4700" t="str">
            <v/>
          </cell>
          <cell r="B4700" t="str">
            <v>8703704	FUNDA</v>
          </cell>
          <cell r="C4700" t="str">
            <v/>
          </cell>
          <cell r="D4700">
            <v>0</v>
          </cell>
        </row>
        <row r="4701">
          <cell r="A4701">
            <v>8703704</v>
          </cell>
          <cell r="B4701" t="str">
            <v>8703704</v>
          </cell>
          <cell r="C4701" t="str">
            <v>FUNDA DE POLIA 9MM.</v>
          </cell>
          <cell r="D4701">
            <v>0</v>
          </cell>
        </row>
        <row r="4702">
          <cell r="A4702">
            <v>8703705</v>
          </cell>
          <cell r="B4702" t="str">
            <v>8703705</v>
          </cell>
          <cell r="C4702" t="str">
            <v>PIST. POLIA TAURUS MAZ</v>
          </cell>
          <cell r="D4702">
            <v>0</v>
          </cell>
        </row>
        <row r="4703">
          <cell r="A4703">
            <v>8703706</v>
          </cell>
          <cell r="B4703" t="str">
            <v>8703706</v>
          </cell>
          <cell r="C4703" t="str">
            <v>PIST. POLIA ASTRA MAZ</v>
          </cell>
          <cell r="D4703">
            <v>0</v>
          </cell>
        </row>
        <row r="4704">
          <cell r="A4704" t="str">
            <v/>
          </cell>
          <cell r="B4704" t="str">
            <v>8703707	FUNDA</v>
          </cell>
          <cell r="C4704" t="str">
            <v/>
          </cell>
          <cell r="D4704">
            <v>0</v>
          </cell>
        </row>
        <row r="4705">
          <cell r="A4705">
            <v>8703707</v>
          </cell>
          <cell r="B4705" t="str">
            <v>8703707</v>
          </cell>
          <cell r="C4705" t="str">
            <v>FUNDA PORTA ELEMENTOS MULTIF ZHI ZHU RER</v>
          </cell>
          <cell r="D4705">
            <v>0</v>
          </cell>
        </row>
        <row r="4706">
          <cell r="A4706" t="str">
            <v/>
          </cell>
          <cell r="B4706" t="str">
            <v>8703735	CASQ</v>
          </cell>
          <cell r="C4706" t="str">
            <v/>
          </cell>
          <cell r="D4706">
            <v>0</v>
          </cell>
        </row>
        <row r="4707">
          <cell r="A4707">
            <v>8703735</v>
          </cell>
          <cell r="B4707" t="str">
            <v>8703735</v>
          </cell>
          <cell r="C4707" t="str">
            <v>CASQ RIP AZUL NQUEN. RER</v>
          </cell>
          <cell r="D4707">
            <v>0</v>
          </cell>
        </row>
        <row r="4708">
          <cell r="A4708">
            <v>8703741</v>
          </cell>
          <cell r="B4708" t="str">
            <v>8703741</v>
          </cell>
          <cell r="C4708" t="str">
            <v>PIST. INTERNA KYDEX BERSATHUNDER PROKY41</v>
          </cell>
          <cell r="D4708">
            <v>6200</v>
          </cell>
        </row>
        <row r="4709">
          <cell r="A4709">
            <v>8703742</v>
          </cell>
          <cell r="B4709" t="str">
            <v>8703742</v>
          </cell>
          <cell r="C4709" t="str">
            <v>PIST. INTERNA KYDEX BERSATPR9 KYTPR9</v>
          </cell>
          <cell r="D4709">
            <v>6200</v>
          </cell>
        </row>
        <row r="4710">
          <cell r="A4710">
            <v>8703743</v>
          </cell>
          <cell r="B4710" t="str">
            <v>8703743</v>
          </cell>
          <cell r="C4710" t="str">
            <v>PIST. INTERNA KYDEX BROWNING9MM KY37</v>
          </cell>
          <cell r="D4710">
            <v>6200</v>
          </cell>
        </row>
        <row r="4711">
          <cell r="A4711">
            <v>8703750</v>
          </cell>
          <cell r="B4711" t="str">
            <v>8703750</v>
          </cell>
          <cell r="C4711" t="str">
            <v>PIST. POLIA GUERR. UNIV GRIS MAZ RER</v>
          </cell>
          <cell r="D4711">
            <v>693.01</v>
          </cell>
        </row>
        <row r="4712">
          <cell r="A4712">
            <v>8703779</v>
          </cell>
          <cell r="B4712" t="str">
            <v>8703779</v>
          </cell>
          <cell r="C4712" t="str">
            <v>MUSLERA BOTIQUIN P/ELEMENTOS RRD79</v>
          </cell>
          <cell r="D4712">
            <v>5352</v>
          </cell>
        </row>
        <row r="4713">
          <cell r="A4713" t="str">
            <v/>
          </cell>
          <cell r="B4713" t="str">
            <v>8703800	PIST.</v>
          </cell>
          <cell r="C4713" t="str">
            <v/>
          </cell>
          <cell r="D4713">
            <v>0</v>
          </cell>
        </row>
        <row r="4714">
          <cell r="A4714">
            <v>8703800</v>
          </cell>
          <cell r="B4714" t="str">
            <v>8703800</v>
          </cell>
          <cell r="C4714" t="str">
            <v>PIST. NIVEL 2 H.N2T800 PT809 FUN</v>
          </cell>
          <cell r="D4714">
            <v>0</v>
          </cell>
        </row>
        <row r="4715">
          <cell r="A4715">
            <v>8703803</v>
          </cell>
          <cell r="B4715" t="str">
            <v>8703803</v>
          </cell>
          <cell r="C4715" t="str">
            <v>PIST. POLIA  GUERILLERA VERDE MAZ</v>
          </cell>
          <cell r="D4715">
            <v>722.06</v>
          </cell>
        </row>
        <row r="4716">
          <cell r="A4716">
            <v>8703810</v>
          </cell>
          <cell r="B4716" t="str">
            <v>8703810</v>
          </cell>
          <cell r="C4716" t="str">
            <v>PIST. POLIA GEO MAZ</v>
          </cell>
          <cell r="D4716">
            <v>1800</v>
          </cell>
        </row>
        <row r="4717">
          <cell r="A4717">
            <v>8703811</v>
          </cell>
          <cell r="B4717" t="str">
            <v>8703811</v>
          </cell>
          <cell r="C4717" t="str">
            <v>PIST. POLIA GEO CON PORTACARG MAZ</v>
          </cell>
          <cell r="D4717">
            <v>1800</v>
          </cell>
        </row>
        <row r="4718">
          <cell r="A4718">
            <v>8703812</v>
          </cell>
          <cell r="B4718" t="str">
            <v>8703812</v>
          </cell>
          <cell r="C4718" t="str">
            <v>PIST. POLIA CON PORTACARD MAZ</v>
          </cell>
          <cell r="D4718">
            <v>1800</v>
          </cell>
        </row>
        <row r="4719">
          <cell r="A4719">
            <v>8703841</v>
          </cell>
          <cell r="B4719" t="str">
            <v>8703841</v>
          </cell>
          <cell r="C4719" t="str">
            <v>PIST. INTERNA KYDEX/FC BERTHUN PROKYC41</v>
          </cell>
          <cell r="D4719">
            <v>6500</v>
          </cell>
        </row>
        <row r="4720">
          <cell r="A4720">
            <v>8703842</v>
          </cell>
          <cell r="B4720" t="str">
            <v>8703842</v>
          </cell>
          <cell r="C4720" t="str">
            <v>PIST. INTERNA KYDEX/FC KYCTPR9</v>
          </cell>
          <cell r="D4720">
            <v>6500</v>
          </cell>
        </row>
        <row r="4721">
          <cell r="A4721">
            <v>8703843</v>
          </cell>
          <cell r="B4721" t="str">
            <v>8703843</v>
          </cell>
          <cell r="C4721" t="str">
            <v>PIST. INTERNA KYDEX/FC BROWNING9MM KYC37</v>
          </cell>
          <cell r="D4721">
            <v>6500</v>
          </cell>
        </row>
        <row r="4722">
          <cell r="A4722" t="str">
            <v/>
          </cell>
          <cell r="B4722" t="str">
            <v>8703861	PIST.</v>
          </cell>
          <cell r="C4722" t="str">
            <v/>
          </cell>
          <cell r="D4722">
            <v>0</v>
          </cell>
        </row>
        <row r="4723">
          <cell r="A4723">
            <v>8703861</v>
          </cell>
          <cell r="B4723" t="str">
            <v>8703861</v>
          </cell>
          <cell r="C4723" t="str">
            <v>PIST. GUERRILLERA VERDE</v>
          </cell>
          <cell r="D4723">
            <v>0</v>
          </cell>
        </row>
        <row r="4724">
          <cell r="A4724">
            <v>8703900</v>
          </cell>
          <cell r="B4724" t="str">
            <v>8703900</v>
          </cell>
          <cell r="C4724" t="str">
            <v>PIST. POLIA MINICOMPAC SAQUERAP MAZ</v>
          </cell>
          <cell r="D4724">
            <v>1600</v>
          </cell>
        </row>
        <row r="4725">
          <cell r="A4725">
            <v>8703901</v>
          </cell>
          <cell r="B4725" t="str">
            <v>8703901</v>
          </cell>
          <cell r="C4725" t="str">
            <v>PIST. POLIA GERR.BROW SAQUE RAP MAZ</v>
          </cell>
          <cell r="D4725">
            <v>1600</v>
          </cell>
        </row>
        <row r="4726">
          <cell r="A4726" t="str">
            <v/>
          </cell>
          <cell r="B4726" t="str">
            <v>8703902	PIST.</v>
          </cell>
          <cell r="C4726" t="str">
            <v/>
          </cell>
          <cell r="D4726">
            <v>0</v>
          </cell>
        </row>
        <row r="4727">
          <cell r="A4727">
            <v>8703902</v>
          </cell>
          <cell r="B4727" t="str">
            <v>8703902</v>
          </cell>
          <cell r="C4727" t="str">
            <v>PIST. POLIA GUERR. BERSA SAQUE MAZ</v>
          </cell>
          <cell r="D4727">
            <v>1500</v>
          </cell>
        </row>
        <row r="4728">
          <cell r="A4728">
            <v>8703905</v>
          </cell>
          <cell r="B4728" t="str">
            <v>8703905</v>
          </cell>
          <cell r="C4728" t="str">
            <v>PIST. POLIA CON TAPA EXTRAIBLE TB</v>
          </cell>
          <cell r="D4728">
            <v>1440</v>
          </cell>
        </row>
        <row r="4729">
          <cell r="A4729">
            <v>8703925</v>
          </cell>
          <cell r="B4729" t="str">
            <v>8703925</v>
          </cell>
          <cell r="C4729" t="str">
            <v>PIST. TERMO. MINI THUNDER CMTH EM</v>
          </cell>
          <cell r="D4729">
            <v>1167.57</v>
          </cell>
        </row>
        <row r="4730">
          <cell r="A4730">
            <v>8703926</v>
          </cell>
          <cell r="B4730" t="str">
            <v>8703926</v>
          </cell>
          <cell r="C4730" t="str">
            <v>PIST. TERMO. BERSA TPB EM</v>
          </cell>
          <cell r="D4730">
            <v>1167.57</v>
          </cell>
        </row>
        <row r="4731">
          <cell r="A4731">
            <v>8703950</v>
          </cell>
          <cell r="B4731" t="str">
            <v>8703950</v>
          </cell>
          <cell r="C4731" t="str">
            <v>PIST. NIVEL 2 BERETTA 92/96 XTR</v>
          </cell>
          <cell r="D4731">
            <v>4245.7</v>
          </cell>
        </row>
        <row r="4732">
          <cell r="A4732">
            <v>8703952</v>
          </cell>
          <cell r="B4732" t="str">
            <v>8703952</v>
          </cell>
          <cell r="C4732" t="str">
            <v>PIST. NIVEL 2 BERSA THUNDER XTR</v>
          </cell>
          <cell r="D4732">
            <v>4245.7</v>
          </cell>
        </row>
        <row r="4733">
          <cell r="A4733">
            <v>8703954</v>
          </cell>
          <cell r="B4733" t="str">
            <v>8703954</v>
          </cell>
          <cell r="C4733" t="str">
            <v>PIST. NIVEL 2 BERSA THUNDER PRO 9/40 XTR</v>
          </cell>
          <cell r="D4733">
            <v>4245.7</v>
          </cell>
        </row>
        <row r="4734">
          <cell r="A4734">
            <v>8703955</v>
          </cell>
          <cell r="B4734" t="str">
            <v>8703955</v>
          </cell>
          <cell r="C4734" t="str">
            <v>PIST NIVEL 2 ZURDA BERSA THUNDER PRO XTR</v>
          </cell>
          <cell r="D4734">
            <v>4245.7</v>
          </cell>
        </row>
        <row r="4735">
          <cell r="A4735">
            <v>8703956</v>
          </cell>
          <cell r="B4735" t="str">
            <v>8703956</v>
          </cell>
          <cell r="C4735" t="str">
            <v>PIST. NIVEL 2 TAURUS PT92 XTR</v>
          </cell>
          <cell r="D4735">
            <v>4245.7</v>
          </cell>
        </row>
        <row r="4736">
          <cell r="A4736">
            <v>8703958</v>
          </cell>
          <cell r="B4736" t="str">
            <v>8703958</v>
          </cell>
          <cell r="C4736" t="str">
            <v>PIST. NIVEL 2 TAURUS 9/17 C XTR</v>
          </cell>
          <cell r="D4736">
            <v>4245.7</v>
          </cell>
        </row>
        <row r="4737">
          <cell r="A4737">
            <v>8703959</v>
          </cell>
          <cell r="B4737" t="str">
            <v>8703959</v>
          </cell>
          <cell r="C4737" t="str">
            <v>PIST. NIVEL 2 BERSA TPR9 ZURDA XTR</v>
          </cell>
          <cell r="D4737">
            <v>4245.7</v>
          </cell>
        </row>
        <row r="4738">
          <cell r="A4738">
            <v>8703960</v>
          </cell>
          <cell r="B4738" t="str">
            <v>8703960</v>
          </cell>
          <cell r="C4738" t="str">
            <v>PIST. NIVEL 2 BERSA TPR9 XTR</v>
          </cell>
          <cell r="D4738">
            <v>4245.7</v>
          </cell>
        </row>
        <row r="4739">
          <cell r="A4739">
            <v>8703961</v>
          </cell>
          <cell r="B4739" t="str">
            <v>8703961</v>
          </cell>
          <cell r="C4739" t="str">
            <v>PIST. NIV 2 BERETTA PX4 STORM RER</v>
          </cell>
          <cell r="D4739">
            <v>3710.26</v>
          </cell>
        </row>
        <row r="4740">
          <cell r="A4740">
            <v>8703962</v>
          </cell>
          <cell r="B4740" t="str">
            <v>8703962</v>
          </cell>
          <cell r="C4740" t="str">
            <v>PIST. POLIA PANQUEQ UNIVERSAL SHOKE EZ</v>
          </cell>
          <cell r="D4740">
            <v>1189.44</v>
          </cell>
        </row>
        <row r="4741">
          <cell r="A4741">
            <v>8703987</v>
          </cell>
          <cell r="B4741" t="str">
            <v>8703987</v>
          </cell>
          <cell r="C4741" t="str">
            <v>LLAVE PARA ESPOSA RER</v>
          </cell>
          <cell r="D4741">
            <v>141.27000000000001</v>
          </cell>
        </row>
        <row r="4742">
          <cell r="A4742">
            <v>8705001</v>
          </cell>
          <cell r="B4742" t="str">
            <v>8705001</v>
          </cell>
          <cell r="C4742" t="str">
            <v>PORTA CARG POLIA SIMPLE MAZ</v>
          </cell>
          <cell r="D4742">
            <v>1000</v>
          </cell>
        </row>
        <row r="4743">
          <cell r="A4743">
            <v>8705002</v>
          </cell>
          <cell r="B4743" t="str">
            <v>8705002</v>
          </cell>
          <cell r="C4743" t="str">
            <v>PORTA CARG SIMP/LINT/PINZA MOLLE M002 TB</v>
          </cell>
          <cell r="D4743">
            <v>1380</v>
          </cell>
        </row>
        <row r="4744">
          <cell r="A4744">
            <v>8705003</v>
          </cell>
          <cell r="B4744" t="str">
            <v>8705003</v>
          </cell>
          <cell r="C4744" t="str">
            <v>PORTA HANDY  T554 TB</v>
          </cell>
          <cell r="D4744">
            <v>1530</v>
          </cell>
        </row>
        <row r="4745">
          <cell r="A4745" t="str">
            <v/>
          </cell>
          <cell r="B4745" t="str">
            <v>8705004	PORTA</v>
          </cell>
          <cell r="C4745" t="str">
            <v/>
          </cell>
          <cell r="D4745">
            <v>0</v>
          </cell>
        </row>
        <row r="4746">
          <cell r="A4746">
            <v>8705004</v>
          </cell>
          <cell r="B4746" t="str">
            <v>8705004</v>
          </cell>
          <cell r="C4746" t="str">
            <v>PORTA GAS POLIA CHICO T666 TB</v>
          </cell>
          <cell r="D4746">
            <v>900</v>
          </cell>
        </row>
        <row r="4747">
          <cell r="A4747" t="str">
            <v/>
          </cell>
          <cell r="B4747" t="str">
            <v>8705005	PORTA</v>
          </cell>
          <cell r="C4747" t="str">
            <v/>
          </cell>
          <cell r="D4747">
            <v>0</v>
          </cell>
        </row>
        <row r="4748">
          <cell r="A4748">
            <v>8705005</v>
          </cell>
          <cell r="B4748" t="str">
            <v>8705005</v>
          </cell>
          <cell r="C4748" t="str">
            <v>PORTA GAS POLIA GRANDE T666 TB</v>
          </cell>
          <cell r="D4748">
            <v>900</v>
          </cell>
        </row>
        <row r="4749">
          <cell r="A4749" t="str">
            <v/>
          </cell>
          <cell r="B4749" t="str">
            <v>8705006	PORTA</v>
          </cell>
          <cell r="C4749" t="str">
            <v/>
          </cell>
          <cell r="D4749">
            <v>0</v>
          </cell>
        </row>
        <row r="4750">
          <cell r="A4750">
            <v>8705006</v>
          </cell>
          <cell r="B4750" t="str">
            <v>8705006</v>
          </cell>
          <cell r="C4750" t="str">
            <v>PORTA OBJETO MOLLE MOL-06 KAE</v>
          </cell>
          <cell r="D4750">
            <v>1620</v>
          </cell>
        </row>
        <row r="4751">
          <cell r="A4751" t="str">
            <v/>
          </cell>
          <cell r="B4751" t="str">
            <v>8705007	PORTA</v>
          </cell>
          <cell r="C4751" t="str">
            <v/>
          </cell>
          <cell r="D4751">
            <v>0</v>
          </cell>
        </row>
        <row r="4752">
          <cell r="A4752">
            <v>8705007</v>
          </cell>
          <cell r="B4752" t="str">
            <v>8705007</v>
          </cell>
          <cell r="C4752" t="str">
            <v>PORTA SMARTFHONE MOLLE MOL-07 KAE</v>
          </cell>
          <cell r="D4752">
            <v>1155</v>
          </cell>
        </row>
        <row r="4753">
          <cell r="A4753">
            <v>8705008</v>
          </cell>
          <cell r="B4753" t="str">
            <v>8705008</v>
          </cell>
          <cell r="C4753" t="str">
            <v>PORTA ELEMENTOS VARIOS C BASE STRATUS</v>
          </cell>
          <cell r="D4753">
            <v>1569.71</v>
          </cell>
        </row>
        <row r="4754">
          <cell r="A4754" t="str">
            <v/>
          </cell>
          <cell r="B4754" t="str">
            <v>8705009	PORTA</v>
          </cell>
          <cell r="C4754" t="str">
            <v/>
          </cell>
          <cell r="D4754">
            <v>0</v>
          </cell>
        </row>
        <row r="4755">
          <cell r="A4755">
            <v>8705009</v>
          </cell>
          <cell r="B4755" t="str">
            <v>8705009</v>
          </cell>
          <cell r="C4755" t="str">
            <v>PORTABASTON MOLLE MOL-09 KAE</v>
          </cell>
          <cell r="D4755">
            <v>885</v>
          </cell>
        </row>
        <row r="4756">
          <cell r="A4756" t="str">
            <v/>
          </cell>
          <cell r="B4756" t="str">
            <v>8705010	PORTA</v>
          </cell>
          <cell r="C4756" t="str">
            <v/>
          </cell>
          <cell r="D4756">
            <v>0</v>
          </cell>
        </row>
        <row r="4757">
          <cell r="A4757">
            <v>8705010</v>
          </cell>
          <cell r="B4757" t="str">
            <v>8705010</v>
          </cell>
          <cell r="C4757" t="str">
            <v>PORTA LINTERNA MOLLE MOL-01 KAE</v>
          </cell>
          <cell r="D4757">
            <v>0</v>
          </cell>
        </row>
        <row r="4758">
          <cell r="A4758">
            <v>8705011</v>
          </cell>
          <cell r="B4758" t="str">
            <v>8705011</v>
          </cell>
          <cell r="C4758" t="str">
            <v>PORTA OBJETOS MULTIUSO M006 MOLLE TB</v>
          </cell>
          <cell r="D4758">
            <v>1980</v>
          </cell>
        </row>
        <row r="4759">
          <cell r="A4759" t="str">
            <v/>
          </cell>
          <cell r="B4759" t="str">
            <v>8705012	PORTA</v>
          </cell>
          <cell r="C4759" t="str">
            <v/>
          </cell>
          <cell r="D4759">
            <v>0</v>
          </cell>
        </row>
        <row r="4760">
          <cell r="A4760">
            <v>8705012</v>
          </cell>
          <cell r="B4760" t="str">
            <v>8705012</v>
          </cell>
          <cell r="C4760" t="str">
            <v>PORTA CARG DOBLE POLIMERO 9MM TB29</v>
          </cell>
          <cell r="D4760">
            <v>0</v>
          </cell>
        </row>
        <row r="4761">
          <cell r="A4761">
            <v>8705013</v>
          </cell>
          <cell r="B4761" t="str">
            <v>8705013</v>
          </cell>
          <cell r="C4761" t="str">
            <v>PORTA TONFA FIJO PLASTICO RER 214</v>
          </cell>
          <cell r="D4761">
            <v>936</v>
          </cell>
        </row>
        <row r="4762">
          <cell r="A4762">
            <v>8705014</v>
          </cell>
          <cell r="B4762" t="str">
            <v>8705014</v>
          </cell>
          <cell r="C4762" t="str">
            <v>TONFA C/ PORTATON.OFERTA RER NO USAR</v>
          </cell>
          <cell r="D4762">
            <v>0</v>
          </cell>
        </row>
        <row r="4763">
          <cell r="A4763">
            <v>8705016</v>
          </cell>
          <cell r="B4763" t="str">
            <v>8705016</v>
          </cell>
          <cell r="C4763" t="str">
            <v>PORTA TONFA CUERO METAL 1016 TB</v>
          </cell>
          <cell r="D4763">
            <v>1650</v>
          </cell>
        </row>
        <row r="4764">
          <cell r="A4764">
            <v>8705018</v>
          </cell>
          <cell r="B4764" t="str">
            <v>8705018</v>
          </cell>
          <cell r="C4764" t="str">
            <v>PORTA CARG CUERO DOBLE 1018 TB</v>
          </cell>
          <cell r="D4764">
            <v>3360</v>
          </cell>
        </row>
        <row r="4765">
          <cell r="A4765">
            <v>8705019</v>
          </cell>
          <cell r="B4765" t="str">
            <v>8705019</v>
          </cell>
          <cell r="C4765" t="str">
            <v>PORTA CARG CUERO SIMPLE 1019 TB</v>
          </cell>
          <cell r="D4765">
            <v>2850</v>
          </cell>
        </row>
        <row r="4766">
          <cell r="A4766">
            <v>8705020</v>
          </cell>
          <cell r="B4766" t="str">
            <v>8705020</v>
          </cell>
          <cell r="C4766" t="str">
            <v>PORTA CARG POLIA DOBLE VERDE C/ GANCHO</v>
          </cell>
          <cell r="D4766">
            <v>359.24</v>
          </cell>
        </row>
        <row r="4767">
          <cell r="A4767" t="str">
            <v/>
          </cell>
          <cell r="B4767" t="str">
            <v>8705021	PORTA</v>
          </cell>
          <cell r="C4767" t="str">
            <v/>
          </cell>
          <cell r="D4767">
            <v>0</v>
          </cell>
        </row>
        <row r="4768">
          <cell r="A4768">
            <v>8705021</v>
          </cell>
          <cell r="B4768" t="str">
            <v>8705021</v>
          </cell>
          <cell r="C4768" t="str">
            <v>PORTA CARG POLIA DOBLE VERDE GN</v>
          </cell>
          <cell r="D4768">
            <v>0</v>
          </cell>
        </row>
        <row r="4769">
          <cell r="A4769" t="str">
            <v/>
          </cell>
          <cell r="B4769" t="str">
            <v>8705022	PORTA</v>
          </cell>
          <cell r="C4769" t="str">
            <v/>
          </cell>
          <cell r="D4769">
            <v>0</v>
          </cell>
        </row>
        <row r="4770">
          <cell r="A4770">
            <v>8705022</v>
          </cell>
          <cell r="B4770" t="str">
            <v>8705022</v>
          </cell>
          <cell r="C4770" t="str">
            <v>PORTA CARGADOR DOBLE BLANCO TB</v>
          </cell>
          <cell r="D4770">
            <v>0</v>
          </cell>
        </row>
        <row r="4771">
          <cell r="A4771" t="str">
            <v/>
          </cell>
          <cell r="B4771" t="str">
            <v>8705023	PORTA</v>
          </cell>
          <cell r="C4771" t="str">
            <v/>
          </cell>
          <cell r="D4771">
            <v>0</v>
          </cell>
        </row>
        <row r="4772">
          <cell r="A4772">
            <v>8705023</v>
          </cell>
          <cell r="B4772" t="str">
            <v>8705023</v>
          </cell>
          <cell r="C4772" t="str">
            <v>PORTA CARG DOBLE TERMO TACTICO T555 TB</v>
          </cell>
          <cell r="D4772">
            <v>1856.39</v>
          </cell>
        </row>
        <row r="4773">
          <cell r="A4773">
            <v>8705036</v>
          </cell>
          <cell r="B4773" t="str">
            <v>8705036</v>
          </cell>
          <cell r="C4773" t="str">
            <v>PORTA CARG 2 POSIC XTL CC2036 RER</v>
          </cell>
          <cell r="D4773">
            <v>1002.1</v>
          </cell>
        </row>
        <row r="4774">
          <cell r="A4774">
            <v>8705037</v>
          </cell>
          <cell r="B4774" t="str">
            <v>8705037</v>
          </cell>
          <cell r="C4774" t="str">
            <v>PORTA HANDY MOLLE BLK070</v>
          </cell>
          <cell r="D4774">
            <v>1290</v>
          </cell>
        </row>
        <row r="4775">
          <cell r="A4775">
            <v>8705038</v>
          </cell>
          <cell r="B4775" t="str">
            <v>8705038</v>
          </cell>
          <cell r="C4775" t="str">
            <v>PORTA LLAVES POLIA CAMPANA T657 TB</v>
          </cell>
          <cell r="D4775">
            <v>1950</v>
          </cell>
        </row>
        <row r="4776">
          <cell r="A4776">
            <v>8705039</v>
          </cell>
          <cell r="B4776" t="str">
            <v>8705039</v>
          </cell>
          <cell r="C4776" t="str">
            <v>PORTA LLAVES POLIA GOTA T654 TB RER</v>
          </cell>
          <cell r="D4776">
            <v>593.91</v>
          </cell>
        </row>
        <row r="4777">
          <cell r="A4777">
            <v>8705072</v>
          </cell>
          <cell r="B4777" t="str">
            <v>8705072</v>
          </cell>
          <cell r="C4777" t="str">
            <v>PORTA CARGADOR SIMPLE AJUST RRD72 BLK</v>
          </cell>
          <cell r="D4777">
            <v>1350</v>
          </cell>
        </row>
        <row r="4778">
          <cell r="A4778" t="str">
            <v/>
          </cell>
          <cell r="B4778" t="str">
            <v>8705075	PORTA</v>
          </cell>
          <cell r="C4778" t="str">
            <v/>
          </cell>
          <cell r="D4778">
            <v>0</v>
          </cell>
        </row>
        <row r="4779">
          <cell r="A4779">
            <v>8705075</v>
          </cell>
          <cell r="B4779" t="str">
            <v>8705075</v>
          </cell>
          <cell r="C4779" t="str">
            <v>PORTA CARGADOR DOBLE MOLLE M001 TB</v>
          </cell>
          <cell r="D4779">
            <v>1950</v>
          </cell>
        </row>
        <row r="4780">
          <cell r="A4780" t="str">
            <v/>
          </cell>
          <cell r="B4780" t="str">
            <v>8705100	PORTA</v>
          </cell>
          <cell r="C4780" t="str">
            <v/>
          </cell>
          <cell r="D4780">
            <v>0</v>
          </cell>
        </row>
        <row r="4781">
          <cell r="A4781">
            <v>8705100</v>
          </cell>
          <cell r="B4781" t="str">
            <v>8705100</v>
          </cell>
          <cell r="C4781" t="str">
            <v>PORTA CARGADOR DOBLE TERMO MOLLE RRD13BL</v>
          </cell>
          <cell r="D4781">
            <v>1491</v>
          </cell>
        </row>
        <row r="4782">
          <cell r="A4782">
            <v>8705113</v>
          </cell>
          <cell r="B4782" t="str">
            <v>8705113</v>
          </cell>
          <cell r="C4782" t="str">
            <v>PORTA CARGADOR DOBLE H.RP113 9/40 FUN</v>
          </cell>
          <cell r="D4782">
            <v>2700</v>
          </cell>
        </row>
        <row r="4783">
          <cell r="A4783">
            <v>8705118</v>
          </cell>
          <cell r="B4783" t="str">
            <v>8705118</v>
          </cell>
          <cell r="C4783" t="str">
            <v>PORTA CELULAR GUERRILLERO MOLLE MOL-18</v>
          </cell>
          <cell r="D4783">
            <v>1305</v>
          </cell>
        </row>
        <row r="4784">
          <cell r="A4784" t="str">
            <v/>
          </cell>
          <cell r="B4784" t="str">
            <v xml:space="preserve">8705121		0		</v>
          </cell>
          <cell r="C4784" t="str">
            <v/>
          </cell>
          <cell r="D4784">
            <v>0</v>
          </cell>
        </row>
        <row r="4785">
          <cell r="A4785">
            <v>8705121</v>
          </cell>
          <cell r="B4785" t="str">
            <v>8705121</v>
          </cell>
          <cell r="C4785" t="str">
            <v/>
          </cell>
          <cell r="D4785">
            <v>0</v>
          </cell>
        </row>
        <row r="4786">
          <cell r="A4786" t="str">
            <v/>
          </cell>
          <cell r="B4786" t="str">
            <v>8705131	PORTA</v>
          </cell>
          <cell r="C4786" t="str">
            <v/>
          </cell>
          <cell r="D4786">
            <v>0</v>
          </cell>
        </row>
        <row r="4787">
          <cell r="A4787">
            <v>8705131</v>
          </cell>
          <cell r="B4787" t="str">
            <v>8705131</v>
          </cell>
          <cell r="C4787" t="str">
            <v>PORTA OBJETO CON CIERRE MOLLE GRANDE KAE</v>
          </cell>
          <cell r="D4787">
            <v>0</v>
          </cell>
        </row>
        <row r="4788">
          <cell r="A4788">
            <v>8705200</v>
          </cell>
          <cell r="B4788" t="str">
            <v>8705200</v>
          </cell>
          <cell r="C4788" t="str">
            <v>PORTA HANDY POUCH PCPH MOLLE EM</v>
          </cell>
          <cell r="D4788">
            <v>1419.6</v>
          </cell>
        </row>
        <row r="4789">
          <cell r="A4789">
            <v>8705201</v>
          </cell>
          <cell r="B4789" t="str">
            <v>8705201</v>
          </cell>
          <cell r="C4789" t="str">
            <v>PORTA CARGADOR POUCH PC2TMF MOLLE EM</v>
          </cell>
          <cell r="D4789">
            <v>1650</v>
          </cell>
        </row>
        <row r="4790">
          <cell r="A4790" t="str">
            <v/>
          </cell>
          <cell r="B4790" t="str">
            <v>8705214	PORTA</v>
          </cell>
          <cell r="C4790" t="str">
            <v/>
          </cell>
          <cell r="D4790">
            <v>0</v>
          </cell>
        </row>
        <row r="4791">
          <cell r="A4791">
            <v>8705214</v>
          </cell>
          <cell r="B4791" t="str">
            <v>8705214</v>
          </cell>
          <cell r="C4791" t="str">
            <v>PORTA OBJETO CON ABROJO POR 214 RER</v>
          </cell>
          <cell r="D4791">
            <v>0</v>
          </cell>
        </row>
        <row r="4792">
          <cell r="A4792" t="str">
            <v/>
          </cell>
          <cell r="B4792" t="str">
            <v>8705225	PORTA</v>
          </cell>
          <cell r="C4792" t="str">
            <v/>
          </cell>
          <cell r="D4792">
            <v>0</v>
          </cell>
        </row>
        <row r="4793">
          <cell r="A4793">
            <v>8705225</v>
          </cell>
          <cell r="B4793" t="str">
            <v>8705225</v>
          </cell>
          <cell r="C4793" t="str">
            <v>PORTA CELULAR MOLLE M004 TB</v>
          </cell>
          <cell r="D4793">
            <v>1650</v>
          </cell>
        </row>
        <row r="4794">
          <cell r="A4794">
            <v>8705226</v>
          </cell>
          <cell r="B4794" t="str">
            <v>8705226</v>
          </cell>
          <cell r="C4794" t="str">
            <v>PORTA CELULAR T558 TB</v>
          </cell>
          <cell r="D4794">
            <v>1650</v>
          </cell>
        </row>
        <row r="4795">
          <cell r="A4795" t="str">
            <v/>
          </cell>
          <cell r="B4795" t="str">
            <v>8705227	PORTA</v>
          </cell>
          <cell r="C4795" t="str">
            <v/>
          </cell>
          <cell r="D4795">
            <v>0</v>
          </cell>
        </row>
        <row r="4796">
          <cell r="A4796">
            <v>8705227</v>
          </cell>
          <cell r="B4796" t="str">
            <v>8705227</v>
          </cell>
          <cell r="C4796" t="str">
            <v>PORTA OBJETOS RER</v>
          </cell>
          <cell r="D4796">
            <v>0</v>
          </cell>
        </row>
        <row r="4797">
          <cell r="A4797" t="str">
            <v/>
          </cell>
          <cell r="B4797" t="str">
            <v>8705228	PORTA</v>
          </cell>
          <cell r="C4797" t="str">
            <v/>
          </cell>
          <cell r="D4797">
            <v>0</v>
          </cell>
        </row>
        <row r="4798">
          <cell r="A4798">
            <v>8705228</v>
          </cell>
          <cell r="B4798" t="str">
            <v>8705228</v>
          </cell>
          <cell r="C4798" t="str">
            <v>PORTA OBJETO CON CIERRE RER</v>
          </cell>
          <cell r="D4798">
            <v>0</v>
          </cell>
        </row>
        <row r="4799">
          <cell r="A4799">
            <v>8705233</v>
          </cell>
          <cell r="B4799" t="str">
            <v>8705233</v>
          </cell>
          <cell r="C4799" t="str">
            <v>PORTA CELULAR GRANDE RRD69</v>
          </cell>
          <cell r="D4799">
            <v>1440</v>
          </cell>
        </row>
        <row r="4800">
          <cell r="A4800" t="str">
            <v/>
          </cell>
          <cell r="B4800" t="str">
            <v>8705241	PORTA</v>
          </cell>
          <cell r="C4800" t="str">
            <v/>
          </cell>
          <cell r="D4800">
            <v>0</v>
          </cell>
        </row>
        <row r="4801">
          <cell r="A4801">
            <v>8705241</v>
          </cell>
          <cell r="B4801" t="str">
            <v>8705241</v>
          </cell>
          <cell r="C4801" t="str">
            <v>PORTA CELULAR S-3 S-4 RER</v>
          </cell>
          <cell r="D4801">
            <v>0</v>
          </cell>
        </row>
        <row r="4802">
          <cell r="A4802">
            <v>8705256</v>
          </cell>
          <cell r="B4802" t="str">
            <v>8705256</v>
          </cell>
          <cell r="C4802" t="str">
            <v>PORTA TABLILLA ANOTADORA POR-256 KAE</v>
          </cell>
          <cell r="D4802">
            <v>2940</v>
          </cell>
        </row>
        <row r="4803">
          <cell r="A4803">
            <v>8705300</v>
          </cell>
          <cell r="B4803" t="str">
            <v>8705300</v>
          </cell>
          <cell r="C4803" t="str">
            <v>PORTA CELULAR POUCH PCPC MOLLE EM</v>
          </cell>
          <cell r="D4803">
            <v>1650</v>
          </cell>
        </row>
        <row r="4804">
          <cell r="A4804">
            <v>8705370</v>
          </cell>
          <cell r="B4804" t="str">
            <v>8705370</v>
          </cell>
          <cell r="C4804" t="str">
            <v>PORTA CARG POLIA GEMELOS NEGRO MAZ</v>
          </cell>
          <cell r="D4804">
            <v>943.49</v>
          </cell>
        </row>
        <row r="4805">
          <cell r="A4805">
            <v>8705449</v>
          </cell>
          <cell r="B4805" t="str">
            <v>8705449</v>
          </cell>
          <cell r="C4805" t="str">
            <v>PORTA CARG VERD SISTEMA MOLLE RER</v>
          </cell>
          <cell r="D4805">
            <v>395.54</v>
          </cell>
        </row>
        <row r="4806">
          <cell r="A4806">
            <v>8705450</v>
          </cell>
          <cell r="B4806" t="str">
            <v>8705450</v>
          </cell>
          <cell r="C4806" t="str">
            <v>PORTA CARG. NEGRO USAR 8705-100</v>
          </cell>
          <cell r="D4806">
            <v>0</v>
          </cell>
        </row>
        <row r="4807">
          <cell r="A4807">
            <v>8705459</v>
          </cell>
          <cell r="B4807" t="str">
            <v>8705459</v>
          </cell>
          <cell r="C4807" t="str">
            <v>PORTA CARG TERMOFOR SIMPLE VERT T550 TB</v>
          </cell>
          <cell r="D4807">
            <v>960</v>
          </cell>
        </row>
        <row r="4808">
          <cell r="A4808">
            <v>8705460</v>
          </cell>
          <cell r="B4808" t="str">
            <v>8705460</v>
          </cell>
          <cell r="C4808" t="str">
            <v>PORTA CARG TERMOFOR SIMPLE HORI T550 TB</v>
          </cell>
          <cell r="D4808">
            <v>960</v>
          </cell>
        </row>
        <row r="4809">
          <cell r="A4809" t="str">
            <v/>
          </cell>
          <cell r="B4809" t="str">
            <v>8705480	PORTA</v>
          </cell>
          <cell r="C4809" t="str">
            <v/>
          </cell>
          <cell r="D4809">
            <v>0</v>
          </cell>
        </row>
        <row r="4810">
          <cell r="A4810">
            <v>8705480</v>
          </cell>
          <cell r="B4810" t="str">
            <v>8705480</v>
          </cell>
          <cell r="C4810" t="str">
            <v>PORTA CARG VERDE POLIA RER</v>
          </cell>
          <cell r="D4810">
            <v>0</v>
          </cell>
        </row>
        <row r="4811">
          <cell r="A4811">
            <v>8705500</v>
          </cell>
          <cell r="B4811" t="str">
            <v>8705500</v>
          </cell>
          <cell r="C4811" t="str">
            <v>PORTA CARG TERMO DOBLE VERDE TB</v>
          </cell>
          <cell r="D4811">
            <v>0</v>
          </cell>
        </row>
        <row r="4812">
          <cell r="A4812">
            <v>8705550</v>
          </cell>
          <cell r="B4812" t="str">
            <v>8705550</v>
          </cell>
          <cell r="C4812" t="str">
            <v>PORTA CARG POLIA DOBLE VERDE GN</v>
          </cell>
          <cell r="D4812">
            <v>900.8</v>
          </cell>
        </row>
        <row r="4813">
          <cell r="A4813">
            <v>8705551</v>
          </cell>
          <cell r="B4813" t="str">
            <v>8705551</v>
          </cell>
          <cell r="C4813" t="str">
            <v>PORTA CARG TERMO DOBLE T551 TB</v>
          </cell>
          <cell r="D4813">
            <v>1350</v>
          </cell>
        </row>
        <row r="4814">
          <cell r="A4814">
            <v>8705552</v>
          </cell>
          <cell r="B4814" t="str">
            <v>8705552</v>
          </cell>
          <cell r="C4814" t="str">
            <v>PORTA CARG POLIA GRIS VERDE CON GANCHO</v>
          </cell>
          <cell r="D4814">
            <v>359.24</v>
          </cell>
        </row>
        <row r="4815">
          <cell r="A4815">
            <v>8705553</v>
          </cell>
          <cell r="B4815" t="str">
            <v>8705553</v>
          </cell>
          <cell r="C4815" t="str">
            <v>PORTA TONFA POLIA VERDE GN</v>
          </cell>
          <cell r="D4815">
            <v>1144</v>
          </cell>
        </row>
        <row r="4816">
          <cell r="A4816">
            <v>8705554</v>
          </cell>
          <cell r="B4816" t="str">
            <v>8705554</v>
          </cell>
          <cell r="C4816" t="str">
            <v>PORTA LINTERNA POLIA  VERDE GN</v>
          </cell>
          <cell r="D4816">
            <v>630.02</v>
          </cell>
        </row>
        <row r="4817">
          <cell r="A4817">
            <v>8705555</v>
          </cell>
          <cell r="B4817" t="str">
            <v>8705555</v>
          </cell>
          <cell r="C4817" t="str">
            <v>PORTA CARG POLIA XTL DOBLE ANAT 508 XTR</v>
          </cell>
          <cell r="D4817">
            <v>1651.1</v>
          </cell>
        </row>
        <row r="4818">
          <cell r="A4818">
            <v>8705556</v>
          </cell>
          <cell r="B4818" t="str">
            <v>8705556</v>
          </cell>
          <cell r="C4818" t="str">
            <v>PORTA CARG POLIA GR VERDE GN</v>
          </cell>
          <cell r="D4818">
            <v>900.8</v>
          </cell>
        </row>
        <row r="4819">
          <cell r="A4819" t="str">
            <v/>
          </cell>
          <cell r="B4819" t="str">
            <v>8705557	PORTA</v>
          </cell>
          <cell r="C4819" t="str">
            <v/>
          </cell>
          <cell r="D4819">
            <v>0</v>
          </cell>
        </row>
        <row r="4820">
          <cell r="A4820">
            <v>8705557</v>
          </cell>
          <cell r="B4820" t="str">
            <v>8705557</v>
          </cell>
          <cell r="C4820" t="str">
            <v>PORTA CARGADOR TRIPLE TERMOFORM TB557</v>
          </cell>
          <cell r="D4820">
            <v>0</v>
          </cell>
        </row>
        <row r="4821">
          <cell r="A4821">
            <v>8705568</v>
          </cell>
          <cell r="B4821" t="str">
            <v>8705568</v>
          </cell>
          <cell r="C4821" t="str">
            <v>PORTA BASTON EXT. POLIMERO 9.5CM 5681-32</v>
          </cell>
          <cell r="D4821">
            <v>1800</v>
          </cell>
        </row>
        <row r="4822">
          <cell r="A4822">
            <v>8705586</v>
          </cell>
          <cell r="B4822" t="str">
            <v>8705586</v>
          </cell>
          <cell r="C4822" t="str">
            <v>PORTA TONFA RERDA BROCHE/ARO METAL EZ</v>
          </cell>
          <cell r="D4822">
            <v>1900</v>
          </cell>
        </row>
        <row r="4823">
          <cell r="A4823" t="str">
            <v/>
          </cell>
          <cell r="B4823" t="str">
            <v>8705651	PORTA</v>
          </cell>
          <cell r="C4823" t="str">
            <v/>
          </cell>
          <cell r="D4823">
            <v>0</v>
          </cell>
        </row>
        <row r="4824">
          <cell r="A4824">
            <v>8705651</v>
          </cell>
          <cell r="B4824" t="str">
            <v>8705651</v>
          </cell>
          <cell r="C4824" t="str">
            <v>PORTA TONFA POLIA METAL T651 TB</v>
          </cell>
          <cell r="D4824">
            <v>1200</v>
          </cell>
        </row>
        <row r="4825">
          <cell r="A4825">
            <v>8705661</v>
          </cell>
          <cell r="B4825" t="str">
            <v>8705661</v>
          </cell>
          <cell r="C4825" t="str">
            <v>PORTA BASTON EXT. POLIMERO 12CM  5566/1-</v>
          </cell>
          <cell r="D4825">
            <v>1600</v>
          </cell>
        </row>
        <row r="4826">
          <cell r="A4826">
            <v>8705665</v>
          </cell>
          <cell r="B4826" t="str">
            <v>8705665</v>
          </cell>
          <cell r="C4826" t="str">
            <v>PORTA LINTERNA POLIA REGULABLE T665 TB</v>
          </cell>
          <cell r="D4826">
            <v>900</v>
          </cell>
        </row>
        <row r="4827">
          <cell r="A4827" t="str">
            <v/>
          </cell>
          <cell r="B4827" t="str">
            <v>8705668	PORTA</v>
          </cell>
          <cell r="C4827" t="str">
            <v/>
          </cell>
          <cell r="D4827">
            <v>0</v>
          </cell>
        </row>
        <row r="4828">
          <cell r="A4828">
            <v>8705668</v>
          </cell>
          <cell r="B4828" t="str">
            <v>8705668</v>
          </cell>
          <cell r="C4828" t="str">
            <v>PORTA CARTUCHO VERDE SISTEMA MOLLE</v>
          </cell>
          <cell r="D4828">
            <v>0</v>
          </cell>
        </row>
        <row r="4829">
          <cell r="A4829">
            <v>8705683</v>
          </cell>
          <cell r="B4829" t="str">
            <v>8705683</v>
          </cell>
          <cell r="C4829" t="str">
            <v>PORTA BASTON EXT. POLIMERO MOLLE 5683-22</v>
          </cell>
          <cell r="D4829">
            <v>1300</v>
          </cell>
        </row>
        <row r="4830">
          <cell r="A4830" t="str">
            <v/>
          </cell>
          <cell r="B4830" t="str">
            <v>8705700	PORTA</v>
          </cell>
          <cell r="C4830" t="str">
            <v/>
          </cell>
          <cell r="D4830">
            <v>0</v>
          </cell>
        </row>
        <row r="4831">
          <cell r="A4831">
            <v>8705700</v>
          </cell>
          <cell r="B4831" t="str">
            <v>8705700</v>
          </cell>
          <cell r="C4831" t="str">
            <v>PORTA CARGADOR TRIPLE T557 TERMOFORMADO</v>
          </cell>
          <cell r="D4831">
            <v>2010</v>
          </cell>
        </row>
        <row r="4832">
          <cell r="A4832">
            <v>8705749</v>
          </cell>
          <cell r="B4832" t="str">
            <v>8705749</v>
          </cell>
          <cell r="C4832" t="str">
            <v>PORTA TONFA POLIA GRIS RER</v>
          </cell>
          <cell r="D4832">
            <v>1144</v>
          </cell>
        </row>
        <row r="4833">
          <cell r="A4833">
            <v>8705750</v>
          </cell>
          <cell r="B4833" t="str">
            <v>8705750</v>
          </cell>
          <cell r="C4833" t="str">
            <v>PORTA CARG POLIA GEMELO GRIS RER</v>
          </cell>
          <cell r="D4833">
            <v>900.8</v>
          </cell>
        </row>
        <row r="4834">
          <cell r="A4834">
            <v>8705802</v>
          </cell>
          <cell r="B4834" t="str">
            <v>8705802</v>
          </cell>
          <cell r="C4834" t="str">
            <v>PORTA CARG POLIA DOBLE VERDE MAZ</v>
          </cell>
          <cell r="D4834">
            <v>900.8</v>
          </cell>
        </row>
        <row r="4835">
          <cell r="A4835">
            <v>8705861</v>
          </cell>
          <cell r="B4835" t="str">
            <v>8705861</v>
          </cell>
          <cell r="C4835" t="str">
            <v>PORTA TONFA FIJO METAL 213</v>
          </cell>
          <cell r="D4835">
            <v>1560</v>
          </cell>
        </row>
        <row r="4836">
          <cell r="A4836" t="str">
            <v/>
          </cell>
          <cell r="B4836" t="str">
            <v>8705905	PORTA</v>
          </cell>
          <cell r="C4836" t="str">
            <v/>
          </cell>
          <cell r="D4836">
            <v>0</v>
          </cell>
        </row>
        <row r="4837">
          <cell r="A4837">
            <v>8705905</v>
          </cell>
          <cell r="B4837" t="str">
            <v>8705905</v>
          </cell>
          <cell r="C4837" t="str">
            <v>PORTA CARG DOBLE C/ABRJO MOLLE MOL05 KAE</v>
          </cell>
          <cell r="D4837">
            <v>1380</v>
          </cell>
        </row>
        <row r="4838">
          <cell r="A4838">
            <v>8705910</v>
          </cell>
          <cell r="B4838" t="str">
            <v>8705910</v>
          </cell>
          <cell r="C4838" t="str">
            <v>PORTA CARG BLANCO DOBLE</v>
          </cell>
          <cell r="D4838">
            <v>791.11</v>
          </cell>
        </row>
        <row r="4839">
          <cell r="A4839">
            <v>8705913</v>
          </cell>
          <cell r="B4839" t="str">
            <v>8705913</v>
          </cell>
          <cell r="C4839" t="str">
            <v>PORTA CARGADOR DOBLE POLIMERO P013 TB</v>
          </cell>
          <cell r="D4839">
            <v>2175</v>
          </cell>
        </row>
        <row r="4840">
          <cell r="A4840">
            <v>8705914</v>
          </cell>
          <cell r="B4840" t="str">
            <v>8705914</v>
          </cell>
          <cell r="C4840" t="str">
            <v>PORTA CARG. DOBLE POLIM C/TAPA P013 TB</v>
          </cell>
          <cell r="D4840">
            <v>2550</v>
          </cell>
        </row>
        <row r="4841">
          <cell r="A4841">
            <v>8706002</v>
          </cell>
          <cell r="B4841" t="str">
            <v>8706002</v>
          </cell>
          <cell r="C4841" t="str">
            <v>MORRAL MOLLE C/POUCH NEGRO ETCH 07</v>
          </cell>
          <cell r="D4841">
            <v>3710.26</v>
          </cell>
        </row>
        <row r="4842">
          <cell r="A4842">
            <v>8706012</v>
          </cell>
          <cell r="B4842" t="str">
            <v>8706012</v>
          </cell>
          <cell r="C4842" t="str">
            <v>BOLSO/MORRAL MOLLE MOL-12 KAE</v>
          </cell>
          <cell r="D4842">
            <v>5445</v>
          </cell>
        </row>
        <row r="4843">
          <cell r="A4843">
            <v>8706500</v>
          </cell>
          <cell r="B4843" t="str">
            <v>8706500</v>
          </cell>
          <cell r="C4843" t="str">
            <v>PORTA BASTON NYLON NEGRO MAZ</v>
          </cell>
          <cell r="D4843">
            <v>707.62</v>
          </cell>
        </row>
        <row r="4844">
          <cell r="A4844">
            <v>8707000</v>
          </cell>
          <cell r="B4844" t="str">
            <v>8707000</v>
          </cell>
          <cell r="C4844" t="str">
            <v>CORDON BORCEGUIES ( PAR) 108 X 2 MT RER</v>
          </cell>
          <cell r="D4844">
            <v>176.9</v>
          </cell>
        </row>
        <row r="4845">
          <cell r="A4845">
            <v>8707002</v>
          </cell>
          <cell r="B4845" t="str">
            <v>8707002</v>
          </cell>
          <cell r="C4845" t="str">
            <v>PLANTILLA AIR SOFT 93803001 34/35 ING</v>
          </cell>
          <cell r="D4845">
            <v>263.7</v>
          </cell>
        </row>
        <row r="4846">
          <cell r="A4846" t="str">
            <v/>
          </cell>
          <cell r="B4846" t="str">
            <v>8707003	PORTA</v>
          </cell>
          <cell r="C4846" t="str">
            <v/>
          </cell>
          <cell r="D4846">
            <v>0</v>
          </cell>
        </row>
        <row r="4847">
          <cell r="A4847">
            <v>8707003</v>
          </cell>
          <cell r="B4847" t="str">
            <v>8707003</v>
          </cell>
          <cell r="C4847" t="str">
            <v>PORTA ESPOSA MOLLE MOL-03 KAE</v>
          </cell>
          <cell r="D4847">
            <v>1035</v>
          </cell>
        </row>
        <row r="4848">
          <cell r="A4848" t="str">
            <v/>
          </cell>
          <cell r="B4848" t="str">
            <v>8707020	PORTA</v>
          </cell>
          <cell r="C4848" t="str">
            <v/>
          </cell>
          <cell r="D4848">
            <v>0</v>
          </cell>
        </row>
        <row r="4849">
          <cell r="A4849">
            <v>8707020</v>
          </cell>
          <cell r="B4849" t="str">
            <v>8707020</v>
          </cell>
          <cell r="C4849" t="str">
            <v>PORTA ESPOSAS POLIA VER GN C/TAPA GANCHO</v>
          </cell>
          <cell r="D4849">
            <v>0</v>
          </cell>
        </row>
        <row r="4850">
          <cell r="A4850">
            <v>8707021</v>
          </cell>
          <cell r="B4850" t="str">
            <v>8707021</v>
          </cell>
          <cell r="C4850" t="str">
            <v>PORTA ESPOSAS POLIA VERDE GN C/TAPA</v>
          </cell>
          <cell r="D4850">
            <v>810.53</v>
          </cell>
        </row>
        <row r="4851">
          <cell r="A4851">
            <v>8707023</v>
          </cell>
          <cell r="B4851" t="str">
            <v>8707023</v>
          </cell>
          <cell r="C4851" t="str">
            <v>PORTA ESPOSAS CUERO 1023 C/TAPA TB</v>
          </cell>
          <cell r="D4851">
            <v>3240</v>
          </cell>
        </row>
        <row r="4852">
          <cell r="A4852">
            <v>8707024</v>
          </cell>
          <cell r="B4852" t="str">
            <v>8707024</v>
          </cell>
          <cell r="C4852" t="str">
            <v>PORTA ESPOSAS CUERO 1024 SAQUE RAPID TB</v>
          </cell>
          <cell r="D4852">
            <v>2850</v>
          </cell>
        </row>
        <row r="4853">
          <cell r="A4853" t="str">
            <v/>
          </cell>
          <cell r="B4853" t="str">
            <v>8707025	PORTA</v>
          </cell>
          <cell r="C4853" t="str">
            <v/>
          </cell>
          <cell r="D4853">
            <v>0</v>
          </cell>
        </row>
        <row r="4854">
          <cell r="A4854">
            <v>8707025</v>
          </cell>
          <cell r="B4854" t="str">
            <v>8707025</v>
          </cell>
          <cell r="C4854" t="str">
            <v>PORTA ESPOSAS CUERO C/TAPA</v>
          </cell>
          <cell r="D4854">
            <v>0</v>
          </cell>
        </row>
        <row r="4855">
          <cell r="A4855">
            <v>8707026</v>
          </cell>
          <cell r="B4855" t="str">
            <v>8707026</v>
          </cell>
          <cell r="C4855" t="str">
            <v>PORTA ESPOSAS FOBUS HSP MIN</v>
          </cell>
          <cell r="D4855">
            <v>3369.1</v>
          </cell>
        </row>
        <row r="4856">
          <cell r="A4856" t="str">
            <v/>
          </cell>
          <cell r="B4856" t="str">
            <v>8707058	MOCHI</v>
          </cell>
          <cell r="C4856" t="str">
            <v/>
          </cell>
          <cell r="D4856">
            <v>0</v>
          </cell>
        </row>
        <row r="4857">
          <cell r="A4857">
            <v>8707058</v>
          </cell>
          <cell r="B4857" t="str">
            <v>8707058</v>
          </cell>
          <cell r="C4857" t="str">
            <v>MOCHILA DELTA STM050 XTL</v>
          </cell>
          <cell r="D4857">
            <v>0</v>
          </cell>
        </row>
        <row r="4858">
          <cell r="A4858">
            <v>8707113</v>
          </cell>
          <cell r="B4858" t="str">
            <v>8707113</v>
          </cell>
          <cell r="C4858" t="str">
            <v>PIST. MOLLE RRD11 BLK</v>
          </cell>
          <cell r="D4858">
            <v>1380</v>
          </cell>
        </row>
        <row r="4859">
          <cell r="A4859">
            <v>8707117</v>
          </cell>
          <cell r="B4859" t="str">
            <v>8707117</v>
          </cell>
          <cell r="C4859" t="str">
            <v>MOCHILA ASALTO RRD</v>
          </cell>
          <cell r="D4859">
            <v>3417.73</v>
          </cell>
        </row>
        <row r="4860">
          <cell r="A4860" t="str">
            <v/>
          </cell>
          <cell r="B4860" t="str">
            <v>8707206	MOCHI</v>
          </cell>
          <cell r="C4860" t="str">
            <v/>
          </cell>
          <cell r="D4860">
            <v>0</v>
          </cell>
        </row>
        <row r="4861">
          <cell r="A4861">
            <v>8707206</v>
          </cell>
          <cell r="B4861" t="str">
            <v>8707206</v>
          </cell>
          <cell r="C4861" t="str">
            <v>MOCHILA COMANDO DELTA XTL STM206</v>
          </cell>
          <cell r="D4861">
            <v>0</v>
          </cell>
        </row>
        <row r="4862">
          <cell r="A4862">
            <v>8707381</v>
          </cell>
          <cell r="B4862" t="str">
            <v>8707381</v>
          </cell>
          <cell r="C4862" t="str">
            <v>CORDON EDECAN CON LAPIZ DORADO AZZ</v>
          </cell>
          <cell r="D4862">
            <v>25945.91</v>
          </cell>
        </row>
        <row r="4863">
          <cell r="A4863">
            <v>8707500</v>
          </cell>
          <cell r="B4863" t="str">
            <v>8707500</v>
          </cell>
          <cell r="C4863" t="str">
            <v>PORTA ESPOSAS POUCH PCPE MOLLE EM</v>
          </cell>
          <cell r="D4863">
            <v>1650</v>
          </cell>
        </row>
        <row r="4864">
          <cell r="A4864">
            <v>8707509</v>
          </cell>
          <cell r="B4864" t="str">
            <v>8707509</v>
          </cell>
          <cell r="C4864" t="str">
            <v>PORTA ESPOSAS TAPA TACTIC TERMO T556 TB</v>
          </cell>
          <cell r="D4864">
            <v>1830</v>
          </cell>
        </row>
        <row r="4865">
          <cell r="A4865">
            <v>8707550</v>
          </cell>
          <cell r="B4865" t="str">
            <v>8707550</v>
          </cell>
          <cell r="C4865" t="str">
            <v>PORTAESPOSA TERMO C/TAPA VERDE TB</v>
          </cell>
          <cell r="D4865">
            <v>1080</v>
          </cell>
        </row>
        <row r="4866">
          <cell r="A4866">
            <v>8707552</v>
          </cell>
          <cell r="B4866" t="str">
            <v>8707552</v>
          </cell>
          <cell r="C4866" t="str">
            <v>PORTA ESPOSAS TERMO T552 C/TAPA TB</v>
          </cell>
          <cell r="D4866">
            <v>1230</v>
          </cell>
        </row>
        <row r="4867">
          <cell r="A4867">
            <v>8707553</v>
          </cell>
          <cell r="B4867" t="str">
            <v>8707553</v>
          </cell>
          <cell r="C4867" t="str">
            <v>PORTA ESPOSAS TERMO T553 GUERRILLER TB</v>
          </cell>
          <cell r="D4867">
            <v>1080</v>
          </cell>
        </row>
        <row r="4868">
          <cell r="A4868">
            <v>8707554</v>
          </cell>
          <cell r="B4868" t="str">
            <v>8707554</v>
          </cell>
          <cell r="C4868" t="str">
            <v>PORTA ESPOSAS POLIA VERDE C/TAPA GN T552</v>
          </cell>
          <cell r="D4868">
            <v>1230</v>
          </cell>
        </row>
        <row r="4869">
          <cell r="A4869">
            <v>8707555</v>
          </cell>
          <cell r="B4869" t="str">
            <v>8707555</v>
          </cell>
          <cell r="C4869" t="str">
            <v>PORTA ESPOSAS POLIA VER C/TAPA GN GANCHO</v>
          </cell>
          <cell r="D4869">
            <v>900.8</v>
          </cell>
        </row>
        <row r="4870">
          <cell r="A4870" t="str">
            <v/>
          </cell>
          <cell r="B4870" t="str">
            <v>8707556	PORTA</v>
          </cell>
          <cell r="C4870" t="str">
            <v/>
          </cell>
          <cell r="D4870">
            <v>0</v>
          </cell>
        </row>
        <row r="4871">
          <cell r="A4871">
            <v>8707556</v>
          </cell>
          <cell r="B4871" t="str">
            <v>8707556</v>
          </cell>
          <cell r="C4871" t="str">
            <v>PORTA ESPOSAS ANATOMICO XTL 556</v>
          </cell>
          <cell r="D4871">
            <v>0</v>
          </cell>
        </row>
        <row r="4872">
          <cell r="A4872">
            <v>8707657</v>
          </cell>
          <cell r="B4872" t="str">
            <v>8707657</v>
          </cell>
          <cell r="C4872" t="str">
            <v>CORDON EDECAN CON LAPIZ BORDO AZZ</v>
          </cell>
          <cell r="D4872">
            <v>25945.91</v>
          </cell>
        </row>
        <row r="4873">
          <cell r="A4873">
            <v>8707658</v>
          </cell>
          <cell r="B4873" t="str">
            <v>8707658</v>
          </cell>
          <cell r="C4873" t="str">
            <v>CORDON EDECAN CON LAPZ GRIS RER</v>
          </cell>
          <cell r="D4873">
            <v>25945.91</v>
          </cell>
        </row>
        <row r="4874">
          <cell r="A4874" t="str">
            <v/>
          </cell>
          <cell r="B4874" t="str">
            <v>8707701	CORDO</v>
          </cell>
          <cell r="C4874" t="str">
            <v/>
          </cell>
          <cell r="D4874">
            <v>0</v>
          </cell>
        </row>
        <row r="4875">
          <cell r="A4875">
            <v>8707701</v>
          </cell>
          <cell r="B4875" t="str">
            <v>8707701</v>
          </cell>
          <cell r="C4875" t="str">
            <v>CORDONES EL PAR ART 108 X2M MC</v>
          </cell>
          <cell r="D4875">
            <v>0</v>
          </cell>
        </row>
        <row r="4876">
          <cell r="A4876">
            <v>8707702</v>
          </cell>
          <cell r="B4876" t="str">
            <v>8707702</v>
          </cell>
          <cell r="C4876" t="str">
            <v>CORDONES PAR BEIGE 70CM ELASTIZADOS</v>
          </cell>
          <cell r="D4876">
            <v>313.93</v>
          </cell>
        </row>
        <row r="4877">
          <cell r="A4877">
            <v>8707721</v>
          </cell>
          <cell r="B4877" t="str">
            <v>8707721</v>
          </cell>
          <cell r="C4877" t="str">
            <v>PORTA ESPOSAS POLIA NEGRO MAZ</v>
          </cell>
          <cell r="D4877">
            <v>1100</v>
          </cell>
        </row>
        <row r="4878">
          <cell r="A4878">
            <v>8707750</v>
          </cell>
          <cell r="B4878" t="str">
            <v>8707750</v>
          </cell>
          <cell r="C4878" t="str">
            <v>PORTA ESPO POLIA GRIS T552 C/TAPA TB</v>
          </cell>
          <cell r="D4878">
            <v>1230</v>
          </cell>
        </row>
        <row r="4879">
          <cell r="A4879">
            <v>8707964</v>
          </cell>
          <cell r="B4879" t="str">
            <v>8707964</v>
          </cell>
          <cell r="C4879" t="str">
            <v>PORTA ESPOSAS POLIA VERDE MAZ</v>
          </cell>
          <cell r="D4879">
            <v>810.53</v>
          </cell>
        </row>
        <row r="4880">
          <cell r="A4880" t="str">
            <v/>
          </cell>
          <cell r="B4880" t="str">
            <v>8707965	PORTA</v>
          </cell>
          <cell r="C4880" t="str">
            <v/>
          </cell>
          <cell r="D4880">
            <v>0</v>
          </cell>
        </row>
        <row r="4881">
          <cell r="A4881">
            <v>8707965</v>
          </cell>
          <cell r="B4881" t="str">
            <v>8707965</v>
          </cell>
          <cell r="C4881" t="str">
            <v>PORTA CARG VERDE POLIA GUERRILLERO RER</v>
          </cell>
          <cell r="D4881">
            <v>0</v>
          </cell>
        </row>
        <row r="4882">
          <cell r="A4882">
            <v>8707980</v>
          </cell>
          <cell r="B4882" t="str">
            <v>8707980</v>
          </cell>
          <cell r="C4882" t="str">
            <v>PORTA ESPOSA DE POLIA VERDE CON HE RER</v>
          </cell>
          <cell r="D4882">
            <v>720.27</v>
          </cell>
        </row>
        <row r="4883">
          <cell r="A4883">
            <v>8707981</v>
          </cell>
          <cell r="B4883" t="str">
            <v>8707981</v>
          </cell>
          <cell r="C4883" t="str">
            <v>PORTA ESPOSA USAR 8705-100 RER</v>
          </cell>
          <cell r="D4883">
            <v>0</v>
          </cell>
        </row>
        <row r="4884">
          <cell r="A4884">
            <v>8707982</v>
          </cell>
          <cell r="B4884" t="str">
            <v>8707982</v>
          </cell>
          <cell r="C4884" t="str">
            <v>PORTA ESPOSAS MOLLE M003 TB</v>
          </cell>
          <cell r="D4884">
            <v>1650</v>
          </cell>
        </row>
        <row r="4885">
          <cell r="A4885">
            <v>8708</v>
          </cell>
          <cell r="B4885" t="str">
            <v>8708</v>
          </cell>
          <cell r="C4885" t="str">
            <v/>
          </cell>
          <cell r="D4885">
            <v>0</v>
          </cell>
        </row>
        <row r="4886">
          <cell r="A4886">
            <v>8708001</v>
          </cell>
          <cell r="B4886" t="str">
            <v>8708001</v>
          </cell>
          <cell r="C4886" t="str">
            <v>PLATAFORMA MOLLE STRIKE 001-14/4,84</v>
          </cell>
          <cell r="D4886">
            <v>900</v>
          </cell>
        </row>
        <row r="4887">
          <cell r="A4887" t="str">
            <v/>
          </cell>
          <cell r="B4887" t="str">
            <v>8708002	MOCHI</v>
          </cell>
          <cell r="C4887" t="str">
            <v/>
          </cell>
          <cell r="D4887">
            <v>0</v>
          </cell>
        </row>
        <row r="4888">
          <cell r="A4888">
            <v>8708002</v>
          </cell>
          <cell r="B4888" t="str">
            <v>8708002</v>
          </cell>
          <cell r="C4888" t="str">
            <v>MOCHILA SPINIT TECNOS NEGRO GRIS LA</v>
          </cell>
          <cell r="D4888">
            <v>0</v>
          </cell>
        </row>
        <row r="4889">
          <cell r="A4889" t="str">
            <v/>
          </cell>
          <cell r="B4889" t="str">
            <v>8708003	MOCHI</v>
          </cell>
          <cell r="C4889" t="str">
            <v/>
          </cell>
          <cell r="D4889">
            <v>0</v>
          </cell>
        </row>
        <row r="4890">
          <cell r="A4890">
            <v>8708003</v>
          </cell>
          <cell r="B4890" t="str">
            <v>8708003</v>
          </cell>
          <cell r="C4890" t="str">
            <v>MOCHILA SPINIT ODISEA GRIS/NARANJA</v>
          </cell>
          <cell r="D4890">
            <v>0</v>
          </cell>
        </row>
        <row r="4891">
          <cell r="A4891" t="str">
            <v/>
          </cell>
          <cell r="B4891" t="str">
            <v>8708004	MOCHI</v>
          </cell>
          <cell r="C4891" t="str">
            <v/>
          </cell>
          <cell r="D4891">
            <v>0</v>
          </cell>
        </row>
        <row r="4892">
          <cell r="A4892">
            <v>8708004</v>
          </cell>
          <cell r="B4892" t="str">
            <v>8708004</v>
          </cell>
          <cell r="C4892" t="str">
            <v>MOCHILA SPINIT ODISEA NEGRA/ROJA</v>
          </cell>
          <cell r="D4892">
            <v>0</v>
          </cell>
        </row>
        <row r="4893">
          <cell r="A4893" t="str">
            <v/>
          </cell>
          <cell r="B4893" t="str">
            <v>8708006	MOCHI</v>
          </cell>
          <cell r="C4893" t="str">
            <v/>
          </cell>
          <cell r="D4893">
            <v>0</v>
          </cell>
        </row>
        <row r="4894">
          <cell r="A4894">
            <v>8708006</v>
          </cell>
          <cell r="B4894" t="str">
            <v>8708006</v>
          </cell>
          <cell r="C4894" t="str">
            <v>MOCHILA SPINIT TECNOS NEGRO AZUL LA</v>
          </cell>
          <cell r="D4894">
            <v>0</v>
          </cell>
        </row>
        <row r="4895">
          <cell r="A4895" t="str">
            <v/>
          </cell>
          <cell r="B4895" t="str">
            <v>8708007	MOCHI</v>
          </cell>
          <cell r="C4895" t="str">
            <v/>
          </cell>
          <cell r="D4895">
            <v>0</v>
          </cell>
        </row>
        <row r="4896">
          <cell r="A4896">
            <v>8708007</v>
          </cell>
          <cell r="B4896" t="str">
            <v>8708007</v>
          </cell>
          <cell r="C4896" t="str">
            <v>MOCHILA MIMETICA DIG GRANDE C SOLAPA</v>
          </cell>
          <cell r="D4896">
            <v>0</v>
          </cell>
        </row>
        <row r="4897">
          <cell r="A4897" t="str">
            <v/>
          </cell>
          <cell r="B4897" t="str">
            <v>8708008	MOCHI</v>
          </cell>
          <cell r="C4897" t="str">
            <v/>
          </cell>
          <cell r="D4897">
            <v>0</v>
          </cell>
        </row>
        <row r="4898">
          <cell r="A4898">
            <v>8708008</v>
          </cell>
          <cell r="B4898" t="str">
            <v>8708008</v>
          </cell>
          <cell r="C4898" t="str">
            <v>MOCHILA MIMETICA CHICA SIMPLE MOLLE RER</v>
          </cell>
          <cell r="D4898">
            <v>0</v>
          </cell>
        </row>
        <row r="4899">
          <cell r="A4899" t="str">
            <v/>
          </cell>
          <cell r="B4899" t="str">
            <v>8708009	MOCHI</v>
          </cell>
          <cell r="C4899" t="str">
            <v/>
          </cell>
          <cell r="D4899">
            <v>0</v>
          </cell>
        </row>
        <row r="4900">
          <cell r="A4900">
            <v>8708009</v>
          </cell>
          <cell r="B4900" t="str">
            <v>8708009</v>
          </cell>
          <cell r="C4900" t="str">
            <v>MOCHILA MIMETICA DIG MULTIBOL MOLLE</v>
          </cell>
          <cell r="D4900">
            <v>0</v>
          </cell>
        </row>
        <row r="4901">
          <cell r="A4901">
            <v>8708010</v>
          </cell>
          <cell r="B4901" t="str">
            <v>8708010</v>
          </cell>
          <cell r="C4901" t="str">
            <v>CORREA BUNNGIE RRD10 BLK</v>
          </cell>
          <cell r="D4901">
            <v>2220</v>
          </cell>
        </row>
        <row r="4902">
          <cell r="A4902">
            <v>8708011</v>
          </cell>
          <cell r="B4902" t="str">
            <v>8708011</v>
          </cell>
          <cell r="C4902" t="str">
            <v>PORTA ESPOSAS SIST MOLLE 12 BLK</v>
          </cell>
          <cell r="D4902">
            <v>1245</v>
          </cell>
        </row>
        <row r="4903">
          <cell r="A4903">
            <v>87080111</v>
          </cell>
          <cell r="B4903" t="str">
            <v>87080111</v>
          </cell>
          <cell r="C4903" t="str">
            <v>MOCHILA NEW LASER</v>
          </cell>
          <cell r="D4903">
            <v>38554.870000000003</v>
          </cell>
        </row>
        <row r="4904">
          <cell r="A4904" t="str">
            <v/>
          </cell>
          <cell r="B4904" t="str">
            <v>8708012	BOLSO</v>
          </cell>
          <cell r="C4904" t="str">
            <v/>
          </cell>
          <cell r="D4904">
            <v>0</v>
          </cell>
        </row>
        <row r="4905">
          <cell r="A4905">
            <v>8708012</v>
          </cell>
          <cell r="B4905" t="str">
            <v>8708012</v>
          </cell>
          <cell r="C4905" t="str">
            <v>BOLSO MULTICAM XG RUEDAS BOLSILLOS</v>
          </cell>
          <cell r="D4905">
            <v>0</v>
          </cell>
        </row>
        <row r="4906">
          <cell r="A4906">
            <v>8708014</v>
          </cell>
          <cell r="B4906" t="str">
            <v>8708014</v>
          </cell>
          <cell r="C4906" t="str">
            <v>BOLSA DE DESCARTE MOLLE KAE</v>
          </cell>
          <cell r="D4906">
            <v>2970</v>
          </cell>
        </row>
        <row r="4907">
          <cell r="A4907">
            <v>8708015</v>
          </cell>
          <cell r="B4907" t="str">
            <v>8708015</v>
          </cell>
          <cell r="C4907" t="str">
            <v>ADAPTADOR MOLLE TB MO15</v>
          </cell>
          <cell r="D4907">
            <v>982.8</v>
          </cell>
        </row>
        <row r="4908">
          <cell r="A4908">
            <v>8708020</v>
          </cell>
          <cell r="B4908" t="str">
            <v>8708020</v>
          </cell>
          <cell r="C4908" t="str">
            <v>BOTIQUIN MOLLE RRD82 BLK</v>
          </cell>
          <cell r="D4908">
            <v>4254</v>
          </cell>
        </row>
        <row r="4909">
          <cell r="A4909">
            <v>8708024</v>
          </cell>
          <cell r="B4909" t="str">
            <v>8708024</v>
          </cell>
          <cell r="C4909" t="str">
            <v>CORREA PARA ESCOPETA GALON ANCHO RER</v>
          </cell>
          <cell r="D4909">
            <v>1714.1</v>
          </cell>
        </row>
        <row r="4910">
          <cell r="A4910">
            <v>8708025</v>
          </cell>
          <cell r="B4910" t="str">
            <v>8708025</v>
          </cell>
          <cell r="C4910" t="str">
            <v>ARNES/PRETAL CANINO MOLLE C/PORTABOTELLA</v>
          </cell>
          <cell r="D4910">
            <v>3822</v>
          </cell>
        </row>
        <row r="4911">
          <cell r="A4911" t="str">
            <v/>
          </cell>
          <cell r="B4911" t="str">
            <v>8708030	MORRA</v>
          </cell>
          <cell r="C4911" t="str">
            <v/>
          </cell>
          <cell r="D4911">
            <v>0</v>
          </cell>
        </row>
        <row r="4912">
          <cell r="A4912">
            <v>8708030</v>
          </cell>
          <cell r="B4912" t="str">
            <v>8708030</v>
          </cell>
          <cell r="C4912" t="str">
            <v>MORRAL BOLSO CON PIST MOR-03 KAE</v>
          </cell>
          <cell r="D4912">
            <v>0</v>
          </cell>
        </row>
        <row r="4913">
          <cell r="A4913">
            <v>8708040</v>
          </cell>
          <cell r="B4913" t="str">
            <v>8708040</v>
          </cell>
          <cell r="C4913" t="str">
            <v>CORREA DE TRES PUNTOS RRD9 BLK</v>
          </cell>
          <cell r="D4913">
            <v>2100</v>
          </cell>
        </row>
        <row r="4914">
          <cell r="A4914">
            <v>8708044</v>
          </cell>
          <cell r="B4914" t="str">
            <v>8708044</v>
          </cell>
          <cell r="C4914" t="str">
            <v>MUSLERA PORTA ELEMENTO VERDE ETCH 05</v>
          </cell>
          <cell r="D4914">
            <v>1533.17</v>
          </cell>
        </row>
        <row r="4915">
          <cell r="A4915">
            <v>8708045</v>
          </cell>
          <cell r="B4915" t="str">
            <v>8708045</v>
          </cell>
          <cell r="C4915" t="str">
            <v>MORRAL DELTA RRD45 BLK</v>
          </cell>
          <cell r="D4915">
            <v>4569</v>
          </cell>
        </row>
        <row r="4916">
          <cell r="A4916">
            <v>8708046</v>
          </cell>
          <cell r="B4916" t="str">
            <v>8708046</v>
          </cell>
          <cell r="C4916" t="str">
            <v>MUSLERA PORTA ELEMENTO AZUL ETCH 05</v>
          </cell>
          <cell r="D4916">
            <v>1533.17</v>
          </cell>
        </row>
        <row r="4917">
          <cell r="A4917">
            <v>8708047</v>
          </cell>
          <cell r="B4917" t="str">
            <v>8708047</v>
          </cell>
          <cell r="C4917" t="str">
            <v>MUSLERA PORTA ELEMENTO GRIS ETCH 05</v>
          </cell>
          <cell r="D4917">
            <v>1533.17</v>
          </cell>
        </row>
        <row r="4918">
          <cell r="A4918">
            <v>8708048</v>
          </cell>
          <cell r="B4918" t="str">
            <v>8708048</v>
          </cell>
          <cell r="C4918" t="str">
            <v>MUSLERA PORTA ELEMENTO CAMUFL ETCH 05</v>
          </cell>
          <cell r="D4918">
            <v>1533.17</v>
          </cell>
        </row>
        <row r="4919">
          <cell r="A4919">
            <v>8708049</v>
          </cell>
          <cell r="B4919" t="str">
            <v>8708049</v>
          </cell>
          <cell r="C4919" t="str">
            <v>MUSLERA PORTA ELEMENTO ETCH 05</v>
          </cell>
          <cell r="D4919">
            <v>1533.17</v>
          </cell>
        </row>
        <row r="4920">
          <cell r="A4920">
            <v>8708052</v>
          </cell>
          <cell r="B4920" t="str">
            <v>8708052</v>
          </cell>
          <cell r="C4920" t="str">
            <v>MORRAL TACTICO MULTIBOLSILLO ETCH 03</v>
          </cell>
          <cell r="D4920">
            <v>3420.14</v>
          </cell>
        </row>
        <row r="4921">
          <cell r="A4921">
            <v>8708053</v>
          </cell>
          <cell r="B4921" t="str">
            <v>8708053</v>
          </cell>
          <cell r="C4921" t="str">
            <v>MORRAL TACTICO MULTIBOLSILLO ETCH</v>
          </cell>
          <cell r="D4921">
            <v>3420.14</v>
          </cell>
        </row>
        <row r="4922">
          <cell r="A4922">
            <v>8708054</v>
          </cell>
          <cell r="B4922" t="str">
            <v>8708054</v>
          </cell>
          <cell r="C4922" t="str">
            <v>MORRAL TACTICO MULTIBOLS. NEGRO ETCH 03</v>
          </cell>
          <cell r="D4922">
            <v>3420.14</v>
          </cell>
        </row>
        <row r="4923">
          <cell r="A4923">
            <v>8708055</v>
          </cell>
          <cell r="B4923" t="str">
            <v>8708055</v>
          </cell>
          <cell r="C4923" t="str">
            <v>MORRAL TACTICO MULTIBOLS. AZUL ETCH 03</v>
          </cell>
          <cell r="D4923">
            <v>3526.29</v>
          </cell>
        </row>
        <row r="4924">
          <cell r="A4924">
            <v>8708056</v>
          </cell>
          <cell r="B4924" t="str">
            <v>8708056</v>
          </cell>
          <cell r="C4924" t="str">
            <v>MORRAL TACTICO MULTIBOLS. GRIS ETCH 03</v>
          </cell>
          <cell r="D4924">
            <v>3526.29</v>
          </cell>
        </row>
        <row r="4925">
          <cell r="A4925">
            <v>8708057</v>
          </cell>
          <cell r="B4925" t="str">
            <v>8708057</v>
          </cell>
          <cell r="C4925" t="str">
            <v>MORRAL TACTICO MULTIBOLS. VERDE ETCH 03</v>
          </cell>
          <cell r="D4925">
            <v>3526.29</v>
          </cell>
        </row>
        <row r="4926">
          <cell r="A4926">
            <v>8708058</v>
          </cell>
          <cell r="B4926" t="str">
            <v>8708058</v>
          </cell>
          <cell r="C4926" t="str">
            <v>MORRAL TACTICO MULTIBOLS CAMUFL.ETCH 03</v>
          </cell>
          <cell r="D4926">
            <v>3526.29</v>
          </cell>
        </row>
        <row r="4927">
          <cell r="A4927">
            <v>8708070</v>
          </cell>
          <cell r="B4927" t="str">
            <v>8708070</v>
          </cell>
          <cell r="C4927" t="str">
            <v>PLATAFORMA XTL STP568 XTR</v>
          </cell>
          <cell r="D4927">
            <v>4245.7</v>
          </cell>
        </row>
        <row r="4928">
          <cell r="A4928">
            <v>8708071</v>
          </cell>
          <cell r="B4928" t="str">
            <v>8708071</v>
          </cell>
          <cell r="C4928" t="str">
            <v>PLATAFORMA UNIVERSAL 980 XTR</v>
          </cell>
          <cell r="D4928">
            <v>0</v>
          </cell>
        </row>
        <row r="4929">
          <cell r="A4929" t="str">
            <v/>
          </cell>
          <cell r="B4929" t="str">
            <v>8708090	ESTUC</v>
          </cell>
          <cell r="C4929" t="str">
            <v/>
          </cell>
          <cell r="D4929">
            <v>0</v>
          </cell>
        </row>
        <row r="4930">
          <cell r="A4930">
            <v>8708090</v>
          </cell>
          <cell r="B4930" t="str">
            <v>8708090</v>
          </cell>
          <cell r="C4930" t="str">
            <v>ESTUCHE MTM 802C P ARMA CORTA COMP 8144</v>
          </cell>
          <cell r="D4930">
            <v>0</v>
          </cell>
        </row>
        <row r="4931">
          <cell r="A4931" t="str">
            <v/>
          </cell>
          <cell r="B4931" t="str">
            <v>8708091	ESTUC</v>
          </cell>
          <cell r="C4931" t="str">
            <v/>
          </cell>
          <cell r="D4931">
            <v>0</v>
          </cell>
        </row>
        <row r="4932">
          <cell r="A4932">
            <v>8708091</v>
          </cell>
          <cell r="B4932" t="str">
            <v>8708091</v>
          </cell>
          <cell r="C4932" t="str">
            <v>ESTUCHE MTM 803 P ARMA CORTA 8146</v>
          </cell>
          <cell r="D4932">
            <v>0</v>
          </cell>
        </row>
        <row r="4933">
          <cell r="A4933" t="str">
            <v/>
          </cell>
          <cell r="B4933" t="str">
            <v>8708092	ESTUC</v>
          </cell>
          <cell r="C4933" t="str">
            <v/>
          </cell>
          <cell r="D4933">
            <v>0</v>
          </cell>
        </row>
        <row r="4934">
          <cell r="A4934">
            <v>8708092</v>
          </cell>
          <cell r="B4934" t="str">
            <v>8708092</v>
          </cell>
          <cell r="C4934" t="str">
            <v>ESTUCHE MTM 804 HASTA 4' 8124</v>
          </cell>
          <cell r="D4934">
            <v>0</v>
          </cell>
        </row>
        <row r="4935">
          <cell r="A4935" t="str">
            <v/>
          </cell>
          <cell r="B4935" t="str">
            <v>8708093	ESTUC</v>
          </cell>
          <cell r="C4935" t="str">
            <v/>
          </cell>
          <cell r="D4935">
            <v>0</v>
          </cell>
        </row>
        <row r="4936">
          <cell r="A4936">
            <v>8708093</v>
          </cell>
          <cell r="B4936" t="str">
            <v>8708093</v>
          </cell>
          <cell r="C4936" t="str">
            <v>ESTUCHE MTM 803 PARA ARMA CORTA 8141</v>
          </cell>
          <cell r="D4936">
            <v>0</v>
          </cell>
        </row>
        <row r="4937">
          <cell r="A4937">
            <v>8708099</v>
          </cell>
          <cell r="B4937" t="str">
            <v>8708099</v>
          </cell>
          <cell r="C4937" t="str">
            <v>BOLSO MOCHILA BET   ETCH02</v>
          </cell>
          <cell r="D4937">
            <v>7194.1</v>
          </cell>
        </row>
        <row r="4938">
          <cell r="A4938">
            <v>8708100</v>
          </cell>
          <cell r="B4938" t="str">
            <v>8708100</v>
          </cell>
          <cell r="C4938" t="str">
            <v>MOCHILA PATRULLA RRD29 BLK</v>
          </cell>
          <cell r="D4938">
            <v>11157</v>
          </cell>
        </row>
        <row r="4939">
          <cell r="A4939">
            <v>8708101</v>
          </cell>
          <cell r="B4939" t="str">
            <v>8708101</v>
          </cell>
          <cell r="C4939" t="str">
            <v>MOCHILA GENDARME RRD28 BLK</v>
          </cell>
          <cell r="D4939">
            <v>10956</v>
          </cell>
        </row>
        <row r="4940">
          <cell r="A4940">
            <v>8708102</v>
          </cell>
          <cell r="B4940" t="str">
            <v>8708102</v>
          </cell>
          <cell r="C4940" t="str">
            <v>MOCHILA CAMPAMENTO RRD36 BLK</v>
          </cell>
          <cell r="D4940">
            <v>18510</v>
          </cell>
        </row>
        <row r="4941">
          <cell r="A4941">
            <v>8708103</v>
          </cell>
          <cell r="B4941" t="str">
            <v>8708103</v>
          </cell>
          <cell r="C4941" t="str">
            <v>MOCHILA PATRULLA RRD29 CPBL BLK</v>
          </cell>
          <cell r="D4941">
            <v>11157</v>
          </cell>
        </row>
        <row r="4942">
          <cell r="A4942">
            <v>8708104</v>
          </cell>
          <cell r="B4942" t="str">
            <v>8708104</v>
          </cell>
          <cell r="C4942" t="str">
            <v>BOLSO MALETIN  PORTA PIST. RRD31 BLK</v>
          </cell>
          <cell r="D4942">
            <v>8286</v>
          </cell>
        </row>
        <row r="4943">
          <cell r="A4943">
            <v>8708105</v>
          </cell>
          <cell r="B4943" t="str">
            <v>8708105</v>
          </cell>
          <cell r="C4943" t="str">
            <v>MORRAL TACTICO RRD38 BLK</v>
          </cell>
          <cell r="D4943">
            <v>6126</v>
          </cell>
        </row>
        <row r="4944">
          <cell r="A4944" t="str">
            <v/>
          </cell>
          <cell r="B4944" t="str">
            <v>8708106	BOLSI</v>
          </cell>
          <cell r="C4944" t="str">
            <v/>
          </cell>
          <cell r="D4944">
            <v>0</v>
          </cell>
        </row>
        <row r="4945">
          <cell r="A4945">
            <v>8708106</v>
          </cell>
          <cell r="B4945" t="str">
            <v>8708106</v>
          </cell>
          <cell r="C4945" t="str">
            <v>BOLSIN M.O.L.L.E. RRD RER</v>
          </cell>
          <cell r="D4945">
            <v>0</v>
          </cell>
        </row>
        <row r="4946">
          <cell r="A4946">
            <v>8708107</v>
          </cell>
          <cell r="B4946" t="str">
            <v>8708107</v>
          </cell>
          <cell r="C4946" t="str">
            <v>POUCH GRANDE RRD15 BLK</v>
          </cell>
          <cell r="D4946">
            <v>2700</v>
          </cell>
        </row>
        <row r="4947">
          <cell r="A4947" t="str">
            <v/>
          </cell>
          <cell r="B4947" t="str">
            <v>8708108	BOLSO</v>
          </cell>
          <cell r="C4947" t="str">
            <v/>
          </cell>
          <cell r="D4947">
            <v>0</v>
          </cell>
        </row>
        <row r="4948">
          <cell r="A4948">
            <v>8708108</v>
          </cell>
          <cell r="B4948" t="str">
            <v>8708108</v>
          </cell>
          <cell r="C4948" t="str">
            <v>BOLSO DE TIRO 4 PIEZAS RRD43 BLK</v>
          </cell>
          <cell r="D4948">
            <v>0</v>
          </cell>
        </row>
        <row r="4949">
          <cell r="A4949">
            <v>8708109</v>
          </cell>
          <cell r="B4949" t="str">
            <v>8708109</v>
          </cell>
          <cell r="C4949" t="str">
            <v>PORTA HIDRATADOR RRD30 BLK</v>
          </cell>
          <cell r="D4949">
            <v>5349</v>
          </cell>
        </row>
        <row r="4950">
          <cell r="A4950">
            <v>8708110</v>
          </cell>
          <cell r="B4950" t="str">
            <v>8708110</v>
          </cell>
          <cell r="C4950" t="str">
            <v>BOLSO MATERO RRD37 BLK</v>
          </cell>
          <cell r="D4950">
            <v>5400</v>
          </cell>
        </row>
        <row r="4951">
          <cell r="A4951">
            <v>8708111</v>
          </cell>
          <cell r="B4951" t="str">
            <v>8708111</v>
          </cell>
          <cell r="C4951" t="str">
            <v>CHALECO FUNDA BALISTICA BASICA RRD6 BLK</v>
          </cell>
          <cell r="D4951">
            <v>6960</v>
          </cell>
        </row>
        <row r="4952">
          <cell r="A4952">
            <v>8708112</v>
          </cell>
          <cell r="B4952" t="str">
            <v>8708112</v>
          </cell>
          <cell r="C4952" t="str">
            <v>CHALECO FUNDA BALISTICA COMPL RRD7 BLK</v>
          </cell>
          <cell r="D4952">
            <v>8520</v>
          </cell>
        </row>
        <row r="4953">
          <cell r="A4953">
            <v>8708113</v>
          </cell>
          <cell r="B4953" t="str">
            <v>8708113</v>
          </cell>
          <cell r="C4953" t="str">
            <v>CHALECO FUNDA ALPHA BALISTICA RRD42 BLK</v>
          </cell>
          <cell r="D4953">
            <v>12420</v>
          </cell>
        </row>
        <row r="4954">
          <cell r="A4954">
            <v>8708114</v>
          </cell>
          <cell r="B4954" t="str">
            <v>8708114</v>
          </cell>
          <cell r="C4954" t="str">
            <v>MOCHILA PATRULLA RRD29 CAMUFLADA BLK</v>
          </cell>
          <cell r="D4954">
            <v>11157</v>
          </cell>
        </row>
        <row r="4955">
          <cell r="A4955">
            <v>8708115</v>
          </cell>
          <cell r="B4955" t="str">
            <v>8708115</v>
          </cell>
          <cell r="C4955" t="str">
            <v>PORTACARTUCHOS SIST MOLLE RRD60 BLK</v>
          </cell>
          <cell r="D4955">
            <v>1350</v>
          </cell>
        </row>
        <row r="4956">
          <cell r="A4956">
            <v>8708116</v>
          </cell>
          <cell r="B4956" t="str">
            <v>8708116</v>
          </cell>
          <cell r="C4956" t="str">
            <v>CHALECO FUNDA ALBATROS 5 ELEM RRD63 BLK</v>
          </cell>
          <cell r="D4956">
            <v>14541</v>
          </cell>
        </row>
        <row r="4957">
          <cell r="A4957">
            <v>8708117</v>
          </cell>
          <cell r="B4957" t="str">
            <v>8708117</v>
          </cell>
          <cell r="C4957" t="str">
            <v>MOCHILA RM99898/269 ETCH01</v>
          </cell>
          <cell r="D4957">
            <v>4705.6499999999996</v>
          </cell>
        </row>
        <row r="4958">
          <cell r="A4958">
            <v>8708118</v>
          </cell>
          <cell r="B4958" t="str">
            <v>8708118</v>
          </cell>
          <cell r="C4958" t="str">
            <v>MOCHILA RM99898/269 AZUL ETCH01</v>
          </cell>
          <cell r="D4958">
            <v>4705.6499999999996</v>
          </cell>
        </row>
        <row r="4959">
          <cell r="A4959">
            <v>8708119</v>
          </cell>
          <cell r="B4959" t="str">
            <v>8708119</v>
          </cell>
          <cell r="C4959" t="str">
            <v>MOCHILA RM99898/269 VERDE ETCH01</v>
          </cell>
          <cell r="D4959">
            <v>4705.6499999999996</v>
          </cell>
        </row>
        <row r="4960">
          <cell r="A4960">
            <v>8708120</v>
          </cell>
          <cell r="B4960" t="str">
            <v>8708120</v>
          </cell>
          <cell r="C4960" t="str">
            <v>MOCHILA PATRULLA RRD29 VERDE BLK</v>
          </cell>
          <cell r="D4960">
            <v>11157</v>
          </cell>
        </row>
        <row r="4961">
          <cell r="A4961">
            <v>8708121</v>
          </cell>
          <cell r="B4961" t="str">
            <v>8708121</v>
          </cell>
          <cell r="C4961" t="str">
            <v>MOCHILA TACT MINI MOLLE ETCH 03</v>
          </cell>
          <cell r="D4961">
            <v>5307.12</v>
          </cell>
        </row>
        <row r="4962">
          <cell r="A4962">
            <v>8708122</v>
          </cell>
          <cell r="B4962" t="str">
            <v>8708122</v>
          </cell>
          <cell r="C4962" t="str">
            <v>MUSLERA PORTA PODS RRD26 RER</v>
          </cell>
          <cell r="D4962">
            <v>713.07</v>
          </cell>
        </row>
        <row r="4963">
          <cell r="A4963">
            <v>8708123</v>
          </cell>
          <cell r="B4963" t="str">
            <v>8708123</v>
          </cell>
          <cell r="C4963" t="str">
            <v>MOCHILA GENDARME RRD28 VERDE BLK</v>
          </cell>
          <cell r="D4963">
            <v>10956</v>
          </cell>
        </row>
        <row r="4964">
          <cell r="A4964">
            <v>8708124</v>
          </cell>
          <cell r="B4964" t="str">
            <v>8708124</v>
          </cell>
          <cell r="C4964" t="str">
            <v>MOCHILA TACT MINI MOLLE VERDE ETCH 03</v>
          </cell>
          <cell r="D4964">
            <v>5307.12</v>
          </cell>
        </row>
        <row r="4965">
          <cell r="A4965">
            <v>8708125</v>
          </cell>
          <cell r="B4965" t="str">
            <v>8708125</v>
          </cell>
          <cell r="C4965" t="str">
            <v>MOCHILA TACT MINI MOLLE CAMUFL ETCH 03</v>
          </cell>
          <cell r="D4965">
            <v>5307.12</v>
          </cell>
        </row>
        <row r="4966">
          <cell r="A4966">
            <v>8708126</v>
          </cell>
          <cell r="B4966" t="str">
            <v>8708126</v>
          </cell>
          <cell r="C4966" t="str">
            <v>MOCHILA TACT MINI MOLLE AZUL ETCH 03</v>
          </cell>
          <cell r="D4966">
            <v>5307.12</v>
          </cell>
        </row>
        <row r="4967">
          <cell r="A4967">
            <v>8708127</v>
          </cell>
          <cell r="B4967" t="str">
            <v>8708127</v>
          </cell>
          <cell r="C4967" t="str">
            <v>MOCHILA TACT MINI MOLLE GRIS ETCH 03</v>
          </cell>
          <cell r="D4967">
            <v>5307.12</v>
          </cell>
        </row>
        <row r="4968">
          <cell r="A4968">
            <v>8708128</v>
          </cell>
          <cell r="B4968" t="str">
            <v>8708128</v>
          </cell>
          <cell r="C4968" t="str">
            <v>MOCHILA RM99898/269 CAMUFLADA ETCH01</v>
          </cell>
          <cell r="D4968">
            <v>4705.6499999999996</v>
          </cell>
        </row>
        <row r="4969">
          <cell r="A4969">
            <v>8708129</v>
          </cell>
          <cell r="B4969" t="str">
            <v>8708129</v>
          </cell>
          <cell r="C4969" t="str">
            <v>MOCHILA RM99898/269 GRIS ETC01</v>
          </cell>
          <cell r="D4969">
            <v>4705.6499999999996</v>
          </cell>
        </row>
        <row r="4970">
          <cell r="A4970">
            <v>8708130</v>
          </cell>
          <cell r="B4970" t="str">
            <v>8708130</v>
          </cell>
          <cell r="C4970" t="str">
            <v>MOCHILA RM99898/269 ETCH</v>
          </cell>
          <cell r="D4970">
            <v>4705.6499999999996</v>
          </cell>
        </row>
        <row r="4971">
          <cell r="A4971">
            <v>8708196</v>
          </cell>
          <cell r="B4971" t="str">
            <v>8708196</v>
          </cell>
          <cell r="C4971" t="str">
            <v>MUSLERA ESCORPION STD MUS-196 KAE</v>
          </cell>
          <cell r="D4971">
            <v>2550</v>
          </cell>
        </row>
        <row r="4972">
          <cell r="A4972">
            <v>8708198</v>
          </cell>
          <cell r="B4972" t="str">
            <v>8708198</v>
          </cell>
          <cell r="C4972" t="str">
            <v>MUSLERA SW MUS-198 KAE</v>
          </cell>
          <cell r="D4972">
            <v>2880</v>
          </cell>
        </row>
        <row r="4973">
          <cell r="A4973">
            <v>8708200</v>
          </cell>
          <cell r="B4973" t="str">
            <v>8708200</v>
          </cell>
          <cell r="C4973" t="str">
            <v>POUCH MULTIUSO GRANDE PCH001 MOLLE EM</v>
          </cell>
          <cell r="D4973">
            <v>3000</v>
          </cell>
        </row>
        <row r="4974">
          <cell r="A4974">
            <v>8708202</v>
          </cell>
          <cell r="B4974" t="str">
            <v>8708202</v>
          </cell>
          <cell r="C4974" t="str">
            <v>MUSLERAC/TORNILLO ELASTR MUS-202 KAE</v>
          </cell>
          <cell r="D4974">
            <v>3270</v>
          </cell>
        </row>
        <row r="4975">
          <cell r="A4975">
            <v>8708203</v>
          </cell>
          <cell r="B4975" t="str">
            <v>8708203</v>
          </cell>
          <cell r="C4975" t="str">
            <v>MUSLERA COMANDO CON ELASTICO 203 KAE</v>
          </cell>
          <cell r="D4975">
            <v>3240</v>
          </cell>
        </row>
        <row r="4976">
          <cell r="A4976">
            <v>8708204</v>
          </cell>
          <cell r="B4976" t="str">
            <v>8708204</v>
          </cell>
          <cell r="C4976" t="str">
            <v>MUSLERA COMANDO STD MUS-204 KAE</v>
          </cell>
          <cell r="D4976">
            <v>2790</v>
          </cell>
        </row>
        <row r="4977">
          <cell r="A4977">
            <v>8708205</v>
          </cell>
          <cell r="B4977" t="str">
            <v>8708205</v>
          </cell>
          <cell r="C4977" t="str">
            <v>MUSLERA CON TORNILLOS 205 KAE</v>
          </cell>
          <cell r="D4977">
            <v>3240</v>
          </cell>
        </row>
        <row r="4978">
          <cell r="A4978">
            <v>8708206</v>
          </cell>
          <cell r="B4978" t="str">
            <v>8708206</v>
          </cell>
          <cell r="C4978" t="str">
            <v>MUSLERA ESCORPION C ELASTICO MUS-206 KAE</v>
          </cell>
          <cell r="D4978">
            <v>2970</v>
          </cell>
        </row>
        <row r="4979">
          <cell r="A4979">
            <v>8708207</v>
          </cell>
          <cell r="B4979" t="str">
            <v>8708207</v>
          </cell>
          <cell r="C4979" t="str">
            <v>MUSLERA CON PORTA CARGADOR ELAST 207 KAE</v>
          </cell>
          <cell r="D4979">
            <v>1080</v>
          </cell>
        </row>
        <row r="4980">
          <cell r="A4980">
            <v>8708209</v>
          </cell>
          <cell r="B4980" t="str">
            <v>8708209</v>
          </cell>
          <cell r="C4980" t="str">
            <v>MUSLERA MORRAL CON TORNILLO XL STD RER</v>
          </cell>
          <cell r="D4980">
            <v>1803.38</v>
          </cell>
        </row>
        <row r="4981">
          <cell r="A4981">
            <v>8708210</v>
          </cell>
          <cell r="B4981" t="str">
            <v>8708210</v>
          </cell>
          <cell r="C4981" t="str">
            <v>MUSLERA MORRAL CON CIERRE MUS-210 KAE</v>
          </cell>
          <cell r="D4981">
            <v>1010</v>
          </cell>
        </row>
        <row r="4982">
          <cell r="A4982">
            <v>8708211</v>
          </cell>
          <cell r="B4982" t="str">
            <v>8708211</v>
          </cell>
          <cell r="C4982" t="str">
            <v>MUSLERA ALFORJA 211 KAE</v>
          </cell>
          <cell r="D4982">
            <v>1080</v>
          </cell>
        </row>
        <row r="4983">
          <cell r="A4983">
            <v>8708213</v>
          </cell>
          <cell r="B4983" t="str">
            <v>8708213</v>
          </cell>
          <cell r="C4983" t="str">
            <v>MUSLERA DOUCAD MUS-213 KAE</v>
          </cell>
          <cell r="D4983">
            <v>1090</v>
          </cell>
        </row>
        <row r="4984">
          <cell r="A4984" t="str">
            <v/>
          </cell>
          <cell r="B4984" t="str">
            <v>8708214	MUSLE</v>
          </cell>
          <cell r="C4984" t="str">
            <v/>
          </cell>
          <cell r="D4984">
            <v>0</v>
          </cell>
        </row>
        <row r="4985">
          <cell r="A4985">
            <v>8708214</v>
          </cell>
          <cell r="B4985" t="str">
            <v>8708214</v>
          </cell>
          <cell r="C4985" t="str">
            <v>MUSLERA UNIVERSAL KENT 199</v>
          </cell>
          <cell r="D4985">
            <v>0</v>
          </cell>
        </row>
        <row r="4986">
          <cell r="A4986">
            <v>8708215</v>
          </cell>
          <cell r="B4986" t="str">
            <v>8708215</v>
          </cell>
          <cell r="C4986" t="str">
            <v>MUSLERA MORRAL C/CIERRE MUS-215 KAE</v>
          </cell>
          <cell r="D4986">
            <v>1080</v>
          </cell>
        </row>
        <row r="4987">
          <cell r="A4987">
            <v>8708216</v>
          </cell>
          <cell r="B4987" t="str">
            <v>8708216</v>
          </cell>
          <cell r="C4987" t="str">
            <v>MULSERA BASE MOLLE MUS-216 KAE</v>
          </cell>
          <cell r="D4987">
            <v>870</v>
          </cell>
        </row>
        <row r="4988">
          <cell r="A4988">
            <v>8708226</v>
          </cell>
          <cell r="B4988" t="str">
            <v>8708226</v>
          </cell>
          <cell r="C4988" t="str">
            <v>MOCHILA PORTA ACCESORIOS ETCH 08</v>
          </cell>
          <cell r="D4988">
            <v>6958.22</v>
          </cell>
        </row>
        <row r="4989">
          <cell r="A4989">
            <v>8708227</v>
          </cell>
          <cell r="B4989" t="str">
            <v>8708227</v>
          </cell>
          <cell r="C4989" t="str">
            <v>MOCHILA SUPER ETCH 09</v>
          </cell>
          <cell r="D4989">
            <v>7064.37</v>
          </cell>
        </row>
        <row r="4990">
          <cell r="A4990">
            <v>8708228</v>
          </cell>
          <cell r="B4990" t="str">
            <v>8708228</v>
          </cell>
          <cell r="C4990" t="str">
            <v>MUNIEQUERA PORTA RELOJ RRD81 BLK</v>
          </cell>
          <cell r="D4990">
            <v>930</v>
          </cell>
        </row>
        <row r="4991">
          <cell r="A4991">
            <v>8708249</v>
          </cell>
          <cell r="B4991" t="str">
            <v>8708249</v>
          </cell>
          <cell r="C4991" t="str">
            <v>MORRAL CRUZADO RRD81 BLK</v>
          </cell>
          <cell r="D4991">
            <v>5250</v>
          </cell>
        </row>
        <row r="4992">
          <cell r="A4992">
            <v>8708254</v>
          </cell>
          <cell r="B4992" t="str">
            <v>8708254</v>
          </cell>
          <cell r="C4992" t="str">
            <v>POUCH CON PORTA CELULAR POR-254 KAE</v>
          </cell>
          <cell r="D4992">
            <v>0</v>
          </cell>
        </row>
        <row r="4993">
          <cell r="A4993">
            <v>8708255</v>
          </cell>
          <cell r="B4993" t="str">
            <v>8708255</v>
          </cell>
          <cell r="C4993" t="str">
            <v>ACCESORIO CLIP P/MOLLE NIVEL 2 N2-5M FUN</v>
          </cell>
          <cell r="D4993">
            <v>1800</v>
          </cell>
        </row>
        <row r="4994">
          <cell r="A4994">
            <v>8708272</v>
          </cell>
          <cell r="B4994" t="str">
            <v>8708272</v>
          </cell>
          <cell r="C4994" t="str">
            <v>PLATAFORMA MUSLERA H.N2-72 FUN</v>
          </cell>
          <cell r="D4994">
            <v>3900</v>
          </cell>
        </row>
        <row r="4995">
          <cell r="A4995">
            <v>8708273</v>
          </cell>
          <cell r="B4995" t="str">
            <v>8708273</v>
          </cell>
          <cell r="C4995" t="str">
            <v>PLATAFORMA MUSLERA MOLLE M007 TB</v>
          </cell>
          <cell r="D4995">
            <v>2640</v>
          </cell>
        </row>
        <row r="4996">
          <cell r="A4996">
            <v>8708300</v>
          </cell>
          <cell r="B4996" t="str">
            <v>8708300</v>
          </cell>
          <cell r="C4996" t="str">
            <v>CHALECO FUNDA MOLLE RRD80</v>
          </cell>
          <cell r="D4996">
            <v>10300</v>
          </cell>
        </row>
        <row r="4997">
          <cell r="A4997">
            <v>8708301</v>
          </cell>
          <cell r="B4997" t="str">
            <v>8708301</v>
          </cell>
          <cell r="C4997" t="str">
            <v>CHALECO FUNDA MOLLE PORTA NIVEL2</v>
          </cell>
          <cell r="D4997">
            <v>10300</v>
          </cell>
        </row>
        <row r="4998">
          <cell r="A4998">
            <v>8708311</v>
          </cell>
          <cell r="B4998" t="str">
            <v>8708311</v>
          </cell>
          <cell r="C4998" t="str">
            <v>MOCHILA LASER NEGRA ETCH 11</v>
          </cell>
          <cell r="D4998">
            <v>6958.22</v>
          </cell>
        </row>
        <row r="4999">
          <cell r="A4999">
            <v>8708312</v>
          </cell>
          <cell r="B4999" t="str">
            <v>8708312</v>
          </cell>
          <cell r="C4999" t="str">
            <v>MOCHILA LASER GRIS ETCH 11</v>
          </cell>
          <cell r="D4999">
            <v>6958.22</v>
          </cell>
        </row>
        <row r="5000">
          <cell r="A5000">
            <v>8708313</v>
          </cell>
          <cell r="B5000" t="str">
            <v>8708313</v>
          </cell>
          <cell r="C5000" t="str">
            <v>MOCHILA LASER AZUL ETCH 11</v>
          </cell>
          <cell r="D5000">
            <v>6958.22</v>
          </cell>
        </row>
        <row r="5001">
          <cell r="A5001">
            <v>8708314</v>
          </cell>
          <cell r="B5001" t="str">
            <v>8708314</v>
          </cell>
          <cell r="C5001" t="str">
            <v>MOCHILA LASER CAMU ETCH 11</v>
          </cell>
          <cell r="D5001">
            <v>6958.22</v>
          </cell>
        </row>
        <row r="5002">
          <cell r="A5002">
            <v>8708315</v>
          </cell>
          <cell r="B5002" t="str">
            <v>8708315</v>
          </cell>
          <cell r="C5002" t="str">
            <v>MOCHILA LASER VERDE ETCH 11</v>
          </cell>
          <cell r="D5002">
            <v>6958.22</v>
          </cell>
        </row>
        <row r="5003">
          <cell r="A5003" t="str">
            <v/>
          </cell>
          <cell r="B5003" t="str">
            <v>8708402	BOLSO</v>
          </cell>
          <cell r="C5003" t="str">
            <v/>
          </cell>
          <cell r="D5003">
            <v>0</v>
          </cell>
        </row>
        <row r="5004">
          <cell r="A5004">
            <v>8708402</v>
          </cell>
          <cell r="B5004" t="str">
            <v>8708402</v>
          </cell>
          <cell r="C5004" t="str">
            <v>BOLSO ABH40200</v>
          </cell>
          <cell r="D5004">
            <v>0</v>
          </cell>
        </row>
        <row r="5005">
          <cell r="A5005">
            <v>8708550</v>
          </cell>
          <cell r="B5005" t="str">
            <v>8708550</v>
          </cell>
          <cell r="C5005" t="str">
            <v>MORRAL BOLSO TACTICO PORTA BOTELLA 8147-</v>
          </cell>
          <cell r="D5005">
            <v>2600</v>
          </cell>
        </row>
        <row r="5006">
          <cell r="A5006" t="str">
            <v/>
          </cell>
          <cell r="B5006" t="str">
            <v>8708551	MOCHI</v>
          </cell>
          <cell r="C5006" t="str">
            <v/>
          </cell>
          <cell r="D5006">
            <v>0</v>
          </cell>
        </row>
        <row r="5007">
          <cell r="A5007">
            <v>8708551</v>
          </cell>
          <cell r="B5007" t="str">
            <v>8708551</v>
          </cell>
          <cell r="C5007" t="str">
            <v>MOCHILA 3 BOLSILLOS VERDE GN</v>
          </cell>
          <cell r="D5007">
            <v>0</v>
          </cell>
        </row>
        <row r="5008">
          <cell r="A5008" t="str">
            <v/>
          </cell>
          <cell r="B5008" t="str">
            <v>8708552	MOCHI</v>
          </cell>
          <cell r="C5008" t="str">
            <v/>
          </cell>
          <cell r="D5008">
            <v>0</v>
          </cell>
        </row>
        <row r="5009">
          <cell r="A5009">
            <v>8708552</v>
          </cell>
          <cell r="B5009" t="str">
            <v>8708552</v>
          </cell>
          <cell r="C5009" t="str">
            <v>MOCHILA MOLLE GRANDE VERDE GN</v>
          </cell>
          <cell r="D5009">
            <v>0</v>
          </cell>
        </row>
        <row r="5010">
          <cell r="A5010">
            <v>8708601</v>
          </cell>
          <cell r="B5010" t="str">
            <v>8708601</v>
          </cell>
          <cell r="C5010" t="str">
            <v>MOCHILA PUBG LEVEL 3 MZ-RJ-B01 30L FRONT</v>
          </cell>
          <cell r="D5010">
            <v>4800</v>
          </cell>
        </row>
        <row r="5011">
          <cell r="A5011">
            <v>8708602</v>
          </cell>
          <cell r="B5011" t="str">
            <v>8708602</v>
          </cell>
          <cell r="C5011" t="str">
            <v>MOCHILA 3D CHICA MZ-RJ-B02 22.5L FRONT-5</v>
          </cell>
          <cell r="D5011">
            <v>3952</v>
          </cell>
        </row>
        <row r="5012">
          <cell r="A5012">
            <v>8708603</v>
          </cell>
          <cell r="B5012" t="str">
            <v>8708603</v>
          </cell>
          <cell r="C5012" t="str">
            <v>MOCHILA NITRO MZ-RJ-Y003 30.5L FRONT-82/</v>
          </cell>
          <cell r="D5012">
            <v>7500</v>
          </cell>
        </row>
        <row r="5013">
          <cell r="A5013">
            <v>8708604</v>
          </cell>
          <cell r="B5013" t="str">
            <v>8708604</v>
          </cell>
          <cell r="C5013" t="str">
            <v>RINIONERA MZ-RJ-B04 8.5L FRONT-3</v>
          </cell>
          <cell r="D5013">
            <v>3000</v>
          </cell>
        </row>
        <row r="5014">
          <cell r="A5014">
            <v>8708607</v>
          </cell>
          <cell r="B5014" t="str">
            <v>8708607</v>
          </cell>
          <cell r="C5014" t="str">
            <v>MOCHILA FLANKER MZ-RJ-A18 X7 25L FRONT-1</v>
          </cell>
          <cell r="D5014">
            <v>7200</v>
          </cell>
        </row>
        <row r="5015">
          <cell r="A5015">
            <v>8708608</v>
          </cell>
          <cell r="B5015" t="str">
            <v>8708608</v>
          </cell>
          <cell r="C5015" t="str">
            <v>MOCHILA 3 POUCH MZ-RJ-A08 33L FRONT-138/</v>
          </cell>
          <cell r="D5015">
            <v>8840</v>
          </cell>
        </row>
        <row r="5016">
          <cell r="A5016">
            <v>8708609</v>
          </cell>
          <cell r="B5016" t="str">
            <v>8708609</v>
          </cell>
          <cell r="C5016" t="str">
            <v>MOCHILA MZ-RJ-B35809 38.5L FRONT-114/3,6</v>
          </cell>
          <cell r="D5016">
            <v>9500</v>
          </cell>
        </row>
        <row r="5017">
          <cell r="A5017">
            <v>8708610</v>
          </cell>
          <cell r="B5017" t="str">
            <v>8708610</v>
          </cell>
          <cell r="C5017" t="str">
            <v>MOCHILA 3D MEDIANA MZ-RJ-A10 35L FRONT 7</v>
          </cell>
          <cell r="D5017">
            <v>5200</v>
          </cell>
        </row>
        <row r="5018">
          <cell r="A5018" t="str">
            <v/>
          </cell>
          <cell r="B5018" t="str">
            <v>8708615	MUSLE</v>
          </cell>
          <cell r="C5018" t="str">
            <v/>
          </cell>
          <cell r="D5018">
            <v>0</v>
          </cell>
        </row>
        <row r="5019">
          <cell r="A5019">
            <v>8708615</v>
          </cell>
          <cell r="B5019" t="str">
            <v>8708615</v>
          </cell>
          <cell r="C5019" t="str">
            <v>MUSLERA TACTICA UNIVERSAL T615</v>
          </cell>
          <cell r="D5019">
            <v>0</v>
          </cell>
        </row>
        <row r="5020">
          <cell r="A5020">
            <v>8708617</v>
          </cell>
          <cell r="B5020" t="str">
            <v>8708617</v>
          </cell>
          <cell r="C5020" t="str">
            <v>NN</v>
          </cell>
          <cell r="D5020">
            <v>2281.81</v>
          </cell>
        </row>
        <row r="5021">
          <cell r="A5021">
            <v>8708618</v>
          </cell>
          <cell r="B5021" t="str">
            <v>8708618</v>
          </cell>
          <cell r="C5021" t="str">
            <v>MOCHILA CAMELBACK MZ-RJ-B10 18.5L FRONT-</v>
          </cell>
          <cell r="D5021">
            <v>4800</v>
          </cell>
        </row>
        <row r="5022">
          <cell r="A5022">
            <v>8708620</v>
          </cell>
          <cell r="B5022" t="str">
            <v>8708620</v>
          </cell>
          <cell r="C5022" t="str">
            <v>MOCHILA SWAT 3P MZ-RJ-A20 23.5L FRONT-9,</v>
          </cell>
          <cell r="D5022">
            <v>6500</v>
          </cell>
        </row>
        <row r="5023">
          <cell r="A5023">
            <v>8708625</v>
          </cell>
          <cell r="B5023" t="str">
            <v>8708625</v>
          </cell>
          <cell r="C5023" t="str">
            <v>MOCHILA BOLSO CRAZY ANTS 8124-25 30L YW-</v>
          </cell>
          <cell r="D5023">
            <v>6600</v>
          </cell>
        </row>
        <row r="5024">
          <cell r="A5024">
            <v>8708628</v>
          </cell>
          <cell r="B5024" t="str">
            <v>8708628</v>
          </cell>
          <cell r="C5024" t="str">
            <v>MOCHILA BOLSO 8126-2 50L YW-140/3</v>
          </cell>
          <cell r="D5024">
            <v>8000</v>
          </cell>
        </row>
        <row r="5025">
          <cell r="A5025">
            <v>8708629</v>
          </cell>
          <cell r="B5025" t="str">
            <v>8708629</v>
          </cell>
          <cell r="C5025" t="str">
            <v>MOCHILA CUERO DOBLE C/USB ART.9629</v>
          </cell>
          <cell r="D5025">
            <v>19000</v>
          </cell>
        </row>
        <row r="5026">
          <cell r="A5026">
            <v>8708630</v>
          </cell>
          <cell r="B5026" t="str">
            <v>8708630</v>
          </cell>
          <cell r="C5026" t="str">
            <v>CHALECO PORTA PLACAS C/PORTA ELEM. ETCH</v>
          </cell>
          <cell r="D5026">
            <v>5706.67</v>
          </cell>
        </row>
        <row r="5027">
          <cell r="A5027">
            <v>8708631</v>
          </cell>
          <cell r="B5027" t="str">
            <v>8708631</v>
          </cell>
          <cell r="C5027" t="str">
            <v>MOCHILA PIX SPORT 8129-31 47L YW-3,76/4,</v>
          </cell>
          <cell r="D5027">
            <v>2392</v>
          </cell>
        </row>
        <row r="5028">
          <cell r="A5028">
            <v>8708634</v>
          </cell>
          <cell r="B5028" t="str">
            <v>8708634</v>
          </cell>
          <cell r="C5028" t="str">
            <v>MOCHILA CON CORDON GRANDE 8132-34 65L YW</v>
          </cell>
          <cell r="D5028">
            <v>4500</v>
          </cell>
        </row>
        <row r="5029">
          <cell r="A5029">
            <v>8708635</v>
          </cell>
          <cell r="B5029" t="str">
            <v>8708635</v>
          </cell>
          <cell r="C5029" t="str">
            <v>MOCHILA 8135-37 30L YW-52/3</v>
          </cell>
          <cell r="D5029">
            <v>2948.4</v>
          </cell>
        </row>
        <row r="5030">
          <cell r="A5030">
            <v>8708637</v>
          </cell>
          <cell r="B5030" t="str">
            <v>8708637</v>
          </cell>
          <cell r="C5030" t="str">
            <v>MOCHILA 3D GRANDE MZ-RJ-ZE-002 37.5L FRO</v>
          </cell>
          <cell r="D5030">
            <v>9600</v>
          </cell>
        </row>
        <row r="5031">
          <cell r="A5031">
            <v>8708638</v>
          </cell>
          <cell r="B5031" t="str">
            <v>8708638</v>
          </cell>
          <cell r="C5031" t="str">
            <v>MOCHILA CHALECO MOLLE DOBLE FUNCION 9638</v>
          </cell>
          <cell r="D5031">
            <v>17000</v>
          </cell>
        </row>
        <row r="5032">
          <cell r="A5032">
            <v>8708639</v>
          </cell>
          <cell r="B5032" t="str">
            <v>8708639</v>
          </cell>
          <cell r="C5032" t="str">
            <v>CORREA TACTICA MILITAR 2 PUNTOS 5639-18/</v>
          </cell>
          <cell r="D5032">
            <v>1300</v>
          </cell>
        </row>
        <row r="5033">
          <cell r="A5033">
            <v>8708640</v>
          </cell>
          <cell r="B5033" t="str">
            <v>8708640</v>
          </cell>
          <cell r="C5033" t="str">
            <v>MOCHILA PUBG WATERGROUN 8139-40 14.5L YW</v>
          </cell>
          <cell r="D5033">
            <v>2704</v>
          </cell>
        </row>
        <row r="5034">
          <cell r="A5034">
            <v>8708643</v>
          </cell>
          <cell r="B5034" t="str">
            <v>8708643</v>
          </cell>
          <cell r="C5034" t="str">
            <v>MOCHILA 8141-43 20.5L YW-48/3</v>
          </cell>
          <cell r="D5034">
            <v>3500</v>
          </cell>
        </row>
        <row r="5035">
          <cell r="A5035">
            <v>8708644</v>
          </cell>
          <cell r="B5035" t="str">
            <v>8708644</v>
          </cell>
          <cell r="C5035" t="str">
            <v>CORREA TACTICA MILITAR 1 PUNTO 5643-1,8/</v>
          </cell>
          <cell r="D5035">
            <v>1300</v>
          </cell>
        </row>
        <row r="5036">
          <cell r="A5036">
            <v>8708657</v>
          </cell>
          <cell r="B5036" t="str">
            <v>8708657</v>
          </cell>
          <cell r="C5036" t="str">
            <v>MOCHILA CIERRE CORDON 8057 33L YW-6,5/,</v>
          </cell>
          <cell r="D5036">
            <v>3891.89</v>
          </cell>
        </row>
        <row r="5037">
          <cell r="A5037">
            <v>8708815</v>
          </cell>
          <cell r="B5037" t="str">
            <v>8708815</v>
          </cell>
          <cell r="C5037" t="str">
            <v>POUCH TACTICO C/PORTA CEL MOLLE 8150-18/</v>
          </cell>
          <cell r="D5037">
            <v>1400</v>
          </cell>
        </row>
        <row r="5038">
          <cell r="A5038">
            <v>8708888</v>
          </cell>
          <cell r="B5038" t="str">
            <v>8708888</v>
          </cell>
          <cell r="C5038" t="str">
            <v>CHALECO FUNDA MAGAL GRANDE MOLLE RRD/ET</v>
          </cell>
          <cell r="D5038">
            <v>10300</v>
          </cell>
        </row>
        <row r="5039">
          <cell r="A5039">
            <v>8708899</v>
          </cell>
          <cell r="B5039" t="str">
            <v>8708899</v>
          </cell>
          <cell r="C5039" t="str">
            <v>MOCHILA MZ-RJ-A99 25 L FRONT</v>
          </cell>
          <cell r="D5039">
            <v>9999</v>
          </cell>
        </row>
        <row r="5040">
          <cell r="A5040">
            <v>8708900</v>
          </cell>
          <cell r="B5040" t="str">
            <v>8708900</v>
          </cell>
          <cell r="C5040" t="str">
            <v>MORRAL MUSLERA RER</v>
          </cell>
          <cell r="D5040">
            <v>1579.62</v>
          </cell>
        </row>
        <row r="5041">
          <cell r="A5041" t="str">
            <v/>
          </cell>
          <cell r="B5041" t="str">
            <v>8708901	MORRA</v>
          </cell>
          <cell r="C5041" t="str">
            <v/>
          </cell>
          <cell r="D5041">
            <v>0</v>
          </cell>
        </row>
        <row r="5042">
          <cell r="A5042">
            <v>8708901</v>
          </cell>
          <cell r="B5042" t="str">
            <v>8708901</v>
          </cell>
          <cell r="C5042" t="str">
            <v>MORRAL MOR - 01 RER</v>
          </cell>
          <cell r="D5042">
            <v>0</v>
          </cell>
        </row>
        <row r="5043">
          <cell r="A5043">
            <v>8708907</v>
          </cell>
          <cell r="B5043" t="str">
            <v>8708907</v>
          </cell>
          <cell r="C5043" t="str">
            <v>MOCHILA ASALTO TACT25LT 3P LASER JSH1907</v>
          </cell>
          <cell r="D5043">
            <v>8400</v>
          </cell>
        </row>
        <row r="5044">
          <cell r="A5044">
            <v>8708990</v>
          </cell>
          <cell r="B5044" t="str">
            <v>8708990</v>
          </cell>
          <cell r="C5044" t="str">
            <v>CHALECO FUNDA MOLLE</v>
          </cell>
          <cell r="D5044">
            <v>2358.71</v>
          </cell>
        </row>
        <row r="5045">
          <cell r="A5045">
            <v>8708999</v>
          </cell>
          <cell r="B5045" t="str">
            <v>8708999</v>
          </cell>
          <cell r="C5045" t="str">
            <v>CHALECO FUNDA MAGAL CHICO MOLLE RRD/ET B</v>
          </cell>
          <cell r="D5045">
            <v>10300</v>
          </cell>
        </row>
        <row r="5046">
          <cell r="A5046">
            <v>8709698</v>
          </cell>
          <cell r="B5046" t="str">
            <v>8709698</v>
          </cell>
          <cell r="C5046" t="str">
            <v>BANDOLERA DE CUERO LABRADA 1042 TB</v>
          </cell>
          <cell r="D5046">
            <v>6300</v>
          </cell>
        </row>
        <row r="5047">
          <cell r="A5047" t="str">
            <v/>
          </cell>
          <cell r="B5047" t="str">
            <v>8709699	BANDO</v>
          </cell>
          <cell r="C5047" t="str">
            <v/>
          </cell>
          <cell r="D5047">
            <v>0</v>
          </cell>
        </row>
        <row r="5048">
          <cell r="A5048">
            <v>8709699</v>
          </cell>
          <cell r="B5048" t="str">
            <v>8709699</v>
          </cell>
          <cell r="C5048" t="str">
            <v>BANDOLERA DE CUERO BLANCA</v>
          </cell>
          <cell r="D5048">
            <v>0</v>
          </cell>
        </row>
        <row r="5049">
          <cell r="A5049">
            <v>8711047</v>
          </cell>
          <cell r="B5049" t="str">
            <v>8711047</v>
          </cell>
          <cell r="C5049" t="str">
            <v>SOBAQ CUERO VERT HORIZONTAL SPLE 1047 TB</v>
          </cell>
          <cell r="D5049">
            <v>6900</v>
          </cell>
        </row>
        <row r="5050">
          <cell r="A5050">
            <v>8711048</v>
          </cell>
          <cell r="B5050" t="str">
            <v>8711048</v>
          </cell>
          <cell r="C5050" t="str">
            <v>SOBAQ CUERO C PORTACARG SIMPLE 1048 T TB</v>
          </cell>
          <cell r="D5050">
            <v>7800</v>
          </cell>
        </row>
        <row r="5051">
          <cell r="A5051">
            <v>8711049</v>
          </cell>
          <cell r="B5051" t="str">
            <v>8711049</v>
          </cell>
          <cell r="C5051" t="str">
            <v>SOBAQ CUERO CPORTACARG DOBLE T1049 ST TB</v>
          </cell>
          <cell r="D5051">
            <v>8550</v>
          </cell>
        </row>
        <row r="5052">
          <cell r="A5052">
            <v>8711105</v>
          </cell>
          <cell r="B5052" t="str">
            <v>8711105</v>
          </cell>
          <cell r="C5052" t="str">
            <v>SOBAQ. POLIA S/PORTACARG MAZ</v>
          </cell>
          <cell r="D5052">
            <v>3700</v>
          </cell>
        </row>
        <row r="5053">
          <cell r="A5053">
            <v>8711700</v>
          </cell>
          <cell r="B5053" t="str">
            <v>8711700</v>
          </cell>
          <cell r="C5053" t="str">
            <v>SOBAQ. UNIVERSAL SIMPLE T700 TB</v>
          </cell>
          <cell r="D5053">
            <v>3780</v>
          </cell>
        </row>
        <row r="5054">
          <cell r="A5054">
            <v>8711701</v>
          </cell>
          <cell r="B5054" t="str">
            <v>8711701</v>
          </cell>
          <cell r="C5054" t="str">
            <v>SOBAQ. POLIA C/PORTACAR. SIMPLE T701 TB</v>
          </cell>
          <cell r="D5054">
            <v>4800</v>
          </cell>
        </row>
        <row r="5055">
          <cell r="A5055">
            <v>8711702</v>
          </cell>
          <cell r="B5055" t="str">
            <v>8711702</v>
          </cell>
          <cell r="C5055" t="str">
            <v>SOBAQ POLIA C/PORTACARG DOBLE T702 TB</v>
          </cell>
          <cell r="D5055">
            <v>5280</v>
          </cell>
        </row>
        <row r="5056">
          <cell r="A5056" t="str">
            <v/>
          </cell>
          <cell r="B5056" t="str">
            <v>8711704	SOBAQ</v>
          </cell>
          <cell r="C5056" t="str">
            <v/>
          </cell>
          <cell r="D5056">
            <v>0</v>
          </cell>
        </row>
        <row r="5057">
          <cell r="A5057">
            <v>8711704</v>
          </cell>
          <cell r="B5057" t="str">
            <v>8711704</v>
          </cell>
          <cell r="C5057" t="str">
            <v>SOBAQ. TERMO C/PORTACARG SIMPLE MAZ RER</v>
          </cell>
          <cell r="D5057">
            <v>0</v>
          </cell>
        </row>
        <row r="5058">
          <cell r="A5058">
            <v>8711706</v>
          </cell>
          <cell r="B5058" t="str">
            <v>8711706</v>
          </cell>
          <cell r="C5058" t="str">
            <v>SOBAQ. MIAMI UNIVERSAL T706 RER</v>
          </cell>
          <cell r="D5058">
            <v>1442.34</v>
          </cell>
        </row>
        <row r="5059">
          <cell r="A5059" t="str">
            <v/>
          </cell>
          <cell r="B5059" t="str">
            <v>8711707	SOBAQ</v>
          </cell>
          <cell r="C5059" t="str">
            <v/>
          </cell>
          <cell r="D5059">
            <v>0</v>
          </cell>
        </row>
        <row r="5060">
          <cell r="A5060">
            <v>8711707</v>
          </cell>
          <cell r="B5060" t="str">
            <v>8711707</v>
          </cell>
          <cell r="C5060" t="str">
            <v>SOBAQ. MIAMI CON PORTA T707 RER</v>
          </cell>
          <cell r="D5060">
            <v>0</v>
          </cell>
        </row>
        <row r="5061">
          <cell r="A5061" t="str">
            <v/>
          </cell>
          <cell r="B5061" t="str">
            <v>8715004	GUANT</v>
          </cell>
          <cell r="C5061" t="str">
            <v/>
          </cell>
          <cell r="D5061">
            <v>0</v>
          </cell>
        </row>
        <row r="5062">
          <cell r="A5062">
            <v>8715004</v>
          </cell>
          <cell r="B5062" t="str">
            <v>8715004</v>
          </cell>
          <cell r="C5062" t="str">
            <v>GUANTE PRIME RER</v>
          </cell>
          <cell r="D5062">
            <v>0</v>
          </cell>
        </row>
        <row r="5063">
          <cell r="A5063">
            <v>8715803</v>
          </cell>
          <cell r="B5063" t="str">
            <v>8715803</v>
          </cell>
          <cell r="C5063" t="str">
            <v>PORTA TAHALI POLIA VERDE GN RER</v>
          </cell>
          <cell r="D5063">
            <v>144.41</v>
          </cell>
        </row>
        <row r="5064">
          <cell r="A5064">
            <v>8717033</v>
          </cell>
          <cell r="B5064" t="str">
            <v>8717033</v>
          </cell>
          <cell r="C5064" t="str">
            <v>GUANTES NEOPRENE S/DEDO T S/XXL RER</v>
          </cell>
          <cell r="D5064">
            <v>764.76</v>
          </cell>
        </row>
        <row r="5065">
          <cell r="A5065">
            <v>8800000</v>
          </cell>
          <cell r="B5065" t="str">
            <v>8800000</v>
          </cell>
          <cell r="C5065" t="str">
            <v>CAMUFLAJE MANTA 1MX1M HOJAS VERDES RER</v>
          </cell>
          <cell r="D5065">
            <v>0</v>
          </cell>
        </row>
        <row r="5066">
          <cell r="A5066" t="str">
            <v/>
          </cell>
          <cell r="B5066" t="str">
            <v>8800001	CAMUF</v>
          </cell>
          <cell r="C5066" t="str">
            <v/>
          </cell>
          <cell r="D5066">
            <v>0</v>
          </cell>
        </row>
        <row r="5067">
          <cell r="A5067">
            <v>8800001</v>
          </cell>
          <cell r="B5067" t="str">
            <v>8800001</v>
          </cell>
          <cell r="C5067" t="str">
            <v>CAMUFLAJE GHILLE COMPLETO PELO VERDE RER</v>
          </cell>
          <cell r="D5067">
            <v>0</v>
          </cell>
        </row>
        <row r="5068">
          <cell r="A5068" t="str">
            <v/>
          </cell>
          <cell r="B5068" t="str">
            <v>8800002	CAMUF</v>
          </cell>
          <cell r="C5068" t="str">
            <v/>
          </cell>
          <cell r="D5068">
            <v>0</v>
          </cell>
        </row>
        <row r="5069">
          <cell r="A5069">
            <v>8800002</v>
          </cell>
          <cell r="B5069" t="str">
            <v>8800002</v>
          </cell>
          <cell r="C5069" t="str">
            <v>CAMUFLAJE GHILLE HOJAS VERDE RER</v>
          </cell>
          <cell r="D5069">
            <v>0</v>
          </cell>
        </row>
        <row r="5070">
          <cell r="A5070" t="str">
            <v/>
          </cell>
          <cell r="B5070" t="str">
            <v>8800003	CAMUF</v>
          </cell>
          <cell r="C5070" t="str">
            <v/>
          </cell>
          <cell r="D5070">
            <v>0</v>
          </cell>
        </row>
        <row r="5071">
          <cell r="A5071">
            <v>8800003</v>
          </cell>
          <cell r="B5071" t="str">
            <v>8800003</v>
          </cell>
          <cell r="C5071" t="str">
            <v>CAMUFLAJE GHILLE 2 PIEZAS ARENA HOJA RER</v>
          </cell>
          <cell r="D5071">
            <v>0</v>
          </cell>
        </row>
        <row r="5072">
          <cell r="A5072" t="str">
            <v/>
          </cell>
          <cell r="B5072" t="str">
            <v>8815007	CAMPI</v>
          </cell>
          <cell r="C5072" t="str">
            <v/>
          </cell>
          <cell r="D5072">
            <v>0</v>
          </cell>
        </row>
        <row r="5073">
          <cell r="A5073">
            <v>8815007</v>
          </cell>
          <cell r="B5073" t="str">
            <v>8815007</v>
          </cell>
          <cell r="C5073" t="str">
            <v>CAMPING</v>
          </cell>
          <cell r="D5073">
            <v>0</v>
          </cell>
        </row>
        <row r="5074">
          <cell r="A5074">
            <v>8857005</v>
          </cell>
          <cell r="B5074" t="str">
            <v>8857005</v>
          </cell>
          <cell r="C5074" t="str">
            <v>BALDE/CABO/MOPAS GIRATORIA 360</v>
          </cell>
          <cell r="D5074">
            <v>2358.7199999999998</v>
          </cell>
        </row>
        <row r="5075">
          <cell r="A5075">
            <v>8857829</v>
          </cell>
          <cell r="B5075" t="str">
            <v>8857829</v>
          </cell>
          <cell r="C5075" t="str">
            <v>NON-SLIP SPRY MOP WATER .829</v>
          </cell>
          <cell r="D5075">
            <v>2300</v>
          </cell>
        </row>
        <row r="5076">
          <cell r="A5076" t="str">
            <v/>
          </cell>
          <cell r="B5076" t="str">
            <v>8858005	CAMPI</v>
          </cell>
          <cell r="C5076" t="str">
            <v/>
          </cell>
          <cell r="D5076">
            <v>0</v>
          </cell>
        </row>
        <row r="5077">
          <cell r="A5077">
            <v>8858005</v>
          </cell>
          <cell r="B5077" t="str">
            <v>8858005</v>
          </cell>
          <cell r="C5077" t="str">
            <v>CAMPING</v>
          </cell>
          <cell r="D5077">
            <v>0</v>
          </cell>
        </row>
        <row r="5078">
          <cell r="A5078" t="str">
            <v/>
          </cell>
          <cell r="B5078" t="str">
            <v>8888001	CARTE</v>
          </cell>
          <cell r="C5078" t="str">
            <v/>
          </cell>
          <cell r="D5078">
            <v>0</v>
          </cell>
        </row>
        <row r="5079">
          <cell r="A5079">
            <v>8888001</v>
          </cell>
          <cell r="B5079" t="str">
            <v>8888001</v>
          </cell>
          <cell r="C5079" t="str">
            <v>CARTEL ESTAMPADO POLICIA GRANDE RER</v>
          </cell>
          <cell r="D5079">
            <v>377.4</v>
          </cell>
        </row>
        <row r="5080">
          <cell r="A5080" t="str">
            <v/>
          </cell>
          <cell r="B5080" t="str">
            <v>8888002	CARTE</v>
          </cell>
          <cell r="C5080" t="str">
            <v/>
          </cell>
          <cell r="D5080">
            <v>0</v>
          </cell>
        </row>
        <row r="5081">
          <cell r="A5081">
            <v>8888002</v>
          </cell>
          <cell r="B5081" t="str">
            <v>8888002</v>
          </cell>
          <cell r="C5081" t="str">
            <v>CARTEL ESTAMPADO POLICIA CHICO RER</v>
          </cell>
          <cell r="D5081">
            <v>200.49</v>
          </cell>
        </row>
        <row r="5082">
          <cell r="A5082" t="str">
            <v/>
          </cell>
          <cell r="B5082" t="str">
            <v>8888003	BORDA</v>
          </cell>
          <cell r="C5082" t="str">
            <v/>
          </cell>
          <cell r="D5082">
            <v>0</v>
          </cell>
        </row>
        <row r="5083">
          <cell r="A5083">
            <v>8888003</v>
          </cell>
          <cell r="B5083" t="str">
            <v>8888003</v>
          </cell>
          <cell r="C5083" t="str">
            <v>BORDADO EN PRENDA PECT ASOC COOP ARG RER</v>
          </cell>
          <cell r="D5083">
            <v>0</v>
          </cell>
        </row>
        <row r="5084">
          <cell r="A5084" t="str">
            <v/>
          </cell>
          <cell r="B5084" t="str">
            <v>8888004	BORDA</v>
          </cell>
          <cell r="C5084" t="str">
            <v/>
          </cell>
          <cell r="D5084">
            <v>0</v>
          </cell>
        </row>
        <row r="5085">
          <cell r="A5085">
            <v>8888004</v>
          </cell>
          <cell r="B5085" t="str">
            <v>8888004</v>
          </cell>
          <cell r="C5085" t="str">
            <v>BORDADO PRENDA PECT MUNI RIVADAVIA RER</v>
          </cell>
          <cell r="D5085">
            <v>218.39</v>
          </cell>
        </row>
        <row r="5086">
          <cell r="A5086" t="str">
            <v/>
          </cell>
          <cell r="B5086" t="str">
            <v>8888005	BORD</v>
          </cell>
          <cell r="C5086" t="str">
            <v/>
          </cell>
          <cell r="D5086">
            <v>0</v>
          </cell>
        </row>
        <row r="5087">
          <cell r="A5087">
            <v>8888005</v>
          </cell>
          <cell r="B5087" t="str">
            <v>8888005</v>
          </cell>
          <cell r="C5087" t="str">
            <v>BORD CARTEL P CHALECO SECC ECONOMATO BI</v>
          </cell>
          <cell r="D5087">
            <v>0</v>
          </cell>
        </row>
        <row r="5088">
          <cell r="A5088" t="str">
            <v/>
          </cell>
          <cell r="B5088" t="str">
            <v>8888006	BORD</v>
          </cell>
          <cell r="C5088" t="str">
            <v/>
          </cell>
          <cell r="D5088">
            <v>0</v>
          </cell>
        </row>
        <row r="5089">
          <cell r="A5089">
            <v>8888006</v>
          </cell>
          <cell r="B5089" t="str">
            <v>8888006</v>
          </cell>
          <cell r="C5089" t="str">
            <v>BORD EN PRENDA DIV LOG SANTA FE RER</v>
          </cell>
          <cell r="D5089">
            <v>0</v>
          </cell>
        </row>
        <row r="5090">
          <cell r="A5090" t="str">
            <v/>
          </cell>
          <cell r="B5090" t="str">
            <v>8888007	CARTE</v>
          </cell>
          <cell r="C5090" t="str">
            <v/>
          </cell>
          <cell r="D5090">
            <v>0</v>
          </cell>
        </row>
        <row r="5091">
          <cell r="A5091">
            <v>8888007</v>
          </cell>
          <cell r="B5091" t="str">
            <v>8888007</v>
          </cell>
          <cell r="C5091" t="str">
            <v>CARTEL ESTAMPADO GEVOP SEGURIDAD ESP RER</v>
          </cell>
          <cell r="D5091">
            <v>0</v>
          </cell>
        </row>
        <row r="5092">
          <cell r="A5092" t="str">
            <v/>
          </cell>
          <cell r="B5092" t="str">
            <v>8888008	LOGO</v>
          </cell>
          <cell r="C5092" t="str">
            <v/>
          </cell>
          <cell r="D5092">
            <v>0</v>
          </cell>
        </row>
        <row r="5093">
          <cell r="A5093">
            <v>8888008</v>
          </cell>
          <cell r="B5093" t="str">
            <v>8888008</v>
          </cell>
          <cell r="C5093" t="str">
            <v>LOGO ESTAMPADO GEVOP LEON FRENTE RER</v>
          </cell>
          <cell r="D5093">
            <v>0</v>
          </cell>
        </row>
        <row r="5094">
          <cell r="A5094" t="str">
            <v/>
          </cell>
          <cell r="B5094" t="str">
            <v>8888009	BORD</v>
          </cell>
          <cell r="C5094" t="str">
            <v/>
          </cell>
          <cell r="D5094">
            <v>0</v>
          </cell>
        </row>
        <row r="5095">
          <cell r="A5095">
            <v>8888009</v>
          </cell>
          <cell r="B5095" t="str">
            <v>8888009</v>
          </cell>
          <cell r="C5095" t="str">
            <v>BORD PRENDA SERMEN FRENTE IZQ CAMISA BI</v>
          </cell>
          <cell r="D5095">
            <v>88.45</v>
          </cell>
        </row>
        <row r="5096">
          <cell r="A5096" t="str">
            <v/>
          </cell>
          <cell r="B5096" t="str">
            <v>8888010	BORD</v>
          </cell>
          <cell r="C5096" t="str">
            <v/>
          </cell>
          <cell r="D5096">
            <v>0</v>
          </cell>
        </row>
        <row r="5097">
          <cell r="A5097">
            <v>8888010</v>
          </cell>
          <cell r="B5097" t="str">
            <v>8888010</v>
          </cell>
          <cell r="C5097" t="str">
            <v>BORD PRENDA SERMEN ESC GRIS MANGA IZ BI</v>
          </cell>
          <cell r="D5097">
            <v>271.25</v>
          </cell>
        </row>
        <row r="5098">
          <cell r="A5098" t="str">
            <v/>
          </cell>
          <cell r="B5098" t="str">
            <v>8888011	BORD</v>
          </cell>
          <cell r="C5098" t="str">
            <v/>
          </cell>
          <cell r="D5098">
            <v>0</v>
          </cell>
        </row>
        <row r="5099">
          <cell r="A5099">
            <v>8888011</v>
          </cell>
          <cell r="B5099" t="str">
            <v>8888011</v>
          </cell>
          <cell r="C5099" t="str">
            <v>BORD PRENDA SERMEN P CHOMBA ESPALDA RER</v>
          </cell>
          <cell r="D5099">
            <v>0</v>
          </cell>
        </row>
        <row r="5100">
          <cell r="A5100" t="str">
            <v/>
          </cell>
          <cell r="B5100" t="str">
            <v>8888012	BORDA</v>
          </cell>
          <cell r="C5100" t="str">
            <v/>
          </cell>
          <cell r="D5100">
            <v>0</v>
          </cell>
        </row>
        <row r="5101">
          <cell r="A5101">
            <v>8888012</v>
          </cell>
          <cell r="B5101" t="str">
            <v>8888012</v>
          </cell>
          <cell r="C5101" t="str">
            <v>BORDADO EN PRENDA LAS PIRCAS RER</v>
          </cell>
          <cell r="D5101">
            <v>0</v>
          </cell>
        </row>
        <row r="5102">
          <cell r="A5102" t="str">
            <v/>
          </cell>
          <cell r="B5102" t="str">
            <v>8888013	BORDA</v>
          </cell>
          <cell r="C5102" t="str">
            <v/>
          </cell>
          <cell r="D5102">
            <v>0</v>
          </cell>
        </row>
        <row r="5103">
          <cell r="A5103">
            <v>8888013</v>
          </cell>
          <cell r="B5103" t="str">
            <v>8888013</v>
          </cell>
          <cell r="C5103" t="str">
            <v>BORDADO PRENDA LORENZO AUTOM LOGO ESP BI</v>
          </cell>
          <cell r="D5103">
            <v>0</v>
          </cell>
        </row>
        <row r="5104">
          <cell r="A5104" t="str">
            <v/>
          </cell>
          <cell r="B5104" t="str">
            <v>8888014	BORDA</v>
          </cell>
          <cell r="C5104" t="str">
            <v/>
          </cell>
          <cell r="D5104">
            <v>0</v>
          </cell>
        </row>
        <row r="5105">
          <cell r="A5105">
            <v>8888014</v>
          </cell>
          <cell r="B5105" t="str">
            <v>8888014</v>
          </cell>
          <cell r="C5105" t="str">
            <v>BORDADO EN PRENDA PIQUE PECTORAL CEO BI</v>
          </cell>
          <cell r="D5105">
            <v>0</v>
          </cell>
        </row>
        <row r="5106">
          <cell r="A5106" t="str">
            <v/>
          </cell>
          <cell r="B5106" t="str">
            <v>8888015	BORDA</v>
          </cell>
          <cell r="C5106" t="str">
            <v/>
          </cell>
          <cell r="D5106">
            <v>0</v>
          </cell>
        </row>
        <row r="5107">
          <cell r="A5107">
            <v>8888015</v>
          </cell>
          <cell r="B5107" t="str">
            <v>8888015</v>
          </cell>
          <cell r="C5107" t="str">
            <v>BORDADO PRENDA CAMISA CEO FRENTE IZQ BI</v>
          </cell>
          <cell r="D5107">
            <v>0</v>
          </cell>
        </row>
        <row r="5108">
          <cell r="A5108" t="str">
            <v/>
          </cell>
          <cell r="B5108" t="str">
            <v>8888016	BORDA</v>
          </cell>
          <cell r="C5108" t="str">
            <v/>
          </cell>
          <cell r="D5108">
            <v>0</v>
          </cell>
        </row>
        <row r="5109">
          <cell r="A5109">
            <v>8888016</v>
          </cell>
          <cell r="B5109" t="str">
            <v>8888016</v>
          </cell>
          <cell r="C5109" t="str">
            <v>BORDADO EN PRENDA MUNI MZA BI</v>
          </cell>
          <cell r="D5109">
            <v>0</v>
          </cell>
        </row>
        <row r="5110">
          <cell r="A5110" t="str">
            <v/>
          </cell>
          <cell r="B5110" t="str">
            <v>8888017	BORDA</v>
          </cell>
          <cell r="C5110" t="str">
            <v/>
          </cell>
          <cell r="D5110">
            <v>0</v>
          </cell>
        </row>
        <row r="5111">
          <cell r="A5111">
            <v>8888017</v>
          </cell>
          <cell r="B5111" t="str">
            <v>8888017</v>
          </cell>
          <cell r="C5111" t="str">
            <v>BORDADO PRENDA TALCA FTE IZQ CAMISA BI</v>
          </cell>
          <cell r="D5111">
            <v>0</v>
          </cell>
        </row>
        <row r="5112">
          <cell r="A5112" t="str">
            <v/>
          </cell>
          <cell r="B5112" t="str">
            <v>8888018	BORDA</v>
          </cell>
          <cell r="C5112" t="str">
            <v/>
          </cell>
          <cell r="D5112">
            <v>0</v>
          </cell>
        </row>
        <row r="5113">
          <cell r="A5113">
            <v>8888018</v>
          </cell>
          <cell r="B5113" t="str">
            <v>8888018</v>
          </cell>
          <cell r="C5113" t="str">
            <v>BORDADO PRENDA ESCUDO MUNI AMBIENTE BI</v>
          </cell>
          <cell r="D5113">
            <v>0</v>
          </cell>
        </row>
        <row r="5114">
          <cell r="A5114" t="str">
            <v/>
          </cell>
          <cell r="B5114" t="str">
            <v>8888019	BORDA</v>
          </cell>
          <cell r="C5114" t="str">
            <v/>
          </cell>
          <cell r="D5114">
            <v>0</v>
          </cell>
        </row>
        <row r="5115">
          <cell r="A5115">
            <v>8888019</v>
          </cell>
          <cell r="B5115" t="str">
            <v>8888019</v>
          </cell>
          <cell r="C5115" t="str">
            <v>BORDADO EN PRENDA ESCUDO LMGE BI</v>
          </cell>
          <cell r="D5115">
            <v>0</v>
          </cell>
        </row>
        <row r="5116">
          <cell r="A5116" t="str">
            <v/>
          </cell>
          <cell r="B5116" t="str">
            <v>8888020	LOGO</v>
          </cell>
          <cell r="C5116" t="str">
            <v/>
          </cell>
          <cell r="D5116">
            <v>0</v>
          </cell>
        </row>
        <row r="5117">
          <cell r="A5117">
            <v>8888020</v>
          </cell>
          <cell r="B5117" t="str">
            <v>8888020</v>
          </cell>
          <cell r="C5117" t="str">
            <v>LOGO TALCA BL/RO ESTAMPADO ESPALDA BI</v>
          </cell>
          <cell r="D5117">
            <v>0</v>
          </cell>
        </row>
        <row r="5118">
          <cell r="A5118" t="str">
            <v/>
          </cell>
          <cell r="B5118" t="str">
            <v>8888021	BORDA</v>
          </cell>
          <cell r="C5118" t="str">
            <v/>
          </cell>
          <cell r="D5118">
            <v>0</v>
          </cell>
        </row>
        <row r="5119">
          <cell r="A5119">
            <v>8888021</v>
          </cell>
          <cell r="B5119" t="str">
            <v>8888021</v>
          </cell>
          <cell r="C5119" t="str">
            <v>BORDADO EN CORBATA VITAR BI</v>
          </cell>
          <cell r="D5119">
            <v>0</v>
          </cell>
        </row>
        <row r="5120">
          <cell r="A5120" t="str">
            <v/>
          </cell>
          <cell r="B5120" t="str">
            <v>8888022	LOGO</v>
          </cell>
          <cell r="C5120" t="str">
            <v/>
          </cell>
          <cell r="D5120">
            <v>0</v>
          </cell>
        </row>
        <row r="5121">
          <cell r="A5121">
            <v>8888022</v>
          </cell>
          <cell r="B5121" t="str">
            <v>8888022</v>
          </cell>
          <cell r="C5121" t="str">
            <v>LOGO CATACPOL ESTAMP X5  2FR+2BR+1ESP BI</v>
          </cell>
          <cell r="D5121">
            <v>0</v>
          </cell>
        </row>
        <row r="5122">
          <cell r="A5122" t="str">
            <v/>
          </cell>
          <cell r="B5122" t="str">
            <v>8888023	BORDA</v>
          </cell>
          <cell r="C5122" t="str">
            <v/>
          </cell>
          <cell r="D5122">
            <v>0</v>
          </cell>
        </row>
        <row r="5123">
          <cell r="A5123">
            <v>8888023</v>
          </cell>
          <cell r="B5123" t="str">
            <v>8888023</v>
          </cell>
          <cell r="C5123" t="str">
            <v>BORDADO EN PRENDA VITAR BI</v>
          </cell>
          <cell r="D5123">
            <v>0</v>
          </cell>
        </row>
        <row r="5124">
          <cell r="A5124" t="str">
            <v/>
          </cell>
          <cell r="B5124" t="str">
            <v>8888024	BORDA</v>
          </cell>
          <cell r="C5124" t="str">
            <v/>
          </cell>
          <cell r="D5124">
            <v>0</v>
          </cell>
        </row>
        <row r="5125">
          <cell r="A5125">
            <v>8888024</v>
          </cell>
          <cell r="B5125" t="str">
            <v>8888024</v>
          </cell>
          <cell r="C5125" t="str">
            <v>BORDADO PRENDA MUNI CIPOLLETTI CRECIE BI</v>
          </cell>
          <cell r="D5125">
            <v>0</v>
          </cell>
        </row>
        <row r="5126">
          <cell r="A5126" t="str">
            <v/>
          </cell>
          <cell r="B5126" t="str">
            <v>8888025	BORD</v>
          </cell>
          <cell r="C5126" t="str">
            <v/>
          </cell>
          <cell r="D5126">
            <v>0</v>
          </cell>
        </row>
        <row r="5127">
          <cell r="A5127">
            <v>8888025</v>
          </cell>
          <cell r="B5127" t="str">
            <v>8888025</v>
          </cell>
          <cell r="C5127" t="str">
            <v>BORD PRENDA MUNI SENILLOSA FR GORRA BI</v>
          </cell>
          <cell r="D5127">
            <v>0</v>
          </cell>
        </row>
        <row r="5128">
          <cell r="A5128" t="str">
            <v/>
          </cell>
          <cell r="B5128" t="str">
            <v>8888026	BORD</v>
          </cell>
          <cell r="C5128" t="str">
            <v/>
          </cell>
          <cell r="D5128">
            <v>0</v>
          </cell>
        </row>
        <row r="5129">
          <cell r="A5129">
            <v>8888026</v>
          </cell>
          <cell r="B5129" t="str">
            <v>8888026</v>
          </cell>
          <cell r="C5129" t="str">
            <v>BORD PRENDA PIQ DIVISION LOG STA FE RER</v>
          </cell>
          <cell r="D5129">
            <v>0</v>
          </cell>
        </row>
        <row r="5130">
          <cell r="A5130" t="str">
            <v/>
          </cell>
          <cell r="B5130" t="str">
            <v>8888027	BORD</v>
          </cell>
          <cell r="C5130" t="str">
            <v/>
          </cell>
          <cell r="D5130">
            <v>0</v>
          </cell>
        </row>
        <row r="5131">
          <cell r="A5131">
            <v>8888027</v>
          </cell>
          <cell r="B5131" t="str">
            <v>8888027</v>
          </cell>
          <cell r="C5131" t="str">
            <v>BORD EN PRENDA GORRA CENTENA MUNI NQN BI</v>
          </cell>
          <cell r="D5131">
            <v>0</v>
          </cell>
        </row>
        <row r="5132">
          <cell r="A5132">
            <v>8888028</v>
          </cell>
          <cell r="B5132" t="str">
            <v>8888028</v>
          </cell>
          <cell r="C5132" t="str">
            <v>BORD EN PRENDA PIQUE CENTENARIO MUNI BI</v>
          </cell>
          <cell r="D5132">
            <v>0</v>
          </cell>
        </row>
        <row r="5133">
          <cell r="A5133" t="str">
            <v/>
          </cell>
          <cell r="B5133" t="str">
            <v>8888029	BORD</v>
          </cell>
          <cell r="C5133" t="str">
            <v/>
          </cell>
          <cell r="D5133">
            <v>0</v>
          </cell>
        </row>
        <row r="5134">
          <cell r="A5134">
            <v>8888029</v>
          </cell>
          <cell r="B5134" t="str">
            <v>8888029</v>
          </cell>
          <cell r="C5134" t="str">
            <v>BORD PRENDA ESC POL RIO NEGRO INVEST BI</v>
          </cell>
          <cell r="D5134">
            <v>0</v>
          </cell>
        </row>
        <row r="5135">
          <cell r="A5135" t="str">
            <v/>
          </cell>
          <cell r="B5135" t="str">
            <v>8888030	BORD</v>
          </cell>
          <cell r="C5135" t="str">
            <v/>
          </cell>
          <cell r="D5135">
            <v>0</v>
          </cell>
        </row>
        <row r="5136">
          <cell r="A5136">
            <v>8888030</v>
          </cell>
          <cell r="B5136" t="str">
            <v>8888030</v>
          </cell>
          <cell r="C5136" t="str">
            <v>BORD EN PRENDA CARTEL POLICIA AZ BI</v>
          </cell>
          <cell r="D5136">
            <v>0</v>
          </cell>
        </row>
        <row r="5137">
          <cell r="A5137">
            <v>8888031</v>
          </cell>
          <cell r="B5137" t="str">
            <v>8888031</v>
          </cell>
          <cell r="C5137" t="str">
            <v>CARTEL ESTAMPADO POLICIA DE NQN 22X10</v>
          </cell>
          <cell r="D5137">
            <v>377.4</v>
          </cell>
        </row>
        <row r="5138">
          <cell r="A5138">
            <v>8888032</v>
          </cell>
          <cell r="B5138" t="str">
            <v>8888032</v>
          </cell>
          <cell r="C5138" t="str">
            <v>CARTEL ESTAMPADO POLICIA DE NQN 11X5</v>
          </cell>
          <cell r="D5138">
            <v>200.49</v>
          </cell>
        </row>
        <row r="5139">
          <cell r="A5139">
            <v>8888034</v>
          </cell>
          <cell r="B5139" t="str">
            <v>8888034</v>
          </cell>
          <cell r="C5139" t="str">
            <v>LOGO ESTAMPADO BOMBEROS</v>
          </cell>
          <cell r="D5139">
            <v>0</v>
          </cell>
        </row>
        <row r="5140">
          <cell r="A5140" t="str">
            <v/>
          </cell>
          <cell r="B5140" t="str">
            <v>8899006	CAMPI</v>
          </cell>
          <cell r="C5140" t="str">
            <v/>
          </cell>
          <cell r="D5140">
            <v>0</v>
          </cell>
        </row>
        <row r="5141">
          <cell r="A5141">
            <v>8899006</v>
          </cell>
          <cell r="B5141" t="str">
            <v>8899006</v>
          </cell>
          <cell r="C5141" t="str">
            <v>CAMPING</v>
          </cell>
          <cell r="D5141">
            <v>0</v>
          </cell>
        </row>
        <row r="5142">
          <cell r="A5142">
            <v>9000001</v>
          </cell>
          <cell r="B5142" t="str">
            <v>9000001</v>
          </cell>
          <cell r="C5142" t="str">
            <v>MUESTRA ESCUDO DE LA PROV. DE NQUEN MANG</v>
          </cell>
          <cell r="D5142">
            <v>0</v>
          </cell>
        </row>
        <row r="5143">
          <cell r="A5143">
            <v>9000002</v>
          </cell>
          <cell r="B5143" t="str">
            <v>9000002</v>
          </cell>
          <cell r="C5143" t="str">
            <v>LOGO LIMIT SEGURIDAD PRIV. MANGA BI</v>
          </cell>
          <cell r="D5143">
            <v>131.83000000000001</v>
          </cell>
        </row>
        <row r="5144">
          <cell r="A5144">
            <v>9000003</v>
          </cell>
          <cell r="B5144" t="str">
            <v>9000003</v>
          </cell>
          <cell r="C5144" t="str">
            <v>LOGO FRENTE SEGURIDAD LIMIT 4X10CM BI</v>
          </cell>
          <cell r="D5144">
            <v>163.44999999999999</v>
          </cell>
        </row>
        <row r="5145">
          <cell r="A5145" t="str">
            <v/>
          </cell>
          <cell r="B5145" t="str">
            <v>9000004	LIMIT</v>
          </cell>
          <cell r="C5145" t="str">
            <v/>
          </cell>
          <cell r="D5145">
            <v>0</v>
          </cell>
        </row>
        <row r="5146">
          <cell r="A5146">
            <v>9000004</v>
          </cell>
          <cell r="B5146" t="str">
            <v>9000004</v>
          </cell>
          <cell r="C5146" t="str">
            <v>LIMIT BORD. LOGO ESPALDA 25X10 CM BI</v>
          </cell>
          <cell r="D5146">
            <v>0</v>
          </cell>
        </row>
        <row r="5147">
          <cell r="A5147" t="str">
            <v/>
          </cell>
          <cell r="B5147" t="str">
            <v>9000005	ESC B</v>
          </cell>
          <cell r="C5147" t="str">
            <v/>
          </cell>
          <cell r="D5147">
            <v>0</v>
          </cell>
        </row>
        <row r="5148">
          <cell r="A5148">
            <v>9000005</v>
          </cell>
          <cell r="B5148" t="str">
            <v>9000005</v>
          </cell>
          <cell r="C5148" t="str">
            <v>ESC BOR. LIMIT MANGA 8X10CM BI</v>
          </cell>
          <cell r="D5148">
            <v>0</v>
          </cell>
        </row>
        <row r="5149">
          <cell r="A5149" t="str">
            <v/>
          </cell>
          <cell r="B5149" t="str">
            <v>9000006	PECT.</v>
          </cell>
          <cell r="C5149" t="str">
            <v/>
          </cell>
          <cell r="D5149">
            <v>0</v>
          </cell>
        </row>
        <row r="5150">
          <cell r="A5150">
            <v>9000006</v>
          </cell>
          <cell r="B5150" t="str">
            <v>9000006</v>
          </cell>
          <cell r="C5150" t="str">
            <v>PECT. NOMBRE BORD LIMIT SEG 4X10CM BI</v>
          </cell>
          <cell r="D5150">
            <v>0</v>
          </cell>
        </row>
        <row r="5151">
          <cell r="A5151">
            <v>9003001</v>
          </cell>
          <cell r="B5151" t="str">
            <v>9003001</v>
          </cell>
          <cell r="C5151" t="str">
            <v>MEDIAS DE07A SOX</v>
          </cell>
          <cell r="D5151">
            <v>832</v>
          </cell>
        </row>
        <row r="5152">
          <cell r="A5152">
            <v>9003002</v>
          </cell>
          <cell r="B5152" t="str">
            <v>9003002</v>
          </cell>
          <cell r="C5152" t="str">
            <v>MEDIAS DE09B SOX</v>
          </cell>
          <cell r="D5152">
            <v>832</v>
          </cell>
        </row>
        <row r="5153">
          <cell r="A5153">
            <v>9003003</v>
          </cell>
          <cell r="B5153" t="str">
            <v>9003003</v>
          </cell>
          <cell r="C5153" t="str">
            <v>MEDIAS JE91C SOX</v>
          </cell>
          <cell r="D5153">
            <v>936</v>
          </cell>
        </row>
        <row r="5154">
          <cell r="A5154" t="str">
            <v/>
          </cell>
          <cell r="B5154" t="str">
            <v>9003004	MEDIA</v>
          </cell>
          <cell r="C5154" t="str">
            <v/>
          </cell>
          <cell r="D5154">
            <v>0</v>
          </cell>
        </row>
        <row r="5155">
          <cell r="A5155">
            <v>9003004</v>
          </cell>
          <cell r="B5155" t="str">
            <v>9003004</v>
          </cell>
          <cell r="C5155" t="str">
            <v>MEDIAS LA06B SOX</v>
          </cell>
          <cell r="D5155">
            <v>312</v>
          </cell>
        </row>
        <row r="5156">
          <cell r="A5156" t="str">
            <v/>
          </cell>
          <cell r="B5156" t="str">
            <v>9003005	MEDIA</v>
          </cell>
          <cell r="C5156" t="str">
            <v/>
          </cell>
          <cell r="D5156">
            <v>0</v>
          </cell>
        </row>
        <row r="5157">
          <cell r="A5157">
            <v>9003005</v>
          </cell>
          <cell r="B5157" t="str">
            <v>9003005</v>
          </cell>
          <cell r="C5157" t="str">
            <v>MEDIAS LA08C SOX</v>
          </cell>
          <cell r="D5157">
            <v>1248</v>
          </cell>
        </row>
        <row r="5158">
          <cell r="A5158">
            <v>9003006</v>
          </cell>
          <cell r="B5158" t="str">
            <v>9003006</v>
          </cell>
          <cell r="C5158" t="str">
            <v>MEDIAS TRIUNFO VESTIR RER</v>
          </cell>
          <cell r="D5158">
            <v>315.74</v>
          </cell>
        </row>
        <row r="5159">
          <cell r="A5159">
            <v>9003007</v>
          </cell>
          <cell r="B5159" t="str">
            <v>9003007</v>
          </cell>
          <cell r="C5159" t="str">
            <v>MEDIAS ME02C SOX</v>
          </cell>
          <cell r="D5159">
            <v>1664</v>
          </cell>
        </row>
        <row r="5160">
          <cell r="A5160">
            <v>9003008</v>
          </cell>
          <cell r="B5160" t="str">
            <v>9003008</v>
          </cell>
          <cell r="C5160" t="str">
            <v>MEDIAS ME01C SOX</v>
          </cell>
          <cell r="D5160">
            <v>1768</v>
          </cell>
        </row>
        <row r="5161">
          <cell r="A5161">
            <v>9003009</v>
          </cell>
          <cell r="B5161" t="str">
            <v>9003009</v>
          </cell>
          <cell r="C5161" t="str">
            <v>MEDIAS ME03C SOX</v>
          </cell>
          <cell r="D5161">
            <v>1768</v>
          </cell>
        </row>
        <row r="5162">
          <cell r="A5162">
            <v>9003010</v>
          </cell>
          <cell r="B5162" t="str">
            <v>9003010</v>
          </cell>
          <cell r="C5162" t="str">
            <v>MEDIAS TE31B SOX</v>
          </cell>
          <cell r="D5162">
            <v>1560</v>
          </cell>
        </row>
        <row r="5163">
          <cell r="A5163">
            <v>9003011</v>
          </cell>
          <cell r="B5163" t="str">
            <v>9003011</v>
          </cell>
          <cell r="C5163" t="str">
            <v>MEDIAS TE02A SOX</v>
          </cell>
          <cell r="D5163">
            <v>1248</v>
          </cell>
        </row>
        <row r="5164">
          <cell r="A5164">
            <v>9003012</v>
          </cell>
          <cell r="B5164" t="str">
            <v>9003012</v>
          </cell>
          <cell r="C5164" t="str">
            <v>MEDIAS TE29A SOX</v>
          </cell>
          <cell r="D5164">
            <v>1872</v>
          </cell>
        </row>
        <row r="5165">
          <cell r="A5165" t="str">
            <v/>
          </cell>
          <cell r="B5165" t="str">
            <v>9003013	MEDIA</v>
          </cell>
          <cell r="C5165" t="str">
            <v/>
          </cell>
          <cell r="D5165">
            <v>0</v>
          </cell>
        </row>
        <row r="5166">
          <cell r="A5166">
            <v>9003013</v>
          </cell>
          <cell r="B5166" t="str">
            <v>9003013</v>
          </cell>
          <cell r="C5166" t="str">
            <v>MEDIAS TE32C SOX</v>
          </cell>
          <cell r="D5166">
            <v>0</v>
          </cell>
        </row>
        <row r="5167">
          <cell r="A5167">
            <v>9003014</v>
          </cell>
          <cell r="B5167" t="str">
            <v>9003014</v>
          </cell>
          <cell r="C5167" t="str">
            <v>MEDIAS TE47A SOX</v>
          </cell>
          <cell r="D5167">
            <v>1664</v>
          </cell>
        </row>
        <row r="5168">
          <cell r="A5168" t="str">
            <v/>
          </cell>
          <cell r="B5168" t="str">
            <v>9003015	MEDIA</v>
          </cell>
          <cell r="C5168" t="str">
            <v/>
          </cell>
          <cell r="D5168">
            <v>0</v>
          </cell>
        </row>
        <row r="5169">
          <cell r="A5169">
            <v>9003015</v>
          </cell>
          <cell r="B5169" t="str">
            <v>9003015</v>
          </cell>
          <cell r="C5169" t="str">
            <v>MEDIAS VE36C SOX</v>
          </cell>
          <cell r="D5169">
            <v>0</v>
          </cell>
        </row>
        <row r="5170">
          <cell r="A5170">
            <v>9003016</v>
          </cell>
          <cell r="B5170" t="str">
            <v>9003016</v>
          </cell>
          <cell r="C5170" t="str">
            <v>MEDIAS TE48A SOX</v>
          </cell>
          <cell r="D5170">
            <v>0</v>
          </cell>
        </row>
        <row r="5171">
          <cell r="A5171">
            <v>9003017</v>
          </cell>
          <cell r="B5171" t="str">
            <v>9003017</v>
          </cell>
          <cell r="C5171" t="str">
            <v>MEDIAS TE51A SOX</v>
          </cell>
          <cell r="D5171">
            <v>1560</v>
          </cell>
        </row>
        <row r="5172">
          <cell r="A5172">
            <v>9003018</v>
          </cell>
          <cell r="B5172" t="str">
            <v>9003018</v>
          </cell>
          <cell r="C5172" t="str">
            <v>MEDIAS TE53A SOX</v>
          </cell>
          <cell r="D5172">
            <v>1560</v>
          </cell>
        </row>
        <row r="5173">
          <cell r="A5173" t="str">
            <v/>
          </cell>
          <cell r="B5173" t="str">
            <v>9003019	MEDIA</v>
          </cell>
          <cell r="C5173" t="str">
            <v/>
          </cell>
          <cell r="D5173">
            <v>0</v>
          </cell>
        </row>
        <row r="5174">
          <cell r="A5174">
            <v>9003019</v>
          </cell>
          <cell r="B5174" t="str">
            <v>9003019</v>
          </cell>
          <cell r="C5174" t="str">
            <v>MEDIAS TE54A SOX</v>
          </cell>
          <cell r="D5174">
            <v>0</v>
          </cell>
        </row>
        <row r="5175">
          <cell r="A5175">
            <v>9003020</v>
          </cell>
          <cell r="B5175" t="str">
            <v>9003020</v>
          </cell>
          <cell r="C5175" t="str">
            <v>MEDIAS TE56A SOX</v>
          </cell>
          <cell r="D5175">
            <v>1352</v>
          </cell>
        </row>
        <row r="5176">
          <cell r="A5176">
            <v>9003021</v>
          </cell>
          <cell r="B5176" t="str">
            <v>9003021</v>
          </cell>
          <cell r="C5176" t="str">
            <v>MEDIAS TE57A SOX</v>
          </cell>
          <cell r="D5176">
            <v>1352</v>
          </cell>
        </row>
        <row r="5177">
          <cell r="A5177" t="str">
            <v/>
          </cell>
          <cell r="B5177" t="str">
            <v>9003022	MEDIA</v>
          </cell>
          <cell r="C5177" t="str">
            <v/>
          </cell>
          <cell r="D5177">
            <v>0</v>
          </cell>
        </row>
        <row r="5178">
          <cell r="A5178">
            <v>9003022</v>
          </cell>
          <cell r="B5178" t="str">
            <v>9003022</v>
          </cell>
          <cell r="C5178" t="str">
            <v>MEDIAS TE59A SOX</v>
          </cell>
          <cell r="D5178">
            <v>1664</v>
          </cell>
        </row>
        <row r="5179">
          <cell r="A5179">
            <v>9003023</v>
          </cell>
          <cell r="B5179" t="str">
            <v>9003023</v>
          </cell>
          <cell r="C5179" t="str">
            <v>MEDIAS VE15D SOX</v>
          </cell>
          <cell r="D5179">
            <v>0</v>
          </cell>
        </row>
        <row r="5180">
          <cell r="A5180">
            <v>9003024</v>
          </cell>
          <cell r="B5180" t="str">
            <v>9003024</v>
          </cell>
          <cell r="C5180" t="str">
            <v>MEDIAS VE36C SOX</v>
          </cell>
          <cell r="D5180">
            <v>0</v>
          </cell>
        </row>
        <row r="5181">
          <cell r="A5181" t="str">
            <v/>
          </cell>
          <cell r="B5181" t="str">
            <v>9003025	MEDIA</v>
          </cell>
          <cell r="C5181" t="str">
            <v/>
          </cell>
          <cell r="D5181">
            <v>0</v>
          </cell>
        </row>
        <row r="5182">
          <cell r="A5182">
            <v>9003025</v>
          </cell>
          <cell r="B5182" t="str">
            <v>9003025</v>
          </cell>
          <cell r="C5182" t="str">
            <v>MEDIAS TE47A RER</v>
          </cell>
          <cell r="D5182">
            <v>0</v>
          </cell>
        </row>
        <row r="5183">
          <cell r="A5183">
            <v>9003026</v>
          </cell>
          <cell r="B5183" t="str">
            <v>9003026</v>
          </cell>
          <cell r="C5183" t="str">
            <v>MEDIA DE10A SOX</v>
          </cell>
          <cell r="D5183">
            <v>1400</v>
          </cell>
        </row>
        <row r="5184">
          <cell r="A5184">
            <v>9003090</v>
          </cell>
          <cell r="B5184" t="str">
            <v>9003090</v>
          </cell>
          <cell r="C5184" t="str">
            <v>MEDIAS TE90A TERMICAS SOX</v>
          </cell>
          <cell r="D5184">
            <v>1664</v>
          </cell>
        </row>
        <row r="5185">
          <cell r="A5185">
            <v>9003100</v>
          </cell>
          <cell r="B5185" t="str">
            <v>9003100</v>
          </cell>
          <cell r="C5185" t="str">
            <v>MEDIAS EXTREME RERDA CORTA RER</v>
          </cell>
          <cell r="D5185">
            <v>1872</v>
          </cell>
        </row>
        <row r="5186">
          <cell r="A5186">
            <v>9003101</v>
          </cell>
          <cell r="B5186" t="str">
            <v>9003101</v>
          </cell>
          <cell r="C5186" t="str">
            <v>MEDIAS EXTREME RERDA LARGA RER</v>
          </cell>
          <cell r="D5186">
            <v>1872</v>
          </cell>
        </row>
        <row r="5187">
          <cell r="A5187">
            <v>9003417</v>
          </cell>
          <cell r="B5187" t="str">
            <v>9003417</v>
          </cell>
          <cell r="C5187" t="str">
            <v>MEDIAS CIUDADELA RER</v>
          </cell>
          <cell r="D5187">
            <v>514.29999999999995</v>
          </cell>
        </row>
        <row r="5188">
          <cell r="A5188" t="str">
            <v/>
          </cell>
          <cell r="B5188" t="str">
            <v>9003710	MEDIA</v>
          </cell>
          <cell r="C5188" t="str">
            <v/>
          </cell>
          <cell r="D5188">
            <v>0</v>
          </cell>
        </row>
        <row r="5189">
          <cell r="A5189">
            <v>9003710</v>
          </cell>
          <cell r="B5189" t="str">
            <v>9003710</v>
          </cell>
          <cell r="C5189" t="str">
            <v>MEDIAS FREE TIME LMGE RER</v>
          </cell>
          <cell r="D5189">
            <v>0</v>
          </cell>
        </row>
        <row r="5190">
          <cell r="A5190">
            <v>9003976</v>
          </cell>
          <cell r="B5190" t="str">
            <v>9003976</v>
          </cell>
          <cell r="C5190" t="str">
            <v>MEDIAS TERMICAS TRECKING 365 STX RER</v>
          </cell>
          <cell r="D5190">
            <v>0</v>
          </cell>
        </row>
        <row r="5191">
          <cell r="A5191" t="str">
            <v/>
          </cell>
          <cell r="B5191" t="str">
            <v>900397601	MED</v>
          </cell>
          <cell r="C5191" t="str">
            <v/>
          </cell>
          <cell r="D5191">
            <v>0</v>
          </cell>
        </row>
        <row r="5192">
          <cell r="A5192">
            <v>900397601</v>
          </cell>
          <cell r="B5192" t="str">
            <v>900397601</v>
          </cell>
          <cell r="C5192" t="str">
            <v>MEDIAS TERMICAS TRECKING 365 STX T1 RER</v>
          </cell>
          <cell r="D5192">
            <v>0</v>
          </cell>
        </row>
        <row r="5193">
          <cell r="A5193" t="str">
            <v/>
          </cell>
          <cell r="B5193" t="str">
            <v>900397602	MED</v>
          </cell>
          <cell r="C5193" t="str">
            <v/>
          </cell>
          <cell r="D5193">
            <v>0</v>
          </cell>
        </row>
        <row r="5194">
          <cell r="A5194">
            <v>900397602</v>
          </cell>
          <cell r="B5194" t="str">
            <v>900397602</v>
          </cell>
          <cell r="C5194" t="str">
            <v>MEDIAS TERMICAS TRECKING 365 STX T2 RER</v>
          </cell>
          <cell r="D5194">
            <v>0</v>
          </cell>
        </row>
        <row r="5195">
          <cell r="A5195">
            <v>9003978</v>
          </cell>
          <cell r="B5195" t="str">
            <v>9003978</v>
          </cell>
          <cell r="C5195" t="str">
            <v>MEDIAS TERMICAS SKI RER</v>
          </cell>
          <cell r="D5195">
            <v>0</v>
          </cell>
        </row>
        <row r="5196">
          <cell r="A5196" t="str">
            <v/>
          </cell>
          <cell r="B5196" t="str">
            <v>900397801	MED</v>
          </cell>
          <cell r="C5196" t="str">
            <v/>
          </cell>
          <cell r="D5196">
            <v>0</v>
          </cell>
        </row>
        <row r="5197">
          <cell r="A5197">
            <v>900397801</v>
          </cell>
          <cell r="B5197" t="str">
            <v>900397801</v>
          </cell>
          <cell r="C5197" t="str">
            <v>MEDIAS TERMICAS SKI T.37/41 RER</v>
          </cell>
          <cell r="D5197">
            <v>0</v>
          </cell>
        </row>
        <row r="5198">
          <cell r="A5198" t="str">
            <v/>
          </cell>
          <cell r="B5198" t="str">
            <v>900397802	MED</v>
          </cell>
          <cell r="C5198" t="str">
            <v/>
          </cell>
          <cell r="D5198">
            <v>0</v>
          </cell>
        </row>
        <row r="5199">
          <cell r="A5199">
            <v>900397802</v>
          </cell>
          <cell r="B5199" t="str">
            <v>900397802</v>
          </cell>
          <cell r="C5199" t="str">
            <v>MEDIAS TERMICAS SKI T.42/46 RER</v>
          </cell>
          <cell r="D5199">
            <v>0</v>
          </cell>
        </row>
        <row r="5200">
          <cell r="A5200" t="str">
            <v/>
          </cell>
          <cell r="B5200" t="str">
            <v>9003981	MEDIA</v>
          </cell>
          <cell r="C5200" t="str">
            <v/>
          </cell>
          <cell r="D5200">
            <v>0</v>
          </cell>
        </row>
        <row r="5201">
          <cell r="A5201">
            <v>9003981</v>
          </cell>
          <cell r="B5201" t="str">
            <v>9003981</v>
          </cell>
          <cell r="C5201" t="str">
            <v>MEDIAS SKY STX180981 AB</v>
          </cell>
          <cell r="D5201">
            <v>0</v>
          </cell>
        </row>
        <row r="5202">
          <cell r="A5202" t="str">
            <v/>
          </cell>
          <cell r="B5202" t="str">
            <v>9003985	MEDIA</v>
          </cell>
          <cell r="C5202" t="str">
            <v/>
          </cell>
          <cell r="D5202">
            <v>0</v>
          </cell>
        </row>
        <row r="5203">
          <cell r="A5203">
            <v>9003985</v>
          </cell>
          <cell r="B5203" t="str">
            <v>9003985</v>
          </cell>
          <cell r="C5203" t="str">
            <v>MEDIAS TERMICAS OUTDOOR RER</v>
          </cell>
          <cell r="D5203">
            <v>0</v>
          </cell>
        </row>
        <row r="5204">
          <cell r="A5204" t="str">
            <v/>
          </cell>
          <cell r="B5204" t="str">
            <v>900398501	MED</v>
          </cell>
          <cell r="C5204" t="str">
            <v/>
          </cell>
          <cell r="D5204">
            <v>0</v>
          </cell>
        </row>
        <row r="5205">
          <cell r="A5205">
            <v>900398501</v>
          </cell>
          <cell r="B5205" t="str">
            <v>900398501</v>
          </cell>
          <cell r="C5205" t="str">
            <v>MEDIAS TERMICAS OUTDOOR T.37/41</v>
          </cell>
          <cell r="D5205">
            <v>0</v>
          </cell>
        </row>
        <row r="5206">
          <cell r="A5206" t="str">
            <v/>
          </cell>
          <cell r="B5206" t="str">
            <v>900398502	MED</v>
          </cell>
          <cell r="C5206" t="str">
            <v/>
          </cell>
          <cell r="D5206">
            <v>0</v>
          </cell>
        </row>
        <row r="5207">
          <cell r="A5207">
            <v>900398502</v>
          </cell>
          <cell r="B5207" t="str">
            <v>900398502</v>
          </cell>
          <cell r="C5207" t="str">
            <v>MEDIAS TERMICAS OUTDOOR T.42/46</v>
          </cell>
          <cell r="D5207">
            <v>0</v>
          </cell>
        </row>
        <row r="5208">
          <cell r="A5208" t="str">
            <v/>
          </cell>
          <cell r="B5208" t="str">
            <v>9003986	MEDIA</v>
          </cell>
          <cell r="C5208" t="str">
            <v/>
          </cell>
          <cell r="D5208">
            <v>0</v>
          </cell>
        </row>
        <row r="5209">
          <cell r="A5209">
            <v>9003986</v>
          </cell>
          <cell r="B5209" t="str">
            <v>9003986</v>
          </cell>
          <cell r="C5209" t="str">
            <v>MEDIAS STX 180986 AB</v>
          </cell>
          <cell r="D5209">
            <v>0</v>
          </cell>
        </row>
        <row r="5210">
          <cell r="A5210">
            <v>9003988</v>
          </cell>
          <cell r="B5210" t="str">
            <v>9003988</v>
          </cell>
          <cell r="C5210" t="str">
            <v>MEDIAS SKY STX 180988 AB</v>
          </cell>
          <cell r="D5210">
            <v>0</v>
          </cell>
        </row>
        <row r="5211">
          <cell r="A5211">
            <v>9003993</v>
          </cell>
          <cell r="B5211" t="str">
            <v>9003993</v>
          </cell>
          <cell r="C5211" t="str">
            <v>MEDIAS DOBLE CAPA STX RER</v>
          </cell>
          <cell r="D5211">
            <v>0</v>
          </cell>
        </row>
        <row r="5212">
          <cell r="A5212">
            <v>900399301</v>
          </cell>
          <cell r="B5212" t="str">
            <v>900399301</v>
          </cell>
          <cell r="C5212" t="str">
            <v>MEDIAS STX DOBLE CAPA RER</v>
          </cell>
          <cell r="D5212">
            <v>704.83</v>
          </cell>
        </row>
        <row r="5213">
          <cell r="A5213">
            <v>900399302</v>
          </cell>
          <cell r="B5213" t="str">
            <v>900399302</v>
          </cell>
          <cell r="C5213" t="str">
            <v>MEDIAS STX DOBLE CAPA</v>
          </cell>
          <cell r="D5213">
            <v>0</v>
          </cell>
        </row>
        <row r="5214">
          <cell r="A5214" t="str">
            <v/>
          </cell>
          <cell r="B5214" t="str">
            <v>900697601	MED</v>
          </cell>
          <cell r="C5214" t="str">
            <v/>
          </cell>
          <cell r="D5214">
            <v>0</v>
          </cell>
        </row>
        <row r="5215">
          <cell r="A5215">
            <v>900697601</v>
          </cell>
          <cell r="B5215" t="str">
            <v>900697601</v>
          </cell>
          <cell r="C5215" t="str">
            <v>MEDIAS TERMICAS TRECKING 365 STX T1 RER</v>
          </cell>
          <cell r="D5215">
            <v>0</v>
          </cell>
        </row>
        <row r="5216">
          <cell r="A5216" t="str">
            <v/>
          </cell>
          <cell r="B5216" t="str">
            <v>9010000	TELA</v>
          </cell>
          <cell r="C5216" t="str">
            <v/>
          </cell>
          <cell r="D5216">
            <v>0</v>
          </cell>
        </row>
        <row r="5217">
          <cell r="A5217">
            <v>9010000</v>
          </cell>
          <cell r="B5217" t="str">
            <v>9010000</v>
          </cell>
          <cell r="C5217" t="str">
            <v>TELA PLASTICA POLIESTER 100% NEGRO INT</v>
          </cell>
          <cell r="D5217">
            <v>0</v>
          </cell>
        </row>
        <row r="5218">
          <cell r="A5218" t="str">
            <v/>
          </cell>
          <cell r="B5218" t="str">
            <v>9010001	TELA</v>
          </cell>
          <cell r="C5218" t="str">
            <v/>
          </cell>
          <cell r="D5218">
            <v>0</v>
          </cell>
        </row>
        <row r="5219">
          <cell r="A5219">
            <v>9010001</v>
          </cell>
          <cell r="B5219" t="str">
            <v>9010001</v>
          </cell>
          <cell r="C5219" t="str">
            <v>TELA IMPO POLYESTER CAM 001 RER</v>
          </cell>
          <cell r="D5219">
            <v>0</v>
          </cell>
        </row>
        <row r="5220">
          <cell r="A5220" t="str">
            <v/>
          </cell>
          <cell r="B5220" t="str">
            <v>9010002	TELA</v>
          </cell>
          <cell r="C5220" t="str">
            <v/>
          </cell>
          <cell r="D5220">
            <v>0</v>
          </cell>
        </row>
        <row r="5221">
          <cell r="A5221">
            <v>9010002</v>
          </cell>
          <cell r="B5221" t="str">
            <v>9010002</v>
          </cell>
          <cell r="C5221" t="str">
            <v>TELA IMPO VERDE CLARO 002 RER</v>
          </cell>
          <cell r="D5221">
            <v>0</v>
          </cell>
        </row>
        <row r="5222">
          <cell r="A5222" t="str">
            <v/>
          </cell>
          <cell r="B5222" t="str">
            <v>9010003	TELA</v>
          </cell>
          <cell r="C5222" t="str">
            <v/>
          </cell>
          <cell r="D5222">
            <v>0</v>
          </cell>
        </row>
        <row r="5223">
          <cell r="A5223">
            <v>9010003</v>
          </cell>
          <cell r="B5223" t="str">
            <v>9010003</v>
          </cell>
          <cell r="C5223" t="str">
            <v>TELA IMPO HEXA 003 RER</v>
          </cell>
          <cell r="D5223">
            <v>0</v>
          </cell>
        </row>
        <row r="5224">
          <cell r="A5224" t="str">
            <v/>
          </cell>
          <cell r="B5224" t="str">
            <v>9010004	TELA</v>
          </cell>
          <cell r="C5224" t="str">
            <v/>
          </cell>
          <cell r="D5224">
            <v>0</v>
          </cell>
        </row>
        <row r="5225">
          <cell r="A5225">
            <v>9010004</v>
          </cell>
          <cell r="B5225" t="str">
            <v>9010004</v>
          </cell>
          <cell r="C5225" t="str">
            <v>TELA IMPO VERDE LISA 004 RER</v>
          </cell>
          <cell r="D5225">
            <v>0</v>
          </cell>
        </row>
        <row r="5226">
          <cell r="A5226" t="str">
            <v/>
          </cell>
          <cell r="B5226" t="str">
            <v>9010005	TELA</v>
          </cell>
          <cell r="C5226" t="str">
            <v/>
          </cell>
          <cell r="D5226">
            <v>0</v>
          </cell>
        </row>
        <row r="5227">
          <cell r="A5227">
            <v>9010005</v>
          </cell>
          <cell r="B5227" t="str">
            <v>9010005</v>
          </cell>
          <cell r="C5227" t="str">
            <v>TELA IMPO HEXA VERDE 005 RER</v>
          </cell>
          <cell r="D5227">
            <v>0</v>
          </cell>
        </row>
        <row r="5228">
          <cell r="A5228" t="str">
            <v/>
          </cell>
          <cell r="B5228" t="str">
            <v>9010840	TELA</v>
          </cell>
          <cell r="C5228" t="str">
            <v/>
          </cell>
          <cell r="D5228">
            <v>0</v>
          </cell>
        </row>
        <row r="5229">
          <cell r="A5229">
            <v>9010840</v>
          </cell>
          <cell r="B5229" t="str">
            <v>9010840</v>
          </cell>
          <cell r="C5229" t="str">
            <v>TELA SARGA  0480 INT</v>
          </cell>
          <cell r="D5229">
            <v>0</v>
          </cell>
        </row>
        <row r="5230">
          <cell r="A5230" t="str">
            <v/>
          </cell>
          <cell r="B5230" t="str">
            <v>9010841	ALPAC</v>
          </cell>
          <cell r="C5230" t="str">
            <v/>
          </cell>
          <cell r="D5230">
            <v>0</v>
          </cell>
        </row>
        <row r="5231">
          <cell r="A5231">
            <v>9010841</v>
          </cell>
          <cell r="B5231" t="str">
            <v>9010841</v>
          </cell>
          <cell r="C5231" t="str">
            <v>ALPACUNA AZUL FC</v>
          </cell>
          <cell r="D5231">
            <v>0</v>
          </cell>
        </row>
        <row r="5232">
          <cell r="A5232" t="str">
            <v/>
          </cell>
          <cell r="B5232" t="str">
            <v>9709018	CAMPI</v>
          </cell>
          <cell r="C5232" t="str">
            <v/>
          </cell>
          <cell r="D5232">
            <v>0</v>
          </cell>
        </row>
        <row r="5233">
          <cell r="A5233">
            <v>9709018</v>
          </cell>
          <cell r="B5233" t="str">
            <v>9709018</v>
          </cell>
          <cell r="C5233" t="str">
            <v>CAMPING</v>
          </cell>
          <cell r="D5233">
            <v>0</v>
          </cell>
        </row>
        <row r="5234">
          <cell r="A5234" t="str">
            <v/>
          </cell>
          <cell r="B5234" t="str">
            <v>9716020	CAMPI</v>
          </cell>
          <cell r="C5234" t="str">
            <v/>
          </cell>
          <cell r="D5234">
            <v>0</v>
          </cell>
        </row>
        <row r="5235">
          <cell r="A5235">
            <v>9716020</v>
          </cell>
          <cell r="B5235" t="str">
            <v>9716020</v>
          </cell>
          <cell r="C5235" t="str">
            <v>CAMPING 2P</v>
          </cell>
          <cell r="D5235">
            <v>0</v>
          </cell>
        </row>
        <row r="5236">
          <cell r="A5236" t="str">
            <v/>
          </cell>
          <cell r="B5236" t="str">
            <v>9716021	CAMPI</v>
          </cell>
          <cell r="C5236" t="str">
            <v/>
          </cell>
          <cell r="D5236">
            <v>0</v>
          </cell>
        </row>
        <row r="5237">
          <cell r="A5237">
            <v>9716021</v>
          </cell>
          <cell r="B5237" t="str">
            <v>9716021</v>
          </cell>
          <cell r="C5237" t="str">
            <v>CAMPING 4P</v>
          </cell>
          <cell r="D5237">
            <v>0</v>
          </cell>
        </row>
        <row r="5238">
          <cell r="A5238" t="str">
            <v/>
          </cell>
          <cell r="B5238" t="str">
            <v>9859017	BOLSA</v>
          </cell>
          <cell r="C5238" t="str">
            <v/>
          </cell>
          <cell r="D5238">
            <v>0</v>
          </cell>
        </row>
        <row r="5239">
          <cell r="A5239">
            <v>9859017</v>
          </cell>
          <cell r="B5239" t="str">
            <v>9859017</v>
          </cell>
          <cell r="C5239" t="str">
            <v>BOLSA ESTANCO</v>
          </cell>
          <cell r="D5239">
            <v>0</v>
          </cell>
        </row>
        <row r="5240">
          <cell r="A5240">
            <v>999</v>
          </cell>
          <cell r="B5240" t="str">
            <v>999</v>
          </cell>
          <cell r="C5240" t="str">
            <v>MAS COMPUTACION</v>
          </cell>
          <cell r="D5240">
            <v>1.44</v>
          </cell>
        </row>
        <row r="5241">
          <cell r="A5241" t="str">
            <v/>
          </cell>
          <cell r="B5241" t="str">
            <v>9999022	PERCH</v>
          </cell>
          <cell r="C5241" t="str">
            <v/>
          </cell>
          <cell r="D5241">
            <v>0</v>
          </cell>
        </row>
        <row r="5242">
          <cell r="A5242">
            <v>9999022</v>
          </cell>
          <cell r="B5242" t="str">
            <v>9999022</v>
          </cell>
          <cell r="C5242" t="str">
            <v>PERCHAS UNIDAD LMGE RER</v>
          </cell>
          <cell r="D5242">
            <v>0</v>
          </cell>
        </row>
        <row r="5243">
          <cell r="A5243">
            <v>9999025</v>
          </cell>
          <cell r="B5243" t="str">
            <v>9999025</v>
          </cell>
          <cell r="C5243" t="str">
            <v>ABROJO ASP+SUA 0.25 X 0.11 RER</v>
          </cell>
          <cell r="D5243">
            <v>51.9</v>
          </cell>
        </row>
        <row r="5244">
          <cell r="A5244" t="str">
            <v/>
          </cell>
          <cell r="B5244" t="str">
            <v>9999026	FUNDA</v>
          </cell>
          <cell r="C5244" t="str">
            <v/>
          </cell>
          <cell r="D5244">
            <v>0</v>
          </cell>
        </row>
        <row r="5245">
          <cell r="A5245">
            <v>9999026</v>
          </cell>
          <cell r="B5245" t="str">
            <v>9999026</v>
          </cell>
          <cell r="C5245" t="str">
            <v>FUNDA PARA TRAJE LMGE</v>
          </cell>
          <cell r="D5245">
            <v>0</v>
          </cell>
        </row>
        <row r="5246">
          <cell r="A5246" t="str">
            <v/>
          </cell>
          <cell r="B5246" t="str">
            <v>9999050	ABROJ</v>
          </cell>
          <cell r="C5246" t="str">
            <v/>
          </cell>
          <cell r="D5246">
            <v>0</v>
          </cell>
        </row>
        <row r="5247">
          <cell r="A5247">
            <v>9999050</v>
          </cell>
          <cell r="B5247" t="str">
            <v>9999050</v>
          </cell>
          <cell r="C5247" t="str">
            <v>ABROJO ASP+SUA 0.50 X 0.60 RER</v>
          </cell>
          <cell r="D5247">
            <v>0</v>
          </cell>
        </row>
        <row r="5248">
          <cell r="A5248" t="str">
            <v/>
          </cell>
          <cell r="B5248" t="str">
            <v>9999075	ABROJ</v>
          </cell>
          <cell r="C5248" t="str">
            <v/>
          </cell>
          <cell r="D5248">
            <v>0</v>
          </cell>
        </row>
        <row r="5249">
          <cell r="A5249">
            <v>9999075</v>
          </cell>
          <cell r="B5249" t="str">
            <v>9999075</v>
          </cell>
          <cell r="C5249" t="str">
            <v>ABROJO SOBRE COMBINADO RER</v>
          </cell>
          <cell r="D5249">
            <v>0</v>
          </cell>
        </row>
        <row r="5250">
          <cell r="A5250" t="str">
            <v/>
          </cell>
          <cell r="B5250" t="str">
            <v>A. 7701397 CT</v>
          </cell>
          <cell r="C5250" t="str">
            <v>CINTA TEXTIL TRANSFER 5CM</v>
          </cell>
          <cell r="D5250">
            <v>0</v>
          </cell>
        </row>
        <row r="5251">
          <cell r="A5251" t="str">
            <v/>
          </cell>
          <cell r="B5251" t="str">
            <v>A. ALMA C</v>
          </cell>
          <cell r="C5251" t="str">
            <v>ALMA CABO</v>
          </cell>
          <cell r="D5251">
            <v>0</v>
          </cell>
        </row>
        <row r="5252">
          <cell r="A5252" t="str">
            <v/>
          </cell>
          <cell r="B5252" t="str">
            <v>A. ALMA M-EC</v>
          </cell>
          <cell r="C5252" t="str">
            <v>ALMA M-EC</v>
          </cell>
          <cell r="D5252">
            <v>0</v>
          </cell>
        </row>
        <row r="5253">
          <cell r="A5253" t="str">
            <v/>
          </cell>
          <cell r="B5253" t="str">
            <v>A. ALMA MT2</v>
          </cell>
          <cell r="C5253" t="str">
            <v>ALMA M-T2</v>
          </cell>
          <cell r="D5253">
            <v>0</v>
          </cell>
        </row>
        <row r="5254">
          <cell r="A5254" t="str">
            <v/>
          </cell>
          <cell r="B5254" t="str">
            <v>A. ALMA P1</v>
          </cell>
          <cell r="C5254" t="str">
            <v>ALMA P1</v>
          </cell>
          <cell r="D5254">
            <v>0</v>
          </cell>
        </row>
        <row r="5255">
          <cell r="A5255" t="str">
            <v/>
          </cell>
          <cell r="B5255" t="str">
            <v>A. ALMA PG</v>
          </cell>
          <cell r="C5255" t="str">
            <v>ALMA PG</v>
          </cell>
          <cell r="D5255">
            <v>0</v>
          </cell>
        </row>
        <row r="5256">
          <cell r="A5256" t="str">
            <v/>
          </cell>
          <cell r="B5256" t="str">
            <v>A. ALMA PINS</v>
          </cell>
          <cell r="C5256" t="str">
            <v>ALMA PORTA INSIGNIA</v>
          </cell>
          <cell r="D5256">
            <v>0</v>
          </cell>
        </row>
        <row r="5257">
          <cell r="A5257" t="str">
            <v/>
          </cell>
          <cell r="B5257" t="str">
            <v>A. ALMA S</v>
          </cell>
          <cell r="C5257" t="str">
            <v>ALMA SARGENTO</v>
          </cell>
          <cell r="D5257">
            <v>0</v>
          </cell>
        </row>
        <row r="5258">
          <cell r="A5258" t="str">
            <v/>
          </cell>
          <cell r="B5258" t="str">
            <v>A. ALMAC1</v>
          </cell>
          <cell r="C5258" t="str">
            <v>ALMA CABO 1 ESC</v>
          </cell>
          <cell r="D5258">
            <v>0</v>
          </cell>
        </row>
        <row r="5259">
          <cell r="A5259" t="str">
            <v/>
          </cell>
          <cell r="B5259" t="str">
            <v>A. ALMACINT</v>
          </cell>
          <cell r="C5259" t="str">
            <v>ALMA PARA CINTURON</v>
          </cell>
          <cell r="D5259">
            <v>0</v>
          </cell>
        </row>
        <row r="5260">
          <cell r="A5260" t="str">
            <v/>
          </cell>
          <cell r="B5260" t="str">
            <v>A. BALL BCO</v>
          </cell>
          <cell r="C5260" t="str">
            <v>BALLENITAS BLANCO</v>
          </cell>
          <cell r="D5260">
            <v>0</v>
          </cell>
        </row>
        <row r="5261">
          <cell r="A5261" t="str">
            <v/>
          </cell>
          <cell r="B5261" t="str">
            <v>A. BROCHE DA</v>
          </cell>
          <cell r="C5261" t="str">
            <v/>
          </cell>
          <cell r="D5261">
            <v>0</v>
          </cell>
        </row>
        <row r="5262">
          <cell r="A5262" t="str">
            <v/>
          </cell>
          <cell r="B5262" t="str">
            <v>A. CART S POL</v>
          </cell>
          <cell r="C5262" t="str">
            <v>CARTELES SEGURIDAD POLICIA</v>
          </cell>
          <cell r="D5262">
            <v>0</v>
          </cell>
        </row>
        <row r="5263">
          <cell r="A5263" t="str">
            <v/>
          </cell>
          <cell r="B5263" t="str">
            <v>A. CB5092/375</v>
          </cell>
          <cell r="C5263" t="str">
            <v>CUELLO BLANCO 5092/375</v>
          </cell>
          <cell r="D5263">
            <v>0</v>
          </cell>
        </row>
        <row r="5264">
          <cell r="A5264" t="str">
            <v/>
          </cell>
          <cell r="B5264" t="str">
            <v>A. CC460630 N</v>
          </cell>
          <cell r="C5264" t="str">
            <v>CIERRE CADENA NEGRO</v>
          </cell>
          <cell r="D5264">
            <v>0</v>
          </cell>
        </row>
        <row r="5265">
          <cell r="A5265" t="str">
            <v/>
          </cell>
          <cell r="B5265" t="str">
            <v>A. CDPDA55011</v>
          </cell>
          <cell r="C5265" t="str">
            <v>CIERRE D. DE PERRO DESM. AZUL 550114 YKK</v>
          </cell>
          <cell r="D5265">
            <v>0</v>
          </cell>
        </row>
        <row r="5266">
          <cell r="A5266" t="str">
            <v/>
          </cell>
          <cell r="B5266" t="str">
            <v>A. CDPDG55011</v>
          </cell>
          <cell r="C5266" t="str">
            <v>CIERRE D. DE PERRO DESM. GRIS 550114 YKK</v>
          </cell>
          <cell r="D5266">
            <v>0</v>
          </cell>
        </row>
        <row r="5267">
          <cell r="A5267" t="str">
            <v/>
          </cell>
          <cell r="B5267" t="str">
            <v>A. CDPDN55011</v>
          </cell>
          <cell r="C5267" t="str">
            <v>CIERRE D. DE PERRO DESM NEGRO 550114 YKK</v>
          </cell>
          <cell r="D5267">
            <v>0</v>
          </cell>
        </row>
        <row r="5268">
          <cell r="A5268" t="str">
            <v/>
          </cell>
          <cell r="B5268" t="str">
            <v>A. CFA0402248</v>
          </cell>
          <cell r="C5268" t="str">
            <v>CIERRE FIJO AZUL 0402248 CIF 056DA</v>
          </cell>
          <cell r="D5268">
            <v>0</v>
          </cell>
        </row>
        <row r="5269">
          <cell r="A5269" t="str">
            <v/>
          </cell>
          <cell r="B5269" t="str">
            <v>A. CFD0451277</v>
          </cell>
          <cell r="C5269" t="str">
            <v>CIERRE REF. DESM. AZUL 0451277 CIF0056</v>
          </cell>
          <cell r="D5269">
            <v>0</v>
          </cell>
        </row>
        <row r="5270">
          <cell r="A5270" t="str">
            <v/>
          </cell>
          <cell r="B5270" t="str">
            <v>A. CFG0402248</v>
          </cell>
          <cell r="C5270" t="str">
            <v>CIERRE FIJO GRIS 0402248 CIF C 056 DA E</v>
          </cell>
          <cell r="D5270">
            <v>0</v>
          </cell>
        </row>
        <row r="5271">
          <cell r="A5271" t="str">
            <v/>
          </cell>
          <cell r="B5271" t="str">
            <v>A. CFN0402248</v>
          </cell>
          <cell r="C5271" t="str">
            <v>CIERRE FIJO NEGRO 0402248 CIF C 056 DA E</v>
          </cell>
          <cell r="D5271">
            <v>0</v>
          </cell>
        </row>
        <row r="5272">
          <cell r="A5272" t="str">
            <v/>
          </cell>
          <cell r="B5272" t="str">
            <v>A. CFTB5092</v>
          </cell>
          <cell r="C5272" t="str">
            <v>CUELLO FUSE TOP BLANCO 5092</v>
          </cell>
          <cell r="D5272">
            <v>0</v>
          </cell>
        </row>
        <row r="5273">
          <cell r="A5273" t="str">
            <v/>
          </cell>
          <cell r="B5273" t="str">
            <v>A. CFTG509235</v>
          </cell>
          <cell r="C5273" t="str">
            <v>CUELLO FUSE TOP GRIS TOPO 5092/353 EA</v>
          </cell>
          <cell r="D5273">
            <v>0</v>
          </cell>
        </row>
        <row r="5274">
          <cell r="A5274" t="str">
            <v/>
          </cell>
          <cell r="B5274" t="str">
            <v>A. CGT5092375</v>
          </cell>
          <cell r="C5274" t="str">
            <v>CUELLO GRIS TOPO 5092-375</v>
          </cell>
          <cell r="D5274">
            <v>0</v>
          </cell>
        </row>
        <row r="5275">
          <cell r="A5275" t="str">
            <v/>
          </cell>
          <cell r="B5275" t="str">
            <v>A. CID450773</v>
          </cell>
          <cell r="C5275" t="str">
            <v>CIERRE INVISIBLE DESMONTABLE NEGRO</v>
          </cell>
          <cell r="D5275">
            <v>0</v>
          </cell>
        </row>
        <row r="5276">
          <cell r="A5276" t="str">
            <v/>
          </cell>
          <cell r="B5276" t="str">
            <v>A. CIERRES V</v>
          </cell>
          <cell r="C5276" t="str">
            <v>CIERRES VARIOS</v>
          </cell>
          <cell r="D5276">
            <v>0</v>
          </cell>
        </row>
        <row r="5277">
          <cell r="A5277" t="str">
            <v/>
          </cell>
          <cell r="B5277" t="str">
            <v>A. CIN AD954</v>
          </cell>
          <cell r="C5277" t="str">
            <v>CINTA ADHESIVA 4,5 CM</v>
          </cell>
          <cell r="D5277">
            <v>0</v>
          </cell>
        </row>
        <row r="5278">
          <cell r="A5278" t="str">
            <v/>
          </cell>
          <cell r="B5278" t="str">
            <v>A. CIN GROSS</v>
          </cell>
          <cell r="C5278" t="str">
            <v>CINTA GROSS 1,5CM</v>
          </cell>
          <cell r="D5278">
            <v>0</v>
          </cell>
        </row>
        <row r="5279">
          <cell r="A5279" t="str">
            <v/>
          </cell>
          <cell r="B5279" t="str">
            <v>A. CIN NATO N</v>
          </cell>
          <cell r="C5279" t="str">
            <v>CINTO NATO NEGRO</v>
          </cell>
          <cell r="D5279">
            <v>0</v>
          </cell>
        </row>
        <row r="5280">
          <cell r="A5280" t="str">
            <v/>
          </cell>
          <cell r="B5280" t="str">
            <v>A. CINT CB2CM</v>
          </cell>
          <cell r="C5280" t="str">
            <v>CINTA CUADRO BLANCA 2CM</v>
          </cell>
          <cell r="D5280">
            <v>0</v>
          </cell>
        </row>
        <row r="5281">
          <cell r="A5281" t="str">
            <v/>
          </cell>
          <cell r="B5281" t="str">
            <v>A. CINT CB4CM</v>
          </cell>
          <cell r="C5281" t="str">
            <v>CINTA CUADRO BLANCO 4CM</v>
          </cell>
          <cell r="D5281">
            <v>0</v>
          </cell>
        </row>
        <row r="5282">
          <cell r="A5282" t="str">
            <v/>
          </cell>
          <cell r="B5282" t="str">
            <v>A. CINT CN2CM</v>
          </cell>
          <cell r="C5282" t="str">
            <v>CINTA CUADRO NEGRA 2 CM</v>
          </cell>
          <cell r="D5282">
            <v>0</v>
          </cell>
        </row>
        <row r="5283">
          <cell r="A5283" t="str">
            <v/>
          </cell>
          <cell r="B5283" t="str">
            <v>A. CINT CN4CM</v>
          </cell>
          <cell r="C5283" t="str">
            <v>CINTA CUADRO NEGRA 4CM</v>
          </cell>
          <cell r="D5283">
            <v>0</v>
          </cell>
        </row>
        <row r="5284">
          <cell r="A5284" t="str">
            <v/>
          </cell>
          <cell r="B5284" t="str">
            <v>A. CINTA LA</v>
          </cell>
          <cell r="C5284" t="str">
            <v>CINTA LAUREADA AMARILLA</v>
          </cell>
          <cell r="D5284">
            <v>0</v>
          </cell>
        </row>
        <row r="5285">
          <cell r="A5285" t="str">
            <v/>
          </cell>
          <cell r="B5285" t="str">
            <v>A. CINTALN</v>
          </cell>
          <cell r="C5285" t="str">
            <v/>
          </cell>
          <cell r="D5285">
            <v>0</v>
          </cell>
        </row>
        <row r="5286">
          <cell r="A5286" t="str">
            <v/>
          </cell>
          <cell r="B5286" t="str">
            <v>A. COLLAR</v>
          </cell>
          <cell r="C5286" t="str">
            <v>COLLARIN</v>
          </cell>
          <cell r="D5286">
            <v>0</v>
          </cell>
        </row>
        <row r="5287">
          <cell r="A5287" t="str">
            <v/>
          </cell>
          <cell r="B5287" t="str">
            <v>A. CORDON NE</v>
          </cell>
          <cell r="C5287" t="str">
            <v>CORDON NEGRO</v>
          </cell>
          <cell r="D5287">
            <v>0</v>
          </cell>
        </row>
        <row r="5288">
          <cell r="A5288" t="str">
            <v/>
          </cell>
          <cell r="B5288" t="str">
            <v>A. CRDA451277</v>
          </cell>
          <cell r="C5288" t="str">
            <v>CIERRE REF DESM AZUL 0451277 CIF0056 YKK</v>
          </cell>
          <cell r="D5288">
            <v>0</v>
          </cell>
        </row>
        <row r="5289">
          <cell r="A5289" t="str">
            <v/>
          </cell>
          <cell r="B5289" t="str">
            <v>A. CRDG451177</v>
          </cell>
          <cell r="C5289" t="str">
            <v>CIERRE REF. DESM. GRIS 0451277 CIF 0056</v>
          </cell>
          <cell r="D5289">
            <v>0</v>
          </cell>
        </row>
        <row r="5290">
          <cell r="A5290" t="str">
            <v/>
          </cell>
          <cell r="B5290" t="str">
            <v>A. CRDG451277</v>
          </cell>
          <cell r="C5290" t="str">
            <v>CIERRE REF. DESM. GRIS 0451277</v>
          </cell>
          <cell r="D5290">
            <v>0</v>
          </cell>
        </row>
        <row r="5291">
          <cell r="A5291" t="str">
            <v/>
          </cell>
          <cell r="B5291" t="str">
            <v>A. CRDN045127</v>
          </cell>
          <cell r="C5291" t="str">
            <v>CIERRE REF. DESM. NEGRO 0451277 CIF0056</v>
          </cell>
          <cell r="D5291">
            <v>0</v>
          </cell>
        </row>
        <row r="5292">
          <cell r="A5292" t="str">
            <v/>
          </cell>
          <cell r="B5292" t="str">
            <v>A. DE473382 N</v>
          </cell>
          <cell r="C5292" t="str">
            <v>DESLIZADORES NEGRO</v>
          </cell>
          <cell r="D5292">
            <v>0</v>
          </cell>
        </row>
        <row r="5293">
          <cell r="A5293" t="str">
            <v/>
          </cell>
          <cell r="B5293" t="str">
            <v>A. ELA2CM 620</v>
          </cell>
          <cell r="C5293" t="str">
            <v>ELASTICO 2CM CRUDO</v>
          </cell>
          <cell r="D5293">
            <v>0</v>
          </cell>
        </row>
        <row r="5294">
          <cell r="A5294" t="str">
            <v/>
          </cell>
          <cell r="B5294" t="str">
            <v>A. ET COMP</v>
          </cell>
          <cell r="C5294" t="str">
            <v>ETIQUETA DE COMPOSICION</v>
          </cell>
          <cell r="D5294">
            <v>0</v>
          </cell>
        </row>
        <row r="5295">
          <cell r="A5295" t="str">
            <v/>
          </cell>
          <cell r="B5295" t="str">
            <v>A. ET TALL</v>
          </cell>
          <cell r="C5295" t="str">
            <v>ETIQUETA DE TALLE</v>
          </cell>
          <cell r="D5295">
            <v>0</v>
          </cell>
        </row>
        <row r="5296">
          <cell r="A5296" t="str">
            <v/>
          </cell>
          <cell r="B5296" t="str">
            <v>A. GAL SAR 1C</v>
          </cell>
          <cell r="C5296" t="str">
            <v>GALON SARGENTO 1-CABO</v>
          </cell>
          <cell r="D5296">
            <v>0</v>
          </cell>
        </row>
        <row r="5297">
          <cell r="A5297" t="str">
            <v/>
          </cell>
          <cell r="B5297" t="str">
            <v>A. GAL SARG</v>
          </cell>
          <cell r="C5297" t="str">
            <v>GALON SARGENTO</v>
          </cell>
          <cell r="D5297">
            <v>0</v>
          </cell>
        </row>
        <row r="5298">
          <cell r="A5298" t="str">
            <v/>
          </cell>
          <cell r="B5298" t="str">
            <v>A. GAL SAY C1</v>
          </cell>
          <cell r="C5298" t="str">
            <v>GALON SARGENTO AYTE-CABO1</v>
          </cell>
          <cell r="D5298">
            <v>0</v>
          </cell>
        </row>
        <row r="5299">
          <cell r="A5299" t="str">
            <v/>
          </cell>
          <cell r="B5299" t="str">
            <v>A. GRIF G NEG</v>
          </cell>
          <cell r="C5299" t="str">
            <v>GRIFA RERDA GRANDE NEGRO</v>
          </cell>
          <cell r="D5299">
            <v>0</v>
          </cell>
        </row>
        <row r="5300">
          <cell r="A5300" t="str">
            <v/>
          </cell>
          <cell r="B5300" t="str">
            <v>A. GRIF GC N</v>
          </cell>
          <cell r="C5300" t="str">
            <v>GRIFA REDA GOMA CHICA NEGRO</v>
          </cell>
          <cell r="D5300">
            <v>0</v>
          </cell>
        </row>
        <row r="5301">
          <cell r="A5301" t="str">
            <v/>
          </cell>
          <cell r="B5301" t="str">
            <v>A. HE AM 4266</v>
          </cell>
          <cell r="C5301" t="str">
            <v>HEBILLA CINTO AMERICANO NEGRO</v>
          </cell>
          <cell r="D5301">
            <v>0</v>
          </cell>
        </row>
        <row r="5302">
          <cell r="A5302" t="str">
            <v/>
          </cell>
          <cell r="B5302" t="str">
            <v>A. HE CAM4265</v>
          </cell>
          <cell r="C5302" t="str">
            <v>HEBILLA CINTO AMERICANO NEGRO</v>
          </cell>
          <cell r="D5302">
            <v>0</v>
          </cell>
        </row>
        <row r="5303">
          <cell r="A5303" t="str">
            <v/>
          </cell>
          <cell r="B5303" t="str">
            <v>A. HE H4583N</v>
          </cell>
          <cell r="C5303" t="str">
            <v>HEBILLA HEMBRA NEGRA</v>
          </cell>
          <cell r="D5303">
            <v>0</v>
          </cell>
        </row>
        <row r="5304">
          <cell r="A5304" t="str">
            <v/>
          </cell>
          <cell r="B5304" t="str">
            <v>A. HE M4583N</v>
          </cell>
          <cell r="C5304" t="str">
            <v>HEBILLA MACHO NEGRA</v>
          </cell>
          <cell r="D5304">
            <v>0</v>
          </cell>
        </row>
        <row r="5305">
          <cell r="A5305" t="str">
            <v/>
          </cell>
          <cell r="B5305" t="str">
            <v>A. HGGCY72</v>
          </cell>
          <cell r="C5305" t="str">
            <v>HILO GRIS GCY72 COA</v>
          </cell>
          <cell r="D5305">
            <v>0</v>
          </cell>
        </row>
        <row r="5306">
          <cell r="A5306" t="str">
            <v/>
          </cell>
          <cell r="B5306" t="str">
            <v>A. HGGCY83</v>
          </cell>
          <cell r="C5306" t="str">
            <v>HILO GRIS GCY83 COA</v>
          </cell>
          <cell r="D5306">
            <v>0</v>
          </cell>
        </row>
        <row r="5307">
          <cell r="A5307" t="str">
            <v/>
          </cell>
          <cell r="B5307" t="str">
            <v>A. HILOC1712</v>
          </cell>
          <cell r="C5307" t="str">
            <v>HILO BLANCO COA</v>
          </cell>
          <cell r="D5307">
            <v>0</v>
          </cell>
        </row>
        <row r="5308">
          <cell r="A5308" t="str">
            <v/>
          </cell>
          <cell r="B5308" t="str">
            <v>A. HNGCY84</v>
          </cell>
          <cell r="C5308" t="str">
            <v>HILO NEGRO GCY84</v>
          </cell>
          <cell r="D5308">
            <v>0</v>
          </cell>
        </row>
        <row r="5309">
          <cell r="A5309" t="str">
            <v/>
          </cell>
          <cell r="B5309" t="str">
            <v>A. HOM.AG M-A</v>
          </cell>
          <cell r="C5309" t="str">
            <v>HOMBRERA ALMA GALA</v>
          </cell>
          <cell r="D5309">
            <v>0</v>
          </cell>
        </row>
        <row r="5310">
          <cell r="A5310" t="str">
            <v/>
          </cell>
          <cell r="B5310" t="str">
            <v>A. HPG2250</v>
          </cell>
          <cell r="C5310" t="str">
            <v>HILO POLIESTER GRIS 2250</v>
          </cell>
          <cell r="D5310">
            <v>0</v>
          </cell>
        </row>
        <row r="5311">
          <cell r="A5311" t="str">
            <v/>
          </cell>
          <cell r="B5311" t="str">
            <v>A. HPN2250</v>
          </cell>
          <cell r="C5311" t="str">
            <v>HILO POLIESTER NEGRO 2250 COA</v>
          </cell>
          <cell r="D5311">
            <v>0</v>
          </cell>
        </row>
        <row r="5312">
          <cell r="A5312" t="str">
            <v/>
          </cell>
          <cell r="B5312" t="str">
            <v>A. PAS 4583N</v>
          </cell>
          <cell r="C5312" t="str">
            <v>PASADORES NEGRO</v>
          </cell>
          <cell r="D5312">
            <v>0</v>
          </cell>
        </row>
        <row r="5313">
          <cell r="A5313" t="str">
            <v/>
          </cell>
          <cell r="B5313" t="str">
            <v>A. PUNT.B5092</v>
          </cell>
          <cell r="C5313" t="str">
            <v>PUNTERAS BLANCAS EA</v>
          </cell>
          <cell r="D5313">
            <v>0</v>
          </cell>
        </row>
        <row r="5314">
          <cell r="A5314" t="str">
            <v/>
          </cell>
          <cell r="B5314" t="str">
            <v>A. TALL ADH</v>
          </cell>
          <cell r="C5314" t="str">
            <v>TALLES ADHESIVOS</v>
          </cell>
          <cell r="D5314">
            <v>0</v>
          </cell>
        </row>
        <row r="5315">
          <cell r="A5315" t="str">
            <v/>
          </cell>
          <cell r="B5315" t="str">
            <v>A. TALLEBOMB</v>
          </cell>
          <cell r="C5315" t="str">
            <v>TALLE BOMBACHA</v>
          </cell>
          <cell r="D5315">
            <v>0</v>
          </cell>
        </row>
        <row r="5316">
          <cell r="A5316" t="str">
            <v/>
          </cell>
          <cell r="B5316" t="str">
            <v>A. TIRA C</v>
          </cell>
          <cell r="C5316" t="str">
            <v>TIRA CUELLO</v>
          </cell>
          <cell r="D5316">
            <v>0</v>
          </cell>
        </row>
        <row r="5317">
          <cell r="A5317" t="str">
            <v/>
          </cell>
          <cell r="B5317" t="str">
            <v>A. VINR M6-1W</v>
          </cell>
          <cell r="C5317" t="str">
            <v>VISERA NO REVERSIBLE</v>
          </cell>
          <cell r="D5317">
            <v>0</v>
          </cell>
        </row>
        <row r="5318">
          <cell r="A5318" t="str">
            <v/>
          </cell>
          <cell r="B5318" t="str">
            <v>A. VIRE M-6-1</v>
          </cell>
          <cell r="C5318" t="str">
            <v>VISERA REVERSILE</v>
          </cell>
          <cell r="D5318">
            <v>0</v>
          </cell>
        </row>
        <row r="5319">
          <cell r="A5319" t="str">
            <v/>
          </cell>
          <cell r="B5319" t="str">
            <v>A.PUNT.G.5092</v>
          </cell>
          <cell r="C5319" t="str">
            <v>PUNTERAS GRISES EA</v>
          </cell>
          <cell r="D5319">
            <v>0</v>
          </cell>
        </row>
        <row r="5320">
          <cell r="A5320" t="str">
            <v/>
          </cell>
          <cell r="B5320" t="str">
            <v>A00010</v>
          </cell>
          <cell r="C5320" t="str">
            <v>CAMISA BLANCA MANGA CORTA SOLAPA LOGO BO</v>
          </cell>
          <cell r="D5320">
            <v>0</v>
          </cell>
        </row>
        <row r="5321">
          <cell r="A5321" t="str">
            <v/>
          </cell>
          <cell r="B5321" t="str">
            <v>A00011</v>
          </cell>
          <cell r="C5321" t="str">
            <v>CAMISA BLANCA MANGA CORTA SOLAPA LOGO BO</v>
          </cell>
          <cell r="D5321">
            <v>0</v>
          </cell>
        </row>
        <row r="5322">
          <cell r="A5322" t="str">
            <v/>
          </cell>
          <cell r="B5322" t="str">
            <v>A00012</v>
          </cell>
          <cell r="C5322" t="str">
            <v>PANT NEG C BOLS BOMB CLAS LAT SP</v>
          </cell>
          <cell r="D5322">
            <v>630.13</v>
          </cell>
        </row>
        <row r="5323">
          <cell r="A5323" t="str">
            <v/>
          </cell>
          <cell r="B5323" t="str">
            <v>A00013</v>
          </cell>
          <cell r="C5323" t="str">
            <v>PANT NEG C BOLS BOMB CLAS LAT SPB</v>
          </cell>
          <cell r="D5323">
            <v>678.62</v>
          </cell>
        </row>
        <row r="5324">
          <cell r="A5324" t="str">
            <v/>
          </cell>
          <cell r="B5324" t="str">
            <v>A00014</v>
          </cell>
          <cell r="C5324" t="str">
            <v>CINTURONNEGR HEBILLA METALICA</v>
          </cell>
          <cell r="D5324">
            <v>0</v>
          </cell>
        </row>
        <row r="5325">
          <cell r="A5325" t="str">
            <v/>
          </cell>
          <cell r="B5325" t="str">
            <v>A00015</v>
          </cell>
          <cell r="C5325" t="str">
            <v>CHOMBA DE PIQUE BLANCA C LOG BORD</v>
          </cell>
          <cell r="D5325">
            <v>366.9</v>
          </cell>
        </row>
        <row r="5326">
          <cell r="A5326" t="str">
            <v/>
          </cell>
          <cell r="B5326" t="str">
            <v>ABROJO 25MM</v>
          </cell>
          <cell r="C5326" t="str">
            <v/>
          </cell>
          <cell r="D5326">
            <v>0</v>
          </cell>
        </row>
        <row r="5327">
          <cell r="A5327" t="str">
            <v/>
          </cell>
          <cell r="B5327" t="str">
            <v>ABROJO 50MM</v>
          </cell>
          <cell r="C5327" t="str">
            <v/>
          </cell>
          <cell r="D5327">
            <v>0</v>
          </cell>
        </row>
        <row r="5328">
          <cell r="A5328" t="str">
            <v/>
          </cell>
          <cell r="B5328" t="str">
            <v>ABROJO 6CM</v>
          </cell>
          <cell r="C5328" t="str">
            <v/>
          </cell>
          <cell r="D5328">
            <v>0</v>
          </cell>
        </row>
        <row r="5329">
          <cell r="A5329" t="str">
            <v/>
          </cell>
          <cell r="B5329" t="str">
            <v>ABROJO 8CM</v>
          </cell>
          <cell r="C5329" t="str">
            <v/>
          </cell>
          <cell r="D5329">
            <v>0</v>
          </cell>
        </row>
        <row r="5330">
          <cell r="A5330" t="str">
            <v/>
          </cell>
          <cell r="B5330" t="str">
            <v>ADHESIVO</v>
          </cell>
          <cell r="C5330" t="str">
            <v/>
          </cell>
          <cell r="D5330">
            <v>0</v>
          </cell>
        </row>
        <row r="5331">
          <cell r="A5331" t="str">
            <v/>
          </cell>
          <cell r="B5331" t="str">
            <v>AJUSTE CONTEO</v>
          </cell>
          <cell r="C5331" t="str">
            <v>2301333</v>
          </cell>
          <cell r="D5331">
            <v>0</v>
          </cell>
        </row>
        <row r="5332">
          <cell r="A5332" t="str">
            <v/>
          </cell>
          <cell r="B5332" t="str">
            <v>AJUSTECAJA</v>
          </cell>
          <cell r="C5332" t="str">
            <v>AJUSTE DE CAJA</v>
          </cell>
          <cell r="D5332">
            <v>0</v>
          </cell>
        </row>
        <row r="5333">
          <cell r="A5333" t="str">
            <v/>
          </cell>
          <cell r="B5333" t="str">
            <v>ARTCOD</v>
          </cell>
          <cell r="C5333" t="str">
            <v>artdes</v>
          </cell>
          <cell r="D5333">
            <v>0</v>
          </cell>
        </row>
        <row r="5334">
          <cell r="A5334" t="str">
            <v/>
          </cell>
          <cell r="B5334" t="str">
            <v>AVIOS</v>
          </cell>
          <cell r="C5334" t="str">
            <v>AVIOS</v>
          </cell>
          <cell r="D5334">
            <v>0</v>
          </cell>
        </row>
        <row r="5335">
          <cell r="A5335" t="str">
            <v/>
          </cell>
          <cell r="B5335" t="str">
            <v>BAND</v>
          </cell>
          <cell r="C5335" t="str">
            <v>BANDERA TALLER</v>
          </cell>
          <cell r="D5335">
            <v>0</v>
          </cell>
        </row>
        <row r="5336">
          <cell r="A5336" t="str">
            <v/>
          </cell>
          <cell r="B5336" t="str">
            <v>BANDE EA051</v>
          </cell>
          <cell r="C5336" t="str">
            <v>BANDERA ECONOMICA ARGENTINA</v>
          </cell>
          <cell r="D5336">
            <v>0</v>
          </cell>
        </row>
        <row r="5337">
          <cell r="A5337" t="str">
            <v/>
          </cell>
          <cell r="B5337" t="str">
            <v>BOLS.</v>
          </cell>
          <cell r="C5337" t="str">
            <v>BOLSA TRANSPARENTE</v>
          </cell>
          <cell r="D5337">
            <v>0</v>
          </cell>
        </row>
        <row r="5338">
          <cell r="A5338" t="str">
            <v/>
          </cell>
          <cell r="B5338" t="str">
            <v>BOLSA</v>
          </cell>
          <cell r="C5338" t="str">
            <v/>
          </cell>
          <cell r="D5338">
            <v>0</v>
          </cell>
        </row>
        <row r="5339">
          <cell r="A5339" t="str">
            <v/>
          </cell>
          <cell r="B5339" t="str">
            <v>BOMB CLAS RIP</v>
          </cell>
          <cell r="C5339" t="str">
            <v/>
          </cell>
          <cell r="D5339">
            <v>0</v>
          </cell>
        </row>
        <row r="5340">
          <cell r="A5340" t="str">
            <v/>
          </cell>
          <cell r="B5340" t="str">
            <v>BORDAR REMERA</v>
          </cell>
          <cell r="C5340" t="str">
            <v/>
          </cell>
          <cell r="D5340">
            <v>0</v>
          </cell>
        </row>
        <row r="5341">
          <cell r="A5341" t="str">
            <v/>
          </cell>
          <cell r="B5341" t="str">
            <v>BOTO. 001</v>
          </cell>
          <cell r="C5341" t="str">
            <v>BOTON PERLADO CELESTE POLICIAL 16MM</v>
          </cell>
          <cell r="D5341">
            <v>0</v>
          </cell>
        </row>
        <row r="5342">
          <cell r="A5342" t="str">
            <v/>
          </cell>
          <cell r="B5342" t="str">
            <v>BOTON</v>
          </cell>
          <cell r="C5342" t="str">
            <v/>
          </cell>
          <cell r="D5342">
            <v>0</v>
          </cell>
        </row>
        <row r="5343">
          <cell r="A5343" t="str">
            <v/>
          </cell>
          <cell r="B5343" t="str">
            <v>C1120001</v>
          </cell>
          <cell r="C5343" t="str">
            <v>CORTE BOMBACHAS CONDOR AZUL</v>
          </cell>
          <cell r="D5343">
            <v>0</v>
          </cell>
        </row>
        <row r="5344">
          <cell r="A5344" t="str">
            <v/>
          </cell>
          <cell r="B5344" t="str">
            <v>CA0001</v>
          </cell>
          <cell r="C5344" t="str">
            <v>CAMISA BLANCA MANGA LARGA LOGO 36/44</v>
          </cell>
          <cell r="D5344">
            <v>0</v>
          </cell>
        </row>
        <row r="5345">
          <cell r="A5345" t="str">
            <v/>
          </cell>
          <cell r="B5345" t="str">
            <v>CA002</v>
          </cell>
          <cell r="C5345" t="str">
            <v>CAMISA BLANCA MANGA LARGA LOGO 46/50</v>
          </cell>
          <cell r="D5345">
            <v>0</v>
          </cell>
        </row>
        <row r="5346">
          <cell r="A5346" t="str">
            <v/>
          </cell>
          <cell r="B5346" t="str">
            <v>CA003</v>
          </cell>
          <cell r="C5346" t="str">
            <v>PANT NEGRO CON BOLSILLO LAT 36/48</v>
          </cell>
          <cell r="D5346">
            <v>0</v>
          </cell>
        </row>
        <row r="5347">
          <cell r="A5347" t="str">
            <v/>
          </cell>
          <cell r="B5347" t="str">
            <v>CA004</v>
          </cell>
          <cell r="C5347" t="str">
            <v>PANT NEGRO CON BOLSILLOS LAT 50/54</v>
          </cell>
          <cell r="D5347">
            <v>0</v>
          </cell>
        </row>
        <row r="5348">
          <cell r="A5348" t="str">
            <v/>
          </cell>
          <cell r="B5348" t="str">
            <v>CA005</v>
          </cell>
          <cell r="C5348" t="str">
            <v>TRICOTA NEGRA FORRADA C LOGO</v>
          </cell>
          <cell r="D5348">
            <v>0</v>
          </cell>
        </row>
        <row r="5349">
          <cell r="A5349" t="str">
            <v/>
          </cell>
          <cell r="B5349" t="str">
            <v>CA006</v>
          </cell>
          <cell r="C5349" t="str">
            <v>CAMP LARGO C BOLS CAPUCH LOGO</v>
          </cell>
          <cell r="D5349">
            <v>0</v>
          </cell>
        </row>
        <row r="5350">
          <cell r="A5350" t="str">
            <v/>
          </cell>
          <cell r="B5350" t="str">
            <v>CA007</v>
          </cell>
          <cell r="C5350" t="str">
            <v>CHALECO NEGRO CON LOGO</v>
          </cell>
          <cell r="D5350">
            <v>0</v>
          </cell>
        </row>
        <row r="5351">
          <cell r="A5351" t="str">
            <v/>
          </cell>
          <cell r="B5351" t="str">
            <v>CA008</v>
          </cell>
          <cell r="C5351" t="str">
            <v>CAMP TERMICAS XL</v>
          </cell>
          <cell r="D5351">
            <v>0</v>
          </cell>
        </row>
        <row r="5352">
          <cell r="A5352" t="str">
            <v/>
          </cell>
          <cell r="B5352" t="str">
            <v>CA009</v>
          </cell>
          <cell r="C5352" t="str">
            <v>CAMP TERMICAS XXL</v>
          </cell>
          <cell r="D5352">
            <v>0</v>
          </cell>
        </row>
        <row r="5353">
          <cell r="A5353" t="str">
            <v/>
          </cell>
          <cell r="B5353" t="str">
            <v>CA010</v>
          </cell>
          <cell r="C5353" t="str">
            <v>TRICOTA</v>
          </cell>
          <cell r="D5353">
            <v>0</v>
          </cell>
        </row>
        <row r="5354">
          <cell r="A5354" t="str">
            <v/>
          </cell>
          <cell r="B5354" t="str">
            <v>CA011</v>
          </cell>
          <cell r="C5354" t="str">
            <v>NO USAR</v>
          </cell>
          <cell r="D5354">
            <v>0</v>
          </cell>
        </row>
        <row r="5355">
          <cell r="A5355" t="str">
            <v/>
          </cell>
          <cell r="B5355" t="str">
            <v>CA012</v>
          </cell>
          <cell r="C5355" t="str">
            <v>NO USAR</v>
          </cell>
          <cell r="D5355">
            <v>0</v>
          </cell>
        </row>
        <row r="5356">
          <cell r="A5356" t="str">
            <v/>
          </cell>
          <cell r="B5356" t="str">
            <v>CA013</v>
          </cell>
          <cell r="C5356" t="str">
            <v>NO USAR</v>
          </cell>
          <cell r="D5356">
            <v>0</v>
          </cell>
        </row>
        <row r="5357">
          <cell r="A5357" t="str">
            <v/>
          </cell>
          <cell r="B5357" t="str">
            <v>CA014</v>
          </cell>
          <cell r="C5357" t="str">
            <v>BOMB CLAS 46</v>
          </cell>
          <cell r="D5357">
            <v>637.46</v>
          </cell>
        </row>
        <row r="5358">
          <cell r="A5358" t="str">
            <v/>
          </cell>
          <cell r="B5358" t="str">
            <v>CA015</v>
          </cell>
          <cell r="C5358" t="str">
            <v>BOMB CLAS 56</v>
          </cell>
          <cell r="D5358">
            <v>703.87</v>
          </cell>
        </row>
        <row r="5359">
          <cell r="A5359" t="str">
            <v/>
          </cell>
          <cell r="B5359" t="str">
            <v>CA016</v>
          </cell>
          <cell r="C5359" t="str">
            <v>BOMB CLAS 56</v>
          </cell>
          <cell r="D5359">
            <v>743.71</v>
          </cell>
        </row>
        <row r="5360">
          <cell r="A5360" t="str">
            <v/>
          </cell>
          <cell r="B5360" t="str">
            <v>CA017</v>
          </cell>
          <cell r="C5360" t="str">
            <v>BORCEGUI</v>
          </cell>
          <cell r="D5360">
            <v>0</v>
          </cell>
        </row>
        <row r="5361">
          <cell r="A5361" t="str">
            <v/>
          </cell>
          <cell r="B5361" t="str">
            <v>CAMI BLA REG</v>
          </cell>
          <cell r="C5361" t="str">
            <v>CAMISA BLANCA UNIFORME REGLAMENTARIA</v>
          </cell>
          <cell r="D5361">
            <v>0</v>
          </cell>
        </row>
        <row r="5362">
          <cell r="A5362" t="str">
            <v/>
          </cell>
          <cell r="B5362" t="str">
            <v>CAMI BLA UNI</v>
          </cell>
          <cell r="C5362" t="str">
            <v>CAMISA BLANCA UNIFORME REGLAMENTARIA</v>
          </cell>
          <cell r="D5362">
            <v>0</v>
          </cell>
        </row>
        <row r="5363">
          <cell r="A5363" t="str">
            <v/>
          </cell>
          <cell r="B5363" t="str">
            <v>CAMI MC COM</v>
          </cell>
          <cell r="C5363" t="str">
            <v>CAMISA MANGA CORTA COMBINADA</v>
          </cell>
          <cell r="D5363">
            <v>0</v>
          </cell>
        </row>
        <row r="5364">
          <cell r="A5364" t="str">
            <v/>
          </cell>
          <cell r="B5364" t="str">
            <v>CAMI ML CELE</v>
          </cell>
          <cell r="C5364" t="str">
            <v>NO USAR</v>
          </cell>
          <cell r="D5364">
            <v>0</v>
          </cell>
        </row>
        <row r="5365">
          <cell r="A5365" t="str">
            <v/>
          </cell>
          <cell r="B5365" t="str">
            <v>CAMI MLBAT CE</v>
          </cell>
          <cell r="C5365" t="str">
            <v>NO USAR</v>
          </cell>
          <cell r="D5365">
            <v>0</v>
          </cell>
        </row>
        <row r="5366">
          <cell r="A5366" t="str">
            <v/>
          </cell>
          <cell r="B5366" t="str">
            <v>CAMIDEF</v>
          </cell>
          <cell r="C5366" t="str">
            <v>CAMISA DEFENSA CIVIL MUNI GUAYMALLEN</v>
          </cell>
          <cell r="D5366">
            <v>0</v>
          </cell>
        </row>
        <row r="5367">
          <cell r="A5367" t="str">
            <v/>
          </cell>
          <cell r="B5367" t="str">
            <v>CAMITRA</v>
          </cell>
          <cell r="C5367" t="str">
            <v>CAMISA GRIS TRANSITO MUNI GUAYMALLEN</v>
          </cell>
          <cell r="D5367">
            <v>0</v>
          </cell>
        </row>
        <row r="5368">
          <cell r="A5368" t="str">
            <v/>
          </cell>
          <cell r="B5368" t="str">
            <v>CAPO GAL UNI</v>
          </cell>
          <cell r="C5368" t="str">
            <v>PAR CAPONAS GALA P/UNIF C/EMBLEMA DE BAN</v>
          </cell>
          <cell r="D5368">
            <v>0</v>
          </cell>
        </row>
        <row r="5369">
          <cell r="A5369" t="str">
            <v/>
          </cell>
          <cell r="B5369" t="str">
            <v>CART.</v>
          </cell>
          <cell r="C5369" t="str">
            <v>CARTON</v>
          </cell>
          <cell r="D5369">
            <v>0</v>
          </cell>
        </row>
        <row r="5370">
          <cell r="A5370" t="str">
            <v/>
          </cell>
          <cell r="B5370" t="str">
            <v>CARTON</v>
          </cell>
          <cell r="C5370" t="str">
            <v/>
          </cell>
          <cell r="D5370">
            <v>0</v>
          </cell>
        </row>
        <row r="5371">
          <cell r="A5371" t="str">
            <v/>
          </cell>
          <cell r="B5371" t="str">
            <v>CHAQ GAL MUSI</v>
          </cell>
          <cell r="C5371" t="str">
            <v>CHAQUETILLA GALA BANDA DE MUSICA</v>
          </cell>
          <cell r="D5371">
            <v>0</v>
          </cell>
        </row>
        <row r="5372">
          <cell r="A5372" t="str">
            <v/>
          </cell>
          <cell r="B5372" t="str">
            <v>CHOM CON POL</v>
          </cell>
          <cell r="C5372" t="str">
            <v>CHOMBA CON POLO</v>
          </cell>
          <cell r="D5372">
            <v>398.42</v>
          </cell>
        </row>
        <row r="5373">
          <cell r="A5373" t="str">
            <v/>
          </cell>
          <cell r="B5373" t="str">
            <v>CIERRE</v>
          </cell>
          <cell r="C5373" t="str">
            <v/>
          </cell>
          <cell r="D5373">
            <v>0</v>
          </cell>
        </row>
        <row r="5374">
          <cell r="A5374" t="str">
            <v/>
          </cell>
          <cell r="B5374" t="str">
            <v>CINT GAL HEB</v>
          </cell>
          <cell r="C5374" t="str">
            <v>CINTURON DE GALA CON HEBILLA</v>
          </cell>
          <cell r="D5374">
            <v>0</v>
          </cell>
        </row>
        <row r="5375">
          <cell r="A5375" t="str">
            <v/>
          </cell>
          <cell r="B5375" t="str">
            <v>COLL.</v>
          </cell>
          <cell r="C5375" t="str">
            <v>COLLARIN</v>
          </cell>
          <cell r="D5375">
            <v>0</v>
          </cell>
        </row>
        <row r="5376">
          <cell r="A5376" t="str">
            <v/>
          </cell>
          <cell r="B5376" t="str">
            <v>CORB NEG UNI</v>
          </cell>
          <cell r="C5376" t="str">
            <v>CORBATA NEGRA DE UNIFORME</v>
          </cell>
          <cell r="D5376">
            <v>0</v>
          </cell>
        </row>
        <row r="5377">
          <cell r="A5377" t="str">
            <v/>
          </cell>
          <cell r="B5377" t="str">
            <v>CORBA NEG UNI</v>
          </cell>
          <cell r="C5377" t="str">
            <v>CORBATAS NEGRAS UNIFORME</v>
          </cell>
          <cell r="D5377">
            <v>0</v>
          </cell>
        </row>
        <row r="5378">
          <cell r="A5378" t="str">
            <v/>
          </cell>
          <cell r="B5378" t="str">
            <v>CUEL.</v>
          </cell>
          <cell r="C5378" t="str">
            <v>CUELLO PARA CAMISA</v>
          </cell>
          <cell r="D5378">
            <v>0</v>
          </cell>
        </row>
        <row r="5379">
          <cell r="A5379" t="str">
            <v/>
          </cell>
          <cell r="B5379" t="str">
            <v>DARIO123</v>
          </cell>
          <cell r="C5379" t="str">
            <v>ART PARA PRUEBA</v>
          </cell>
          <cell r="D5379">
            <v>160.69</v>
          </cell>
        </row>
        <row r="5380">
          <cell r="A5380" t="str">
            <v/>
          </cell>
          <cell r="B5380" t="str">
            <v>ELASTICO</v>
          </cell>
          <cell r="C5380" t="str">
            <v/>
          </cell>
          <cell r="D5380">
            <v>0</v>
          </cell>
        </row>
        <row r="5381">
          <cell r="A5381" t="str">
            <v/>
          </cell>
          <cell r="B5381" t="str">
            <v>ENTR. BOLS.</v>
          </cell>
          <cell r="C5381" t="str">
            <v>ENTRETELA TAPA BOLSILLO</v>
          </cell>
          <cell r="D5381">
            <v>0</v>
          </cell>
        </row>
        <row r="5382">
          <cell r="A5382" t="str">
            <v/>
          </cell>
          <cell r="B5382" t="str">
            <v>ENTR. CART.</v>
          </cell>
          <cell r="C5382" t="str">
            <v>ENTRETELA PARA CARTERON</v>
          </cell>
          <cell r="D5382">
            <v>0</v>
          </cell>
        </row>
        <row r="5383">
          <cell r="A5383" t="str">
            <v/>
          </cell>
          <cell r="B5383" t="str">
            <v>ENVIO</v>
          </cell>
          <cell r="C5383" t="str">
            <v>GASTO "ENVIO DE MERCADERIA"</v>
          </cell>
          <cell r="D5383">
            <v>500</v>
          </cell>
        </row>
        <row r="5384">
          <cell r="A5384" t="str">
            <v/>
          </cell>
          <cell r="B5384" t="str">
            <v>ET. COMP</v>
          </cell>
          <cell r="C5384" t="str">
            <v>ETIQ. COMPOSICION</v>
          </cell>
          <cell r="D5384">
            <v>0</v>
          </cell>
        </row>
        <row r="5385">
          <cell r="A5385" t="str">
            <v/>
          </cell>
          <cell r="B5385" t="str">
            <v>ET. COMPOSICI</v>
          </cell>
          <cell r="C5385" t="str">
            <v/>
          </cell>
          <cell r="D5385">
            <v>0</v>
          </cell>
        </row>
        <row r="5386">
          <cell r="A5386" t="str">
            <v/>
          </cell>
          <cell r="B5386" t="str">
            <v>ETIQ RERDA</v>
          </cell>
          <cell r="C5386" t="str">
            <v/>
          </cell>
          <cell r="D5386">
            <v>0</v>
          </cell>
        </row>
        <row r="5387">
          <cell r="A5387" t="str">
            <v/>
          </cell>
          <cell r="B5387" t="str">
            <v>ETIQ. RERDA</v>
          </cell>
          <cell r="C5387" t="str">
            <v>ETIQUETA DE RERDA</v>
          </cell>
          <cell r="D5387">
            <v>0</v>
          </cell>
        </row>
        <row r="5388">
          <cell r="A5388" t="str">
            <v/>
          </cell>
          <cell r="B5388" t="str">
            <v>ETIQ. TALLE</v>
          </cell>
          <cell r="C5388" t="str">
            <v>ETIQUETA DE TALLE</v>
          </cell>
          <cell r="D5388">
            <v>0</v>
          </cell>
        </row>
        <row r="5389">
          <cell r="A5389" t="str">
            <v/>
          </cell>
          <cell r="B5389" t="str">
            <v>FLETE</v>
          </cell>
          <cell r="C5389" t="str">
            <v>FLETE</v>
          </cell>
          <cell r="D5389">
            <v>0</v>
          </cell>
        </row>
        <row r="5390">
          <cell r="A5390" t="str">
            <v/>
          </cell>
          <cell r="B5390" t="str">
            <v>GABARDINA</v>
          </cell>
          <cell r="C5390" t="str">
            <v>TELA GABARDINA DE SEGUNDA INT</v>
          </cell>
          <cell r="D5390">
            <v>0</v>
          </cell>
        </row>
        <row r="5391">
          <cell r="A5391" t="str">
            <v/>
          </cell>
          <cell r="B5391" t="str">
            <v>GASTO</v>
          </cell>
          <cell r="C5391" t="str">
            <v>GASTO ADMINISTRATIVO</v>
          </cell>
          <cell r="D5391">
            <v>0</v>
          </cell>
        </row>
        <row r="5392">
          <cell r="A5392" t="str">
            <v/>
          </cell>
          <cell r="B5392" t="str">
            <v>GASTO ENVIO</v>
          </cell>
          <cell r="C5392" t="str">
            <v>NO USARRRRRRRRRRRRR</v>
          </cell>
          <cell r="D5392">
            <v>0</v>
          </cell>
        </row>
        <row r="5393">
          <cell r="A5393" t="str">
            <v/>
          </cell>
          <cell r="B5393" t="str">
            <v>GOR ALG POLY</v>
          </cell>
          <cell r="C5393" t="str">
            <v>GORRITA ALGODON POLYESTER BORDADAS</v>
          </cell>
          <cell r="D5393">
            <v>0</v>
          </cell>
        </row>
        <row r="5394">
          <cell r="A5394" t="str">
            <v/>
          </cell>
          <cell r="B5394" t="str">
            <v>GORR GAL ATR</v>
          </cell>
          <cell r="C5394" t="str">
            <v>GORRA DE GALA COMPLETA C/ATRIBUTOS</v>
          </cell>
          <cell r="D5394">
            <v>0</v>
          </cell>
        </row>
        <row r="5395">
          <cell r="A5395" t="str">
            <v/>
          </cell>
          <cell r="B5395" t="str">
            <v>GORR GAL COMP</v>
          </cell>
          <cell r="C5395" t="str">
            <v>GORRITA GALA OFICIAL COMPLETA CON ATRIBU</v>
          </cell>
          <cell r="D5395">
            <v>0</v>
          </cell>
        </row>
        <row r="5396">
          <cell r="A5396" t="str">
            <v/>
          </cell>
          <cell r="B5396" t="str">
            <v>GORRA</v>
          </cell>
          <cell r="C5396" t="str">
            <v>GORRA</v>
          </cell>
          <cell r="D5396">
            <v>0</v>
          </cell>
        </row>
        <row r="5397">
          <cell r="A5397" t="str">
            <v/>
          </cell>
          <cell r="B5397" t="str">
            <v>GORRAS</v>
          </cell>
          <cell r="C5397" t="str">
            <v/>
          </cell>
          <cell r="D5397">
            <v>0</v>
          </cell>
        </row>
        <row r="5398">
          <cell r="A5398" t="str">
            <v/>
          </cell>
          <cell r="B5398" t="str">
            <v>HEBILLA5494/2</v>
          </cell>
          <cell r="C5398" t="str">
            <v>HEBILLA 5494/2</v>
          </cell>
          <cell r="D5398">
            <v>0</v>
          </cell>
        </row>
        <row r="5399">
          <cell r="A5399" t="str">
            <v/>
          </cell>
          <cell r="B5399" t="str">
            <v>HEBILLA5494/3</v>
          </cell>
          <cell r="C5399" t="str">
            <v>HEBILLA 5494/3</v>
          </cell>
          <cell r="D5399">
            <v>0</v>
          </cell>
        </row>
        <row r="5400">
          <cell r="A5400" t="str">
            <v/>
          </cell>
          <cell r="B5400" t="str">
            <v>HEBILLA5646</v>
          </cell>
          <cell r="C5400" t="str">
            <v>HEBILLA 5646</v>
          </cell>
          <cell r="D5400">
            <v>0</v>
          </cell>
        </row>
        <row r="5401">
          <cell r="A5401" t="str">
            <v/>
          </cell>
          <cell r="B5401" t="str">
            <v>HEBILLA5664</v>
          </cell>
          <cell r="C5401" t="str">
            <v>HEBILLA 5664</v>
          </cell>
          <cell r="D5401">
            <v>0</v>
          </cell>
        </row>
        <row r="5402">
          <cell r="A5402" t="str">
            <v/>
          </cell>
          <cell r="B5402" t="str">
            <v>L230188804</v>
          </cell>
          <cell r="C5402" t="str">
            <v>TRICOTA C/ POLERA FORRADA AZUL L</v>
          </cell>
          <cell r="D5402">
            <v>0</v>
          </cell>
        </row>
        <row r="5403">
          <cell r="A5403" t="str">
            <v/>
          </cell>
          <cell r="B5403" t="str">
            <v>L412085044</v>
          </cell>
          <cell r="C5403" t="str">
            <v>NO USAR</v>
          </cell>
          <cell r="D5403">
            <v>0</v>
          </cell>
        </row>
        <row r="5404">
          <cell r="A5404" t="str">
            <v/>
          </cell>
          <cell r="B5404" t="str">
            <v>MUESTRA</v>
          </cell>
          <cell r="C5404" t="str">
            <v>MUESTRA TELA</v>
          </cell>
          <cell r="D5404">
            <v>0</v>
          </cell>
        </row>
        <row r="5405">
          <cell r="A5405" t="str">
            <v/>
          </cell>
          <cell r="B5405" t="str">
            <v>P101495</v>
          </cell>
          <cell r="C5405" t="str">
            <v>GABARDINA</v>
          </cell>
          <cell r="D5405">
            <v>0</v>
          </cell>
        </row>
        <row r="5406">
          <cell r="A5406" t="str">
            <v/>
          </cell>
          <cell r="B5406" t="str">
            <v>PALE OFI AYU</v>
          </cell>
          <cell r="C5406" t="str">
            <v>PAR DE PALETAS OFICIAL AYUDANTE</v>
          </cell>
          <cell r="D5406">
            <v>0</v>
          </cell>
        </row>
        <row r="5407">
          <cell r="A5407" t="str">
            <v/>
          </cell>
          <cell r="B5407" t="str">
            <v>PANT GAB MAS</v>
          </cell>
          <cell r="C5407" t="str">
            <v>PANT UNIFORME GAB. MASCULINO</v>
          </cell>
          <cell r="D5407">
            <v>0</v>
          </cell>
        </row>
        <row r="5408">
          <cell r="A5408" t="str">
            <v/>
          </cell>
          <cell r="B5408" t="str">
            <v>PANT UNI GAB</v>
          </cell>
          <cell r="C5408" t="str">
            <v>PANT UNIFORME GABARDINA</v>
          </cell>
          <cell r="D5408">
            <v>0</v>
          </cell>
        </row>
        <row r="5409">
          <cell r="A5409" t="str">
            <v/>
          </cell>
          <cell r="B5409" t="str">
            <v>PEDI</v>
          </cell>
          <cell r="C5409" t="str">
            <v>PEDIDO EN PROCESO</v>
          </cell>
          <cell r="D5409">
            <v>0</v>
          </cell>
        </row>
        <row r="5410">
          <cell r="A5410" t="str">
            <v/>
          </cell>
          <cell r="B5410" t="str">
            <v>POLL UNI FEM</v>
          </cell>
          <cell r="C5410" t="str">
            <v>POLLERAS REGLAMENTARIAS UNI. FEMENINO</v>
          </cell>
          <cell r="D5410">
            <v>0</v>
          </cell>
        </row>
        <row r="5411">
          <cell r="A5411" t="str">
            <v/>
          </cell>
          <cell r="B5411" t="str">
            <v>PRUEBA</v>
          </cell>
          <cell r="C5411" t="str">
            <v>ARTICULO PRUEBA</v>
          </cell>
          <cell r="D5411">
            <v>0</v>
          </cell>
        </row>
        <row r="5412">
          <cell r="A5412" t="str">
            <v/>
          </cell>
          <cell r="B5412" t="str">
            <v>PUNO</v>
          </cell>
          <cell r="C5412" t="str">
            <v/>
          </cell>
          <cell r="D5412">
            <v>0</v>
          </cell>
        </row>
        <row r="5413">
          <cell r="A5413" t="str">
            <v/>
          </cell>
          <cell r="B5413" t="str">
            <v>PUNT. CUELL.</v>
          </cell>
          <cell r="C5413" t="str">
            <v>PUENTERA DE CUELLO (DCHA + IZQ)</v>
          </cell>
          <cell r="D5413">
            <v>0</v>
          </cell>
        </row>
        <row r="5414">
          <cell r="A5414" t="str">
            <v/>
          </cell>
          <cell r="B5414" t="str">
            <v>REME BEI LOG</v>
          </cell>
          <cell r="C5414" t="str">
            <v>REMERA BEIG CON LOGO</v>
          </cell>
          <cell r="D5414">
            <v>0</v>
          </cell>
        </row>
        <row r="5415">
          <cell r="A5415" t="str">
            <v/>
          </cell>
          <cell r="B5415" t="str">
            <v>REMERA</v>
          </cell>
          <cell r="C5415" t="str">
            <v>REMERA</v>
          </cell>
          <cell r="D5415">
            <v>0</v>
          </cell>
        </row>
        <row r="5416">
          <cell r="A5416" t="str">
            <v/>
          </cell>
          <cell r="B5416" t="str">
            <v>REMERA MC GRI</v>
          </cell>
          <cell r="C5416" t="str">
            <v>REMERA MC GRIS TOPO PENITENCIARIA RG</v>
          </cell>
          <cell r="D5416">
            <v>0</v>
          </cell>
        </row>
        <row r="5417">
          <cell r="A5417" t="str">
            <v/>
          </cell>
          <cell r="B5417" t="str">
            <v>RET JUJUY 1</v>
          </cell>
          <cell r="C5417" t="str">
            <v>RETENCION AL PERS POL ENERO 2016</v>
          </cell>
          <cell r="D5417">
            <v>0</v>
          </cell>
        </row>
        <row r="5418">
          <cell r="A5418" t="str">
            <v/>
          </cell>
          <cell r="B5418" t="str">
            <v>RET JUJUY 2</v>
          </cell>
          <cell r="C5418" t="str">
            <v>RETENCION AL PERS POL JUNIO 2015</v>
          </cell>
          <cell r="D5418">
            <v>0</v>
          </cell>
        </row>
        <row r="5419">
          <cell r="A5419" t="str">
            <v/>
          </cell>
          <cell r="B5419" t="str">
            <v>ROMPEVIENTO</v>
          </cell>
          <cell r="C5419" t="str">
            <v>ROMPEVIENTO</v>
          </cell>
          <cell r="D5419">
            <v>0</v>
          </cell>
        </row>
        <row r="5420">
          <cell r="A5420" t="str">
            <v/>
          </cell>
          <cell r="B5420" t="str">
            <v>SILVATO</v>
          </cell>
          <cell r="C5420" t="str">
            <v>SILVATO</v>
          </cell>
          <cell r="D5420">
            <v>0</v>
          </cell>
        </row>
        <row r="5421">
          <cell r="A5421" t="str">
            <v/>
          </cell>
          <cell r="B5421" t="str">
            <v>T. ALPA1234</v>
          </cell>
          <cell r="C5421" t="str">
            <v>ALPACUNA AZUL 1234</v>
          </cell>
          <cell r="D5421">
            <v>0</v>
          </cell>
        </row>
        <row r="5422">
          <cell r="A5422" t="str">
            <v/>
          </cell>
          <cell r="B5422" t="str">
            <v>TALLE</v>
          </cell>
          <cell r="C5422" t="str">
            <v/>
          </cell>
          <cell r="D5422">
            <v>0</v>
          </cell>
        </row>
        <row r="5423">
          <cell r="A5423" t="str">
            <v/>
          </cell>
          <cell r="B5423" t="str">
            <v>TIRA CUELL.</v>
          </cell>
          <cell r="C5423" t="str">
            <v>TIRILLA - TIRA DE CUELLO</v>
          </cell>
          <cell r="D5423">
            <v>0</v>
          </cell>
        </row>
        <row r="5424">
          <cell r="A5424" t="str">
            <v/>
          </cell>
          <cell r="B5424" t="str">
            <v>TIRA PUNO</v>
          </cell>
          <cell r="C5424" t="str">
            <v/>
          </cell>
          <cell r="D5424">
            <v>0</v>
          </cell>
        </row>
        <row r="5425">
          <cell r="A5425" t="str">
            <v/>
          </cell>
          <cell r="B5425" t="str">
            <v>VIVO AZUL</v>
          </cell>
          <cell r="C5425" t="str">
            <v/>
          </cell>
          <cell r="D5425">
            <v>0</v>
          </cell>
        </row>
        <row r="5426">
          <cell r="A5426" t="str">
            <v/>
          </cell>
          <cell r="B5426" t="str">
            <v>VIVO NEGRO</v>
          </cell>
          <cell r="C5426" t="str">
            <v/>
          </cell>
          <cell r="D5426">
            <v>0</v>
          </cell>
        </row>
        <row r="5427">
          <cell r="A5427" t="str">
            <v/>
          </cell>
          <cell r="B5427" t="str">
            <v>X</v>
          </cell>
          <cell r="C5427" t="str">
            <v/>
          </cell>
          <cell r="D5427">
            <v>0</v>
          </cell>
        </row>
        <row r="5428">
          <cell r="A5428" t="str">
            <v/>
          </cell>
          <cell r="B5428" t="str">
            <v>ZAPA REG FEM</v>
          </cell>
          <cell r="C5428" t="str">
            <v>ZAPATO REGLAMENTARIO UNIFORME FEMENINO</v>
          </cell>
          <cell r="D5428">
            <v>0</v>
          </cell>
        </row>
        <row r="5429">
          <cell r="A5429" t="str">
            <v/>
          </cell>
          <cell r="B5429" t="str">
            <v>ZAPA REG MAS</v>
          </cell>
          <cell r="C5429" t="str">
            <v>ZAPATOS REGLAM. UNIFORME MASCULINO</v>
          </cell>
          <cell r="D5429">
            <v>0</v>
          </cell>
        </row>
        <row r="5430">
          <cell r="A5430" t="str">
            <v/>
          </cell>
          <cell r="B5430" t="str">
            <v>ZAPA REG UNI</v>
          </cell>
          <cell r="C5430" t="str">
            <v>ZAPATO REGLAMENTARIO UNIFORME</v>
          </cell>
          <cell r="D543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sheetNames>
    <sheetDataSet>
      <sheetData sheetId="0">
        <row r="1">
          <cell r="A1">
            <v>112026334</v>
          </cell>
          <cell r="B1">
            <v>0</v>
          </cell>
        </row>
        <row r="2">
          <cell r="A2">
            <v>770366009</v>
          </cell>
          <cell r="B2">
            <v>0</v>
          </cell>
        </row>
        <row r="3">
          <cell r="A3">
            <v>770366018</v>
          </cell>
          <cell r="B3">
            <v>0</v>
          </cell>
        </row>
        <row r="4">
          <cell r="B4">
            <v>10</v>
          </cell>
        </row>
        <row r="5">
          <cell r="B5">
            <v>11</v>
          </cell>
        </row>
        <row r="6">
          <cell r="B6">
            <v>34</v>
          </cell>
        </row>
        <row r="7">
          <cell r="A7">
            <v>101013</v>
          </cell>
          <cell r="B7">
            <v>1</v>
          </cell>
        </row>
        <row r="8">
          <cell r="A8">
            <v>101083</v>
          </cell>
          <cell r="B8">
            <v>0</v>
          </cell>
        </row>
        <row r="9">
          <cell r="A9">
            <v>101088</v>
          </cell>
          <cell r="B9">
            <v>0</v>
          </cell>
        </row>
        <row r="10">
          <cell r="A10">
            <v>101105</v>
          </cell>
          <cell r="B10">
            <v>0</v>
          </cell>
        </row>
        <row r="11">
          <cell r="A11">
            <v>101106</v>
          </cell>
          <cell r="B11">
            <v>0</v>
          </cell>
        </row>
        <row r="12">
          <cell r="A12">
            <v>101108</v>
          </cell>
          <cell r="B12">
            <v>0</v>
          </cell>
        </row>
        <row r="13">
          <cell r="A13">
            <v>101125</v>
          </cell>
          <cell r="B13">
            <v>0</v>
          </cell>
        </row>
        <row r="14">
          <cell r="A14">
            <v>101185</v>
          </cell>
          <cell r="B14">
            <v>0</v>
          </cell>
        </row>
        <row r="15">
          <cell r="A15">
            <v>101187</v>
          </cell>
          <cell r="B15">
            <v>0</v>
          </cell>
        </row>
        <row r="16">
          <cell r="A16">
            <v>101188</v>
          </cell>
          <cell r="B16">
            <v>0</v>
          </cell>
        </row>
        <row r="17">
          <cell r="A17">
            <v>101192</v>
          </cell>
          <cell r="B17">
            <v>0</v>
          </cell>
        </row>
        <row r="18">
          <cell r="A18">
            <v>101193</v>
          </cell>
          <cell r="B18">
            <v>0</v>
          </cell>
        </row>
        <row r="19">
          <cell r="A19">
            <v>101202</v>
          </cell>
          <cell r="B19">
            <v>0</v>
          </cell>
        </row>
        <row r="20">
          <cell r="A20">
            <v>101210</v>
          </cell>
          <cell r="B20">
            <v>0</v>
          </cell>
        </row>
        <row r="21">
          <cell r="A21">
            <v>101325</v>
          </cell>
          <cell r="B21">
            <v>0</v>
          </cell>
        </row>
        <row r="22">
          <cell r="A22">
            <v>101342</v>
          </cell>
          <cell r="B22">
            <v>0</v>
          </cell>
        </row>
        <row r="23">
          <cell r="A23">
            <v>101391</v>
          </cell>
          <cell r="B23">
            <v>0</v>
          </cell>
        </row>
        <row r="24">
          <cell r="A24">
            <v>101443</v>
          </cell>
          <cell r="B24">
            <v>0</v>
          </cell>
        </row>
        <row r="25">
          <cell r="A25">
            <v>101448</v>
          </cell>
          <cell r="B25">
            <v>0</v>
          </cell>
        </row>
        <row r="26">
          <cell r="A26">
            <v>101625</v>
          </cell>
          <cell r="B26">
            <v>80</v>
          </cell>
        </row>
        <row r="27">
          <cell r="A27">
            <v>101778</v>
          </cell>
          <cell r="B27">
            <v>0</v>
          </cell>
        </row>
        <row r="28">
          <cell r="A28">
            <v>101853</v>
          </cell>
          <cell r="B28">
            <v>0</v>
          </cell>
        </row>
        <row r="29">
          <cell r="A29">
            <v>101889</v>
          </cell>
          <cell r="B29">
            <v>0</v>
          </cell>
        </row>
        <row r="30">
          <cell r="A30">
            <v>101902</v>
          </cell>
          <cell r="B30">
            <v>0</v>
          </cell>
        </row>
        <row r="31">
          <cell r="A31">
            <v>101915</v>
          </cell>
          <cell r="B31">
            <v>0</v>
          </cell>
        </row>
        <row r="32">
          <cell r="A32">
            <v>101917</v>
          </cell>
          <cell r="B32">
            <v>0</v>
          </cell>
        </row>
        <row r="33">
          <cell r="A33">
            <v>101924</v>
          </cell>
          <cell r="B33">
            <v>0</v>
          </cell>
        </row>
        <row r="34">
          <cell r="A34">
            <v>101998</v>
          </cell>
          <cell r="B34">
            <v>0</v>
          </cell>
        </row>
        <row r="35">
          <cell r="A35">
            <v>112000134</v>
          </cell>
          <cell r="B35">
            <v>0</v>
          </cell>
        </row>
        <row r="36">
          <cell r="A36">
            <v>112000136</v>
          </cell>
          <cell r="B36">
            <v>14</v>
          </cell>
        </row>
        <row r="37">
          <cell r="A37">
            <v>112000138</v>
          </cell>
          <cell r="B37">
            <v>10</v>
          </cell>
        </row>
        <row r="38">
          <cell r="A38">
            <v>112000140</v>
          </cell>
          <cell r="B38">
            <v>10</v>
          </cell>
        </row>
        <row r="39">
          <cell r="A39">
            <v>112000142</v>
          </cell>
          <cell r="B39">
            <v>9</v>
          </cell>
        </row>
        <row r="40">
          <cell r="A40">
            <v>112000144</v>
          </cell>
          <cell r="B40">
            <v>11</v>
          </cell>
        </row>
        <row r="41">
          <cell r="A41">
            <v>112000146</v>
          </cell>
          <cell r="B41">
            <v>8</v>
          </cell>
        </row>
        <row r="42">
          <cell r="A42">
            <v>112000148</v>
          </cell>
          <cell r="B42">
            <v>6</v>
          </cell>
        </row>
        <row r="43">
          <cell r="A43">
            <v>112000250</v>
          </cell>
          <cell r="B43">
            <v>15</v>
          </cell>
        </row>
        <row r="44">
          <cell r="A44">
            <v>112000252</v>
          </cell>
          <cell r="B44">
            <v>17</v>
          </cell>
        </row>
        <row r="45">
          <cell r="A45">
            <v>112000254</v>
          </cell>
          <cell r="B45">
            <v>32</v>
          </cell>
        </row>
        <row r="46">
          <cell r="A46">
            <v>112000334</v>
          </cell>
          <cell r="B46">
            <v>17</v>
          </cell>
        </row>
        <row r="47">
          <cell r="A47">
            <v>112000336</v>
          </cell>
          <cell r="B47">
            <v>3</v>
          </cell>
        </row>
        <row r="48">
          <cell r="A48">
            <v>112000338</v>
          </cell>
          <cell r="B48">
            <v>7</v>
          </cell>
        </row>
        <row r="49">
          <cell r="A49">
            <v>112000340</v>
          </cell>
          <cell r="B49">
            <v>4</v>
          </cell>
        </row>
        <row r="50">
          <cell r="A50">
            <v>112000342</v>
          </cell>
          <cell r="B50">
            <v>0</v>
          </cell>
        </row>
        <row r="51">
          <cell r="A51">
            <v>112000344</v>
          </cell>
          <cell r="B51">
            <v>29</v>
          </cell>
        </row>
        <row r="52">
          <cell r="A52">
            <v>112000346</v>
          </cell>
          <cell r="B52">
            <v>28</v>
          </cell>
        </row>
        <row r="53">
          <cell r="A53">
            <v>112000348</v>
          </cell>
          <cell r="B53">
            <v>37</v>
          </cell>
        </row>
        <row r="54">
          <cell r="A54">
            <v>112000450</v>
          </cell>
          <cell r="B54">
            <v>30</v>
          </cell>
        </row>
        <row r="55">
          <cell r="A55">
            <v>112000452</v>
          </cell>
          <cell r="B55">
            <v>16</v>
          </cell>
        </row>
        <row r="56">
          <cell r="A56">
            <v>112000454</v>
          </cell>
          <cell r="B56">
            <v>17</v>
          </cell>
        </row>
        <row r="57">
          <cell r="A57">
            <v>112000556</v>
          </cell>
          <cell r="B57">
            <v>3</v>
          </cell>
        </row>
        <row r="58">
          <cell r="A58">
            <v>112000558</v>
          </cell>
          <cell r="B58">
            <v>5</v>
          </cell>
        </row>
        <row r="59">
          <cell r="A59">
            <v>112000560</v>
          </cell>
          <cell r="B59">
            <v>0</v>
          </cell>
        </row>
        <row r="60">
          <cell r="A60">
            <v>112000634</v>
          </cell>
          <cell r="B60">
            <v>0</v>
          </cell>
        </row>
        <row r="61">
          <cell r="A61">
            <v>112000662</v>
          </cell>
          <cell r="B61">
            <v>0</v>
          </cell>
        </row>
        <row r="62">
          <cell r="A62">
            <v>112000664</v>
          </cell>
          <cell r="B62">
            <v>2</v>
          </cell>
        </row>
        <row r="63">
          <cell r="A63">
            <v>112000666</v>
          </cell>
          <cell r="B63">
            <v>0</v>
          </cell>
        </row>
        <row r="64">
          <cell r="A64">
            <v>112000756</v>
          </cell>
          <cell r="B64">
            <v>2</v>
          </cell>
        </row>
        <row r="65">
          <cell r="A65">
            <v>112000758</v>
          </cell>
          <cell r="B65">
            <v>0</v>
          </cell>
        </row>
        <row r="66">
          <cell r="A66">
            <v>112000760</v>
          </cell>
          <cell r="B66">
            <v>0</v>
          </cell>
        </row>
        <row r="67">
          <cell r="A67">
            <v>112000862</v>
          </cell>
          <cell r="B67">
            <v>0</v>
          </cell>
        </row>
        <row r="68">
          <cell r="A68">
            <v>112000864</v>
          </cell>
          <cell r="B68">
            <v>0</v>
          </cell>
        </row>
        <row r="69">
          <cell r="A69">
            <v>112000866</v>
          </cell>
          <cell r="B69">
            <v>0</v>
          </cell>
        </row>
        <row r="70">
          <cell r="A70">
            <v>112000934</v>
          </cell>
          <cell r="B70">
            <v>0</v>
          </cell>
        </row>
        <row r="71">
          <cell r="A71">
            <v>112000936</v>
          </cell>
          <cell r="B71">
            <v>0</v>
          </cell>
        </row>
        <row r="72">
          <cell r="A72">
            <v>112000938</v>
          </cell>
          <cell r="B72">
            <v>0</v>
          </cell>
        </row>
        <row r="73">
          <cell r="A73">
            <v>112000940</v>
          </cell>
          <cell r="B73">
            <v>0</v>
          </cell>
        </row>
        <row r="74">
          <cell r="A74">
            <v>112000942</v>
          </cell>
          <cell r="B74">
            <v>0</v>
          </cell>
        </row>
        <row r="75">
          <cell r="A75">
            <v>112000944</v>
          </cell>
          <cell r="B75">
            <v>0</v>
          </cell>
        </row>
        <row r="76">
          <cell r="A76">
            <v>112000946</v>
          </cell>
          <cell r="B76">
            <v>0</v>
          </cell>
        </row>
        <row r="77">
          <cell r="A77">
            <v>112000948</v>
          </cell>
          <cell r="B77">
            <v>0</v>
          </cell>
        </row>
        <row r="78">
          <cell r="A78">
            <v>112001050</v>
          </cell>
          <cell r="B78">
            <v>0</v>
          </cell>
        </row>
        <row r="79">
          <cell r="A79">
            <v>112001052</v>
          </cell>
          <cell r="B79">
            <v>0</v>
          </cell>
        </row>
        <row r="80">
          <cell r="A80">
            <v>112001054</v>
          </cell>
          <cell r="B80">
            <v>0</v>
          </cell>
        </row>
        <row r="81">
          <cell r="A81">
            <v>112002458</v>
          </cell>
          <cell r="B81">
            <v>0</v>
          </cell>
        </row>
        <row r="82">
          <cell r="A82">
            <v>112002562</v>
          </cell>
          <cell r="B82">
            <v>0</v>
          </cell>
        </row>
        <row r="83">
          <cell r="A83">
            <v>112002564</v>
          </cell>
          <cell r="B83">
            <v>0</v>
          </cell>
        </row>
        <row r="84">
          <cell r="A84">
            <v>112002566</v>
          </cell>
          <cell r="B84">
            <v>0</v>
          </cell>
        </row>
        <row r="85">
          <cell r="A85">
            <v>112005038</v>
          </cell>
          <cell r="B85">
            <v>0</v>
          </cell>
        </row>
        <row r="86">
          <cell r="A86">
            <v>112005040</v>
          </cell>
          <cell r="B86">
            <v>0</v>
          </cell>
        </row>
        <row r="87">
          <cell r="A87">
            <v>112005042</v>
          </cell>
          <cell r="B87">
            <v>0</v>
          </cell>
        </row>
        <row r="88">
          <cell r="A88">
            <v>112005044</v>
          </cell>
          <cell r="B88">
            <v>0</v>
          </cell>
        </row>
        <row r="89">
          <cell r="A89">
            <v>112005046</v>
          </cell>
          <cell r="B89">
            <v>0</v>
          </cell>
        </row>
        <row r="90">
          <cell r="A90">
            <v>112005048</v>
          </cell>
          <cell r="B90">
            <v>0</v>
          </cell>
        </row>
        <row r="91">
          <cell r="A91">
            <v>112005150</v>
          </cell>
          <cell r="B91">
            <v>0</v>
          </cell>
        </row>
        <row r="92">
          <cell r="A92">
            <v>112005152</v>
          </cell>
          <cell r="B92">
            <v>0</v>
          </cell>
        </row>
        <row r="93">
          <cell r="A93">
            <v>112005154</v>
          </cell>
          <cell r="B93">
            <v>0</v>
          </cell>
        </row>
        <row r="94">
          <cell r="A94">
            <v>112005256</v>
          </cell>
          <cell r="B94">
            <v>0</v>
          </cell>
        </row>
        <row r="95">
          <cell r="A95">
            <v>112005258</v>
          </cell>
          <cell r="B95">
            <v>0</v>
          </cell>
        </row>
        <row r="96">
          <cell r="A96">
            <v>112005260</v>
          </cell>
          <cell r="B96">
            <v>0</v>
          </cell>
        </row>
        <row r="97">
          <cell r="A97">
            <v>112005534</v>
          </cell>
          <cell r="B97">
            <v>0</v>
          </cell>
        </row>
        <row r="98">
          <cell r="A98">
            <v>112005536</v>
          </cell>
          <cell r="B98">
            <v>0</v>
          </cell>
        </row>
        <row r="99">
          <cell r="A99">
            <v>112005538</v>
          </cell>
          <cell r="B99">
            <v>0</v>
          </cell>
        </row>
        <row r="100">
          <cell r="A100">
            <v>112005540</v>
          </cell>
          <cell r="B100">
            <v>2</v>
          </cell>
        </row>
        <row r="101">
          <cell r="A101">
            <v>112005542</v>
          </cell>
          <cell r="B101">
            <v>1</v>
          </cell>
        </row>
        <row r="102">
          <cell r="A102">
            <v>112005544</v>
          </cell>
          <cell r="B102">
            <v>2</v>
          </cell>
        </row>
        <row r="103">
          <cell r="A103">
            <v>112005546</v>
          </cell>
          <cell r="B103">
            <v>1</v>
          </cell>
        </row>
        <row r="104">
          <cell r="A104">
            <v>112005548</v>
          </cell>
          <cell r="B104">
            <v>2</v>
          </cell>
        </row>
        <row r="105">
          <cell r="A105">
            <v>112005650</v>
          </cell>
          <cell r="B105">
            <v>3</v>
          </cell>
        </row>
        <row r="106">
          <cell r="A106">
            <v>112005652</v>
          </cell>
          <cell r="B106">
            <v>3</v>
          </cell>
        </row>
        <row r="107">
          <cell r="A107">
            <v>112005654</v>
          </cell>
          <cell r="B107">
            <v>0</v>
          </cell>
        </row>
        <row r="108">
          <cell r="A108">
            <v>112006034</v>
          </cell>
          <cell r="B108">
            <v>0</v>
          </cell>
        </row>
        <row r="109">
          <cell r="A109">
            <v>112006036</v>
          </cell>
          <cell r="B109">
            <v>0</v>
          </cell>
        </row>
        <row r="110">
          <cell r="A110">
            <v>112006038</v>
          </cell>
          <cell r="B110">
            <v>0</v>
          </cell>
        </row>
        <row r="111">
          <cell r="A111">
            <v>112006040</v>
          </cell>
          <cell r="B111">
            <v>0</v>
          </cell>
        </row>
        <row r="112">
          <cell r="A112">
            <v>112006042</v>
          </cell>
          <cell r="B112">
            <v>0</v>
          </cell>
        </row>
        <row r="113">
          <cell r="A113">
            <v>112006044</v>
          </cell>
          <cell r="B113">
            <v>0</v>
          </cell>
        </row>
        <row r="114">
          <cell r="A114">
            <v>112006046</v>
          </cell>
          <cell r="B114">
            <v>0</v>
          </cell>
        </row>
        <row r="115">
          <cell r="A115">
            <v>112006048</v>
          </cell>
          <cell r="B115">
            <v>0</v>
          </cell>
        </row>
        <row r="116">
          <cell r="A116">
            <v>112006150</v>
          </cell>
          <cell r="B116">
            <v>3</v>
          </cell>
        </row>
        <row r="117">
          <cell r="A117">
            <v>112006152</v>
          </cell>
          <cell r="B117">
            <v>5</v>
          </cell>
        </row>
        <row r="118">
          <cell r="A118">
            <v>112006154</v>
          </cell>
          <cell r="B118">
            <v>0</v>
          </cell>
        </row>
        <row r="119">
          <cell r="A119">
            <v>112010634</v>
          </cell>
          <cell r="B119">
            <v>1</v>
          </cell>
        </row>
        <row r="120">
          <cell r="A120">
            <v>112010636</v>
          </cell>
          <cell r="B120">
            <v>22</v>
          </cell>
        </row>
        <row r="121">
          <cell r="A121">
            <v>112010638</v>
          </cell>
          <cell r="B121">
            <v>10</v>
          </cell>
        </row>
        <row r="122">
          <cell r="A122">
            <v>112010640</v>
          </cell>
          <cell r="B122">
            <v>14</v>
          </cell>
        </row>
        <row r="123">
          <cell r="A123">
            <v>112010642</v>
          </cell>
          <cell r="B123">
            <v>26</v>
          </cell>
        </row>
        <row r="124">
          <cell r="A124">
            <v>112010644</v>
          </cell>
          <cell r="B124">
            <v>12</v>
          </cell>
        </row>
        <row r="125">
          <cell r="A125">
            <v>112010646</v>
          </cell>
          <cell r="B125">
            <v>1</v>
          </cell>
        </row>
        <row r="126">
          <cell r="A126">
            <v>112010648</v>
          </cell>
          <cell r="B126">
            <v>0</v>
          </cell>
        </row>
        <row r="127">
          <cell r="A127">
            <v>112010750</v>
          </cell>
          <cell r="B127">
            <v>19</v>
          </cell>
        </row>
        <row r="128">
          <cell r="A128">
            <v>112010752</v>
          </cell>
          <cell r="B128">
            <v>18</v>
          </cell>
        </row>
        <row r="129">
          <cell r="A129">
            <v>112010754</v>
          </cell>
          <cell r="B129">
            <v>29</v>
          </cell>
        </row>
        <row r="130">
          <cell r="A130">
            <v>112011056</v>
          </cell>
          <cell r="B130">
            <v>2</v>
          </cell>
        </row>
        <row r="131">
          <cell r="A131">
            <v>112011058</v>
          </cell>
          <cell r="B131">
            <v>5</v>
          </cell>
        </row>
        <row r="132">
          <cell r="A132">
            <v>112011060</v>
          </cell>
          <cell r="B132">
            <v>0</v>
          </cell>
        </row>
        <row r="133">
          <cell r="A133">
            <v>112011162</v>
          </cell>
          <cell r="B133">
            <v>0</v>
          </cell>
        </row>
        <row r="134">
          <cell r="A134">
            <v>112011164</v>
          </cell>
          <cell r="B134">
            <v>0</v>
          </cell>
        </row>
        <row r="135">
          <cell r="A135">
            <v>112011166</v>
          </cell>
          <cell r="B135">
            <v>0</v>
          </cell>
        </row>
        <row r="136">
          <cell r="A136">
            <v>112012540</v>
          </cell>
          <cell r="B136">
            <v>0</v>
          </cell>
        </row>
        <row r="137">
          <cell r="A137">
            <v>112012542</v>
          </cell>
          <cell r="B137">
            <v>2</v>
          </cell>
        </row>
        <row r="138">
          <cell r="A138">
            <v>112012544</v>
          </cell>
          <cell r="B138">
            <v>0</v>
          </cell>
        </row>
        <row r="139">
          <cell r="A139">
            <v>112012546</v>
          </cell>
          <cell r="B139">
            <v>0</v>
          </cell>
        </row>
        <row r="140">
          <cell r="A140">
            <v>112012548</v>
          </cell>
          <cell r="B140">
            <v>0</v>
          </cell>
        </row>
        <row r="141">
          <cell r="A141">
            <v>112013034</v>
          </cell>
          <cell r="B141">
            <v>0</v>
          </cell>
        </row>
        <row r="142">
          <cell r="A142">
            <v>112013036</v>
          </cell>
          <cell r="B142">
            <v>0</v>
          </cell>
        </row>
        <row r="143">
          <cell r="A143">
            <v>112013038</v>
          </cell>
          <cell r="B143">
            <v>5</v>
          </cell>
        </row>
        <row r="144">
          <cell r="A144">
            <v>112013040</v>
          </cell>
          <cell r="B144">
            <v>5</v>
          </cell>
        </row>
        <row r="145">
          <cell r="A145">
            <v>112013042</v>
          </cell>
          <cell r="B145">
            <v>4</v>
          </cell>
        </row>
        <row r="146">
          <cell r="A146">
            <v>112013044</v>
          </cell>
          <cell r="B146">
            <v>5</v>
          </cell>
        </row>
        <row r="147">
          <cell r="A147">
            <v>112013046</v>
          </cell>
          <cell r="B147">
            <v>4</v>
          </cell>
        </row>
        <row r="148">
          <cell r="A148">
            <v>112013048</v>
          </cell>
          <cell r="B148">
            <v>5</v>
          </cell>
        </row>
        <row r="149">
          <cell r="A149">
            <v>112013150</v>
          </cell>
          <cell r="B149">
            <v>5</v>
          </cell>
        </row>
        <row r="150">
          <cell r="A150">
            <v>112013152</v>
          </cell>
          <cell r="B150">
            <v>5</v>
          </cell>
        </row>
        <row r="151">
          <cell r="A151">
            <v>112013154</v>
          </cell>
          <cell r="B151">
            <v>5</v>
          </cell>
        </row>
        <row r="152">
          <cell r="A152">
            <v>112013362</v>
          </cell>
          <cell r="B152">
            <v>0</v>
          </cell>
        </row>
        <row r="153">
          <cell r="A153">
            <v>112013364</v>
          </cell>
          <cell r="B153">
            <v>0</v>
          </cell>
        </row>
        <row r="154">
          <cell r="A154">
            <v>112013366</v>
          </cell>
          <cell r="B154">
            <v>0</v>
          </cell>
        </row>
        <row r="155">
          <cell r="A155">
            <v>112013600</v>
          </cell>
          <cell r="B155">
            <v>0</v>
          </cell>
        </row>
        <row r="156">
          <cell r="A156">
            <v>112013601</v>
          </cell>
          <cell r="B156">
            <v>0</v>
          </cell>
        </row>
        <row r="157">
          <cell r="A157">
            <v>112013602</v>
          </cell>
          <cell r="B157">
            <v>2</v>
          </cell>
        </row>
        <row r="158">
          <cell r="A158">
            <v>112013603</v>
          </cell>
          <cell r="B158">
            <v>0</v>
          </cell>
        </row>
        <row r="159">
          <cell r="A159">
            <v>112013604</v>
          </cell>
          <cell r="B159">
            <v>0</v>
          </cell>
        </row>
        <row r="160">
          <cell r="A160">
            <v>112013605</v>
          </cell>
          <cell r="B160">
            <v>0</v>
          </cell>
        </row>
        <row r="161">
          <cell r="A161">
            <v>112013606</v>
          </cell>
          <cell r="B161">
            <v>0</v>
          </cell>
        </row>
        <row r="162">
          <cell r="A162">
            <v>112013607</v>
          </cell>
          <cell r="B162">
            <v>0</v>
          </cell>
        </row>
        <row r="163">
          <cell r="A163">
            <v>112014034</v>
          </cell>
          <cell r="B163">
            <v>8</v>
          </cell>
        </row>
        <row r="164">
          <cell r="A164">
            <v>112014036</v>
          </cell>
          <cell r="B164">
            <v>0</v>
          </cell>
        </row>
        <row r="165">
          <cell r="A165">
            <v>112014038</v>
          </cell>
          <cell r="B165">
            <v>3</v>
          </cell>
        </row>
        <row r="166">
          <cell r="A166">
            <v>112014040</v>
          </cell>
          <cell r="B166">
            <v>7</v>
          </cell>
        </row>
        <row r="167">
          <cell r="A167">
            <v>112014042</v>
          </cell>
          <cell r="B167">
            <v>19</v>
          </cell>
        </row>
        <row r="168">
          <cell r="A168">
            <v>112014044</v>
          </cell>
          <cell r="B168">
            <v>7</v>
          </cell>
        </row>
        <row r="169">
          <cell r="A169">
            <v>112014046</v>
          </cell>
          <cell r="B169">
            <v>14</v>
          </cell>
        </row>
        <row r="170">
          <cell r="A170">
            <v>112014048</v>
          </cell>
          <cell r="B170">
            <v>17</v>
          </cell>
        </row>
        <row r="171">
          <cell r="A171">
            <v>112015050</v>
          </cell>
          <cell r="B171">
            <v>2</v>
          </cell>
        </row>
        <row r="172">
          <cell r="A172">
            <v>112015052</v>
          </cell>
          <cell r="B172">
            <v>2</v>
          </cell>
        </row>
        <row r="173">
          <cell r="A173">
            <v>112015054</v>
          </cell>
          <cell r="B173">
            <v>5</v>
          </cell>
        </row>
        <row r="174">
          <cell r="A174">
            <v>112015940</v>
          </cell>
          <cell r="B174">
            <v>0</v>
          </cell>
        </row>
        <row r="175">
          <cell r="A175">
            <v>112015942</v>
          </cell>
          <cell r="B175">
            <v>0</v>
          </cell>
        </row>
        <row r="176">
          <cell r="A176">
            <v>112015944</v>
          </cell>
          <cell r="B176">
            <v>0</v>
          </cell>
        </row>
        <row r="177">
          <cell r="A177">
            <v>112015946</v>
          </cell>
          <cell r="B177">
            <v>0</v>
          </cell>
        </row>
        <row r="178">
          <cell r="A178">
            <v>112015948</v>
          </cell>
          <cell r="B178">
            <v>0</v>
          </cell>
        </row>
        <row r="179">
          <cell r="A179">
            <v>112015950</v>
          </cell>
          <cell r="B179">
            <v>0</v>
          </cell>
        </row>
        <row r="180">
          <cell r="A180">
            <v>112015952</v>
          </cell>
          <cell r="B180">
            <v>0</v>
          </cell>
        </row>
        <row r="181">
          <cell r="A181">
            <v>112015954</v>
          </cell>
          <cell r="B181">
            <v>0</v>
          </cell>
        </row>
        <row r="182">
          <cell r="A182">
            <v>112016056</v>
          </cell>
          <cell r="B182">
            <v>0</v>
          </cell>
        </row>
        <row r="183">
          <cell r="A183">
            <v>112016058</v>
          </cell>
          <cell r="B183">
            <v>2</v>
          </cell>
        </row>
        <row r="184">
          <cell r="A184">
            <v>112016060</v>
          </cell>
          <cell r="B184">
            <v>6</v>
          </cell>
        </row>
        <row r="185">
          <cell r="A185">
            <v>112016538</v>
          </cell>
          <cell r="B185">
            <v>0</v>
          </cell>
        </row>
        <row r="186">
          <cell r="A186">
            <v>112016540</v>
          </cell>
          <cell r="B186">
            <v>0</v>
          </cell>
        </row>
        <row r="187">
          <cell r="A187">
            <v>112016544</v>
          </cell>
          <cell r="B187">
            <v>0</v>
          </cell>
        </row>
        <row r="188">
          <cell r="A188">
            <v>112016546</v>
          </cell>
          <cell r="B188">
            <v>0</v>
          </cell>
        </row>
        <row r="189">
          <cell r="A189">
            <v>112016548</v>
          </cell>
          <cell r="B189">
            <v>0</v>
          </cell>
        </row>
        <row r="190">
          <cell r="A190">
            <v>112016650</v>
          </cell>
          <cell r="B190">
            <v>0</v>
          </cell>
        </row>
        <row r="191">
          <cell r="A191">
            <v>112016652</v>
          </cell>
          <cell r="B191">
            <v>0</v>
          </cell>
        </row>
        <row r="192">
          <cell r="A192">
            <v>112016654</v>
          </cell>
          <cell r="B192">
            <v>0</v>
          </cell>
        </row>
        <row r="193">
          <cell r="A193">
            <v>112016658</v>
          </cell>
          <cell r="B193">
            <v>0</v>
          </cell>
        </row>
        <row r="194">
          <cell r="A194">
            <v>112016756</v>
          </cell>
          <cell r="B194">
            <v>0</v>
          </cell>
        </row>
        <row r="195">
          <cell r="A195">
            <v>112016758</v>
          </cell>
          <cell r="B195">
            <v>0</v>
          </cell>
        </row>
        <row r="196">
          <cell r="A196">
            <v>112016760</v>
          </cell>
          <cell r="B196">
            <v>0</v>
          </cell>
        </row>
        <row r="197">
          <cell r="A197">
            <v>112016862</v>
          </cell>
          <cell r="B197">
            <v>0</v>
          </cell>
        </row>
        <row r="198">
          <cell r="A198">
            <v>112016864</v>
          </cell>
          <cell r="B198">
            <v>0</v>
          </cell>
        </row>
        <row r="199">
          <cell r="A199">
            <v>112016866</v>
          </cell>
          <cell r="B199">
            <v>0</v>
          </cell>
        </row>
        <row r="200">
          <cell r="A200">
            <v>112016950</v>
          </cell>
          <cell r="B200">
            <v>0</v>
          </cell>
        </row>
        <row r="201">
          <cell r="A201">
            <v>112016952</v>
          </cell>
          <cell r="B201">
            <v>0</v>
          </cell>
        </row>
        <row r="202">
          <cell r="A202">
            <v>112016954</v>
          </cell>
          <cell r="B202">
            <v>0</v>
          </cell>
        </row>
        <row r="203">
          <cell r="A203">
            <v>112016956</v>
          </cell>
          <cell r="B203">
            <v>0</v>
          </cell>
        </row>
        <row r="204">
          <cell r="A204">
            <v>112017034</v>
          </cell>
          <cell r="B204">
            <v>6</v>
          </cell>
        </row>
        <row r="205">
          <cell r="A205">
            <v>112017036</v>
          </cell>
          <cell r="B205">
            <v>3</v>
          </cell>
        </row>
        <row r="206">
          <cell r="A206">
            <v>112017038</v>
          </cell>
          <cell r="B206">
            <v>7</v>
          </cell>
        </row>
        <row r="207">
          <cell r="A207">
            <v>112017040</v>
          </cell>
          <cell r="B207">
            <v>3</v>
          </cell>
        </row>
        <row r="208">
          <cell r="A208">
            <v>112017042</v>
          </cell>
          <cell r="B208">
            <v>35</v>
          </cell>
        </row>
        <row r="209">
          <cell r="A209">
            <v>112017044</v>
          </cell>
          <cell r="B209">
            <v>25</v>
          </cell>
        </row>
        <row r="210">
          <cell r="A210">
            <v>112017046</v>
          </cell>
          <cell r="B210">
            <v>18</v>
          </cell>
        </row>
        <row r="211">
          <cell r="A211">
            <v>112017048</v>
          </cell>
          <cell r="B211">
            <v>2</v>
          </cell>
        </row>
        <row r="212">
          <cell r="A212">
            <v>112017334</v>
          </cell>
          <cell r="B212">
            <v>0</v>
          </cell>
        </row>
        <row r="213">
          <cell r="A213">
            <v>112017336</v>
          </cell>
          <cell r="B213">
            <v>0</v>
          </cell>
        </row>
        <row r="214">
          <cell r="A214">
            <v>112017338</v>
          </cell>
          <cell r="B214">
            <v>3</v>
          </cell>
        </row>
        <row r="215">
          <cell r="A215">
            <v>112017340</v>
          </cell>
          <cell r="B215">
            <v>0</v>
          </cell>
        </row>
        <row r="216">
          <cell r="A216">
            <v>112017342</v>
          </cell>
          <cell r="B216">
            <v>3</v>
          </cell>
        </row>
        <row r="217">
          <cell r="A217">
            <v>112017344</v>
          </cell>
          <cell r="B217">
            <v>1</v>
          </cell>
        </row>
        <row r="218">
          <cell r="A218">
            <v>112017346</v>
          </cell>
          <cell r="B218">
            <v>0</v>
          </cell>
        </row>
        <row r="219">
          <cell r="A219">
            <v>112017348</v>
          </cell>
          <cell r="B219">
            <v>0</v>
          </cell>
        </row>
        <row r="220">
          <cell r="A220">
            <v>112017450</v>
          </cell>
          <cell r="B220">
            <v>13</v>
          </cell>
        </row>
        <row r="221">
          <cell r="A221">
            <v>112017452</v>
          </cell>
          <cell r="B221">
            <v>3</v>
          </cell>
        </row>
        <row r="222">
          <cell r="A222">
            <v>112017454</v>
          </cell>
          <cell r="B222">
            <v>11</v>
          </cell>
        </row>
        <row r="223">
          <cell r="A223">
            <v>112017562</v>
          </cell>
          <cell r="B223">
            <v>2</v>
          </cell>
        </row>
        <row r="224">
          <cell r="A224">
            <v>112017564</v>
          </cell>
          <cell r="B224">
            <v>2</v>
          </cell>
        </row>
        <row r="225">
          <cell r="A225">
            <v>112017566</v>
          </cell>
          <cell r="B225">
            <v>2</v>
          </cell>
        </row>
        <row r="226">
          <cell r="A226">
            <v>112017568</v>
          </cell>
          <cell r="B226">
            <v>0</v>
          </cell>
        </row>
        <row r="227">
          <cell r="A227">
            <v>112017656</v>
          </cell>
          <cell r="B227">
            <v>1</v>
          </cell>
        </row>
        <row r="228">
          <cell r="A228">
            <v>112017658</v>
          </cell>
          <cell r="B228">
            <v>0</v>
          </cell>
        </row>
        <row r="229">
          <cell r="A229">
            <v>112017660</v>
          </cell>
          <cell r="B229">
            <v>0</v>
          </cell>
        </row>
        <row r="230">
          <cell r="A230">
            <v>112018050</v>
          </cell>
          <cell r="B230">
            <v>3</v>
          </cell>
        </row>
        <row r="231">
          <cell r="A231">
            <v>112018052</v>
          </cell>
          <cell r="B231">
            <v>2</v>
          </cell>
        </row>
        <row r="232">
          <cell r="A232">
            <v>112018054</v>
          </cell>
          <cell r="B232">
            <v>0</v>
          </cell>
        </row>
        <row r="233">
          <cell r="A233">
            <v>112018234</v>
          </cell>
          <cell r="B233">
            <v>0</v>
          </cell>
        </row>
        <row r="234">
          <cell r="A234">
            <v>112018236</v>
          </cell>
          <cell r="B234">
            <v>0</v>
          </cell>
        </row>
        <row r="235">
          <cell r="A235">
            <v>112018238</v>
          </cell>
          <cell r="B235">
            <v>10</v>
          </cell>
        </row>
        <row r="236">
          <cell r="A236">
            <v>112018240</v>
          </cell>
          <cell r="B236">
            <v>13</v>
          </cell>
        </row>
        <row r="237">
          <cell r="A237">
            <v>112018242</v>
          </cell>
          <cell r="B237">
            <v>8</v>
          </cell>
        </row>
        <row r="238">
          <cell r="A238">
            <v>112018244</v>
          </cell>
          <cell r="B238">
            <v>5</v>
          </cell>
        </row>
        <row r="239">
          <cell r="A239">
            <v>112018246</v>
          </cell>
          <cell r="B239">
            <v>4</v>
          </cell>
        </row>
        <row r="240">
          <cell r="A240">
            <v>112018248</v>
          </cell>
          <cell r="B240">
            <v>2</v>
          </cell>
        </row>
        <row r="241">
          <cell r="A241">
            <v>112018350</v>
          </cell>
          <cell r="B241">
            <v>4</v>
          </cell>
        </row>
        <row r="242">
          <cell r="A242">
            <v>112018352</v>
          </cell>
          <cell r="B242">
            <v>12</v>
          </cell>
        </row>
        <row r="243">
          <cell r="A243">
            <v>112018354</v>
          </cell>
          <cell r="B243">
            <v>0</v>
          </cell>
        </row>
        <row r="244">
          <cell r="A244">
            <v>112018456</v>
          </cell>
          <cell r="B244">
            <v>0</v>
          </cell>
        </row>
        <row r="245">
          <cell r="A245">
            <v>112018458</v>
          </cell>
          <cell r="B245">
            <v>0</v>
          </cell>
        </row>
        <row r="246">
          <cell r="A246">
            <v>112018460</v>
          </cell>
          <cell r="B246">
            <v>0</v>
          </cell>
        </row>
        <row r="247">
          <cell r="A247">
            <v>112018562</v>
          </cell>
          <cell r="B247">
            <v>0</v>
          </cell>
        </row>
        <row r="248">
          <cell r="A248">
            <v>112018564</v>
          </cell>
          <cell r="B248">
            <v>0</v>
          </cell>
        </row>
        <row r="249">
          <cell r="A249">
            <v>112018566</v>
          </cell>
          <cell r="B249">
            <v>0</v>
          </cell>
        </row>
        <row r="250">
          <cell r="A250">
            <v>112018856</v>
          </cell>
          <cell r="B250">
            <v>1</v>
          </cell>
        </row>
        <row r="251">
          <cell r="A251">
            <v>112018858</v>
          </cell>
          <cell r="B251">
            <v>0</v>
          </cell>
        </row>
        <row r="252">
          <cell r="A252">
            <v>112018860</v>
          </cell>
          <cell r="B252">
            <v>0</v>
          </cell>
        </row>
        <row r="253">
          <cell r="A253">
            <v>112019056</v>
          </cell>
          <cell r="B253">
            <v>0</v>
          </cell>
        </row>
        <row r="254">
          <cell r="A254">
            <v>112019058</v>
          </cell>
          <cell r="B254">
            <v>0</v>
          </cell>
        </row>
        <row r="255">
          <cell r="A255">
            <v>112019060</v>
          </cell>
          <cell r="B255">
            <v>3</v>
          </cell>
        </row>
        <row r="256">
          <cell r="A256">
            <v>112019134</v>
          </cell>
          <cell r="B256">
            <v>0</v>
          </cell>
        </row>
        <row r="257">
          <cell r="A257">
            <v>112019136</v>
          </cell>
          <cell r="B257">
            <v>0</v>
          </cell>
        </row>
        <row r="258">
          <cell r="A258">
            <v>112019138</v>
          </cell>
          <cell r="B258">
            <v>9</v>
          </cell>
        </row>
        <row r="259">
          <cell r="A259">
            <v>112019140</v>
          </cell>
          <cell r="B259">
            <v>2</v>
          </cell>
        </row>
        <row r="260">
          <cell r="A260">
            <v>112019142</v>
          </cell>
          <cell r="B260">
            <v>3</v>
          </cell>
        </row>
        <row r="261">
          <cell r="A261">
            <v>112019144</v>
          </cell>
          <cell r="B261">
            <v>1</v>
          </cell>
        </row>
        <row r="262">
          <cell r="A262">
            <v>112019146</v>
          </cell>
          <cell r="B262">
            <v>0</v>
          </cell>
        </row>
        <row r="263">
          <cell r="A263">
            <v>112019148</v>
          </cell>
          <cell r="B263">
            <v>0</v>
          </cell>
        </row>
        <row r="264">
          <cell r="A264">
            <v>112019250</v>
          </cell>
          <cell r="B264">
            <v>0</v>
          </cell>
        </row>
        <row r="265">
          <cell r="A265">
            <v>112019252</v>
          </cell>
          <cell r="B265">
            <v>6</v>
          </cell>
        </row>
        <row r="266">
          <cell r="A266">
            <v>112019254</v>
          </cell>
          <cell r="B266">
            <v>5</v>
          </cell>
        </row>
        <row r="267">
          <cell r="A267">
            <v>112019356</v>
          </cell>
          <cell r="B267">
            <v>0</v>
          </cell>
        </row>
        <row r="268">
          <cell r="A268">
            <v>112019358</v>
          </cell>
          <cell r="B268">
            <v>1</v>
          </cell>
        </row>
        <row r="269">
          <cell r="A269">
            <v>112019360</v>
          </cell>
          <cell r="B269">
            <v>0</v>
          </cell>
        </row>
        <row r="270">
          <cell r="A270">
            <v>112019462</v>
          </cell>
          <cell r="B270">
            <v>0</v>
          </cell>
        </row>
        <row r="271">
          <cell r="A271">
            <v>112019464</v>
          </cell>
          <cell r="B271">
            <v>0</v>
          </cell>
        </row>
        <row r="272">
          <cell r="A272">
            <v>112019466</v>
          </cell>
          <cell r="B272">
            <v>0</v>
          </cell>
        </row>
        <row r="273">
          <cell r="A273">
            <v>112019562</v>
          </cell>
          <cell r="B273">
            <v>5</v>
          </cell>
        </row>
        <row r="274">
          <cell r="A274">
            <v>112019564</v>
          </cell>
          <cell r="B274">
            <v>0</v>
          </cell>
        </row>
        <row r="275">
          <cell r="A275">
            <v>112019566</v>
          </cell>
          <cell r="B275">
            <v>0</v>
          </cell>
        </row>
        <row r="276">
          <cell r="A276">
            <v>112019568</v>
          </cell>
          <cell r="B276">
            <v>0</v>
          </cell>
        </row>
        <row r="277">
          <cell r="A277">
            <v>112019634</v>
          </cell>
          <cell r="B277">
            <v>0</v>
          </cell>
        </row>
        <row r="278">
          <cell r="A278">
            <v>112019636</v>
          </cell>
          <cell r="B278">
            <v>0</v>
          </cell>
        </row>
        <row r="279">
          <cell r="A279">
            <v>112019638</v>
          </cell>
          <cell r="B279">
            <v>15</v>
          </cell>
        </row>
        <row r="280">
          <cell r="A280">
            <v>112019640</v>
          </cell>
          <cell r="B280">
            <v>12</v>
          </cell>
        </row>
        <row r="281">
          <cell r="A281">
            <v>112019642</v>
          </cell>
          <cell r="B281">
            <v>0</v>
          </cell>
        </row>
        <row r="282">
          <cell r="A282">
            <v>112019644</v>
          </cell>
          <cell r="B282">
            <v>6</v>
          </cell>
        </row>
        <row r="283">
          <cell r="A283">
            <v>112019646</v>
          </cell>
          <cell r="B283">
            <v>5</v>
          </cell>
        </row>
        <row r="284">
          <cell r="A284">
            <v>112019648</v>
          </cell>
          <cell r="B284">
            <v>5</v>
          </cell>
        </row>
        <row r="285">
          <cell r="A285">
            <v>112019750</v>
          </cell>
          <cell r="B285">
            <v>2</v>
          </cell>
        </row>
        <row r="286">
          <cell r="A286">
            <v>112019752</v>
          </cell>
          <cell r="B286">
            <v>26</v>
          </cell>
        </row>
        <row r="287">
          <cell r="A287">
            <v>112019754</v>
          </cell>
          <cell r="B287">
            <v>4</v>
          </cell>
        </row>
        <row r="288">
          <cell r="A288">
            <v>112020134</v>
          </cell>
          <cell r="B288">
            <v>0</v>
          </cell>
        </row>
        <row r="289">
          <cell r="A289">
            <v>112020136</v>
          </cell>
          <cell r="B289">
            <v>0</v>
          </cell>
        </row>
        <row r="290">
          <cell r="A290">
            <v>112020138</v>
          </cell>
          <cell r="B290">
            <v>0</v>
          </cell>
        </row>
        <row r="291">
          <cell r="A291">
            <v>112020140</v>
          </cell>
          <cell r="B291">
            <v>0</v>
          </cell>
        </row>
        <row r="292">
          <cell r="A292">
            <v>112020142</v>
          </cell>
          <cell r="B292">
            <v>0</v>
          </cell>
        </row>
        <row r="293">
          <cell r="A293">
            <v>112020144</v>
          </cell>
          <cell r="B293">
            <v>0</v>
          </cell>
        </row>
        <row r="294">
          <cell r="A294">
            <v>112020146</v>
          </cell>
          <cell r="B294">
            <v>0</v>
          </cell>
        </row>
        <row r="295">
          <cell r="A295">
            <v>112020148</v>
          </cell>
          <cell r="B295">
            <v>1</v>
          </cell>
        </row>
        <row r="296">
          <cell r="A296">
            <v>112020250</v>
          </cell>
          <cell r="B296">
            <v>11</v>
          </cell>
        </row>
        <row r="297">
          <cell r="A297">
            <v>112020252</v>
          </cell>
          <cell r="B297">
            <v>19</v>
          </cell>
        </row>
        <row r="298">
          <cell r="A298">
            <v>112020254</v>
          </cell>
          <cell r="B298">
            <v>0</v>
          </cell>
        </row>
        <row r="299">
          <cell r="A299">
            <v>112020356</v>
          </cell>
          <cell r="B299">
            <v>0</v>
          </cell>
        </row>
        <row r="300">
          <cell r="A300">
            <v>112020358</v>
          </cell>
          <cell r="B300">
            <v>0</v>
          </cell>
        </row>
        <row r="301">
          <cell r="A301">
            <v>112020360</v>
          </cell>
          <cell r="B301">
            <v>0</v>
          </cell>
        </row>
        <row r="302">
          <cell r="A302">
            <v>112020634</v>
          </cell>
          <cell r="B302">
            <v>0</v>
          </cell>
        </row>
        <row r="303">
          <cell r="A303">
            <v>112020636</v>
          </cell>
          <cell r="B303">
            <v>0</v>
          </cell>
        </row>
        <row r="304">
          <cell r="A304">
            <v>112020638</v>
          </cell>
          <cell r="B304">
            <v>23</v>
          </cell>
        </row>
        <row r="305">
          <cell r="A305">
            <v>112020640</v>
          </cell>
          <cell r="B305">
            <v>3</v>
          </cell>
        </row>
        <row r="306">
          <cell r="A306">
            <v>112020642</v>
          </cell>
          <cell r="B306">
            <v>34</v>
          </cell>
        </row>
        <row r="307">
          <cell r="A307">
            <v>112020644</v>
          </cell>
          <cell r="B307">
            <v>2</v>
          </cell>
        </row>
        <row r="308">
          <cell r="A308">
            <v>112020646</v>
          </cell>
          <cell r="B308">
            <v>13</v>
          </cell>
        </row>
        <row r="309">
          <cell r="A309">
            <v>112020648</v>
          </cell>
          <cell r="B309">
            <v>0</v>
          </cell>
        </row>
        <row r="310">
          <cell r="A310">
            <v>112020750</v>
          </cell>
          <cell r="B310">
            <v>0</v>
          </cell>
        </row>
        <row r="311">
          <cell r="A311">
            <v>112020752</v>
          </cell>
          <cell r="B311">
            <v>0</v>
          </cell>
        </row>
        <row r="312">
          <cell r="A312">
            <v>112020754</v>
          </cell>
          <cell r="B312">
            <v>3</v>
          </cell>
        </row>
        <row r="313">
          <cell r="A313">
            <v>112020856</v>
          </cell>
          <cell r="B313">
            <v>0</v>
          </cell>
        </row>
        <row r="314">
          <cell r="A314">
            <v>112020858</v>
          </cell>
          <cell r="B314">
            <v>0</v>
          </cell>
        </row>
        <row r="315">
          <cell r="A315">
            <v>112020860</v>
          </cell>
          <cell r="B315">
            <v>4</v>
          </cell>
        </row>
        <row r="316">
          <cell r="A316">
            <v>112020962</v>
          </cell>
          <cell r="B316">
            <v>0</v>
          </cell>
        </row>
        <row r="317">
          <cell r="A317">
            <v>112020964</v>
          </cell>
          <cell r="B317">
            <v>0</v>
          </cell>
        </row>
        <row r="318">
          <cell r="A318">
            <v>112020966</v>
          </cell>
          <cell r="B318">
            <v>2</v>
          </cell>
        </row>
        <row r="319">
          <cell r="A319">
            <v>112023834</v>
          </cell>
          <cell r="B319">
            <v>0</v>
          </cell>
        </row>
        <row r="320">
          <cell r="A320">
            <v>112023836</v>
          </cell>
          <cell r="B320">
            <v>0</v>
          </cell>
        </row>
        <row r="321">
          <cell r="A321">
            <v>112024134</v>
          </cell>
          <cell r="B321">
            <v>0</v>
          </cell>
        </row>
        <row r="322">
          <cell r="A322">
            <v>112024136</v>
          </cell>
          <cell r="B322">
            <v>0</v>
          </cell>
        </row>
        <row r="323">
          <cell r="A323">
            <v>112024138</v>
          </cell>
          <cell r="B323">
            <v>0</v>
          </cell>
        </row>
        <row r="324">
          <cell r="A324">
            <v>112024140</v>
          </cell>
          <cell r="B324">
            <v>0</v>
          </cell>
        </row>
        <row r="325">
          <cell r="A325">
            <v>112024142</v>
          </cell>
          <cell r="B325">
            <v>0</v>
          </cell>
        </row>
        <row r="326">
          <cell r="A326">
            <v>112024144</v>
          </cell>
          <cell r="B326">
            <v>0</v>
          </cell>
        </row>
        <row r="327">
          <cell r="A327">
            <v>112024146</v>
          </cell>
          <cell r="B327">
            <v>0</v>
          </cell>
        </row>
        <row r="328">
          <cell r="A328">
            <v>112024148</v>
          </cell>
          <cell r="B328">
            <v>0</v>
          </cell>
        </row>
        <row r="329">
          <cell r="A329">
            <v>112024250</v>
          </cell>
          <cell r="B329">
            <v>3</v>
          </cell>
        </row>
        <row r="330">
          <cell r="A330">
            <v>112024252</v>
          </cell>
          <cell r="B330">
            <v>0</v>
          </cell>
        </row>
        <row r="331">
          <cell r="A331">
            <v>112024254</v>
          </cell>
          <cell r="B331">
            <v>0</v>
          </cell>
        </row>
        <row r="332">
          <cell r="A332">
            <v>112024356</v>
          </cell>
          <cell r="B332">
            <v>0</v>
          </cell>
        </row>
        <row r="333">
          <cell r="A333">
            <v>112024358</v>
          </cell>
          <cell r="B333">
            <v>0</v>
          </cell>
        </row>
        <row r="334">
          <cell r="A334">
            <v>112024360</v>
          </cell>
          <cell r="B334">
            <v>0</v>
          </cell>
        </row>
        <row r="335">
          <cell r="A335">
            <v>112024650</v>
          </cell>
          <cell r="B335">
            <v>5</v>
          </cell>
        </row>
        <row r="336">
          <cell r="A336">
            <v>112024652</v>
          </cell>
          <cell r="B336">
            <v>27</v>
          </cell>
        </row>
        <row r="337">
          <cell r="A337">
            <v>112024654</v>
          </cell>
          <cell r="B337">
            <v>0</v>
          </cell>
        </row>
        <row r="338">
          <cell r="A338">
            <v>112024756</v>
          </cell>
          <cell r="B338">
            <v>0</v>
          </cell>
        </row>
        <row r="339">
          <cell r="A339">
            <v>112024758</v>
          </cell>
          <cell r="B339">
            <v>0</v>
          </cell>
        </row>
        <row r="340">
          <cell r="A340">
            <v>112024760</v>
          </cell>
          <cell r="B340">
            <v>0</v>
          </cell>
        </row>
        <row r="341">
          <cell r="A341">
            <v>112024862</v>
          </cell>
          <cell r="B341">
            <v>2</v>
          </cell>
        </row>
        <row r="342">
          <cell r="A342">
            <v>112024864</v>
          </cell>
          <cell r="B342">
            <v>2</v>
          </cell>
        </row>
        <row r="343">
          <cell r="A343">
            <v>112024866</v>
          </cell>
          <cell r="B343">
            <v>2</v>
          </cell>
        </row>
        <row r="344">
          <cell r="A344">
            <v>112024868</v>
          </cell>
          <cell r="B344">
            <v>0</v>
          </cell>
        </row>
        <row r="345">
          <cell r="A345">
            <v>112025034</v>
          </cell>
          <cell r="B345">
            <v>0</v>
          </cell>
        </row>
        <row r="346">
          <cell r="A346">
            <v>112025036</v>
          </cell>
          <cell r="B346">
            <v>0</v>
          </cell>
        </row>
        <row r="347">
          <cell r="A347">
            <v>112025038</v>
          </cell>
          <cell r="B347">
            <v>0</v>
          </cell>
        </row>
        <row r="348">
          <cell r="A348">
            <v>112025040</v>
          </cell>
          <cell r="B348">
            <v>0</v>
          </cell>
        </row>
        <row r="349">
          <cell r="A349">
            <v>112025042</v>
          </cell>
          <cell r="B349">
            <v>0</v>
          </cell>
        </row>
        <row r="350">
          <cell r="A350">
            <v>112025044</v>
          </cell>
          <cell r="B350">
            <v>0</v>
          </cell>
        </row>
        <row r="351">
          <cell r="A351">
            <v>112025046</v>
          </cell>
          <cell r="B351">
            <v>0</v>
          </cell>
        </row>
        <row r="352">
          <cell r="A352">
            <v>112025048</v>
          </cell>
          <cell r="B352">
            <v>0</v>
          </cell>
        </row>
        <row r="353">
          <cell r="A353">
            <v>1120260</v>
          </cell>
          <cell r="B353">
            <v>0</v>
          </cell>
        </row>
        <row r="354">
          <cell r="A354">
            <v>1120261</v>
          </cell>
          <cell r="B354">
            <v>0</v>
          </cell>
        </row>
        <row r="355">
          <cell r="A355">
            <v>1120262</v>
          </cell>
          <cell r="B355">
            <v>0</v>
          </cell>
        </row>
        <row r="356">
          <cell r="A356">
            <v>112026256</v>
          </cell>
          <cell r="B356">
            <v>0</v>
          </cell>
        </row>
        <row r="357">
          <cell r="A357">
            <v>112026336</v>
          </cell>
          <cell r="B357">
            <v>0</v>
          </cell>
        </row>
        <row r="358">
          <cell r="A358">
            <v>112026338</v>
          </cell>
          <cell r="B358">
            <v>0</v>
          </cell>
        </row>
        <row r="359">
          <cell r="A359">
            <v>112026340</v>
          </cell>
          <cell r="B359">
            <v>0</v>
          </cell>
        </row>
        <row r="360">
          <cell r="A360">
            <v>112026342</v>
          </cell>
          <cell r="B360">
            <v>1</v>
          </cell>
        </row>
        <row r="361">
          <cell r="A361">
            <v>112026344</v>
          </cell>
          <cell r="B361">
            <v>0</v>
          </cell>
        </row>
        <row r="362">
          <cell r="A362">
            <v>112026346</v>
          </cell>
          <cell r="B362">
            <v>0</v>
          </cell>
        </row>
        <row r="363">
          <cell r="A363">
            <v>112026348</v>
          </cell>
          <cell r="B363">
            <v>0</v>
          </cell>
        </row>
        <row r="364">
          <cell r="A364">
            <v>112026452</v>
          </cell>
          <cell r="B364">
            <v>0</v>
          </cell>
        </row>
        <row r="365">
          <cell r="A365">
            <v>112026454</v>
          </cell>
          <cell r="B365">
            <v>0</v>
          </cell>
        </row>
        <row r="366">
          <cell r="A366">
            <v>112028034</v>
          </cell>
          <cell r="B366">
            <v>0</v>
          </cell>
        </row>
        <row r="367">
          <cell r="A367">
            <v>112028036</v>
          </cell>
          <cell r="B367">
            <v>10</v>
          </cell>
        </row>
        <row r="368">
          <cell r="A368">
            <v>112028038</v>
          </cell>
          <cell r="B368">
            <v>7</v>
          </cell>
        </row>
        <row r="369">
          <cell r="A369">
            <v>112028040</v>
          </cell>
          <cell r="B369">
            <v>15</v>
          </cell>
        </row>
        <row r="370">
          <cell r="A370">
            <v>112028042</v>
          </cell>
          <cell r="B370">
            <v>19</v>
          </cell>
        </row>
        <row r="371">
          <cell r="A371">
            <v>112028044</v>
          </cell>
          <cell r="B371">
            <v>18</v>
          </cell>
        </row>
        <row r="372">
          <cell r="A372">
            <v>112028046</v>
          </cell>
          <cell r="B372">
            <v>15</v>
          </cell>
        </row>
        <row r="373">
          <cell r="A373">
            <v>112028048</v>
          </cell>
          <cell r="B373">
            <v>17</v>
          </cell>
        </row>
        <row r="374">
          <cell r="A374">
            <v>112028534</v>
          </cell>
          <cell r="B374">
            <v>0</v>
          </cell>
        </row>
        <row r="375">
          <cell r="A375">
            <v>112028536</v>
          </cell>
          <cell r="B375">
            <v>23</v>
          </cell>
        </row>
        <row r="376">
          <cell r="A376">
            <v>112028538</v>
          </cell>
          <cell r="B376">
            <v>20</v>
          </cell>
        </row>
        <row r="377">
          <cell r="A377">
            <v>112028540</v>
          </cell>
          <cell r="B377">
            <v>4</v>
          </cell>
        </row>
        <row r="378">
          <cell r="A378">
            <v>112028542</v>
          </cell>
          <cell r="B378">
            <v>27</v>
          </cell>
        </row>
        <row r="379">
          <cell r="A379">
            <v>112028544</v>
          </cell>
          <cell r="B379">
            <v>25</v>
          </cell>
        </row>
        <row r="380">
          <cell r="A380">
            <v>112028546</v>
          </cell>
          <cell r="B380">
            <v>9</v>
          </cell>
        </row>
        <row r="381">
          <cell r="A381">
            <v>112028548</v>
          </cell>
          <cell r="B381">
            <v>15</v>
          </cell>
        </row>
        <row r="382">
          <cell r="A382">
            <v>112028634</v>
          </cell>
          <cell r="B382">
            <v>0</v>
          </cell>
        </row>
        <row r="383">
          <cell r="A383">
            <v>112028636</v>
          </cell>
          <cell r="B383">
            <v>0</v>
          </cell>
        </row>
        <row r="384">
          <cell r="A384">
            <v>112028638</v>
          </cell>
          <cell r="B384">
            <v>0</v>
          </cell>
        </row>
        <row r="385">
          <cell r="A385">
            <v>112028640</v>
          </cell>
          <cell r="B385">
            <v>0</v>
          </cell>
        </row>
        <row r="386">
          <cell r="A386">
            <v>112028642</v>
          </cell>
          <cell r="B386">
            <v>0</v>
          </cell>
        </row>
        <row r="387">
          <cell r="A387">
            <v>112028644</v>
          </cell>
          <cell r="B387">
            <v>0</v>
          </cell>
        </row>
        <row r="388">
          <cell r="A388">
            <v>112028646</v>
          </cell>
          <cell r="B388">
            <v>0</v>
          </cell>
        </row>
        <row r="389">
          <cell r="A389">
            <v>112028648</v>
          </cell>
          <cell r="B389">
            <v>0</v>
          </cell>
        </row>
        <row r="390">
          <cell r="A390">
            <v>112028750</v>
          </cell>
          <cell r="B390">
            <v>0</v>
          </cell>
        </row>
        <row r="391">
          <cell r="A391">
            <v>112028752</v>
          </cell>
          <cell r="B391">
            <v>0</v>
          </cell>
        </row>
        <row r="392">
          <cell r="A392">
            <v>112028754</v>
          </cell>
          <cell r="B392">
            <v>0</v>
          </cell>
        </row>
        <row r="393">
          <cell r="A393">
            <v>112028856</v>
          </cell>
          <cell r="B393">
            <v>0</v>
          </cell>
        </row>
        <row r="394">
          <cell r="A394">
            <v>112028858</v>
          </cell>
          <cell r="B394">
            <v>0</v>
          </cell>
        </row>
        <row r="395">
          <cell r="A395">
            <v>112028860</v>
          </cell>
          <cell r="B395">
            <v>0</v>
          </cell>
        </row>
        <row r="396">
          <cell r="A396">
            <v>112030034</v>
          </cell>
          <cell r="B396">
            <v>0</v>
          </cell>
        </row>
        <row r="397">
          <cell r="A397">
            <v>112030036</v>
          </cell>
          <cell r="B397">
            <v>0</v>
          </cell>
        </row>
        <row r="398">
          <cell r="A398">
            <v>112030038</v>
          </cell>
          <cell r="B398">
            <v>0</v>
          </cell>
        </row>
        <row r="399">
          <cell r="A399">
            <v>112030040</v>
          </cell>
          <cell r="B399">
            <v>0</v>
          </cell>
        </row>
        <row r="400">
          <cell r="A400">
            <v>112030042</v>
          </cell>
          <cell r="B400">
            <v>0</v>
          </cell>
        </row>
        <row r="401">
          <cell r="A401">
            <v>112030044</v>
          </cell>
          <cell r="B401">
            <v>0</v>
          </cell>
        </row>
        <row r="402">
          <cell r="A402">
            <v>112030046</v>
          </cell>
          <cell r="B402">
            <v>0</v>
          </cell>
        </row>
        <row r="403">
          <cell r="A403">
            <v>112030048</v>
          </cell>
          <cell r="B403">
            <v>0</v>
          </cell>
        </row>
        <row r="404">
          <cell r="A404">
            <v>112030150</v>
          </cell>
          <cell r="B404">
            <v>0</v>
          </cell>
        </row>
        <row r="405">
          <cell r="A405">
            <v>112030152</v>
          </cell>
          <cell r="B405">
            <v>0</v>
          </cell>
        </row>
        <row r="406">
          <cell r="A406">
            <v>112030154</v>
          </cell>
          <cell r="B406">
            <v>0</v>
          </cell>
        </row>
        <row r="407">
          <cell r="A407">
            <v>112030256</v>
          </cell>
          <cell r="B407">
            <v>0</v>
          </cell>
        </row>
        <row r="408">
          <cell r="A408">
            <v>112030258</v>
          </cell>
          <cell r="B408">
            <v>0</v>
          </cell>
        </row>
        <row r="409">
          <cell r="A409">
            <v>112030260</v>
          </cell>
          <cell r="B409">
            <v>0</v>
          </cell>
        </row>
        <row r="410">
          <cell r="A410">
            <v>112030362</v>
          </cell>
          <cell r="B410">
            <v>0</v>
          </cell>
        </row>
        <row r="411">
          <cell r="A411">
            <v>112030364</v>
          </cell>
          <cell r="B411">
            <v>0</v>
          </cell>
        </row>
        <row r="412">
          <cell r="A412">
            <v>112030366</v>
          </cell>
          <cell r="B412">
            <v>0</v>
          </cell>
        </row>
        <row r="413">
          <cell r="A413">
            <v>112031534</v>
          </cell>
          <cell r="B413">
            <v>0</v>
          </cell>
        </row>
        <row r="414">
          <cell r="A414">
            <v>112031536</v>
          </cell>
          <cell r="B414">
            <v>0</v>
          </cell>
        </row>
        <row r="415">
          <cell r="A415">
            <v>112031538</v>
          </cell>
          <cell r="B415">
            <v>0</v>
          </cell>
        </row>
        <row r="416">
          <cell r="A416">
            <v>112031540</v>
          </cell>
          <cell r="B416">
            <v>1</v>
          </cell>
        </row>
        <row r="417">
          <cell r="A417">
            <v>112031542</v>
          </cell>
          <cell r="B417">
            <v>2</v>
          </cell>
        </row>
        <row r="418">
          <cell r="A418">
            <v>112031544</v>
          </cell>
          <cell r="B418">
            <v>0</v>
          </cell>
        </row>
        <row r="419">
          <cell r="A419">
            <v>112031546</v>
          </cell>
          <cell r="B419">
            <v>0</v>
          </cell>
        </row>
        <row r="420">
          <cell r="A420">
            <v>112031548</v>
          </cell>
          <cell r="B420">
            <v>1</v>
          </cell>
        </row>
        <row r="421">
          <cell r="A421">
            <v>112031650</v>
          </cell>
          <cell r="B421">
            <v>2</v>
          </cell>
        </row>
        <row r="422">
          <cell r="A422">
            <v>112031652</v>
          </cell>
          <cell r="B422">
            <v>0</v>
          </cell>
        </row>
        <row r="423">
          <cell r="A423">
            <v>112031654</v>
          </cell>
          <cell r="B423">
            <v>1</v>
          </cell>
        </row>
        <row r="424">
          <cell r="A424">
            <v>112032334</v>
          </cell>
          <cell r="B424">
            <v>1</v>
          </cell>
        </row>
        <row r="425">
          <cell r="A425">
            <v>112032336</v>
          </cell>
          <cell r="B425">
            <v>0</v>
          </cell>
        </row>
        <row r="426">
          <cell r="A426">
            <v>112032338</v>
          </cell>
          <cell r="B426">
            <v>2</v>
          </cell>
        </row>
        <row r="427">
          <cell r="A427">
            <v>112032340</v>
          </cell>
          <cell r="B427">
            <v>3</v>
          </cell>
        </row>
        <row r="428">
          <cell r="A428">
            <v>112032342</v>
          </cell>
          <cell r="B428">
            <v>1</v>
          </cell>
        </row>
        <row r="429">
          <cell r="A429">
            <v>112032344</v>
          </cell>
          <cell r="B429">
            <v>0</v>
          </cell>
        </row>
        <row r="430">
          <cell r="A430">
            <v>112032346</v>
          </cell>
          <cell r="B430">
            <v>0</v>
          </cell>
        </row>
        <row r="431">
          <cell r="A431">
            <v>112032348</v>
          </cell>
          <cell r="B431">
            <v>0</v>
          </cell>
        </row>
        <row r="432">
          <cell r="A432">
            <v>1120330</v>
          </cell>
          <cell r="B432">
            <v>0</v>
          </cell>
        </row>
        <row r="433">
          <cell r="A433">
            <v>112033034</v>
          </cell>
          <cell r="B433">
            <v>0</v>
          </cell>
        </row>
        <row r="434">
          <cell r="A434">
            <v>112033036</v>
          </cell>
          <cell r="B434">
            <v>0</v>
          </cell>
        </row>
        <row r="435">
          <cell r="A435">
            <v>112033038</v>
          </cell>
          <cell r="B435">
            <v>0</v>
          </cell>
        </row>
        <row r="436">
          <cell r="A436">
            <v>112033040</v>
          </cell>
          <cell r="B436">
            <v>3</v>
          </cell>
        </row>
        <row r="437">
          <cell r="A437">
            <v>112033042</v>
          </cell>
          <cell r="B437">
            <v>6</v>
          </cell>
        </row>
        <row r="438">
          <cell r="A438">
            <v>112033044</v>
          </cell>
          <cell r="B438">
            <v>5</v>
          </cell>
        </row>
        <row r="439">
          <cell r="A439">
            <v>112033046</v>
          </cell>
          <cell r="B439">
            <v>4</v>
          </cell>
        </row>
        <row r="440">
          <cell r="A440">
            <v>112033048</v>
          </cell>
          <cell r="B440">
            <v>0</v>
          </cell>
        </row>
        <row r="441">
          <cell r="A441">
            <v>112033150</v>
          </cell>
          <cell r="B441">
            <v>0</v>
          </cell>
        </row>
        <row r="442">
          <cell r="A442">
            <v>112033152</v>
          </cell>
          <cell r="B442">
            <v>5</v>
          </cell>
        </row>
        <row r="443">
          <cell r="A443">
            <v>112033154</v>
          </cell>
          <cell r="B443">
            <v>2</v>
          </cell>
        </row>
        <row r="444">
          <cell r="A444">
            <v>112033334</v>
          </cell>
          <cell r="B444">
            <v>4</v>
          </cell>
        </row>
        <row r="445">
          <cell r="A445">
            <v>112033336</v>
          </cell>
          <cell r="B445">
            <v>0</v>
          </cell>
        </row>
        <row r="446">
          <cell r="A446">
            <v>112033338</v>
          </cell>
          <cell r="B446">
            <v>0</v>
          </cell>
        </row>
        <row r="447">
          <cell r="A447">
            <v>112033340</v>
          </cell>
          <cell r="B447">
            <v>0</v>
          </cell>
        </row>
        <row r="448">
          <cell r="A448">
            <v>112033342</v>
          </cell>
          <cell r="B448">
            <v>0</v>
          </cell>
        </row>
        <row r="449">
          <cell r="A449">
            <v>112033344</v>
          </cell>
          <cell r="B449">
            <v>0</v>
          </cell>
        </row>
        <row r="450">
          <cell r="A450">
            <v>112033346</v>
          </cell>
          <cell r="B450">
            <v>0</v>
          </cell>
        </row>
        <row r="451">
          <cell r="A451">
            <v>112033348</v>
          </cell>
          <cell r="B451">
            <v>0</v>
          </cell>
        </row>
        <row r="452">
          <cell r="A452">
            <v>112033350</v>
          </cell>
          <cell r="B452">
            <v>0</v>
          </cell>
        </row>
        <row r="453">
          <cell r="A453">
            <v>112033352</v>
          </cell>
          <cell r="B453">
            <v>0</v>
          </cell>
        </row>
        <row r="454">
          <cell r="A454">
            <v>112033354</v>
          </cell>
          <cell r="B454">
            <v>0</v>
          </cell>
        </row>
        <row r="455">
          <cell r="A455">
            <v>112033356</v>
          </cell>
          <cell r="B455">
            <v>0</v>
          </cell>
        </row>
        <row r="456">
          <cell r="A456">
            <v>112033450</v>
          </cell>
          <cell r="B456">
            <v>0</v>
          </cell>
        </row>
        <row r="457">
          <cell r="A457">
            <v>112033452</v>
          </cell>
          <cell r="B457">
            <v>0</v>
          </cell>
        </row>
        <row r="458">
          <cell r="A458">
            <v>112033454</v>
          </cell>
          <cell r="B458">
            <v>0</v>
          </cell>
        </row>
        <row r="459">
          <cell r="A459">
            <v>112033550</v>
          </cell>
          <cell r="B459">
            <v>0</v>
          </cell>
        </row>
        <row r="460">
          <cell r="A460">
            <v>112033556</v>
          </cell>
          <cell r="B460">
            <v>6</v>
          </cell>
        </row>
        <row r="461">
          <cell r="A461">
            <v>112033558</v>
          </cell>
          <cell r="B461">
            <v>0</v>
          </cell>
        </row>
        <row r="462">
          <cell r="A462">
            <v>112033560</v>
          </cell>
          <cell r="B462">
            <v>0</v>
          </cell>
        </row>
        <row r="463">
          <cell r="A463">
            <v>112040034</v>
          </cell>
          <cell r="B463">
            <v>0</v>
          </cell>
        </row>
        <row r="464">
          <cell r="A464">
            <v>112040036</v>
          </cell>
          <cell r="B464">
            <v>0</v>
          </cell>
        </row>
        <row r="465">
          <cell r="A465">
            <v>112040038</v>
          </cell>
          <cell r="B465">
            <v>0</v>
          </cell>
        </row>
        <row r="466">
          <cell r="A466">
            <v>112040040</v>
          </cell>
          <cell r="B466">
            <v>0</v>
          </cell>
        </row>
        <row r="467">
          <cell r="A467">
            <v>112040042</v>
          </cell>
          <cell r="B467">
            <v>0</v>
          </cell>
        </row>
        <row r="468">
          <cell r="A468">
            <v>112040044</v>
          </cell>
          <cell r="B468">
            <v>0</v>
          </cell>
        </row>
        <row r="469">
          <cell r="A469">
            <v>112040048</v>
          </cell>
          <cell r="B469">
            <v>0</v>
          </cell>
        </row>
        <row r="470">
          <cell r="A470">
            <v>112040150</v>
          </cell>
          <cell r="B470">
            <v>0</v>
          </cell>
        </row>
        <row r="471">
          <cell r="A471">
            <v>112040152</v>
          </cell>
          <cell r="B471">
            <v>0</v>
          </cell>
        </row>
        <row r="472">
          <cell r="A472">
            <v>112040154</v>
          </cell>
          <cell r="B472">
            <v>0</v>
          </cell>
        </row>
        <row r="473">
          <cell r="A473">
            <v>112040256</v>
          </cell>
          <cell r="B473">
            <v>0</v>
          </cell>
        </row>
        <row r="474">
          <cell r="A474">
            <v>112040258</v>
          </cell>
          <cell r="B474">
            <v>0</v>
          </cell>
        </row>
        <row r="475">
          <cell r="A475">
            <v>112040260</v>
          </cell>
          <cell r="B475">
            <v>0</v>
          </cell>
        </row>
        <row r="476">
          <cell r="A476">
            <v>112040262</v>
          </cell>
          <cell r="B476">
            <v>0</v>
          </cell>
        </row>
        <row r="477">
          <cell r="A477">
            <v>112041434</v>
          </cell>
          <cell r="B477">
            <v>0</v>
          </cell>
        </row>
        <row r="478">
          <cell r="A478">
            <v>112041436</v>
          </cell>
          <cell r="B478">
            <v>0</v>
          </cell>
        </row>
        <row r="479">
          <cell r="A479">
            <v>112041438</v>
          </cell>
          <cell r="B479">
            <v>8</v>
          </cell>
        </row>
        <row r="480">
          <cell r="A480">
            <v>112041440</v>
          </cell>
          <cell r="B480">
            <v>11</v>
          </cell>
        </row>
        <row r="481">
          <cell r="A481">
            <v>112041442</v>
          </cell>
          <cell r="B481">
            <v>5</v>
          </cell>
        </row>
        <row r="482">
          <cell r="A482">
            <v>112041444</v>
          </cell>
          <cell r="B482">
            <v>8</v>
          </cell>
        </row>
        <row r="483">
          <cell r="A483">
            <v>112041446</v>
          </cell>
          <cell r="B483">
            <v>1</v>
          </cell>
        </row>
        <row r="484">
          <cell r="A484">
            <v>112041448</v>
          </cell>
          <cell r="B484">
            <v>8</v>
          </cell>
        </row>
        <row r="485">
          <cell r="A485">
            <v>112041762</v>
          </cell>
          <cell r="B485">
            <v>0</v>
          </cell>
        </row>
        <row r="486">
          <cell r="A486">
            <v>112041764</v>
          </cell>
          <cell r="B486">
            <v>0</v>
          </cell>
        </row>
        <row r="487">
          <cell r="A487">
            <v>112041766</v>
          </cell>
          <cell r="B487">
            <v>0</v>
          </cell>
        </row>
        <row r="488">
          <cell r="A488">
            <v>112042834</v>
          </cell>
          <cell r="B488">
            <v>0</v>
          </cell>
        </row>
        <row r="489">
          <cell r="A489">
            <v>112042836</v>
          </cell>
          <cell r="B489">
            <v>0</v>
          </cell>
        </row>
        <row r="490">
          <cell r="A490">
            <v>112042838</v>
          </cell>
          <cell r="B490">
            <v>0</v>
          </cell>
        </row>
        <row r="491">
          <cell r="A491">
            <v>112042840</v>
          </cell>
          <cell r="B491">
            <v>2</v>
          </cell>
        </row>
        <row r="492">
          <cell r="A492">
            <v>112042842</v>
          </cell>
          <cell r="B492">
            <v>1</v>
          </cell>
        </row>
        <row r="493">
          <cell r="A493">
            <v>112042844</v>
          </cell>
          <cell r="B493">
            <v>2</v>
          </cell>
        </row>
        <row r="494">
          <cell r="A494">
            <v>112042846</v>
          </cell>
          <cell r="B494">
            <v>0</v>
          </cell>
        </row>
        <row r="495">
          <cell r="A495">
            <v>112042848</v>
          </cell>
          <cell r="B495">
            <v>1</v>
          </cell>
        </row>
        <row r="496">
          <cell r="A496">
            <v>112042850</v>
          </cell>
          <cell r="B496">
            <v>0</v>
          </cell>
        </row>
        <row r="497">
          <cell r="A497">
            <v>112042852</v>
          </cell>
          <cell r="B497">
            <v>0</v>
          </cell>
        </row>
        <row r="498">
          <cell r="A498">
            <v>112042862</v>
          </cell>
          <cell r="B498">
            <v>0</v>
          </cell>
        </row>
        <row r="499">
          <cell r="A499">
            <v>112042950</v>
          </cell>
          <cell r="B499">
            <v>3</v>
          </cell>
        </row>
        <row r="500">
          <cell r="A500">
            <v>112042952</v>
          </cell>
          <cell r="B500">
            <v>4</v>
          </cell>
        </row>
        <row r="501">
          <cell r="A501">
            <v>112042954</v>
          </cell>
          <cell r="B501">
            <v>6</v>
          </cell>
        </row>
        <row r="502">
          <cell r="A502">
            <v>112043056</v>
          </cell>
          <cell r="B502">
            <v>0</v>
          </cell>
        </row>
        <row r="503">
          <cell r="A503">
            <v>112043058</v>
          </cell>
          <cell r="B503">
            <v>0</v>
          </cell>
        </row>
        <row r="504">
          <cell r="A504">
            <v>112043060</v>
          </cell>
          <cell r="B504">
            <v>0</v>
          </cell>
        </row>
        <row r="505">
          <cell r="A505">
            <v>112043356</v>
          </cell>
          <cell r="B505">
            <v>1</v>
          </cell>
        </row>
        <row r="506">
          <cell r="A506">
            <v>112043358</v>
          </cell>
          <cell r="B506">
            <v>0</v>
          </cell>
        </row>
        <row r="507">
          <cell r="A507">
            <v>112043360</v>
          </cell>
          <cell r="B507">
            <v>1</v>
          </cell>
        </row>
        <row r="508">
          <cell r="A508">
            <v>112043462</v>
          </cell>
          <cell r="B508">
            <v>0</v>
          </cell>
        </row>
        <row r="509">
          <cell r="A509">
            <v>112043464</v>
          </cell>
          <cell r="B509">
            <v>0</v>
          </cell>
        </row>
        <row r="510">
          <cell r="A510">
            <v>112043466</v>
          </cell>
          <cell r="B510">
            <v>0</v>
          </cell>
        </row>
        <row r="511">
          <cell r="A511">
            <v>112044534</v>
          </cell>
          <cell r="B511">
            <v>0</v>
          </cell>
        </row>
        <row r="512">
          <cell r="A512">
            <v>112044536</v>
          </cell>
          <cell r="B512">
            <v>0</v>
          </cell>
        </row>
        <row r="513">
          <cell r="A513">
            <v>112044538</v>
          </cell>
          <cell r="B513">
            <v>21</v>
          </cell>
        </row>
        <row r="514">
          <cell r="A514">
            <v>112044540</v>
          </cell>
          <cell r="B514">
            <v>8</v>
          </cell>
        </row>
        <row r="515">
          <cell r="A515">
            <v>112044542</v>
          </cell>
          <cell r="B515">
            <v>4</v>
          </cell>
        </row>
        <row r="516">
          <cell r="A516">
            <v>112044544</v>
          </cell>
          <cell r="B516">
            <v>11</v>
          </cell>
        </row>
        <row r="517">
          <cell r="A517">
            <v>112044546</v>
          </cell>
          <cell r="B517">
            <v>0</v>
          </cell>
        </row>
        <row r="518">
          <cell r="A518">
            <v>112044548</v>
          </cell>
          <cell r="B518">
            <v>0</v>
          </cell>
        </row>
        <row r="519">
          <cell r="A519">
            <v>112044650</v>
          </cell>
          <cell r="B519">
            <v>0</v>
          </cell>
        </row>
        <row r="520">
          <cell r="A520">
            <v>112044652</v>
          </cell>
          <cell r="B520">
            <v>0</v>
          </cell>
        </row>
        <row r="521">
          <cell r="A521">
            <v>112044654</v>
          </cell>
          <cell r="B521">
            <v>1</v>
          </cell>
        </row>
        <row r="522">
          <cell r="A522">
            <v>112044762</v>
          </cell>
          <cell r="B522">
            <v>0</v>
          </cell>
        </row>
        <row r="523">
          <cell r="A523">
            <v>112044764</v>
          </cell>
          <cell r="B523">
            <v>0</v>
          </cell>
        </row>
        <row r="524">
          <cell r="A524">
            <v>112044766</v>
          </cell>
          <cell r="B524">
            <v>0</v>
          </cell>
        </row>
        <row r="525">
          <cell r="A525">
            <v>112044856</v>
          </cell>
          <cell r="B525">
            <v>0</v>
          </cell>
        </row>
        <row r="526">
          <cell r="A526">
            <v>112044858</v>
          </cell>
          <cell r="B526">
            <v>0</v>
          </cell>
        </row>
        <row r="527">
          <cell r="A527">
            <v>112044860</v>
          </cell>
          <cell r="B527">
            <v>0</v>
          </cell>
        </row>
        <row r="528">
          <cell r="A528">
            <v>112044950</v>
          </cell>
          <cell r="B528">
            <v>0</v>
          </cell>
        </row>
        <row r="529">
          <cell r="A529">
            <v>112044952</v>
          </cell>
          <cell r="B529">
            <v>3</v>
          </cell>
        </row>
        <row r="530">
          <cell r="A530">
            <v>112044954</v>
          </cell>
          <cell r="B530">
            <v>7</v>
          </cell>
        </row>
        <row r="531">
          <cell r="A531">
            <v>112045034</v>
          </cell>
          <cell r="B531">
            <v>0</v>
          </cell>
        </row>
        <row r="532">
          <cell r="A532">
            <v>112045036</v>
          </cell>
          <cell r="B532">
            <v>0</v>
          </cell>
        </row>
        <row r="533">
          <cell r="A533">
            <v>112045038</v>
          </cell>
          <cell r="B533">
            <v>0</v>
          </cell>
        </row>
        <row r="534">
          <cell r="A534">
            <v>112045040</v>
          </cell>
          <cell r="B534">
            <v>4</v>
          </cell>
        </row>
        <row r="535">
          <cell r="A535">
            <v>112045042</v>
          </cell>
          <cell r="B535">
            <v>1</v>
          </cell>
        </row>
        <row r="536">
          <cell r="A536">
            <v>112045044</v>
          </cell>
          <cell r="B536">
            <v>1</v>
          </cell>
        </row>
        <row r="537">
          <cell r="A537">
            <v>112045046</v>
          </cell>
          <cell r="B537">
            <v>0</v>
          </cell>
        </row>
        <row r="538">
          <cell r="A538">
            <v>112045048</v>
          </cell>
          <cell r="B538">
            <v>0</v>
          </cell>
        </row>
        <row r="539">
          <cell r="A539">
            <v>112045134</v>
          </cell>
          <cell r="B539">
            <v>0</v>
          </cell>
        </row>
        <row r="540">
          <cell r="A540">
            <v>112045136</v>
          </cell>
          <cell r="B540">
            <v>0</v>
          </cell>
        </row>
        <row r="541">
          <cell r="A541">
            <v>112045138</v>
          </cell>
          <cell r="B541">
            <v>0</v>
          </cell>
        </row>
        <row r="542">
          <cell r="A542">
            <v>112045140</v>
          </cell>
          <cell r="B542">
            <v>0</v>
          </cell>
        </row>
        <row r="543">
          <cell r="A543">
            <v>112045142</v>
          </cell>
          <cell r="B543">
            <v>0</v>
          </cell>
        </row>
        <row r="544">
          <cell r="A544">
            <v>112045144</v>
          </cell>
          <cell r="B544">
            <v>0</v>
          </cell>
        </row>
        <row r="545">
          <cell r="A545">
            <v>112045146</v>
          </cell>
          <cell r="B545">
            <v>0</v>
          </cell>
        </row>
        <row r="546">
          <cell r="A546">
            <v>112045148</v>
          </cell>
          <cell r="B546">
            <v>0</v>
          </cell>
        </row>
        <row r="547">
          <cell r="A547">
            <v>112045250</v>
          </cell>
          <cell r="B547">
            <v>0</v>
          </cell>
        </row>
        <row r="548">
          <cell r="A548">
            <v>112045252</v>
          </cell>
          <cell r="B548">
            <v>0</v>
          </cell>
        </row>
        <row r="549">
          <cell r="A549">
            <v>112045254</v>
          </cell>
          <cell r="B549">
            <v>0</v>
          </cell>
        </row>
        <row r="550">
          <cell r="A550">
            <v>112045356</v>
          </cell>
          <cell r="B550">
            <v>0</v>
          </cell>
        </row>
        <row r="551">
          <cell r="A551">
            <v>112045358</v>
          </cell>
          <cell r="B551">
            <v>0</v>
          </cell>
        </row>
        <row r="552">
          <cell r="A552">
            <v>112045360</v>
          </cell>
          <cell r="B552">
            <v>0</v>
          </cell>
        </row>
        <row r="553">
          <cell r="A553">
            <v>112045462</v>
          </cell>
          <cell r="B553">
            <v>0</v>
          </cell>
        </row>
        <row r="554">
          <cell r="A554">
            <v>112045464</v>
          </cell>
          <cell r="B554">
            <v>0</v>
          </cell>
        </row>
        <row r="555">
          <cell r="A555">
            <v>112045466</v>
          </cell>
          <cell r="B555">
            <v>0</v>
          </cell>
        </row>
        <row r="556">
          <cell r="A556">
            <v>112045534</v>
          </cell>
          <cell r="B556">
            <v>0</v>
          </cell>
        </row>
        <row r="557">
          <cell r="A557">
            <v>112045536</v>
          </cell>
          <cell r="B557">
            <v>0</v>
          </cell>
        </row>
        <row r="558">
          <cell r="A558">
            <v>112045538</v>
          </cell>
          <cell r="B558">
            <v>9</v>
          </cell>
        </row>
        <row r="559">
          <cell r="A559">
            <v>112045540</v>
          </cell>
          <cell r="B559">
            <v>11</v>
          </cell>
        </row>
        <row r="560">
          <cell r="A560">
            <v>112045542</v>
          </cell>
          <cell r="B560">
            <v>3</v>
          </cell>
        </row>
        <row r="561">
          <cell r="A561">
            <v>112045544</v>
          </cell>
          <cell r="B561">
            <v>5</v>
          </cell>
        </row>
        <row r="562">
          <cell r="A562">
            <v>112045546</v>
          </cell>
          <cell r="B562">
            <v>7</v>
          </cell>
        </row>
        <row r="563">
          <cell r="A563">
            <v>112045548</v>
          </cell>
          <cell r="B563">
            <v>12</v>
          </cell>
        </row>
        <row r="564">
          <cell r="A564">
            <v>112045756</v>
          </cell>
          <cell r="B564">
            <v>0</v>
          </cell>
        </row>
        <row r="565">
          <cell r="A565">
            <v>112045834</v>
          </cell>
          <cell r="B565">
            <v>0</v>
          </cell>
        </row>
        <row r="566">
          <cell r="A566">
            <v>112045836</v>
          </cell>
          <cell r="B566">
            <v>0</v>
          </cell>
        </row>
        <row r="567">
          <cell r="A567">
            <v>112045840</v>
          </cell>
          <cell r="B567">
            <v>0</v>
          </cell>
        </row>
        <row r="568">
          <cell r="A568">
            <v>112045842</v>
          </cell>
          <cell r="B568">
            <v>0</v>
          </cell>
        </row>
        <row r="569">
          <cell r="A569">
            <v>112045844</v>
          </cell>
          <cell r="B569">
            <v>0</v>
          </cell>
        </row>
        <row r="570">
          <cell r="A570">
            <v>112045846</v>
          </cell>
          <cell r="B570">
            <v>0</v>
          </cell>
        </row>
        <row r="571">
          <cell r="A571">
            <v>112045848</v>
          </cell>
          <cell r="B571">
            <v>0</v>
          </cell>
        </row>
        <row r="572">
          <cell r="A572">
            <v>112045860</v>
          </cell>
          <cell r="B572">
            <v>0</v>
          </cell>
        </row>
        <row r="573">
          <cell r="A573">
            <v>112045950</v>
          </cell>
          <cell r="B573">
            <v>0</v>
          </cell>
        </row>
        <row r="574">
          <cell r="A574">
            <v>112045954</v>
          </cell>
          <cell r="B574">
            <v>0</v>
          </cell>
        </row>
        <row r="575">
          <cell r="A575">
            <v>112045958</v>
          </cell>
          <cell r="B575">
            <v>0</v>
          </cell>
        </row>
        <row r="576">
          <cell r="A576">
            <v>112046062</v>
          </cell>
          <cell r="B576">
            <v>0</v>
          </cell>
        </row>
        <row r="577">
          <cell r="A577">
            <v>112046064</v>
          </cell>
          <cell r="B577">
            <v>0</v>
          </cell>
        </row>
        <row r="578">
          <cell r="A578">
            <v>112046066</v>
          </cell>
          <cell r="B578">
            <v>0</v>
          </cell>
        </row>
        <row r="579">
          <cell r="A579">
            <v>112046250</v>
          </cell>
          <cell r="B579">
            <v>4</v>
          </cell>
        </row>
        <row r="580">
          <cell r="A580">
            <v>112046252</v>
          </cell>
          <cell r="B580">
            <v>22</v>
          </cell>
        </row>
        <row r="581">
          <cell r="A581">
            <v>112046254</v>
          </cell>
          <cell r="B581">
            <v>4</v>
          </cell>
        </row>
        <row r="582">
          <cell r="A582">
            <v>112046356</v>
          </cell>
          <cell r="B582">
            <v>5</v>
          </cell>
        </row>
        <row r="583">
          <cell r="A583">
            <v>112046358</v>
          </cell>
          <cell r="B583">
            <v>3</v>
          </cell>
        </row>
        <row r="584">
          <cell r="A584">
            <v>112046360</v>
          </cell>
          <cell r="B584">
            <v>0</v>
          </cell>
        </row>
        <row r="585">
          <cell r="A585">
            <v>112046462</v>
          </cell>
          <cell r="B585">
            <v>0</v>
          </cell>
        </row>
        <row r="586">
          <cell r="A586">
            <v>112046464</v>
          </cell>
          <cell r="B586">
            <v>0</v>
          </cell>
        </row>
        <row r="587">
          <cell r="A587">
            <v>112046466</v>
          </cell>
          <cell r="B587">
            <v>0</v>
          </cell>
        </row>
        <row r="588">
          <cell r="A588">
            <v>112047856</v>
          </cell>
          <cell r="B588">
            <v>0</v>
          </cell>
        </row>
        <row r="589">
          <cell r="A589">
            <v>112047858</v>
          </cell>
          <cell r="B589">
            <v>0</v>
          </cell>
        </row>
        <row r="590">
          <cell r="A590">
            <v>112047860</v>
          </cell>
          <cell r="B590">
            <v>0</v>
          </cell>
        </row>
        <row r="591">
          <cell r="A591">
            <v>112047962</v>
          </cell>
          <cell r="B591">
            <v>0</v>
          </cell>
        </row>
        <row r="592">
          <cell r="A592">
            <v>112047964</v>
          </cell>
          <cell r="B592">
            <v>1</v>
          </cell>
        </row>
        <row r="593">
          <cell r="A593">
            <v>112047966</v>
          </cell>
          <cell r="B593">
            <v>0</v>
          </cell>
        </row>
        <row r="594">
          <cell r="A594">
            <v>112048556</v>
          </cell>
          <cell r="B594">
            <v>6</v>
          </cell>
        </row>
        <row r="595">
          <cell r="A595">
            <v>112048558</v>
          </cell>
          <cell r="B595">
            <v>6</v>
          </cell>
        </row>
        <row r="596">
          <cell r="A596">
            <v>112048560</v>
          </cell>
          <cell r="B596">
            <v>4</v>
          </cell>
        </row>
        <row r="597">
          <cell r="A597">
            <v>112048662</v>
          </cell>
          <cell r="B597">
            <v>1</v>
          </cell>
        </row>
        <row r="598">
          <cell r="A598">
            <v>112048664</v>
          </cell>
          <cell r="B598">
            <v>2</v>
          </cell>
        </row>
        <row r="599">
          <cell r="A599">
            <v>112048666</v>
          </cell>
          <cell r="B599">
            <v>0</v>
          </cell>
        </row>
        <row r="600">
          <cell r="A600">
            <v>112049650</v>
          </cell>
          <cell r="B600">
            <v>31</v>
          </cell>
        </row>
        <row r="601">
          <cell r="A601">
            <v>112049652</v>
          </cell>
          <cell r="B601">
            <v>2</v>
          </cell>
        </row>
        <row r="602">
          <cell r="A602">
            <v>112049654</v>
          </cell>
          <cell r="B602">
            <v>4</v>
          </cell>
        </row>
        <row r="603">
          <cell r="A603">
            <v>112049756</v>
          </cell>
          <cell r="B603">
            <v>0</v>
          </cell>
        </row>
        <row r="604">
          <cell r="A604">
            <v>112049758</v>
          </cell>
          <cell r="B604">
            <v>13</v>
          </cell>
        </row>
        <row r="605">
          <cell r="A605">
            <v>112049760</v>
          </cell>
          <cell r="B605">
            <v>0</v>
          </cell>
        </row>
        <row r="606">
          <cell r="A606">
            <v>112049862</v>
          </cell>
          <cell r="B606">
            <v>0</v>
          </cell>
        </row>
        <row r="607">
          <cell r="A607">
            <v>112049864</v>
          </cell>
          <cell r="B607">
            <v>0</v>
          </cell>
        </row>
        <row r="608">
          <cell r="A608">
            <v>112049866</v>
          </cell>
          <cell r="B608">
            <v>0</v>
          </cell>
        </row>
        <row r="609">
          <cell r="A609">
            <v>112049934</v>
          </cell>
          <cell r="B609">
            <v>3</v>
          </cell>
        </row>
        <row r="610">
          <cell r="A610">
            <v>112049936</v>
          </cell>
          <cell r="B610">
            <v>12</v>
          </cell>
        </row>
        <row r="611">
          <cell r="A611">
            <v>112049938</v>
          </cell>
          <cell r="B611">
            <v>42</v>
          </cell>
        </row>
        <row r="612">
          <cell r="A612">
            <v>112049940</v>
          </cell>
          <cell r="B612">
            <v>49</v>
          </cell>
        </row>
        <row r="613">
          <cell r="A613">
            <v>112049942</v>
          </cell>
          <cell r="B613">
            <v>38</v>
          </cell>
        </row>
        <row r="614">
          <cell r="A614">
            <v>112049944</v>
          </cell>
          <cell r="B614">
            <v>43</v>
          </cell>
        </row>
        <row r="615">
          <cell r="A615">
            <v>112049946</v>
          </cell>
          <cell r="B615">
            <v>23</v>
          </cell>
        </row>
        <row r="616">
          <cell r="A616">
            <v>112049948</v>
          </cell>
          <cell r="B616">
            <v>39</v>
          </cell>
        </row>
        <row r="617">
          <cell r="A617">
            <v>112050034</v>
          </cell>
          <cell r="B617">
            <v>0</v>
          </cell>
        </row>
        <row r="618">
          <cell r="A618">
            <v>112050036</v>
          </cell>
          <cell r="B618">
            <v>0</v>
          </cell>
        </row>
        <row r="619">
          <cell r="A619">
            <v>112050038</v>
          </cell>
          <cell r="B619">
            <v>8</v>
          </cell>
        </row>
        <row r="620">
          <cell r="A620">
            <v>112050040</v>
          </cell>
          <cell r="B620">
            <v>20</v>
          </cell>
        </row>
        <row r="621">
          <cell r="A621">
            <v>112050042</v>
          </cell>
          <cell r="B621">
            <v>1</v>
          </cell>
        </row>
        <row r="622">
          <cell r="A622">
            <v>112050044</v>
          </cell>
          <cell r="B622">
            <v>0</v>
          </cell>
        </row>
        <row r="623">
          <cell r="A623">
            <v>112050046</v>
          </cell>
          <cell r="B623">
            <v>1</v>
          </cell>
        </row>
        <row r="624">
          <cell r="A624">
            <v>112050048</v>
          </cell>
          <cell r="B624">
            <v>1</v>
          </cell>
        </row>
        <row r="625">
          <cell r="A625">
            <v>112050150</v>
          </cell>
          <cell r="B625">
            <v>34</v>
          </cell>
        </row>
        <row r="626">
          <cell r="A626">
            <v>112050152</v>
          </cell>
          <cell r="B626">
            <v>26</v>
          </cell>
        </row>
        <row r="627">
          <cell r="A627">
            <v>112050154</v>
          </cell>
          <cell r="B627">
            <v>4</v>
          </cell>
        </row>
        <row r="628">
          <cell r="A628">
            <v>112050256</v>
          </cell>
          <cell r="B628">
            <v>1</v>
          </cell>
        </row>
        <row r="629">
          <cell r="A629">
            <v>112050258</v>
          </cell>
          <cell r="B629">
            <v>0</v>
          </cell>
        </row>
        <row r="630">
          <cell r="A630">
            <v>112050260</v>
          </cell>
          <cell r="B630">
            <v>0</v>
          </cell>
        </row>
        <row r="631">
          <cell r="A631">
            <v>112050362</v>
          </cell>
          <cell r="B631">
            <v>0</v>
          </cell>
        </row>
        <row r="632">
          <cell r="A632">
            <v>112050364</v>
          </cell>
          <cell r="B632">
            <v>0</v>
          </cell>
        </row>
        <row r="633">
          <cell r="A633">
            <v>112050366</v>
          </cell>
          <cell r="B633">
            <v>0</v>
          </cell>
        </row>
        <row r="634">
          <cell r="A634">
            <v>112050434</v>
          </cell>
          <cell r="B634">
            <v>1</v>
          </cell>
        </row>
        <row r="635">
          <cell r="A635">
            <v>112050436</v>
          </cell>
          <cell r="B635">
            <v>0</v>
          </cell>
        </row>
        <row r="636">
          <cell r="A636">
            <v>112050438</v>
          </cell>
          <cell r="B636">
            <v>0</v>
          </cell>
        </row>
        <row r="637">
          <cell r="A637">
            <v>112050440</v>
          </cell>
          <cell r="B637">
            <v>11</v>
          </cell>
        </row>
        <row r="638">
          <cell r="A638">
            <v>112050442</v>
          </cell>
          <cell r="B638">
            <v>0</v>
          </cell>
        </row>
        <row r="639">
          <cell r="A639">
            <v>112050444</v>
          </cell>
          <cell r="B639">
            <v>0</v>
          </cell>
        </row>
        <row r="640">
          <cell r="A640">
            <v>112050446</v>
          </cell>
          <cell r="B640">
            <v>0</v>
          </cell>
        </row>
        <row r="641">
          <cell r="A641">
            <v>112050448</v>
          </cell>
          <cell r="B641">
            <v>0</v>
          </cell>
        </row>
        <row r="642">
          <cell r="A642">
            <v>112050550</v>
          </cell>
          <cell r="B642">
            <v>0</v>
          </cell>
        </row>
        <row r="643">
          <cell r="A643">
            <v>112050552</v>
          </cell>
          <cell r="B643">
            <v>5</v>
          </cell>
        </row>
        <row r="644">
          <cell r="A644">
            <v>112050554</v>
          </cell>
          <cell r="B644">
            <v>0</v>
          </cell>
        </row>
        <row r="645">
          <cell r="A645">
            <v>112050656</v>
          </cell>
          <cell r="B645">
            <v>0</v>
          </cell>
        </row>
        <row r="646">
          <cell r="A646">
            <v>112050658</v>
          </cell>
          <cell r="B646">
            <v>0</v>
          </cell>
        </row>
        <row r="647">
          <cell r="A647">
            <v>112050660</v>
          </cell>
          <cell r="B647">
            <v>0</v>
          </cell>
        </row>
        <row r="648">
          <cell r="A648">
            <v>112056002</v>
          </cell>
          <cell r="B648">
            <v>1</v>
          </cell>
        </row>
        <row r="649">
          <cell r="A649">
            <v>112056003</v>
          </cell>
          <cell r="B649">
            <v>1</v>
          </cell>
        </row>
        <row r="650">
          <cell r="A650">
            <v>112056004</v>
          </cell>
          <cell r="B650">
            <v>1</v>
          </cell>
        </row>
        <row r="651">
          <cell r="A651">
            <v>112056005</v>
          </cell>
          <cell r="B651">
            <v>2</v>
          </cell>
        </row>
        <row r="652">
          <cell r="A652">
            <v>112056006</v>
          </cell>
          <cell r="B652">
            <v>1</v>
          </cell>
        </row>
        <row r="653">
          <cell r="A653">
            <v>112060150</v>
          </cell>
          <cell r="B653">
            <v>0</v>
          </cell>
        </row>
        <row r="654">
          <cell r="A654">
            <v>112060152</v>
          </cell>
          <cell r="B654">
            <v>0</v>
          </cell>
        </row>
        <row r="655">
          <cell r="A655">
            <v>112060154</v>
          </cell>
          <cell r="B655">
            <v>0</v>
          </cell>
        </row>
        <row r="656">
          <cell r="A656">
            <v>112060256</v>
          </cell>
          <cell r="B656">
            <v>0</v>
          </cell>
        </row>
        <row r="657">
          <cell r="A657">
            <v>112060258</v>
          </cell>
          <cell r="B657">
            <v>0</v>
          </cell>
        </row>
        <row r="658">
          <cell r="A658">
            <v>112060260</v>
          </cell>
          <cell r="B658">
            <v>0</v>
          </cell>
        </row>
        <row r="659">
          <cell r="A659">
            <v>112060362</v>
          </cell>
          <cell r="B659">
            <v>0</v>
          </cell>
        </row>
        <row r="660">
          <cell r="A660">
            <v>112060364</v>
          </cell>
          <cell r="B660">
            <v>0</v>
          </cell>
        </row>
        <row r="661">
          <cell r="A661">
            <v>112060366</v>
          </cell>
          <cell r="B661">
            <v>0</v>
          </cell>
        </row>
        <row r="662">
          <cell r="A662">
            <v>1120623</v>
          </cell>
          <cell r="B662">
            <v>0</v>
          </cell>
        </row>
        <row r="663">
          <cell r="A663">
            <v>112062334</v>
          </cell>
          <cell r="B663">
            <v>0</v>
          </cell>
        </row>
        <row r="664">
          <cell r="A664">
            <v>112062336</v>
          </cell>
          <cell r="B664">
            <v>0</v>
          </cell>
        </row>
        <row r="665">
          <cell r="A665">
            <v>112062338</v>
          </cell>
          <cell r="B665">
            <v>2</v>
          </cell>
        </row>
        <row r="666">
          <cell r="A666">
            <v>112062340</v>
          </cell>
          <cell r="B666">
            <v>1</v>
          </cell>
        </row>
        <row r="667">
          <cell r="A667">
            <v>112062342</v>
          </cell>
          <cell r="B667">
            <v>1</v>
          </cell>
        </row>
        <row r="668">
          <cell r="A668">
            <v>112062344</v>
          </cell>
          <cell r="B668">
            <v>1</v>
          </cell>
        </row>
        <row r="669">
          <cell r="A669">
            <v>112062346</v>
          </cell>
          <cell r="B669">
            <v>0</v>
          </cell>
        </row>
        <row r="670">
          <cell r="A670">
            <v>112062348</v>
          </cell>
          <cell r="B670">
            <v>1</v>
          </cell>
        </row>
        <row r="671">
          <cell r="A671">
            <v>112062450</v>
          </cell>
          <cell r="B671">
            <v>0</v>
          </cell>
        </row>
        <row r="672">
          <cell r="A672">
            <v>112062452</v>
          </cell>
          <cell r="B672">
            <v>0</v>
          </cell>
        </row>
        <row r="673">
          <cell r="A673">
            <v>112062454</v>
          </cell>
          <cell r="B673">
            <v>0</v>
          </cell>
        </row>
        <row r="674">
          <cell r="A674">
            <v>11206258</v>
          </cell>
          <cell r="B674">
            <v>0</v>
          </cell>
        </row>
        <row r="675">
          <cell r="A675">
            <v>112064034</v>
          </cell>
          <cell r="B675">
            <v>0</v>
          </cell>
        </row>
        <row r="676">
          <cell r="A676">
            <v>112064036</v>
          </cell>
          <cell r="B676">
            <v>0</v>
          </cell>
        </row>
        <row r="677">
          <cell r="A677">
            <v>112064038</v>
          </cell>
          <cell r="B677">
            <v>0</v>
          </cell>
        </row>
        <row r="678">
          <cell r="A678">
            <v>112064040</v>
          </cell>
          <cell r="B678">
            <v>1</v>
          </cell>
        </row>
        <row r="679">
          <cell r="A679">
            <v>112064042</v>
          </cell>
          <cell r="B679">
            <v>6</v>
          </cell>
        </row>
        <row r="680">
          <cell r="A680">
            <v>112064044</v>
          </cell>
          <cell r="B680">
            <v>5</v>
          </cell>
        </row>
        <row r="681">
          <cell r="A681">
            <v>112064046</v>
          </cell>
          <cell r="B681">
            <v>5</v>
          </cell>
        </row>
        <row r="682">
          <cell r="A682">
            <v>112064048</v>
          </cell>
          <cell r="B682">
            <v>4</v>
          </cell>
        </row>
        <row r="683">
          <cell r="A683">
            <v>112064150</v>
          </cell>
          <cell r="B683">
            <v>4</v>
          </cell>
        </row>
        <row r="684">
          <cell r="A684">
            <v>112064152</v>
          </cell>
          <cell r="B684">
            <v>3</v>
          </cell>
        </row>
        <row r="685">
          <cell r="A685">
            <v>112064154</v>
          </cell>
          <cell r="B685">
            <v>3</v>
          </cell>
        </row>
        <row r="686">
          <cell r="A686">
            <v>112064256</v>
          </cell>
          <cell r="B686">
            <v>1</v>
          </cell>
        </row>
        <row r="687">
          <cell r="A687">
            <v>112064258</v>
          </cell>
          <cell r="B687">
            <v>1</v>
          </cell>
        </row>
        <row r="688">
          <cell r="A688">
            <v>112064260</v>
          </cell>
          <cell r="B688">
            <v>1</v>
          </cell>
        </row>
        <row r="689">
          <cell r="A689">
            <v>112064362</v>
          </cell>
          <cell r="B689">
            <v>0</v>
          </cell>
        </row>
        <row r="690">
          <cell r="A690">
            <v>112064364</v>
          </cell>
          <cell r="B690">
            <v>0</v>
          </cell>
        </row>
        <row r="691">
          <cell r="A691">
            <v>112064366</v>
          </cell>
          <cell r="B691">
            <v>0</v>
          </cell>
        </row>
        <row r="692">
          <cell r="A692">
            <v>112065034</v>
          </cell>
          <cell r="B692">
            <v>0</v>
          </cell>
        </row>
        <row r="693">
          <cell r="A693">
            <v>112065036</v>
          </cell>
          <cell r="B693">
            <v>0</v>
          </cell>
        </row>
        <row r="694">
          <cell r="A694">
            <v>112065038</v>
          </cell>
          <cell r="B694">
            <v>0</v>
          </cell>
        </row>
        <row r="695">
          <cell r="A695">
            <v>112065040</v>
          </cell>
          <cell r="B695">
            <v>0</v>
          </cell>
        </row>
        <row r="696">
          <cell r="A696">
            <v>112065042</v>
          </cell>
          <cell r="B696">
            <v>0</v>
          </cell>
        </row>
        <row r="697">
          <cell r="A697">
            <v>112065044</v>
          </cell>
          <cell r="B697">
            <v>0</v>
          </cell>
        </row>
        <row r="698">
          <cell r="A698">
            <v>112065046</v>
          </cell>
          <cell r="B698">
            <v>0</v>
          </cell>
        </row>
        <row r="699">
          <cell r="A699">
            <v>112065048</v>
          </cell>
          <cell r="B699">
            <v>0</v>
          </cell>
        </row>
        <row r="700">
          <cell r="A700">
            <v>112065150</v>
          </cell>
          <cell r="B700">
            <v>0</v>
          </cell>
        </row>
        <row r="701">
          <cell r="A701">
            <v>112065152</v>
          </cell>
          <cell r="B701">
            <v>0</v>
          </cell>
        </row>
        <row r="702">
          <cell r="A702">
            <v>112065154</v>
          </cell>
          <cell r="B702">
            <v>0</v>
          </cell>
        </row>
        <row r="703">
          <cell r="A703">
            <v>112065256</v>
          </cell>
          <cell r="B703">
            <v>0</v>
          </cell>
        </row>
        <row r="704">
          <cell r="A704">
            <v>112065258</v>
          </cell>
          <cell r="B704">
            <v>0</v>
          </cell>
        </row>
        <row r="705">
          <cell r="A705">
            <v>112065260</v>
          </cell>
          <cell r="B705">
            <v>0</v>
          </cell>
        </row>
        <row r="706">
          <cell r="A706">
            <v>112065362</v>
          </cell>
          <cell r="B706">
            <v>0</v>
          </cell>
        </row>
        <row r="707">
          <cell r="A707">
            <v>112066638</v>
          </cell>
          <cell r="B707">
            <v>0</v>
          </cell>
        </row>
        <row r="708">
          <cell r="A708">
            <v>112066640</v>
          </cell>
          <cell r="B708">
            <v>0</v>
          </cell>
        </row>
        <row r="709">
          <cell r="A709">
            <v>112066642</v>
          </cell>
          <cell r="B709">
            <v>1</v>
          </cell>
        </row>
        <row r="710">
          <cell r="A710">
            <v>112066646</v>
          </cell>
          <cell r="B710">
            <v>0</v>
          </cell>
        </row>
        <row r="711">
          <cell r="A711">
            <v>112066648</v>
          </cell>
          <cell r="B711">
            <v>0</v>
          </cell>
        </row>
        <row r="712">
          <cell r="A712">
            <v>112066750</v>
          </cell>
          <cell r="B712">
            <v>0</v>
          </cell>
        </row>
        <row r="713">
          <cell r="A713">
            <v>112066752</v>
          </cell>
          <cell r="B713">
            <v>3</v>
          </cell>
        </row>
        <row r="714">
          <cell r="A714">
            <v>112066754</v>
          </cell>
          <cell r="B714">
            <v>0</v>
          </cell>
        </row>
        <row r="715">
          <cell r="A715">
            <v>112066856</v>
          </cell>
          <cell r="B715">
            <v>0</v>
          </cell>
        </row>
        <row r="716">
          <cell r="A716">
            <v>112066858</v>
          </cell>
          <cell r="B716">
            <v>0</v>
          </cell>
        </row>
        <row r="717">
          <cell r="A717">
            <v>112066860</v>
          </cell>
          <cell r="B717">
            <v>1</v>
          </cell>
        </row>
        <row r="718">
          <cell r="A718">
            <v>112066962</v>
          </cell>
          <cell r="B718">
            <v>0</v>
          </cell>
        </row>
        <row r="719">
          <cell r="A719">
            <v>112066964</v>
          </cell>
          <cell r="B719">
            <v>2</v>
          </cell>
        </row>
        <row r="720">
          <cell r="A720">
            <v>112066966</v>
          </cell>
          <cell r="B720">
            <v>1</v>
          </cell>
        </row>
        <row r="721">
          <cell r="A721">
            <v>112070050</v>
          </cell>
          <cell r="B721">
            <v>7</v>
          </cell>
        </row>
        <row r="722">
          <cell r="A722">
            <v>112070052</v>
          </cell>
          <cell r="B722">
            <v>11</v>
          </cell>
        </row>
        <row r="723">
          <cell r="A723">
            <v>112070054</v>
          </cell>
          <cell r="B723">
            <v>10</v>
          </cell>
        </row>
        <row r="724">
          <cell r="A724">
            <v>112072034</v>
          </cell>
          <cell r="B724">
            <v>0</v>
          </cell>
        </row>
        <row r="725">
          <cell r="A725">
            <v>112072036</v>
          </cell>
          <cell r="B725">
            <v>5</v>
          </cell>
        </row>
        <row r="726">
          <cell r="A726">
            <v>112072038</v>
          </cell>
          <cell r="B726">
            <v>1</v>
          </cell>
        </row>
        <row r="727">
          <cell r="A727">
            <v>112072040</v>
          </cell>
          <cell r="B727">
            <v>0</v>
          </cell>
        </row>
        <row r="728">
          <cell r="A728">
            <v>112072042</v>
          </cell>
          <cell r="B728">
            <v>0</v>
          </cell>
        </row>
        <row r="729">
          <cell r="A729">
            <v>112072044</v>
          </cell>
          <cell r="B729">
            <v>0</v>
          </cell>
        </row>
        <row r="730">
          <cell r="A730">
            <v>112072046</v>
          </cell>
          <cell r="B730">
            <v>25</v>
          </cell>
        </row>
        <row r="731">
          <cell r="A731">
            <v>112072048</v>
          </cell>
          <cell r="B731">
            <v>18</v>
          </cell>
        </row>
        <row r="732">
          <cell r="A732">
            <v>112072150</v>
          </cell>
          <cell r="B732">
            <v>27</v>
          </cell>
        </row>
        <row r="733">
          <cell r="A733">
            <v>112072152</v>
          </cell>
          <cell r="B733">
            <v>20</v>
          </cell>
        </row>
        <row r="734">
          <cell r="A734">
            <v>112072154</v>
          </cell>
          <cell r="B734">
            <v>3</v>
          </cell>
        </row>
        <row r="735">
          <cell r="A735">
            <v>112072434</v>
          </cell>
          <cell r="B735">
            <v>0</v>
          </cell>
        </row>
        <row r="736">
          <cell r="A736">
            <v>112072436</v>
          </cell>
          <cell r="B736">
            <v>9</v>
          </cell>
        </row>
        <row r="737">
          <cell r="A737">
            <v>112072438</v>
          </cell>
          <cell r="B737">
            <v>9</v>
          </cell>
        </row>
        <row r="738">
          <cell r="A738">
            <v>112072440</v>
          </cell>
          <cell r="B738">
            <v>10</v>
          </cell>
        </row>
        <row r="739">
          <cell r="A739">
            <v>112072442</v>
          </cell>
          <cell r="B739">
            <v>14</v>
          </cell>
        </row>
        <row r="740">
          <cell r="A740">
            <v>112072444</v>
          </cell>
          <cell r="B740">
            <v>10</v>
          </cell>
        </row>
        <row r="741">
          <cell r="A741">
            <v>112072446</v>
          </cell>
          <cell r="B741">
            <v>10</v>
          </cell>
        </row>
        <row r="742">
          <cell r="A742">
            <v>112072448</v>
          </cell>
          <cell r="B742">
            <v>5</v>
          </cell>
        </row>
        <row r="743">
          <cell r="A743">
            <v>112072550</v>
          </cell>
          <cell r="B743">
            <v>0</v>
          </cell>
        </row>
        <row r="744">
          <cell r="A744">
            <v>112072552</v>
          </cell>
          <cell r="B744">
            <v>4</v>
          </cell>
        </row>
        <row r="745">
          <cell r="A745">
            <v>112072554</v>
          </cell>
          <cell r="B745">
            <v>10</v>
          </cell>
        </row>
        <row r="746">
          <cell r="A746">
            <v>112072656</v>
          </cell>
          <cell r="B746">
            <v>0</v>
          </cell>
        </row>
        <row r="747">
          <cell r="A747">
            <v>112072658</v>
          </cell>
          <cell r="B747">
            <v>0</v>
          </cell>
        </row>
        <row r="748">
          <cell r="A748">
            <v>112072660</v>
          </cell>
          <cell r="B748">
            <v>0</v>
          </cell>
        </row>
        <row r="749">
          <cell r="A749">
            <v>112072762</v>
          </cell>
          <cell r="B749">
            <v>0</v>
          </cell>
        </row>
        <row r="750">
          <cell r="A750">
            <v>112072764</v>
          </cell>
          <cell r="B750">
            <v>0</v>
          </cell>
        </row>
        <row r="751">
          <cell r="A751">
            <v>112072766</v>
          </cell>
          <cell r="B751">
            <v>0</v>
          </cell>
        </row>
        <row r="752">
          <cell r="A752">
            <v>112072834</v>
          </cell>
          <cell r="B752">
            <v>0</v>
          </cell>
        </row>
        <row r="753">
          <cell r="A753">
            <v>112072836</v>
          </cell>
          <cell r="B753">
            <v>0</v>
          </cell>
        </row>
        <row r="754">
          <cell r="A754">
            <v>112072838</v>
          </cell>
          <cell r="B754">
            <v>0</v>
          </cell>
        </row>
        <row r="755">
          <cell r="A755">
            <v>112072840</v>
          </cell>
          <cell r="B755">
            <v>0</v>
          </cell>
        </row>
        <row r="756">
          <cell r="A756">
            <v>112072842</v>
          </cell>
          <cell r="B756">
            <v>0</v>
          </cell>
        </row>
        <row r="757">
          <cell r="A757">
            <v>112072844</v>
          </cell>
          <cell r="B757">
            <v>0</v>
          </cell>
        </row>
        <row r="758">
          <cell r="A758">
            <v>112072846</v>
          </cell>
          <cell r="B758">
            <v>0</v>
          </cell>
        </row>
        <row r="759">
          <cell r="A759">
            <v>112072848</v>
          </cell>
          <cell r="B759">
            <v>0</v>
          </cell>
        </row>
        <row r="760">
          <cell r="A760">
            <v>112072950</v>
          </cell>
          <cell r="B760">
            <v>1</v>
          </cell>
        </row>
        <row r="761">
          <cell r="A761">
            <v>112072952</v>
          </cell>
          <cell r="B761">
            <v>0</v>
          </cell>
        </row>
        <row r="762">
          <cell r="A762">
            <v>112072954</v>
          </cell>
          <cell r="B762">
            <v>0</v>
          </cell>
        </row>
        <row r="763">
          <cell r="A763">
            <v>112073056</v>
          </cell>
          <cell r="B763">
            <v>0</v>
          </cell>
        </row>
        <row r="764">
          <cell r="A764">
            <v>112073058</v>
          </cell>
          <cell r="B764">
            <v>1</v>
          </cell>
        </row>
        <row r="765">
          <cell r="A765">
            <v>112073060</v>
          </cell>
          <cell r="B765">
            <v>0</v>
          </cell>
        </row>
        <row r="766">
          <cell r="A766">
            <v>112073162</v>
          </cell>
          <cell r="B766">
            <v>0</v>
          </cell>
        </row>
        <row r="767">
          <cell r="A767">
            <v>112073164</v>
          </cell>
          <cell r="B767">
            <v>0</v>
          </cell>
        </row>
        <row r="768">
          <cell r="A768">
            <v>112073166</v>
          </cell>
          <cell r="B768">
            <v>0</v>
          </cell>
        </row>
        <row r="769">
          <cell r="A769">
            <v>112074234</v>
          </cell>
          <cell r="B769">
            <v>0</v>
          </cell>
        </row>
        <row r="770">
          <cell r="A770">
            <v>112074236</v>
          </cell>
          <cell r="B770">
            <v>1</v>
          </cell>
        </row>
        <row r="771">
          <cell r="A771">
            <v>112074238</v>
          </cell>
          <cell r="B771">
            <v>1</v>
          </cell>
        </row>
        <row r="772">
          <cell r="A772">
            <v>112074240</v>
          </cell>
          <cell r="B772">
            <v>0</v>
          </cell>
        </row>
        <row r="773">
          <cell r="A773">
            <v>112074242</v>
          </cell>
          <cell r="B773">
            <v>0</v>
          </cell>
        </row>
        <row r="774">
          <cell r="A774">
            <v>112074244</v>
          </cell>
          <cell r="B774">
            <v>0</v>
          </cell>
        </row>
        <row r="775">
          <cell r="A775">
            <v>112074246</v>
          </cell>
          <cell r="B775">
            <v>0</v>
          </cell>
        </row>
        <row r="776">
          <cell r="A776">
            <v>112074248</v>
          </cell>
          <cell r="B776">
            <v>0</v>
          </cell>
        </row>
        <row r="777">
          <cell r="A777">
            <v>112074350</v>
          </cell>
          <cell r="B777">
            <v>1</v>
          </cell>
        </row>
        <row r="778">
          <cell r="A778">
            <v>112074352</v>
          </cell>
          <cell r="B778">
            <v>1</v>
          </cell>
        </row>
        <row r="779">
          <cell r="A779">
            <v>112074354</v>
          </cell>
          <cell r="B779">
            <v>0</v>
          </cell>
        </row>
        <row r="780">
          <cell r="A780">
            <v>112075034</v>
          </cell>
          <cell r="B780">
            <v>0</v>
          </cell>
        </row>
        <row r="781">
          <cell r="A781">
            <v>112075036</v>
          </cell>
          <cell r="B781">
            <v>0</v>
          </cell>
        </row>
        <row r="782">
          <cell r="A782">
            <v>112075038</v>
          </cell>
          <cell r="B782">
            <v>5</v>
          </cell>
        </row>
        <row r="783">
          <cell r="A783">
            <v>112075040</v>
          </cell>
          <cell r="B783">
            <v>7</v>
          </cell>
        </row>
        <row r="784">
          <cell r="A784">
            <v>112075042</v>
          </cell>
          <cell r="B784">
            <v>6</v>
          </cell>
        </row>
        <row r="785">
          <cell r="A785">
            <v>112075044</v>
          </cell>
          <cell r="B785">
            <v>6</v>
          </cell>
        </row>
        <row r="786">
          <cell r="A786">
            <v>112075046</v>
          </cell>
          <cell r="B786">
            <v>5</v>
          </cell>
        </row>
        <row r="787">
          <cell r="A787">
            <v>112075048</v>
          </cell>
          <cell r="B787">
            <v>2</v>
          </cell>
        </row>
        <row r="788">
          <cell r="A788">
            <v>112075150</v>
          </cell>
          <cell r="B788">
            <v>6</v>
          </cell>
        </row>
        <row r="789">
          <cell r="A789">
            <v>112075152</v>
          </cell>
          <cell r="B789">
            <v>3</v>
          </cell>
        </row>
        <row r="790">
          <cell r="A790">
            <v>112075154</v>
          </cell>
          <cell r="B790">
            <v>5</v>
          </cell>
        </row>
        <row r="791">
          <cell r="A791">
            <v>112075256</v>
          </cell>
          <cell r="B791">
            <v>3</v>
          </cell>
        </row>
        <row r="792">
          <cell r="A792">
            <v>112075258</v>
          </cell>
          <cell r="B792">
            <v>0</v>
          </cell>
        </row>
        <row r="793">
          <cell r="A793">
            <v>112075260</v>
          </cell>
          <cell r="B793">
            <v>1</v>
          </cell>
        </row>
        <row r="794">
          <cell r="A794">
            <v>112075362</v>
          </cell>
          <cell r="B794">
            <v>0</v>
          </cell>
        </row>
        <row r="795">
          <cell r="A795">
            <v>112075364</v>
          </cell>
          <cell r="B795">
            <v>0</v>
          </cell>
        </row>
        <row r="796">
          <cell r="A796">
            <v>112075366</v>
          </cell>
          <cell r="B796">
            <v>0</v>
          </cell>
        </row>
        <row r="797">
          <cell r="A797">
            <v>112075368</v>
          </cell>
          <cell r="B797">
            <v>0</v>
          </cell>
        </row>
        <row r="798">
          <cell r="A798">
            <v>112076434</v>
          </cell>
          <cell r="B798">
            <v>9</v>
          </cell>
        </row>
        <row r="799">
          <cell r="A799">
            <v>112076436</v>
          </cell>
          <cell r="B799">
            <v>24</v>
          </cell>
        </row>
        <row r="800">
          <cell r="A800">
            <v>112076438</v>
          </cell>
          <cell r="B800">
            <v>21</v>
          </cell>
        </row>
        <row r="801">
          <cell r="A801">
            <v>112076440</v>
          </cell>
          <cell r="B801">
            <v>10</v>
          </cell>
        </row>
        <row r="802">
          <cell r="A802">
            <v>112076442</v>
          </cell>
          <cell r="B802">
            <v>17</v>
          </cell>
        </row>
        <row r="803">
          <cell r="A803">
            <v>112076444</v>
          </cell>
          <cell r="B803">
            <v>12</v>
          </cell>
        </row>
        <row r="804">
          <cell r="A804">
            <v>112076446</v>
          </cell>
          <cell r="B804">
            <v>18</v>
          </cell>
        </row>
        <row r="805">
          <cell r="A805">
            <v>112076448</v>
          </cell>
          <cell r="B805">
            <v>17</v>
          </cell>
        </row>
        <row r="806">
          <cell r="A806">
            <v>112076534</v>
          </cell>
          <cell r="B806">
            <v>0</v>
          </cell>
        </row>
        <row r="807">
          <cell r="A807">
            <v>112076536</v>
          </cell>
          <cell r="B807">
            <v>1</v>
          </cell>
        </row>
        <row r="808">
          <cell r="A808">
            <v>112076538</v>
          </cell>
          <cell r="B808">
            <v>5</v>
          </cell>
        </row>
        <row r="809">
          <cell r="A809">
            <v>112076540</v>
          </cell>
          <cell r="B809">
            <v>0</v>
          </cell>
        </row>
        <row r="810">
          <cell r="A810">
            <v>112076542</v>
          </cell>
          <cell r="B810">
            <v>0</v>
          </cell>
        </row>
        <row r="811">
          <cell r="A811">
            <v>112076544</v>
          </cell>
          <cell r="B811">
            <v>0</v>
          </cell>
        </row>
        <row r="812">
          <cell r="A812">
            <v>112076546</v>
          </cell>
          <cell r="B812">
            <v>10</v>
          </cell>
        </row>
        <row r="813">
          <cell r="A813">
            <v>112076548</v>
          </cell>
          <cell r="B813">
            <v>0</v>
          </cell>
        </row>
        <row r="814">
          <cell r="A814">
            <v>112076650</v>
          </cell>
          <cell r="B814">
            <v>5</v>
          </cell>
        </row>
        <row r="815">
          <cell r="A815">
            <v>112076652</v>
          </cell>
          <cell r="B815">
            <v>6</v>
          </cell>
        </row>
        <row r="816">
          <cell r="A816">
            <v>112076654</v>
          </cell>
          <cell r="B816">
            <v>7</v>
          </cell>
        </row>
        <row r="817">
          <cell r="A817">
            <v>112076756</v>
          </cell>
          <cell r="B817">
            <v>2</v>
          </cell>
        </row>
        <row r="818">
          <cell r="A818">
            <v>112076758</v>
          </cell>
          <cell r="B818">
            <v>1</v>
          </cell>
        </row>
        <row r="819">
          <cell r="A819">
            <v>112076760</v>
          </cell>
          <cell r="B819">
            <v>1</v>
          </cell>
        </row>
        <row r="820">
          <cell r="A820">
            <v>112076862</v>
          </cell>
          <cell r="B820">
            <v>0</v>
          </cell>
        </row>
        <row r="821">
          <cell r="A821">
            <v>112076864</v>
          </cell>
          <cell r="B821">
            <v>0</v>
          </cell>
        </row>
        <row r="822">
          <cell r="A822">
            <v>112076866</v>
          </cell>
          <cell r="B822">
            <v>0</v>
          </cell>
        </row>
        <row r="823">
          <cell r="A823">
            <v>112077162</v>
          </cell>
          <cell r="B823">
            <v>0</v>
          </cell>
        </row>
        <row r="824">
          <cell r="A824">
            <v>112077164</v>
          </cell>
          <cell r="B824">
            <v>0</v>
          </cell>
        </row>
        <row r="825">
          <cell r="A825">
            <v>112077166</v>
          </cell>
          <cell r="B825">
            <v>0</v>
          </cell>
        </row>
        <row r="826">
          <cell r="A826">
            <v>112077250</v>
          </cell>
          <cell r="B826">
            <v>16</v>
          </cell>
        </row>
        <row r="827">
          <cell r="A827">
            <v>112077252</v>
          </cell>
          <cell r="B827">
            <v>13</v>
          </cell>
        </row>
        <row r="828">
          <cell r="A828">
            <v>112077254</v>
          </cell>
          <cell r="B828">
            <v>16</v>
          </cell>
        </row>
        <row r="829">
          <cell r="A829">
            <v>112077356</v>
          </cell>
          <cell r="B829">
            <v>8</v>
          </cell>
        </row>
        <row r="830">
          <cell r="A830">
            <v>112077358</v>
          </cell>
          <cell r="B830">
            <v>1</v>
          </cell>
        </row>
        <row r="831">
          <cell r="A831">
            <v>112077360</v>
          </cell>
          <cell r="B831">
            <v>3</v>
          </cell>
        </row>
        <row r="832">
          <cell r="A832">
            <v>112078034</v>
          </cell>
          <cell r="B832">
            <v>0</v>
          </cell>
        </row>
        <row r="833">
          <cell r="A833">
            <v>112078036</v>
          </cell>
          <cell r="B833">
            <v>0</v>
          </cell>
        </row>
        <row r="834">
          <cell r="A834">
            <v>112078038</v>
          </cell>
          <cell r="B834">
            <v>1</v>
          </cell>
        </row>
        <row r="835">
          <cell r="A835">
            <v>112078040</v>
          </cell>
          <cell r="B835">
            <v>0</v>
          </cell>
        </row>
        <row r="836">
          <cell r="A836">
            <v>112078042</v>
          </cell>
          <cell r="B836">
            <v>2</v>
          </cell>
        </row>
        <row r="837">
          <cell r="A837">
            <v>112078044</v>
          </cell>
          <cell r="B837">
            <v>1</v>
          </cell>
        </row>
        <row r="838">
          <cell r="A838">
            <v>112078046</v>
          </cell>
          <cell r="B838">
            <v>0</v>
          </cell>
        </row>
        <row r="839">
          <cell r="A839">
            <v>112078048</v>
          </cell>
          <cell r="B839">
            <v>0</v>
          </cell>
        </row>
        <row r="840">
          <cell r="A840">
            <v>112078150</v>
          </cell>
          <cell r="B840">
            <v>0</v>
          </cell>
        </row>
        <row r="841">
          <cell r="A841">
            <v>112078152</v>
          </cell>
          <cell r="B841">
            <v>2</v>
          </cell>
        </row>
        <row r="842">
          <cell r="A842">
            <v>112078154</v>
          </cell>
          <cell r="B842">
            <v>2</v>
          </cell>
        </row>
        <row r="843">
          <cell r="A843">
            <v>112078934</v>
          </cell>
          <cell r="B843">
            <v>0</v>
          </cell>
        </row>
        <row r="844">
          <cell r="A844">
            <v>112078936</v>
          </cell>
          <cell r="B844">
            <v>0</v>
          </cell>
        </row>
        <row r="845">
          <cell r="A845">
            <v>112078938</v>
          </cell>
          <cell r="B845">
            <v>0</v>
          </cell>
        </row>
        <row r="846">
          <cell r="A846">
            <v>112078940</v>
          </cell>
          <cell r="B846">
            <v>11</v>
          </cell>
        </row>
        <row r="847">
          <cell r="A847">
            <v>112078942</v>
          </cell>
          <cell r="B847">
            <v>11</v>
          </cell>
        </row>
        <row r="848">
          <cell r="A848">
            <v>112078944</v>
          </cell>
          <cell r="B848">
            <v>1</v>
          </cell>
        </row>
        <row r="849">
          <cell r="A849">
            <v>112078946</v>
          </cell>
          <cell r="B849">
            <v>0</v>
          </cell>
        </row>
        <row r="850">
          <cell r="A850">
            <v>112078948</v>
          </cell>
          <cell r="B850">
            <v>0</v>
          </cell>
        </row>
        <row r="851">
          <cell r="A851">
            <v>112079050</v>
          </cell>
          <cell r="B851">
            <v>5</v>
          </cell>
        </row>
        <row r="852">
          <cell r="A852">
            <v>112079052</v>
          </cell>
          <cell r="B852">
            <v>11</v>
          </cell>
        </row>
        <row r="853">
          <cell r="A853">
            <v>112079054</v>
          </cell>
          <cell r="B853">
            <v>19</v>
          </cell>
        </row>
        <row r="854">
          <cell r="A854">
            <v>112079156</v>
          </cell>
          <cell r="B854">
            <v>0</v>
          </cell>
        </row>
        <row r="855">
          <cell r="A855">
            <v>112079158</v>
          </cell>
          <cell r="B855">
            <v>0</v>
          </cell>
        </row>
        <row r="856">
          <cell r="A856">
            <v>112079160</v>
          </cell>
          <cell r="B856">
            <v>0</v>
          </cell>
        </row>
        <row r="857">
          <cell r="A857">
            <v>112079262</v>
          </cell>
          <cell r="B857">
            <v>0</v>
          </cell>
        </row>
        <row r="858">
          <cell r="A858">
            <v>112079264</v>
          </cell>
          <cell r="B858">
            <v>0</v>
          </cell>
        </row>
        <row r="859">
          <cell r="A859">
            <v>112079266</v>
          </cell>
          <cell r="B859">
            <v>0</v>
          </cell>
        </row>
        <row r="860">
          <cell r="A860">
            <v>112079534</v>
          </cell>
          <cell r="B860">
            <v>0</v>
          </cell>
        </row>
        <row r="861">
          <cell r="A861">
            <v>112079536</v>
          </cell>
          <cell r="B861">
            <v>1</v>
          </cell>
        </row>
        <row r="862">
          <cell r="A862">
            <v>112079538</v>
          </cell>
          <cell r="B862">
            <v>1</v>
          </cell>
        </row>
        <row r="863">
          <cell r="A863">
            <v>112079540</v>
          </cell>
          <cell r="B863">
            <v>4</v>
          </cell>
        </row>
        <row r="864">
          <cell r="A864">
            <v>112079542</v>
          </cell>
          <cell r="B864">
            <v>1</v>
          </cell>
        </row>
        <row r="865">
          <cell r="A865">
            <v>112079544</v>
          </cell>
          <cell r="B865">
            <v>10</v>
          </cell>
        </row>
        <row r="866">
          <cell r="A866">
            <v>112079546</v>
          </cell>
          <cell r="B866">
            <v>2</v>
          </cell>
        </row>
        <row r="867">
          <cell r="A867">
            <v>112079548</v>
          </cell>
          <cell r="B867">
            <v>1</v>
          </cell>
        </row>
        <row r="868">
          <cell r="A868">
            <v>112079650</v>
          </cell>
          <cell r="B868">
            <v>2</v>
          </cell>
        </row>
        <row r="869">
          <cell r="A869">
            <v>112079652</v>
          </cell>
          <cell r="B869">
            <v>1</v>
          </cell>
        </row>
        <row r="870">
          <cell r="A870">
            <v>112079654</v>
          </cell>
          <cell r="B870">
            <v>0</v>
          </cell>
        </row>
        <row r="871">
          <cell r="A871">
            <v>112079756</v>
          </cell>
          <cell r="B871">
            <v>0</v>
          </cell>
        </row>
        <row r="872">
          <cell r="A872">
            <v>112079758</v>
          </cell>
          <cell r="B872">
            <v>0</v>
          </cell>
        </row>
        <row r="873">
          <cell r="A873">
            <v>112079760</v>
          </cell>
          <cell r="B873">
            <v>0</v>
          </cell>
        </row>
        <row r="874">
          <cell r="A874">
            <v>112079862</v>
          </cell>
          <cell r="B874">
            <v>1</v>
          </cell>
        </row>
        <row r="875">
          <cell r="A875">
            <v>112079864</v>
          </cell>
          <cell r="B875">
            <v>0</v>
          </cell>
        </row>
        <row r="876">
          <cell r="A876">
            <v>112079866</v>
          </cell>
          <cell r="B876">
            <v>0</v>
          </cell>
        </row>
        <row r="877">
          <cell r="A877">
            <v>112080034</v>
          </cell>
          <cell r="B877">
            <v>0</v>
          </cell>
        </row>
        <row r="878">
          <cell r="A878">
            <v>112080036</v>
          </cell>
          <cell r="B878">
            <v>0</v>
          </cell>
        </row>
        <row r="879">
          <cell r="A879">
            <v>112080038</v>
          </cell>
          <cell r="B879">
            <v>3</v>
          </cell>
        </row>
        <row r="880">
          <cell r="A880">
            <v>112080040</v>
          </cell>
          <cell r="B880">
            <v>0</v>
          </cell>
        </row>
        <row r="881">
          <cell r="A881">
            <v>112080042</v>
          </cell>
          <cell r="B881">
            <v>0</v>
          </cell>
        </row>
        <row r="882">
          <cell r="A882">
            <v>112080044</v>
          </cell>
          <cell r="B882">
            <v>0</v>
          </cell>
        </row>
        <row r="883">
          <cell r="A883">
            <v>112080046</v>
          </cell>
          <cell r="B883">
            <v>0</v>
          </cell>
        </row>
        <row r="884">
          <cell r="A884">
            <v>112080048</v>
          </cell>
          <cell r="B884">
            <v>0</v>
          </cell>
        </row>
        <row r="885">
          <cell r="A885">
            <v>112080150</v>
          </cell>
          <cell r="B885">
            <v>0</v>
          </cell>
        </row>
        <row r="886">
          <cell r="A886">
            <v>112080152</v>
          </cell>
          <cell r="B886">
            <v>0</v>
          </cell>
        </row>
        <row r="887">
          <cell r="A887">
            <v>112080154</v>
          </cell>
          <cell r="B887">
            <v>4</v>
          </cell>
        </row>
        <row r="888">
          <cell r="A888">
            <v>112080256</v>
          </cell>
          <cell r="B888">
            <v>2</v>
          </cell>
        </row>
        <row r="889">
          <cell r="A889">
            <v>112080258</v>
          </cell>
          <cell r="B889">
            <v>0</v>
          </cell>
        </row>
        <row r="890">
          <cell r="A890">
            <v>112080260</v>
          </cell>
          <cell r="B890">
            <v>0</v>
          </cell>
        </row>
        <row r="891">
          <cell r="A891">
            <v>112080362</v>
          </cell>
          <cell r="B891">
            <v>0</v>
          </cell>
        </row>
        <row r="892">
          <cell r="A892">
            <v>112080364</v>
          </cell>
          <cell r="B892">
            <v>0</v>
          </cell>
        </row>
        <row r="893">
          <cell r="A893">
            <v>112080366</v>
          </cell>
          <cell r="B893">
            <v>0</v>
          </cell>
        </row>
        <row r="894">
          <cell r="A894">
            <v>112084034</v>
          </cell>
          <cell r="B894">
            <v>22</v>
          </cell>
        </row>
        <row r="895">
          <cell r="A895">
            <v>112084036</v>
          </cell>
          <cell r="B895">
            <v>0</v>
          </cell>
        </row>
        <row r="896">
          <cell r="A896">
            <v>112084038</v>
          </cell>
          <cell r="B896">
            <v>0</v>
          </cell>
        </row>
        <row r="897">
          <cell r="A897">
            <v>112084040</v>
          </cell>
          <cell r="B897">
            <v>0</v>
          </cell>
        </row>
        <row r="898">
          <cell r="A898">
            <v>112084042</v>
          </cell>
          <cell r="B898">
            <v>0</v>
          </cell>
        </row>
        <row r="899">
          <cell r="A899">
            <v>112084044</v>
          </cell>
          <cell r="B899">
            <v>0</v>
          </cell>
        </row>
        <row r="900">
          <cell r="A900">
            <v>112084046</v>
          </cell>
          <cell r="B900">
            <v>6</v>
          </cell>
        </row>
        <row r="901">
          <cell r="A901">
            <v>112084048</v>
          </cell>
          <cell r="B901">
            <v>4</v>
          </cell>
        </row>
        <row r="902">
          <cell r="A902">
            <v>112084150</v>
          </cell>
          <cell r="B902">
            <v>11</v>
          </cell>
        </row>
        <row r="903">
          <cell r="A903">
            <v>112084152</v>
          </cell>
          <cell r="B903">
            <v>3</v>
          </cell>
        </row>
        <row r="904">
          <cell r="A904">
            <v>112084154</v>
          </cell>
          <cell r="B904">
            <v>12</v>
          </cell>
        </row>
        <row r="905">
          <cell r="A905">
            <v>112084256</v>
          </cell>
          <cell r="B905">
            <v>7</v>
          </cell>
        </row>
        <row r="906">
          <cell r="A906">
            <v>112084258</v>
          </cell>
          <cell r="B906">
            <v>1</v>
          </cell>
        </row>
        <row r="907">
          <cell r="A907">
            <v>112084260</v>
          </cell>
          <cell r="B907">
            <v>0</v>
          </cell>
        </row>
        <row r="908">
          <cell r="A908">
            <v>112084362</v>
          </cell>
          <cell r="B908">
            <v>0</v>
          </cell>
        </row>
        <row r="909">
          <cell r="A909">
            <v>112084364</v>
          </cell>
          <cell r="B909">
            <v>0</v>
          </cell>
        </row>
        <row r="910">
          <cell r="A910">
            <v>112085034</v>
          </cell>
          <cell r="B910">
            <v>0</v>
          </cell>
        </row>
        <row r="911">
          <cell r="A911">
            <v>112085036</v>
          </cell>
          <cell r="B911">
            <v>0</v>
          </cell>
        </row>
        <row r="912">
          <cell r="A912">
            <v>112085038</v>
          </cell>
          <cell r="B912">
            <v>0</v>
          </cell>
        </row>
        <row r="913">
          <cell r="A913">
            <v>112085040</v>
          </cell>
          <cell r="B913">
            <v>4</v>
          </cell>
        </row>
        <row r="914">
          <cell r="A914">
            <v>112085042</v>
          </cell>
          <cell r="B914">
            <v>6</v>
          </cell>
        </row>
        <row r="915">
          <cell r="A915">
            <v>112085044</v>
          </cell>
          <cell r="B915">
            <v>3</v>
          </cell>
        </row>
        <row r="916">
          <cell r="A916">
            <v>112085046</v>
          </cell>
          <cell r="B916">
            <v>0</v>
          </cell>
        </row>
        <row r="917">
          <cell r="A917">
            <v>112085048</v>
          </cell>
          <cell r="B917">
            <v>3</v>
          </cell>
        </row>
        <row r="918">
          <cell r="A918">
            <v>112085150</v>
          </cell>
          <cell r="B918">
            <v>0</v>
          </cell>
        </row>
        <row r="919">
          <cell r="A919">
            <v>112085152</v>
          </cell>
          <cell r="B919">
            <v>4</v>
          </cell>
        </row>
        <row r="920">
          <cell r="A920">
            <v>112085154</v>
          </cell>
          <cell r="B920">
            <v>1</v>
          </cell>
        </row>
        <row r="921">
          <cell r="A921">
            <v>112085256</v>
          </cell>
          <cell r="B921">
            <v>4</v>
          </cell>
        </row>
        <row r="922">
          <cell r="A922">
            <v>112085258</v>
          </cell>
          <cell r="B922">
            <v>1</v>
          </cell>
        </row>
        <row r="923">
          <cell r="A923">
            <v>112085260</v>
          </cell>
          <cell r="B923">
            <v>1</v>
          </cell>
        </row>
        <row r="924">
          <cell r="A924">
            <v>112085362</v>
          </cell>
          <cell r="B924">
            <v>0</v>
          </cell>
        </row>
        <row r="925">
          <cell r="A925">
            <v>112085364</v>
          </cell>
          <cell r="B925">
            <v>0</v>
          </cell>
        </row>
        <row r="926">
          <cell r="A926">
            <v>112085366</v>
          </cell>
          <cell r="B926">
            <v>0</v>
          </cell>
        </row>
        <row r="927">
          <cell r="A927">
            <v>112085634</v>
          </cell>
          <cell r="B927">
            <v>27</v>
          </cell>
        </row>
        <row r="928">
          <cell r="A928">
            <v>112085636</v>
          </cell>
          <cell r="B928">
            <v>41</v>
          </cell>
        </row>
        <row r="929">
          <cell r="A929">
            <v>112085638</v>
          </cell>
          <cell r="B929">
            <v>19</v>
          </cell>
        </row>
        <row r="930">
          <cell r="A930">
            <v>112085640</v>
          </cell>
          <cell r="B930">
            <v>23</v>
          </cell>
        </row>
        <row r="931">
          <cell r="A931">
            <v>112085642</v>
          </cell>
          <cell r="B931">
            <v>34</v>
          </cell>
        </row>
        <row r="932">
          <cell r="A932">
            <v>112085644</v>
          </cell>
          <cell r="B932">
            <v>24</v>
          </cell>
        </row>
        <row r="933">
          <cell r="A933">
            <v>112085646</v>
          </cell>
          <cell r="B933">
            <v>19</v>
          </cell>
        </row>
        <row r="934">
          <cell r="A934">
            <v>112085648</v>
          </cell>
          <cell r="B934">
            <v>16</v>
          </cell>
        </row>
        <row r="935">
          <cell r="A935">
            <v>112085750</v>
          </cell>
          <cell r="B935">
            <v>9</v>
          </cell>
        </row>
        <row r="936">
          <cell r="A936">
            <v>112085752</v>
          </cell>
          <cell r="B936">
            <v>6</v>
          </cell>
        </row>
        <row r="937">
          <cell r="A937">
            <v>112085754</v>
          </cell>
          <cell r="B937">
            <v>7</v>
          </cell>
        </row>
        <row r="938">
          <cell r="A938">
            <v>112085834</v>
          </cell>
          <cell r="B938">
            <v>0</v>
          </cell>
        </row>
        <row r="939">
          <cell r="A939">
            <v>112085836</v>
          </cell>
          <cell r="B939">
            <v>5</v>
          </cell>
        </row>
        <row r="940">
          <cell r="A940">
            <v>112085838</v>
          </cell>
          <cell r="B940">
            <v>26</v>
          </cell>
        </row>
        <row r="941">
          <cell r="A941">
            <v>112085840</v>
          </cell>
          <cell r="B941">
            <v>24</v>
          </cell>
        </row>
        <row r="942">
          <cell r="A942">
            <v>112085842</v>
          </cell>
          <cell r="B942">
            <v>12</v>
          </cell>
        </row>
        <row r="943">
          <cell r="A943">
            <v>112085844</v>
          </cell>
          <cell r="B943">
            <v>1</v>
          </cell>
        </row>
        <row r="944">
          <cell r="A944">
            <v>112085846</v>
          </cell>
          <cell r="B944">
            <v>13</v>
          </cell>
        </row>
        <row r="945">
          <cell r="A945">
            <v>112085848</v>
          </cell>
          <cell r="B945">
            <v>0</v>
          </cell>
        </row>
        <row r="946">
          <cell r="A946">
            <v>112085950</v>
          </cell>
          <cell r="B946">
            <v>3</v>
          </cell>
        </row>
        <row r="947">
          <cell r="A947">
            <v>112085952</v>
          </cell>
          <cell r="B947">
            <v>12</v>
          </cell>
        </row>
        <row r="948">
          <cell r="A948">
            <v>112085954</v>
          </cell>
          <cell r="B948">
            <v>4</v>
          </cell>
        </row>
        <row r="949">
          <cell r="A949">
            <v>112086056</v>
          </cell>
          <cell r="B949">
            <v>3</v>
          </cell>
        </row>
        <row r="950">
          <cell r="A950">
            <v>112086058</v>
          </cell>
          <cell r="B950">
            <v>2</v>
          </cell>
        </row>
        <row r="951">
          <cell r="A951">
            <v>112086060</v>
          </cell>
          <cell r="B951">
            <v>2</v>
          </cell>
        </row>
        <row r="952">
          <cell r="A952">
            <v>112086162</v>
          </cell>
          <cell r="B952">
            <v>0</v>
          </cell>
        </row>
        <row r="953">
          <cell r="A953">
            <v>112086164</v>
          </cell>
          <cell r="B953">
            <v>1</v>
          </cell>
        </row>
        <row r="954">
          <cell r="A954">
            <v>112086166</v>
          </cell>
          <cell r="B954">
            <v>0</v>
          </cell>
        </row>
        <row r="955">
          <cell r="A955">
            <v>112086256</v>
          </cell>
          <cell r="B955">
            <v>2</v>
          </cell>
        </row>
        <row r="956">
          <cell r="A956">
            <v>112086258</v>
          </cell>
          <cell r="B956">
            <v>0</v>
          </cell>
        </row>
        <row r="957">
          <cell r="A957">
            <v>112086260</v>
          </cell>
          <cell r="B957">
            <v>0</v>
          </cell>
        </row>
        <row r="958">
          <cell r="A958">
            <v>112086362</v>
          </cell>
          <cell r="B958">
            <v>0</v>
          </cell>
        </row>
        <row r="959">
          <cell r="A959">
            <v>112086364</v>
          </cell>
          <cell r="B959">
            <v>1</v>
          </cell>
        </row>
        <row r="960">
          <cell r="A960">
            <v>112086366</v>
          </cell>
          <cell r="B960">
            <v>2</v>
          </cell>
        </row>
        <row r="961">
          <cell r="A961">
            <v>112087338</v>
          </cell>
          <cell r="B961">
            <v>0</v>
          </cell>
        </row>
        <row r="962">
          <cell r="A962">
            <v>112087340</v>
          </cell>
          <cell r="B962">
            <v>0</v>
          </cell>
        </row>
        <row r="963">
          <cell r="A963">
            <v>112087342</v>
          </cell>
          <cell r="B963">
            <v>0</v>
          </cell>
        </row>
        <row r="964">
          <cell r="A964">
            <v>112087344</v>
          </cell>
          <cell r="B964">
            <v>0</v>
          </cell>
        </row>
        <row r="965">
          <cell r="A965">
            <v>112087346</v>
          </cell>
          <cell r="B965">
            <v>0</v>
          </cell>
        </row>
        <row r="966">
          <cell r="A966">
            <v>112087348</v>
          </cell>
          <cell r="B966">
            <v>0</v>
          </cell>
        </row>
        <row r="967">
          <cell r="A967">
            <v>112087534</v>
          </cell>
          <cell r="B967">
            <v>0</v>
          </cell>
        </row>
        <row r="968">
          <cell r="A968">
            <v>112087536</v>
          </cell>
          <cell r="B968">
            <v>0</v>
          </cell>
        </row>
        <row r="969">
          <cell r="A969">
            <v>112087538</v>
          </cell>
          <cell r="B969">
            <v>0</v>
          </cell>
        </row>
        <row r="970">
          <cell r="A970">
            <v>112087540</v>
          </cell>
          <cell r="B970">
            <v>18</v>
          </cell>
        </row>
        <row r="971">
          <cell r="A971">
            <v>112087542</v>
          </cell>
          <cell r="B971">
            <v>18</v>
          </cell>
        </row>
        <row r="972">
          <cell r="A972">
            <v>112087544</v>
          </cell>
          <cell r="B972">
            <v>7</v>
          </cell>
        </row>
        <row r="973">
          <cell r="A973">
            <v>112087546</v>
          </cell>
          <cell r="B973">
            <v>3</v>
          </cell>
        </row>
        <row r="974">
          <cell r="A974">
            <v>112087548</v>
          </cell>
          <cell r="B974">
            <v>2</v>
          </cell>
        </row>
        <row r="975">
          <cell r="A975">
            <v>112087638</v>
          </cell>
          <cell r="B975">
            <v>0</v>
          </cell>
        </row>
        <row r="976">
          <cell r="A976">
            <v>112087640</v>
          </cell>
          <cell r="B976">
            <v>0</v>
          </cell>
        </row>
        <row r="977">
          <cell r="A977">
            <v>112087642</v>
          </cell>
          <cell r="B977">
            <v>5</v>
          </cell>
        </row>
        <row r="978">
          <cell r="A978">
            <v>112087644</v>
          </cell>
          <cell r="B978">
            <v>1</v>
          </cell>
        </row>
        <row r="979">
          <cell r="A979">
            <v>112087646</v>
          </cell>
          <cell r="B979">
            <v>0</v>
          </cell>
        </row>
        <row r="980">
          <cell r="A980">
            <v>112087648</v>
          </cell>
          <cell r="B980">
            <v>0</v>
          </cell>
        </row>
        <row r="981">
          <cell r="A981">
            <v>112087734</v>
          </cell>
          <cell r="B981">
            <v>0</v>
          </cell>
        </row>
        <row r="982">
          <cell r="A982">
            <v>112087736</v>
          </cell>
          <cell r="B982">
            <v>2</v>
          </cell>
        </row>
        <row r="983">
          <cell r="A983">
            <v>112087738</v>
          </cell>
          <cell r="B983">
            <v>7</v>
          </cell>
        </row>
        <row r="984">
          <cell r="A984">
            <v>112087740</v>
          </cell>
          <cell r="B984">
            <v>5</v>
          </cell>
        </row>
        <row r="985">
          <cell r="A985">
            <v>112087742</v>
          </cell>
          <cell r="B985">
            <v>0</v>
          </cell>
        </row>
        <row r="986">
          <cell r="A986">
            <v>112087744</v>
          </cell>
          <cell r="B986">
            <v>0</v>
          </cell>
        </row>
        <row r="987">
          <cell r="A987">
            <v>112087746</v>
          </cell>
          <cell r="B987">
            <v>0</v>
          </cell>
        </row>
        <row r="988">
          <cell r="A988">
            <v>112087748</v>
          </cell>
          <cell r="B988">
            <v>0</v>
          </cell>
        </row>
        <row r="989">
          <cell r="A989">
            <v>112087838</v>
          </cell>
          <cell r="B989">
            <v>7</v>
          </cell>
        </row>
        <row r="990">
          <cell r="A990">
            <v>112087840</v>
          </cell>
          <cell r="B990">
            <v>10</v>
          </cell>
        </row>
        <row r="991">
          <cell r="A991">
            <v>112087842</v>
          </cell>
          <cell r="B991">
            <v>3</v>
          </cell>
        </row>
        <row r="992">
          <cell r="A992">
            <v>112087844</v>
          </cell>
          <cell r="B992">
            <v>3</v>
          </cell>
        </row>
        <row r="993">
          <cell r="A993">
            <v>112087846</v>
          </cell>
          <cell r="B993">
            <v>0</v>
          </cell>
        </row>
        <row r="994">
          <cell r="A994">
            <v>112087848</v>
          </cell>
          <cell r="B994">
            <v>1</v>
          </cell>
        </row>
        <row r="995">
          <cell r="A995">
            <v>112087950</v>
          </cell>
          <cell r="B995">
            <v>0</v>
          </cell>
        </row>
        <row r="996">
          <cell r="A996">
            <v>112087952</v>
          </cell>
          <cell r="B996">
            <v>0</v>
          </cell>
        </row>
        <row r="997">
          <cell r="A997">
            <v>112087954</v>
          </cell>
          <cell r="B997">
            <v>4</v>
          </cell>
        </row>
        <row r="998">
          <cell r="A998">
            <v>112088050</v>
          </cell>
          <cell r="B998">
            <v>1</v>
          </cell>
        </row>
        <row r="999">
          <cell r="A999">
            <v>112088150</v>
          </cell>
          <cell r="B999">
            <v>0</v>
          </cell>
        </row>
        <row r="1000">
          <cell r="A1000">
            <v>112088154</v>
          </cell>
          <cell r="B1000">
            <v>0</v>
          </cell>
        </row>
        <row r="1001">
          <cell r="A1001">
            <v>112088256</v>
          </cell>
          <cell r="B1001">
            <v>0</v>
          </cell>
        </row>
        <row r="1002">
          <cell r="A1002">
            <v>112088258</v>
          </cell>
          <cell r="B1002">
            <v>0</v>
          </cell>
        </row>
        <row r="1003">
          <cell r="A1003">
            <v>112090034</v>
          </cell>
          <cell r="B1003">
            <v>0</v>
          </cell>
        </row>
        <row r="1004">
          <cell r="A1004">
            <v>112090036</v>
          </cell>
          <cell r="B1004">
            <v>8</v>
          </cell>
        </row>
        <row r="1005">
          <cell r="A1005">
            <v>112090038</v>
          </cell>
          <cell r="B1005">
            <v>16</v>
          </cell>
        </row>
        <row r="1006">
          <cell r="A1006">
            <v>112090040</v>
          </cell>
          <cell r="B1006">
            <v>23</v>
          </cell>
        </row>
        <row r="1007">
          <cell r="A1007">
            <v>112090042</v>
          </cell>
          <cell r="B1007">
            <v>8</v>
          </cell>
        </row>
        <row r="1008">
          <cell r="A1008">
            <v>112090044</v>
          </cell>
          <cell r="B1008">
            <v>7</v>
          </cell>
        </row>
        <row r="1009">
          <cell r="A1009">
            <v>112090046</v>
          </cell>
          <cell r="B1009">
            <v>8</v>
          </cell>
        </row>
        <row r="1010">
          <cell r="A1010">
            <v>112090048</v>
          </cell>
          <cell r="B1010">
            <v>2</v>
          </cell>
        </row>
        <row r="1011">
          <cell r="A1011">
            <v>112090150</v>
          </cell>
          <cell r="B1011">
            <v>8</v>
          </cell>
        </row>
        <row r="1012">
          <cell r="A1012">
            <v>112090152</v>
          </cell>
          <cell r="B1012">
            <v>7</v>
          </cell>
        </row>
        <row r="1013">
          <cell r="A1013">
            <v>112090154</v>
          </cell>
          <cell r="B1013">
            <v>6</v>
          </cell>
        </row>
        <row r="1014">
          <cell r="A1014">
            <v>112090160</v>
          </cell>
          <cell r="B1014">
            <v>0</v>
          </cell>
        </row>
        <row r="1015">
          <cell r="A1015">
            <v>112090256</v>
          </cell>
          <cell r="B1015">
            <v>5</v>
          </cell>
        </row>
        <row r="1016">
          <cell r="A1016">
            <v>112090258</v>
          </cell>
          <cell r="B1016">
            <v>13</v>
          </cell>
        </row>
        <row r="1017">
          <cell r="A1017">
            <v>112090260</v>
          </cell>
          <cell r="B1017">
            <v>2</v>
          </cell>
        </row>
        <row r="1018">
          <cell r="A1018">
            <v>112090362</v>
          </cell>
          <cell r="B1018">
            <v>0</v>
          </cell>
        </row>
        <row r="1019">
          <cell r="A1019">
            <v>112090364</v>
          </cell>
          <cell r="B1019">
            <v>0</v>
          </cell>
        </row>
        <row r="1020">
          <cell r="A1020">
            <v>112090366</v>
          </cell>
          <cell r="B1020">
            <v>0</v>
          </cell>
        </row>
        <row r="1021">
          <cell r="A1021">
            <v>112094150</v>
          </cell>
          <cell r="B1021">
            <v>5</v>
          </cell>
        </row>
        <row r="1022">
          <cell r="A1022">
            <v>112094152</v>
          </cell>
          <cell r="B1022">
            <v>5</v>
          </cell>
        </row>
        <row r="1023">
          <cell r="A1023">
            <v>112094154</v>
          </cell>
          <cell r="B1023">
            <v>2</v>
          </cell>
        </row>
        <row r="1024">
          <cell r="A1024">
            <v>112094256</v>
          </cell>
          <cell r="B1024">
            <v>0</v>
          </cell>
        </row>
        <row r="1025">
          <cell r="A1025">
            <v>112095034</v>
          </cell>
          <cell r="B1025">
            <v>0</v>
          </cell>
        </row>
        <row r="1026">
          <cell r="A1026">
            <v>112095036</v>
          </cell>
          <cell r="B1026">
            <v>0</v>
          </cell>
        </row>
        <row r="1027">
          <cell r="A1027">
            <v>112095038</v>
          </cell>
          <cell r="B1027">
            <v>0</v>
          </cell>
        </row>
        <row r="1028">
          <cell r="A1028">
            <v>112095040</v>
          </cell>
          <cell r="B1028">
            <v>0</v>
          </cell>
        </row>
        <row r="1029">
          <cell r="A1029">
            <v>112095042</v>
          </cell>
          <cell r="B1029">
            <v>2</v>
          </cell>
        </row>
        <row r="1030">
          <cell r="A1030">
            <v>112095044</v>
          </cell>
          <cell r="B1030">
            <v>9</v>
          </cell>
        </row>
        <row r="1031">
          <cell r="A1031">
            <v>112095046</v>
          </cell>
          <cell r="B1031">
            <v>3</v>
          </cell>
        </row>
        <row r="1032">
          <cell r="A1032">
            <v>112095048</v>
          </cell>
          <cell r="B1032">
            <v>1</v>
          </cell>
        </row>
        <row r="1033">
          <cell r="A1033">
            <v>112095250</v>
          </cell>
          <cell r="B1033">
            <v>7</v>
          </cell>
        </row>
        <row r="1034">
          <cell r="A1034">
            <v>112095252</v>
          </cell>
          <cell r="B1034">
            <v>6</v>
          </cell>
        </row>
        <row r="1035">
          <cell r="A1035">
            <v>112095254</v>
          </cell>
          <cell r="B1035">
            <v>0</v>
          </cell>
        </row>
        <row r="1036">
          <cell r="A1036">
            <v>112095356</v>
          </cell>
          <cell r="B1036">
            <v>0</v>
          </cell>
        </row>
        <row r="1037">
          <cell r="A1037">
            <v>112095358</v>
          </cell>
          <cell r="B1037">
            <v>0</v>
          </cell>
        </row>
        <row r="1038">
          <cell r="A1038">
            <v>112095360</v>
          </cell>
          <cell r="B1038">
            <v>1</v>
          </cell>
        </row>
        <row r="1039">
          <cell r="A1039">
            <v>112095462</v>
          </cell>
          <cell r="B1039">
            <v>0</v>
          </cell>
        </row>
        <row r="1040">
          <cell r="A1040">
            <v>112095464</v>
          </cell>
          <cell r="B1040">
            <v>0</v>
          </cell>
        </row>
        <row r="1041">
          <cell r="A1041">
            <v>112095466</v>
          </cell>
          <cell r="B1041">
            <v>0</v>
          </cell>
        </row>
        <row r="1042">
          <cell r="A1042">
            <v>112097750</v>
          </cell>
          <cell r="B1042">
            <v>0</v>
          </cell>
        </row>
        <row r="1043">
          <cell r="A1043">
            <v>112097752</v>
          </cell>
          <cell r="B1043">
            <v>2</v>
          </cell>
        </row>
        <row r="1044">
          <cell r="A1044">
            <v>112097754</v>
          </cell>
          <cell r="B1044">
            <v>0</v>
          </cell>
        </row>
        <row r="1045">
          <cell r="A1045">
            <v>112345650</v>
          </cell>
          <cell r="B1045">
            <v>2</v>
          </cell>
        </row>
        <row r="1046">
          <cell r="A1046">
            <v>112345652</v>
          </cell>
          <cell r="B1046">
            <v>11</v>
          </cell>
        </row>
        <row r="1047">
          <cell r="A1047">
            <v>112345654</v>
          </cell>
          <cell r="B1047">
            <v>9</v>
          </cell>
        </row>
        <row r="1048">
          <cell r="A1048">
            <v>112345756</v>
          </cell>
          <cell r="B1048">
            <v>0</v>
          </cell>
        </row>
        <row r="1049">
          <cell r="A1049">
            <v>112345758</v>
          </cell>
          <cell r="B1049">
            <v>0</v>
          </cell>
        </row>
        <row r="1050">
          <cell r="A1050">
            <v>112345760</v>
          </cell>
          <cell r="B1050">
            <v>0</v>
          </cell>
        </row>
        <row r="1051">
          <cell r="A1051">
            <v>112345862</v>
          </cell>
          <cell r="B1051">
            <v>0</v>
          </cell>
        </row>
        <row r="1052">
          <cell r="A1052">
            <v>112345864</v>
          </cell>
          <cell r="B1052">
            <v>0</v>
          </cell>
        </row>
        <row r="1053">
          <cell r="A1053">
            <v>112345866</v>
          </cell>
          <cell r="B1053">
            <v>0</v>
          </cell>
        </row>
        <row r="1054">
          <cell r="A1054">
            <v>113000800</v>
          </cell>
          <cell r="B1054">
            <v>19</v>
          </cell>
        </row>
        <row r="1055">
          <cell r="A1055">
            <v>113000801</v>
          </cell>
          <cell r="B1055">
            <v>33</v>
          </cell>
        </row>
        <row r="1056">
          <cell r="A1056">
            <v>113000802</v>
          </cell>
          <cell r="B1056">
            <v>29</v>
          </cell>
        </row>
        <row r="1057">
          <cell r="A1057">
            <v>113000803</v>
          </cell>
          <cell r="B1057">
            <v>17</v>
          </cell>
        </row>
        <row r="1058">
          <cell r="A1058">
            <v>113000804</v>
          </cell>
          <cell r="B1058">
            <v>21</v>
          </cell>
        </row>
        <row r="1059">
          <cell r="A1059">
            <v>113000805</v>
          </cell>
          <cell r="B1059">
            <v>17</v>
          </cell>
        </row>
        <row r="1060">
          <cell r="A1060">
            <v>113000806</v>
          </cell>
          <cell r="B1060">
            <v>28</v>
          </cell>
        </row>
        <row r="1061">
          <cell r="A1061">
            <v>113000807</v>
          </cell>
          <cell r="B1061">
            <v>18</v>
          </cell>
        </row>
        <row r="1062">
          <cell r="A1062">
            <v>113000808</v>
          </cell>
          <cell r="B1062">
            <v>1</v>
          </cell>
        </row>
        <row r="1063">
          <cell r="A1063">
            <v>113000900</v>
          </cell>
          <cell r="B1063">
            <v>2</v>
          </cell>
        </row>
        <row r="1064">
          <cell r="A1064">
            <v>113000901</v>
          </cell>
          <cell r="B1064">
            <v>0</v>
          </cell>
        </row>
        <row r="1065">
          <cell r="A1065">
            <v>113000902</v>
          </cell>
          <cell r="B1065">
            <v>0</v>
          </cell>
        </row>
        <row r="1066">
          <cell r="A1066">
            <v>113000903</v>
          </cell>
          <cell r="B1066">
            <v>0</v>
          </cell>
        </row>
        <row r="1067">
          <cell r="A1067">
            <v>113000904</v>
          </cell>
          <cell r="B1067">
            <v>0</v>
          </cell>
        </row>
        <row r="1068">
          <cell r="A1068">
            <v>113000905</v>
          </cell>
          <cell r="B1068">
            <v>0</v>
          </cell>
        </row>
        <row r="1069">
          <cell r="A1069">
            <v>113000906</v>
          </cell>
          <cell r="B1069">
            <v>0</v>
          </cell>
        </row>
        <row r="1070">
          <cell r="A1070">
            <v>113000907</v>
          </cell>
          <cell r="B1070">
            <v>0</v>
          </cell>
        </row>
        <row r="1071">
          <cell r="A1071">
            <v>113000908</v>
          </cell>
          <cell r="B1071">
            <v>0</v>
          </cell>
        </row>
        <row r="1072">
          <cell r="A1072">
            <v>113022634</v>
          </cell>
          <cell r="B1072">
            <v>0</v>
          </cell>
        </row>
        <row r="1073">
          <cell r="A1073">
            <v>113022636</v>
          </cell>
          <cell r="B1073">
            <v>11</v>
          </cell>
        </row>
        <row r="1074">
          <cell r="A1074">
            <v>113022638</v>
          </cell>
          <cell r="B1074">
            <v>6</v>
          </cell>
        </row>
        <row r="1075">
          <cell r="A1075">
            <v>113022640</v>
          </cell>
          <cell r="B1075">
            <v>13</v>
          </cell>
        </row>
        <row r="1076">
          <cell r="A1076">
            <v>113022642</v>
          </cell>
          <cell r="B1076">
            <v>9</v>
          </cell>
        </row>
        <row r="1077">
          <cell r="A1077">
            <v>113022644</v>
          </cell>
          <cell r="B1077">
            <v>10</v>
          </cell>
        </row>
        <row r="1078">
          <cell r="A1078">
            <v>113022646</v>
          </cell>
          <cell r="B1078">
            <v>9</v>
          </cell>
        </row>
        <row r="1079">
          <cell r="A1079">
            <v>113022648</v>
          </cell>
          <cell r="B1079">
            <v>9</v>
          </cell>
        </row>
        <row r="1080">
          <cell r="A1080">
            <v>113025400</v>
          </cell>
          <cell r="B1080">
            <v>0</v>
          </cell>
        </row>
        <row r="1081">
          <cell r="A1081">
            <v>113025401</v>
          </cell>
          <cell r="B1081">
            <v>0</v>
          </cell>
        </row>
        <row r="1082">
          <cell r="A1082">
            <v>113025402</v>
          </cell>
          <cell r="B1082">
            <v>0</v>
          </cell>
        </row>
        <row r="1083">
          <cell r="A1083">
            <v>113025403</v>
          </cell>
          <cell r="B1083">
            <v>10</v>
          </cell>
        </row>
        <row r="1084">
          <cell r="A1084">
            <v>113025404</v>
          </cell>
          <cell r="B1084">
            <v>12</v>
          </cell>
        </row>
        <row r="1085">
          <cell r="A1085">
            <v>113025405</v>
          </cell>
          <cell r="B1085">
            <v>10</v>
          </cell>
        </row>
        <row r="1086">
          <cell r="A1086">
            <v>113025406</v>
          </cell>
          <cell r="B1086">
            <v>0</v>
          </cell>
        </row>
        <row r="1087">
          <cell r="A1087">
            <v>113025500</v>
          </cell>
          <cell r="B1087">
            <v>0</v>
          </cell>
        </row>
        <row r="1088">
          <cell r="A1088">
            <v>113025501</v>
          </cell>
          <cell r="B1088">
            <v>0</v>
          </cell>
        </row>
        <row r="1089">
          <cell r="A1089">
            <v>113025502</v>
          </cell>
          <cell r="B1089">
            <v>0</v>
          </cell>
        </row>
        <row r="1090">
          <cell r="A1090">
            <v>113025503</v>
          </cell>
          <cell r="B1090">
            <v>0</v>
          </cell>
        </row>
        <row r="1091">
          <cell r="A1091">
            <v>113025504</v>
          </cell>
          <cell r="B1091">
            <v>0</v>
          </cell>
        </row>
        <row r="1092">
          <cell r="A1092">
            <v>113025505</v>
          </cell>
          <cell r="B1092">
            <v>0</v>
          </cell>
        </row>
        <row r="1093">
          <cell r="A1093">
            <v>113025506</v>
          </cell>
          <cell r="B1093">
            <v>11</v>
          </cell>
        </row>
        <row r="1094">
          <cell r="A1094">
            <v>113025507</v>
          </cell>
          <cell r="B1094">
            <v>8</v>
          </cell>
        </row>
        <row r="1095">
          <cell r="A1095">
            <v>113025508</v>
          </cell>
          <cell r="B1095">
            <v>8</v>
          </cell>
        </row>
        <row r="1096">
          <cell r="A1096">
            <v>113049500</v>
          </cell>
          <cell r="B1096">
            <v>0</v>
          </cell>
        </row>
        <row r="1097">
          <cell r="A1097">
            <v>113049501</v>
          </cell>
          <cell r="B1097">
            <v>20</v>
          </cell>
        </row>
        <row r="1098">
          <cell r="A1098">
            <v>113049502</v>
          </cell>
          <cell r="B1098">
            <v>0</v>
          </cell>
        </row>
        <row r="1099">
          <cell r="A1099">
            <v>113049503</v>
          </cell>
          <cell r="B1099">
            <v>0</v>
          </cell>
        </row>
        <row r="1100">
          <cell r="A1100">
            <v>113049504</v>
          </cell>
          <cell r="B1100">
            <v>0</v>
          </cell>
        </row>
        <row r="1101">
          <cell r="A1101">
            <v>113049505</v>
          </cell>
          <cell r="B1101">
            <v>0</v>
          </cell>
        </row>
        <row r="1102">
          <cell r="A1102">
            <v>113049506</v>
          </cell>
          <cell r="B1102">
            <v>0</v>
          </cell>
        </row>
        <row r="1103">
          <cell r="A1103">
            <v>113049606</v>
          </cell>
          <cell r="B1103">
            <v>0</v>
          </cell>
        </row>
        <row r="1104">
          <cell r="A1104">
            <v>113049607</v>
          </cell>
          <cell r="B1104">
            <v>0</v>
          </cell>
        </row>
        <row r="1105">
          <cell r="A1105">
            <v>113054906</v>
          </cell>
          <cell r="B1105">
            <v>0</v>
          </cell>
        </row>
        <row r="1106">
          <cell r="A1106">
            <v>113054907</v>
          </cell>
          <cell r="B1106">
            <v>0</v>
          </cell>
        </row>
        <row r="1107">
          <cell r="A1107">
            <v>113054908</v>
          </cell>
          <cell r="B1107">
            <v>0</v>
          </cell>
        </row>
        <row r="1108">
          <cell r="A1108">
            <v>113055550</v>
          </cell>
          <cell r="B1108">
            <v>5</v>
          </cell>
        </row>
        <row r="1109">
          <cell r="A1109">
            <v>113055552</v>
          </cell>
          <cell r="B1109">
            <v>4</v>
          </cell>
        </row>
        <row r="1110">
          <cell r="A1110">
            <v>113055554</v>
          </cell>
          <cell r="B1110">
            <v>6</v>
          </cell>
        </row>
        <row r="1111">
          <cell r="A1111">
            <v>113071300</v>
          </cell>
          <cell r="B1111">
            <v>0</v>
          </cell>
        </row>
        <row r="1112">
          <cell r="A1112">
            <v>113071301</v>
          </cell>
          <cell r="B1112">
            <v>0</v>
          </cell>
        </row>
        <row r="1113">
          <cell r="A1113">
            <v>113071303</v>
          </cell>
          <cell r="B1113">
            <v>0</v>
          </cell>
        </row>
        <row r="1114">
          <cell r="A1114">
            <v>113071305</v>
          </cell>
          <cell r="B1114">
            <v>0</v>
          </cell>
        </row>
        <row r="1115">
          <cell r="A1115">
            <v>113071306</v>
          </cell>
          <cell r="B1115">
            <v>0</v>
          </cell>
        </row>
        <row r="1116">
          <cell r="A1116">
            <v>113075000</v>
          </cell>
          <cell r="B1116">
            <v>0</v>
          </cell>
        </row>
        <row r="1117">
          <cell r="A1117">
            <v>113075001</v>
          </cell>
          <cell r="B1117">
            <v>0</v>
          </cell>
        </row>
        <row r="1118">
          <cell r="A1118">
            <v>113075002</v>
          </cell>
          <cell r="B1118">
            <v>0</v>
          </cell>
        </row>
        <row r="1119">
          <cell r="A1119">
            <v>113075003</v>
          </cell>
          <cell r="B1119">
            <v>1</v>
          </cell>
        </row>
        <row r="1120">
          <cell r="A1120">
            <v>113075004</v>
          </cell>
          <cell r="B1120">
            <v>0</v>
          </cell>
        </row>
        <row r="1121">
          <cell r="A1121">
            <v>113075005</v>
          </cell>
          <cell r="B1121">
            <v>0</v>
          </cell>
        </row>
        <row r="1122">
          <cell r="A1122">
            <v>113075106</v>
          </cell>
          <cell r="B1122">
            <v>0</v>
          </cell>
        </row>
        <row r="1123">
          <cell r="A1123">
            <v>113075107</v>
          </cell>
          <cell r="B1123">
            <v>0</v>
          </cell>
        </row>
        <row r="1124">
          <cell r="A1124">
            <v>113075108</v>
          </cell>
          <cell r="B1124">
            <v>0</v>
          </cell>
        </row>
        <row r="1125">
          <cell r="A1125">
            <v>113089456</v>
          </cell>
          <cell r="B1125">
            <v>0</v>
          </cell>
        </row>
        <row r="1126">
          <cell r="A1126">
            <v>113089458</v>
          </cell>
          <cell r="B1126">
            <v>0</v>
          </cell>
        </row>
        <row r="1127">
          <cell r="A1127">
            <v>113089460</v>
          </cell>
          <cell r="B1127">
            <v>0</v>
          </cell>
        </row>
        <row r="1128">
          <cell r="A1128">
            <v>120000136</v>
          </cell>
          <cell r="B1128">
            <v>47</v>
          </cell>
        </row>
        <row r="1129">
          <cell r="A1129">
            <v>120000138</v>
          </cell>
          <cell r="B1129">
            <v>8</v>
          </cell>
        </row>
        <row r="1130">
          <cell r="A1130">
            <v>120000140</v>
          </cell>
          <cell r="B1130">
            <v>14</v>
          </cell>
        </row>
        <row r="1131">
          <cell r="A1131">
            <v>120000142</v>
          </cell>
          <cell r="B1131">
            <v>2</v>
          </cell>
        </row>
        <row r="1132">
          <cell r="A1132">
            <v>120000144</v>
          </cell>
          <cell r="B1132">
            <v>1</v>
          </cell>
        </row>
        <row r="1133">
          <cell r="A1133">
            <v>120000146</v>
          </cell>
          <cell r="B1133">
            <v>19</v>
          </cell>
        </row>
        <row r="1134">
          <cell r="A1134">
            <v>120000148</v>
          </cell>
          <cell r="B1134">
            <v>13</v>
          </cell>
        </row>
        <row r="1135">
          <cell r="A1135">
            <v>120000150</v>
          </cell>
          <cell r="B1135">
            <v>0</v>
          </cell>
        </row>
        <row r="1136">
          <cell r="A1136">
            <v>120000152</v>
          </cell>
          <cell r="B1136">
            <v>0</v>
          </cell>
        </row>
        <row r="1137">
          <cell r="A1137">
            <v>120000154</v>
          </cell>
          <cell r="B1137">
            <v>0</v>
          </cell>
        </row>
        <row r="1138">
          <cell r="A1138">
            <v>120000156</v>
          </cell>
          <cell r="B1138">
            <v>0</v>
          </cell>
        </row>
        <row r="1139">
          <cell r="A1139">
            <v>120000350</v>
          </cell>
          <cell r="B1139">
            <v>0</v>
          </cell>
        </row>
        <row r="1140">
          <cell r="A1140">
            <v>120000352</v>
          </cell>
          <cell r="B1140">
            <v>0</v>
          </cell>
        </row>
        <row r="1141">
          <cell r="A1141">
            <v>120000354</v>
          </cell>
          <cell r="B1141">
            <v>0</v>
          </cell>
        </row>
        <row r="1142">
          <cell r="A1142">
            <v>120001550</v>
          </cell>
          <cell r="B1142">
            <v>0</v>
          </cell>
        </row>
        <row r="1143">
          <cell r="A1143">
            <v>120001552</v>
          </cell>
          <cell r="B1143">
            <v>0</v>
          </cell>
        </row>
        <row r="1144">
          <cell r="A1144">
            <v>120001554</v>
          </cell>
          <cell r="B1144">
            <v>0</v>
          </cell>
        </row>
        <row r="1145">
          <cell r="A1145">
            <v>120042</v>
          </cell>
          <cell r="B1145">
            <v>0</v>
          </cell>
        </row>
        <row r="1146">
          <cell r="A1146">
            <v>120043</v>
          </cell>
          <cell r="B1146">
            <v>0</v>
          </cell>
        </row>
        <row r="1147">
          <cell r="A1147">
            <v>120090036</v>
          </cell>
          <cell r="B1147">
            <v>22</v>
          </cell>
        </row>
        <row r="1148">
          <cell r="A1148">
            <v>120090038</v>
          </cell>
          <cell r="B1148">
            <v>2</v>
          </cell>
        </row>
        <row r="1149">
          <cell r="A1149">
            <v>120090040</v>
          </cell>
          <cell r="B1149">
            <v>0</v>
          </cell>
        </row>
        <row r="1150">
          <cell r="A1150">
            <v>120090042</v>
          </cell>
          <cell r="B1150">
            <v>5</v>
          </cell>
        </row>
        <row r="1151">
          <cell r="A1151">
            <v>120090044</v>
          </cell>
          <cell r="B1151">
            <v>9</v>
          </cell>
        </row>
        <row r="1152">
          <cell r="A1152">
            <v>120090046</v>
          </cell>
          <cell r="B1152">
            <v>17</v>
          </cell>
        </row>
        <row r="1153">
          <cell r="A1153">
            <v>120090048</v>
          </cell>
          <cell r="B1153">
            <v>6</v>
          </cell>
        </row>
        <row r="1154">
          <cell r="A1154">
            <v>120090049</v>
          </cell>
          <cell r="B1154">
            <v>0</v>
          </cell>
        </row>
        <row r="1155">
          <cell r="A1155">
            <v>120090150</v>
          </cell>
          <cell r="B1155">
            <v>3</v>
          </cell>
        </row>
        <row r="1156">
          <cell r="A1156">
            <v>120090152</v>
          </cell>
          <cell r="B1156">
            <v>0</v>
          </cell>
        </row>
        <row r="1157">
          <cell r="A1157">
            <v>120090154</v>
          </cell>
          <cell r="B1157">
            <v>0</v>
          </cell>
        </row>
        <row r="1158">
          <cell r="A1158">
            <v>120335</v>
          </cell>
          <cell r="B1158">
            <v>0</v>
          </cell>
        </row>
        <row r="1159">
          <cell r="A1159">
            <v>120670</v>
          </cell>
          <cell r="B1159">
            <v>0</v>
          </cell>
        </row>
        <row r="1160">
          <cell r="A1160">
            <v>120754</v>
          </cell>
          <cell r="B1160">
            <v>0</v>
          </cell>
        </row>
        <row r="1161">
          <cell r="A1161">
            <v>1407093</v>
          </cell>
          <cell r="B1161">
            <v>0</v>
          </cell>
        </row>
        <row r="1162">
          <cell r="A1162">
            <v>140709334</v>
          </cell>
          <cell r="B1162">
            <v>0</v>
          </cell>
        </row>
        <row r="1163">
          <cell r="A1163">
            <v>140709336</v>
          </cell>
          <cell r="B1163">
            <v>1</v>
          </cell>
        </row>
        <row r="1164">
          <cell r="A1164">
            <v>140709338</v>
          </cell>
          <cell r="B1164">
            <v>1</v>
          </cell>
        </row>
        <row r="1165">
          <cell r="A1165">
            <v>140709340</v>
          </cell>
          <cell r="B1165">
            <v>0</v>
          </cell>
        </row>
        <row r="1166">
          <cell r="A1166">
            <v>140709342</v>
          </cell>
          <cell r="B1166">
            <v>1</v>
          </cell>
        </row>
        <row r="1167">
          <cell r="A1167">
            <v>140709344</v>
          </cell>
          <cell r="B1167">
            <v>1</v>
          </cell>
        </row>
        <row r="1168">
          <cell r="A1168">
            <v>140709346</v>
          </cell>
          <cell r="B1168">
            <v>0</v>
          </cell>
        </row>
        <row r="1169">
          <cell r="A1169">
            <v>140709348</v>
          </cell>
          <cell r="B1169">
            <v>0</v>
          </cell>
        </row>
        <row r="1170">
          <cell r="A1170">
            <v>140709350</v>
          </cell>
          <cell r="B1170">
            <v>0</v>
          </cell>
        </row>
        <row r="1171">
          <cell r="A1171">
            <v>140709352</v>
          </cell>
          <cell r="B1171">
            <v>0</v>
          </cell>
        </row>
        <row r="1172">
          <cell r="A1172">
            <v>140709354</v>
          </cell>
          <cell r="B1172">
            <v>0</v>
          </cell>
        </row>
        <row r="1173">
          <cell r="A1173">
            <v>203124</v>
          </cell>
          <cell r="B1173">
            <v>0</v>
          </cell>
        </row>
        <row r="1174">
          <cell r="A1174">
            <v>205010</v>
          </cell>
          <cell r="B1174">
            <v>0</v>
          </cell>
        </row>
        <row r="1175">
          <cell r="A1175">
            <v>205020</v>
          </cell>
          <cell r="B1175">
            <v>0</v>
          </cell>
        </row>
        <row r="1176">
          <cell r="A1176">
            <v>210100000</v>
          </cell>
          <cell r="B1176">
            <v>30</v>
          </cell>
        </row>
        <row r="1177">
          <cell r="A1177">
            <v>210100001</v>
          </cell>
          <cell r="B1177">
            <v>14</v>
          </cell>
        </row>
        <row r="1178">
          <cell r="A1178">
            <v>210100002</v>
          </cell>
          <cell r="B1178">
            <v>21</v>
          </cell>
        </row>
        <row r="1179">
          <cell r="A1179">
            <v>210100003</v>
          </cell>
          <cell r="B1179">
            <v>29</v>
          </cell>
        </row>
        <row r="1180">
          <cell r="A1180">
            <v>210100004</v>
          </cell>
          <cell r="B1180">
            <v>42</v>
          </cell>
        </row>
        <row r="1181">
          <cell r="A1181">
            <v>210100005</v>
          </cell>
          <cell r="B1181">
            <v>14</v>
          </cell>
        </row>
        <row r="1182">
          <cell r="A1182">
            <v>210100006</v>
          </cell>
          <cell r="B1182">
            <v>32</v>
          </cell>
        </row>
        <row r="1183">
          <cell r="A1183">
            <v>21010010</v>
          </cell>
          <cell r="B1183">
            <v>0</v>
          </cell>
        </row>
        <row r="1184">
          <cell r="A1184">
            <v>210100100</v>
          </cell>
          <cell r="B1184">
            <v>0</v>
          </cell>
        </row>
        <row r="1185">
          <cell r="A1185">
            <v>210100101</v>
          </cell>
          <cell r="B1185">
            <v>0</v>
          </cell>
        </row>
        <row r="1186">
          <cell r="A1186">
            <v>210100102</v>
          </cell>
          <cell r="B1186">
            <v>0</v>
          </cell>
        </row>
        <row r="1187">
          <cell r="A1187">
            <v>210100103</v>
          </cell>
          <cell r="B1187">
            <v>0</v>
          </cell>
        </row>
        <row r="1188">
          <cell r="A1188">
            <v>210100104</v>
          </cell>
          <cell r="B1188">
            <v>0</v>
          </cell>
        </row>
        <row r="1189">
          <cell r="A1189">
            <v>210100105</v>
          </cell>
          <cell r="B1189">
            <v>0</v>
          </cell>
        </row>
        <row r="1190">
          <cell r="A1190">
            <v>210100106</v>
          </cell>
          <cell r="B1190">
            <v>0</v>
          </cell>
        </row>
        <row r="1191">
          <cell r="A1191">
            <v>210100307</v>
          </cell>
          <cell r="B1191">
            <v>0</v>
          </cell>
        </row>
        <row r="1192">
          <cell r="A1192">
            <v>210100308</v>
          </cell>
          <cell r="B1192">
            <v>0</v>
          </cell>
        </row>
        <row r="1193">
          <cell r="A1193">
            <v>2101004</v>
          </cell>
          <cell r="B1193">
            <v>0</v>
          </cell>
        </row>
        <row r="1194">
          <cell r="A1194">
            <v>210110000</v>
          </cell>
          <cell r="B1194">
            <v>0</v>
          </cell>
        </row>
        <row r="1195">
          <cell r="A1195">
            <v>210110001</v>
          </cell>
          <cell r="B1195">
            <v>6</v>
          </cell>
        </row>
        <row r="1196">
          <cell r="A1196">
            <v>210110002</v>
          </cell>
          <cell r="B1196">
            <v>5</v>
          </cell>
        </row>
        <row r="1197">
          <cell r="A1197">
            <v>210110003</v>
          </cell>
          <cell r="B1197">
            <v>6</v>
          </cell>
        </row>
        <row r="1198">
          <cell r="A1198">
            <v>210110004</v>
          </cell>
          <cell r="B1198">
            <v>6</v>
          </cell>
        </row>
        <row r="1199">
          <cell r="A1199">
            <v>210110005</v>
          </cell>
          <cell r="B1199">
            <v>6</v>
          </cell>
        </row>
        <row r="1200">
          <cell r="A1200">
            <v>210110006</v>
          </cell>
          <cell r="B1200">
            <v>2</v>
          </cell>
        </row>
        <row r="1201">
          <cell r="A1201">
            <v>210110010</v>
          </cell>
          <cell r="B1201">
            <v>0</v>
          </cell>
        </row>
        <row r="1202">
          <cell r="A1202">
            <v>210110100</v>
          </cell>
          <cell r="B1202">
            <v>0</v>
          </cell>
        </row>
        <row r="1203">
          <cell r="A1203">
            <v>210110101</v>
          </cell>
          <cell r="B1203">
            <v>0</v>
          </cell>
        </row>
        <row r="1204">
          <cell r="A1204">
            <v>210110102</v>
          </cell>
          <cell r="B1204">
            <v>0</v>
          </cell>
        </row>
        <row r="1205">
          <cell r="A1205">
            <v>210110103</v>
          </cell>
          <cell r="B1205">
            <v>0</v>
          </cell>
        </row>
        <row r="1206">
          <cell r="A1206">
            <v>210110104</v>
          </cell>
          <cell r="B1206">
            <v>0</v>
          </cell>
        </row>
        <row r="1207">
          <cell r="A1207">
            <v>210110105</v>
          </cell>
          <cell r="B1207">
            <v>0</v>
          </cell>
        </row>
        <row r="1208">
          <cell r="A1208">
            <v>210110106</v>
          </cell>
          <cell r="B1208">
            <v>0</v>
          </cell>
        </row>
        <row r="1209">
          <cell r="A1209">
            <v>210110307</v>
          </cell>
          <cell r="B1209">
            <v>0</v>
          </cell>
        </row>
        <row r="1210">
          <cell r="A1210">
            <v>210110308</v>
          </cell>
          <cell r="B1210">
            <v>1</v>
          </cell>
        </row>
        <row r="1211">
          <cell r="A1211">
            <v>210110309</v>
          </cell>
          <cell r="B1211">
            <v>1</v>
          </cell>
        </row>
        <row r="1212">
          <cell r="A1212">
            <v>210110500</v>
          </cell>
          <cell r="B1212">
            <v>0</v>
          </cell>
        </row>
        <row r="1213">
          <cell r="A1213">
            <v>210110501</v>
          </cell>
          <cell r="B1213">
            <v>0</v>
          </cell>
        </row>
        <row r="1214">
          <cell r="A1214">
            <v>210110502</v>
          </cell>
          <cell r="B1214">
            <v>0</v>
          </cell>
        </row>
        <row r="1215">
          <cell r="A1215">
            <v>210110503</v>
          </cell>
          <cell r="B1215">
            <v>0</v>
          </cell>
        </row>
        <row r="1216">
          <cell r="A1216">
            <v>210110504</v>
          </cell>
          <cell r="B1216">
            <v>0</v>
          </cell>
        </row>
        <row r="1217">
          <cell r="A1217">
            <v>210110505</v>
          </cell>
          <cell r="B1217">
            <v>0</v>
          </cell>
        </row>
        <row r="1218">
          <cell r="A1218">
            <v>210110506</v>
          </cell>
          <cell r="B1218">
            <v>0</v>
          </cell>
        </row>
        <row r="1219">
          <cell r="A1219">
            <v>210110607</v>
          </cell>
          <cell r="B1219">
            <v>0</v>
          </cell>
        </row>
        <row r="1220">
          <cell r="A1220">
            <v>210110608</v>
          </cell>
          <cell r="B1220">
            <v>0</v>
          </cell>
        </row>
        <row r="1221">
          <cell r="A1221">
            <v>210110609</v>
          </cell>
          <cell r="B1221">
            <v>0</v>
          </cell>
        </row>
        <row r="1222">
          <cell r="A1222">
            <v>210111000</v>
          </cell>
          <cell r="B1222">
            <v>0</v>
          </cell>
        </row>
        <row r="1223">
          <cell r="A1223">
            <v>210111001</v>
          </cell>
          <cell r="B1223">
            <v>13</v>
          </cell>
        </row>
        <row r="1224">
          <cell r="A1224">
            <v>210111002</v>
          </cell>
          <cell r="B1224">
            <v>20</v>
          </cell>
        </row>
        <row r="1225">
          <cell r="A1225">
            <v>210111003</v>
          </cell>
          <cell r="B1225">
            <v>2</v>
          </cell>
        </row>
        <row r="1226">
          <cell r="A1226">
            <v>210111004</v>
          </cell>
          <cell r="B1226">
            <v>10</v>
          </cell>
        </row>
        <row r="1227">
          <cell r="A1227">
            <v>210111005</v>
          </cell>
          <cell r="B1227">
            <v>6</v>
          </cell>
        </row>
        <row r="1228">
          <cell r="A1228">
            <v>210111006</v>
          </cell>
          <cell r="B1228">
            <v>0</v>
          </cell>
        </row>
        <row r="1229">
          <cell r="A1229">
            <v>210111007</v>
          </cell>
          <cell r="B1229">
            <v>0</v>
          </cell>
        </row>
        <row r="1230">
          <cell r="A1230">
            <v>210111107</v>
          </cell>
          <cell r="B1230">
            <v>0</v>
          </cell>
        </row>
        <row r="1231">
          <cell r="A1231">
            <v>210111108</v>
          </cell>
          <cell r="B1231">
            <v>0</v>
          </cell>
        </row>
        <row r="1232">
          <cell r="A1232">
            <v>210111707</v>
          </cell>
          <cell r="B1232">
            <v>0</v>
          </cell>
        </row>
        <row r="1233">
          <cell r="A1233">
            <v>210111708</v>
          </cell>
          <cell r="B1233">
            <v>0</v>
          </cell>
        </row>
        <row r="1234">
          <cell r="A1234">
            <v>210111709</v>
          </cell>
          <cell r="B1234">
            <v>0</v>
          </cell>
        </row>
        <row r="1235">
          <cell r="A1235">
            <v>210120001</v>
          </cell>
          <cell r="B1235">
            <v>0</v>
          </cell>
        </row>
        <row r="1236">
          <cell r="A1236">
            <v>210120002</v>
          </cell>
          <cell r="B1236">
            <v>0</v>
          </cell>
        </row>
        <row r="1237">
          <cell r="A1237">
            <v>210120003</v>
          </cell>
          <cell r="B1237">
            <v>0</v>
          </cell>
        </row>
        <row r="1238">
          <cell r="A1238">
            <v>210120004</v>
          </cell>
          <cell r="B1238">
            <v>0</v>
          </cell>
        </row>
        <row r="1239">
          <cell r="A1239">
            <v>210120005</v>
          </cell>
          <cell r="B1239">
            <v>0</v>
          </cell>
        </row>
        <row r="1240">
          <cell r="A1240">
            <v>210120006</v>
          </cell>
          <cell r="B1240">
            <v>0</v>
          </cell>
        </row>
        <row r="1241">
          <cell r="A1241">
            <v>210120200</v>
          </cell>
          <cell r="B1241">
            <v>2</v>
          </cell>
        </row>
        <row r="1242">
          <cell r="A1242">
            <v>210120201</v>
          </cell>
          <cell r="B1242">
            <v>5</v>
          </cell>
        </row>
        <row r="1243">
          <cell r="A1243">
            <v>210120202</v>
          </cell>
          <cell r="B1243">
            <v>7</v>
          </cell>
        </row>
        <row r="1244">
          <cell r="A1244">
            <v>210120203</v>
          </cell>
          <cell r="B1244">
            <v>4</v>
          </cell>
        </row>
        <row r="1245">
          <cell r="A1245">
            <v>210120204</v>
          </cell>
          <cell r="B1245">
            <v>6</v>
          </cell>
        </row>
        <row r="1246">
          <cell r="A1246">
            <v>210120205</v>
          </cell>
          <cell r="B1246">
            <v>5</v>
          </cell>
        </row>
        <row r="1247">
          <cell r="A1247">
            <v>210120206</v>
          </cell>
          <cell r="B1247">
            <v>12</v>
          </cell>
        </row>
        <row r="1248">
          <cell r="A1248">
            <v>210120307</v>
          </cell>
          <cell r="B1248">
            <v>6</v>
          </cell>
        </row>
        <row r="1249">
          <cell r="A1249">
            <v>210120308</v>
          </cell>
          <cell r="B1249">
            <v>0</v>
          </cell>
        </row>
        <row r="1250">
          <cell r="A1250">
            <v>210120309</v>
          </cell>
          <cell r="B1250">
            <v>0</v>
          </cell>
        </row>
        <row r="1251">
          <cell r="A1251">
            <v>210130000</v>
          </cell>
          <cell r="B1251">
            <v>1</v>
          </cell>
        </row>
        <row r="1252">
          <cell r="A1252">
            <v>210130001</v>
          </cell>
          <cell r="B1252">
            <v>0</v>
          </cell>
        </row>
        <row r="1253">
          <cell r="A1253">
            <v>210130002</v>
          </cell>
          <cell r="B1253">
            <v>4</v>
          </cell>
        </row>
        <row r="1254">
          <cell r="A1254">
            <v>210130003</v>
          </cell>
          <cell r="B1254">
            <v>0</v>
          </cell>
        </row>
        <row r="1255">
          <cell r="A1255">
            <v>210130004</v>
          </cell>
          <cell r="B1255">
            <v>-1</v>
          </cell>
        </row>
        <row r="1256">
          <cell r="A1256">
            <v>210130005</v>
          </cell>
          <cell r="B1256">
            <v>0</v>
          </cell>
        </row>
        <row r="1257">
          <cell r="A1257">
            <v>210130006</v>
          </cell>
          <cell r="B1257">
            <v>0</v>
          </cell>
        </row>
        <row r="1258">
          <cell r="A1258">
            <v>210130007</v>
          </cell>
          <cell r="B1258">
            <v>0</v>
          </cell>
        </row>
        <row r="1259">
          <cell r="A1259">
            <v>210135000</v>
          </cell>
          <cell r="B1259">
            <v>0</v>
          </cell>
        </row>
        <row r="1260">
          <cell r="A1260">
            <v>210135001</v>
          </cell>
          <cell r="B1260">
            <v>4</v>
          </cell>
        </row>
        <row r="1261">
          <cell r="A1261">
            <v>210135002</v>
          </cell>
          <cell r="B1261">
            <v>0</v>
          </cell>
        </row>
        <row r="1262">
          <cell r="A1262">
            <v>210135003</v>
          </cell>
          <cell r="B1262">
            <v>1</v>
          </cell>
        </row>
        <row r="1263">
          <cell r="A1263">
            <v>210135004</v>
          </cell>
          <cell r="B1263">
            <v>11</v>
          </cell>
        </row>
        <row r="1264">
          <cell r="A1264">
            <v>210135005</v>
          </cell>
          <cell r="B1264">
            <v>8</v>
          </cell>
        </row>
        <row r="1265">
          <cell r="A1265">
            <v>210135006</v>
          </cell>
          <cell r="B1265">
            <v>2</v>
          </cell>
        </row>
        <row r="1266">
          <cell r="A1266">
            <v>210135107</v>
          </cell>
          <cell r="B1266">
            <v>0</v>
          </cell>
        </row>
        <row r="1267">
          <cell r="A1267">
            <v>210135108</v>
          </cell>
          <cell r="B1267">
            <v>0</v>
          </cell>
        </row>
        <row r="1268">
          <cell r="A1268">
            <v>210135109</v>
          </cell>
          <cell r="B1268">
            <v>0</v>
          </cell>
        </row>
        <row r="1269">
          <cell r="A1269">
            <v>210139500</v>
          </cell>
          <cell r="B1269">
            <v>0</v>
          </cell>
        </row>
        <row r="1270">
          <cell r="A1270">
            <v>210139501</v>
          </cell>
          <cell r="B1270">
            <v>0</v>
          </cell>
        </row>
        <row r="1271">
          <cell r="A1271">
            <v>210139502</v>
          </cell>
          <cell r="B1271">
            <v>0</v>
          </cell>
        </row>
        <row r="1272">
          <cell r="A1272">
            <v>210139503</v>
          </cell>
          <cell r="B1272">
            <v>0</v>
          </cell>
        </row>
        <row r="1273">
          <cell r="A1273">
            <v>210139504</v>
          </cell>
          <cell r="B1273">
            <v>0</v>
          </cell>
        </row>
        <row r="1274">
          <cell r="A1274">
            <v>210139505</v>
          </cell>
          <cell r="B1274">
            <v>0</v>
          </cell>
        </row>
        <row r="1275">
          <cell r="A1275">
            <v>210139506</v>
          </cell>
          <cell r="B1275">
            <v>0</v>
          </cell>
        </row>
        <row r="1276">
          <cell r="A1276">
            <v>210139607</v>
          </cell>
          <cell r="B1276">
            <v>0</v>
          </cell>
        </row>
        <row r="1277">
          <cell r="A1277">
            <v>210139708</v>
          </cell>
          <cell r="B1277">
            <v>0</v>
          </cell>
        </row>
        <row r="1278">
          <cell r="A1278">
            <v>210149307</v>
          </cell>
          <cell r="B1278">
            <v>41</v>
          </cell>
        </row>
        <row r="1279">
          <cell r="A1279">
            <v>210149308</v>
          </cell>
          <cell r="B1279">
            <v>28</v>
          </cell>
        </row>
        <row r="1280">
          <cell r="A1280">
            <v>210149309</v>
          </cell>
          <cell r="B1280">
            <v>0</v>
          </cell>
        </row>
        <row r="1281">
          <cell r="A1281">
            <v>210149407</v>
          </cell>
          <cell r="B1281">
            <v>0</v>
          </cell>
        </row>
        <row r="1282">
          <cell r="A1282">
            <v>210149408</v>
          </cell>
          <cell r="B1282">
            <v>0</v>
          </cell>
        </row>
        <row r="1283">
          <cell r="A1283">
            <v>210149500</v>
          </cell>
          <cell r="B1283">
            <v>42</v>
          </cell>
        </row>
        <row r="1284">
          <cell r="A1284">
            <v>210149501</v>
          </cell>
          <cell r="B1284">
            <v>82</v>
          </cell>
        </row>
        <row r="1285">
          <cell r="A1285">
            <v>210149502</v>
          </cell>
          <cell r="B1285">
            <v>102</v>
          </cell>
        </row>
        <row r="1286">
          <cell r="A1286">
            <v>210149503</v>
          </cell>
          <cell r="B1286">
            <v>86</v>
          </cell>
        </row>
        <row r="1287">
          <cell r="A1287">
            <v>210149504</v>
          </cell>
          <cell r="B1287">
            <v>75</v>
          </cell>
        </row>
        <row r="1288">
          <cell r="A1288">
            <v>210149505</v>
          </cell>
          <cell r="B1288">
            <v>74</v>
          </cell>
        </row>
        <row r="1289">
          <cell r="A1289">
            <v>210149506</v>
          </cell>
          <cell r="B1289">
            <v>77</v>
          </cell>
        </row>
        <row r="1290">
          <cell r="A1290">
            <v>210149510</v>
          </cell>
          <cell r="B1290">
            <v>0</v>
          </cell>
        </row>
        <row r="1291">
          <cell r="A1291">
            <v>210149600</v>
          </cell>
          <cell r="B1291">
            <v>19</v>
          </cell>
        </row>
        <row r="1292">
          <cell r="A1292">
            <v>210149601</v>
          </cell>
          <cell r="B1292">
            <v>31</v>
          </cell>
        </row>
        <row r="1293">
          <cell r="A1293">
            <v>210149602</v>
          </cell>
          <cell r="B1293">
            <v>26</v>
          </cell>
        </row>
        <row r="1294">
          <cell r="A1294">
            <v>210149603</v>
          </cell>
          <cell r="B1294">
            <v>42</v>
          </cell>
        </row>
        <row r="1295">
          <cell r="A1295">
            <v>210149604</v>
          </cell>
          <cell r="B1295">
            <v>60</v>
          </cell>
        </row>
        <row r="1296">
          <cell r="A1296">
            <v>210149605</v>
          </cell>
          <cell r="B1296">
            <v>72</v>
          </cell>
        </row>
        <row r="1297">
          <cell r="A1297">
            <v>210149606</v>
          </cell>
          <cell r="B1297">
            <v>74</v>
          </cell>
        </row>
        <row r="1298">
          <cell r="A1298">
            <v>210149610</v>
          </cell>
          <cell r="B1298">
            <v>0</v>
          </cell>
        </row>
        <row r="1299">
          <cell r="A1299">
            <v>210149700</v>
          </cell>
          <cell r="B1299">
            <v>0</v>
          </cell>
        </row>
        <row r="1300">
          <cell r="A1300">
            <v>210149701</v>
          </cell>
          <cell r="B1300">
            <v>0</v>
          </cell>
        </row>
        <row r="1301">
          <cell r="A1301">
            <v>210149702</v>
          </cell>
          <cell r="B1301">
            <v>0</v>
          </cell>
        </row>
        <row r="1302">
          <cell r="A1302">
            <v>210149703</v>
          </cell>
          <cell r="B1302">
            <v>0</v>
          </cell>
        </row>
        <row r="1303">
          <cell r="A1303">
            <v>210149704</v>
          </cell>
          <cell r="B1303">
            <v>0</v>
          </cell>
        </row>
        <row r="1304">
          <cell r="A1304">
            <v>210149705</v>
          </cell>
          <cell r="B1304">
            <v>0</v>
          </cell>
        </row>
        <row r="1305">
          <cell r="A1305">
            <v>210149706</v>
          </cell>
          <cell r="B1305">
            <v>0</v>
          </cell>
        </row>
        <row r="1306">
          <cell r="A1306">
            <v>210149907</v>
          </cell>
          <cell r="B1306">
            <v>60</v>
          </cell>
        </row>
        <row r="1307">
          <cell r="A1307">
            <v>210149908</v>
          </cell>
          <cell r="B1307">
            <v>26</v>
          </cell>
        </row>
        <row r="1308">
          <cell r="A1308">
            <v>210149909</v>
          </cell>
          <cell r="B1308">
            <v>8</v>
          </cell>
        </row>
        <row r="1309">
          <cell r="A1309">
            <v>210150000</v>
          </cell>
          <cell r="B1309">
            <v>0</v>
          </cell>
        </row>
        <row r="1310">
          <cell r="A1310">
            <v>210150001</v>
          </cell>
          <cell r="B1310">
            <v>0</v>
          </cell>
        </row>
        <row r="1311">
          <cell r="A1311">
            <v>210150002</v>
          </cell>
          <cell r="B1311">
            <v>0</v>
          </cell>
        </row>
        <row r="1312">
          <cell r="A1312">
            <v>210150003</v>
          </cell>
          <cell r="B1312">
            <v>0</v>
          </cell>
        </row>
        <row r="1313">
          <cell r="A1313">
            <v>210150004</v>
          </cell>
          <cell r="B1313">
            <v>4</v>
          </cell>
        </row>
        <row r="1314">
          <cell r="A1314">
            <v>210150005</v>
          </cell>
          <cell r="B1314">
            <v>7</v>
          </cell>
        </row>
        <row r="1315">
          <cell r="A1315">
            <v>210150006</v>
          </cell>
          <cell r="B1315">
            <v>2</v>
          </cell>
        </row>
        <row r="1316">
          <cell r="A1316">
            <v>210150007</v>
          </cell>
          <cell r="B1316">
            <v>0</v>
          </cell>
        </row>
        <row r="1317">
          <cell r="A1317">
            <v>210155000</v>
          </cell>
          <cell r="B1317">
            <v>19</v>
          </cell>
        </row>
        <row r="1318">
          <cell r="A1318">
            <v>210155001</v>
          </cell>
          <cell r="B1318">
            <v>24</v>
          </cell>
        </row>
        <row r="1319">
          <cell r="A1319">
            <v>210155002</v>
          </cell>
          <cell r="B1319">
            <v>55</v>
          </cell>
        </row>
        <row r="1320">
          <cell r="A1320">
            <v>210155003</v>
          </cell>
          <cell r="B1320">
            <v>18</v>
          </cell>
        </row>
        <row r="1321">
          <cell r="A1321">
            <v>210155004</v>
          </cell>
          <cell r="B1321">
            <v>44</v>
          </cell>
        </row>
        <row r="1322">
          <cell r="A1322">
            <v>210155005</v>
          </cell>
          <cell r="B1322">
            <v>36</v>
          </cell>
        </row>
        <row r="1323">
          <cell r="A1323">
            <v>210155006</v>
          </cell>
          <cell r="B1323">
            <v>48</v>
          </cell>
        </row>
        <row r="1324">
          <cell r="A1324">
            <v>210155107</v>
          </cell>
          <cell r="B1324">
            <v>27</v>
          </cell>
        </row>
        <row r="1325">
          <cell r="A1325">
            <v>210155108</v>
          </cell>
          <cell r="B1325">
            <v>1</v>
          </cell>
        </row>
        <row r="1326">
          <cell r="A1326">
            <v>210155500</v>
          </cell>
          <cell r="B1326">
            <v>73</v>
          </cell>
        </row>
        <row r="1327">
          <cell r="A1327">
            <v>210155501</v>
          </cell>
          <cell r="B1327">
            <v>87</v>
          </cell>
        </row>
        <row r="1328">
          <cell r="A1328">
            <v>210155502</v>
          </cell>
          <cell r="B1328">
            <v>107</v>
          </cell>
        </row>
        <row r="1329">
          <cell r="A1329">
            <v>210155503</v>
          </cell>
          <cell r="B1329">
            <v>101</v>
          </cell>
        </row>
        <row r="1330">
          <cell r="A1330">
            <v>210155504</v>
          </cell>
          <cell r="B1330">
            <v>67</v>
          </cell>
        </row>
        <row r="1331">
          <cell r="A1331">
            <v>210155505</v>
          </cell>
          <cell r="B1331">
            <v>78</v>
          </cell>
        </row>
        <row r="1332">
          <cell r="A1332">
            <v>210155506</v>
          </cell>
          <cell r="B1332">
            <v>72</v>
          </cell>
        </row>
        <row r="1333">
          <cell r="A1333">
            <v>210155607</v>
          </cell>
          <cell r="B1333">
            <v>35</v>
          </cell>
        </row>
        <row r="1334">
          <cell r="A1334">
            <v>210155608</v>
          </cell>
          <cell r="B1334">
            <v>16</v>
          </cell>
        </row>
        <row r="1335">
          <cell r="A1335">
            <v>210155609</v>
          </cell>
          <cell r="B1335">
            <v>0</v>
          </cell>
        </row>
        <row r="1336">
          <cell r="A1336">
            <v>2101666</v>
          </cell>
          <cell r="B1336">
            <v>0</v>
          </cell>
        </row>
        <row r="1337">
          <cell r="A1337">
            <v>210166600</v>
          </cell>
          <cell r="B1337">
            <v>0</v>
          </cell>
        </row>
        <row r="1338">
          <cell r="A1338">
            <v>210166601</v>
          </cell>
          <cell r="B1338">
            <v>1</v>
          </cell>
        </row>
        <row r="1339">
          <cell r="A1339">
            <v>210166602</v>
          </cell>
          <cell r="B1339">
            <v>0</v>
          </cell>
        </row>
        <row r="1340">
          <cell r="A1340">
            <v>210166603</v>
          </cell>
          <cell r="B1340">
            <v>0</v>
          </cell>
        </row>
        <row r="1341">
          <cell r="A1341">
            <v>210166604</v>
          </cell>
          <cell r="B1341">
            <v>0</v>
          </cell>
        </row>
        <row r="1342">
          <cell r="A1342">
            <v>210166605</v>
          </cell>
          <cell r="B1342">
            <v>1</v>
          </cell>
        </row>
        <row r="1343">
          <cell r="A1343">
            <v>210166606</v>
          </cell>
          <cell r="B1343">
            <v>0</v>
          </cell>
        </row>
        <row r="1344">
          <cell r="A1344">
            <v>210166607</v>
          </cell>
          <cell r="B1344">
            <v>0</v>
          </cell>
        </row>
        <row r="1345">
          <cell r="A1345">
            <v>210174200</v>
          </cell>
          <cell r="B1345">
            <v>0</v>
          </cell>
        </row>
        <row r="1346">
          <cell r="A1346">
            <v>210174201</v>
          </cell>
          <cell r="B1346">
            <v>0</v>
          </cell>
        </row>
        <row r="1347">
          <cell r="A1347">
            <v>210174202</v>
          </cell>
          <cell r="B1347">
            <v>0</v>
          </cell>
        </row>
        <row r="1348">
          <cell r="A1348">
            <v>210174203</v>
          </cell>
          <cell r="B1348">
            <v>0</v>
          </cell>
        </row>
        <row r="1349">
          <cell r="A1349">
            <v>210174204</v>
          </cell>
          <cell r="B1349">
            <v>0</v>
          </cell>
        </row>
        <row r="1350">
          <cell r="A1350">
            <v>210174205</v>
          </cell>
          <cell r="B1350">
            <v>0</v>
          </cell>
        </row>
        <row r="1351">
          <cell r="A1351">
            <v>210174206</v>
          </cell>
          <cell r="B1351">
            <v>0</v>
          </cell>
        </row>
        <row r="1352">
          <cell r="A1352">
            <v>210174207</v>
          </cell>
          <cell r="B1352">
            <v>0</v>
          </cell>
        </row>
        <row r="1353">
          <cell r="A1353">
            <v>210175000</v>
          </cell>
          <cell r="B1353">
            <v>18</v>
          </cell>
        </row>
        <row r="1354">
          <cell r="A1354">
            <v>210175001</v>
          </cell>
          <cell r="B1354">
            <v>3</v>
          </cell>
        </row>
        <row r="1355">
          <cell r="A1355">
            <v>210175002</v>
          </cell>
          <cell r="B1355">
            <v>17</v>
          </cell>
        </row>
        <row r="1356">
          <cell r="A1356">
            <v>210175003</v>
          </cell>
          <cell r="B1356">
            <v>54</v>
          </cell>
        </row>
        <row r="1357">
          <cell r="A1357">
            <v>210175004</v>
          </cell>
          <cell r="B1357">
            <v>16</v>
          </cell>
        </row>
        <row r="1358">
          <cell r="A1358">
            <v>210175005</v>
          </cell>
          <cell r="B1358">
            <v>39</v>
          </cell>
        </row>
        <row r="1359">
          <cell r="A1359">
            <v>210175006</v>
          </cell>
          <cell r="B1359">
            <v>31</v>
          </cell>
        </row>
        <row r="1360">
          <cell r="A1360">
            <v>210175010</v>
          </cell>
          <cell r="B1360">
            <v>12</v>
          </cell>
        </row>
        <row r="1361">
          <cell r="A1361">
            <v>210175100</v>
          </cell>
          <cell r="B1361">
            <v>3</v>
          </cell>
        </row>
        <row r="1362">
          <cell r="A1362">
            <v>210175101</v>
          </cell>
          <cell r="B1362">
            <v>24</v>
          </cell>
        </row>
        <row r="1363">
          <cell r="A1363">
            <v>210175102</v>
          </cell>
          <cell r="B1363">
            <v>24</v>
          </cell>
        </row>
        <row r="1364">
          <cell r="A1364">
            <v>210175103</v>
          </cell>
          <cell r="B1364">
            <v>28</v>
          </cell>
        </row>
        <row r="1365">
          <cell r="A1365">
            <v>210175104</v>
          </cell>
          <cell r="B1365">
            <v>27</v>
          </cell>
        </row>
        <row r="1366">
          <cell r="A1366">
            <v>210175105</v>
          </cell>
          <cell r="B1366">
            <v>19</v>
          </cell>
        </row>
        <row r="1367">
          <cell r="A1367">
            <v>210175106</v>
          </cell>
          <cell r="B1367">
            <v>23</v>
          </cell>
        </row>
        <row r="1368">
          <cell r="A1368">
            <v>210175110</v>
          </cell>
          <cell r="B1368">
            <v>0</v>
          </cell>
        </row>
        <row r="1369">
          <cell r="A1369">
            <v>210175207</v>
          </cell>
          <cell r="B1369">
            <v>9</v>
          </cell>
        </row>
        <row r="1370">
          <cell r="A1370">
            <v>210175208</v>
          </cell>
          <cell r="B1370">
            <v>0</v>
          </cell>
        </row>
        <row r="1371">
          <cell r="A1371">
            <v>210175209</v>
          </cell>
          <cell r="B1371">
            <v>0</v>
          </cell>
        </row>
        <row r="1372">
          <cell r="A1372">
            <v>210179907</v>
          </cell>
          <cell r="B1372">
            <v>26</v>
          </cell>
        </row>
        <row r="1373">
          <cell r="A1373">
            <v>210179908</v>
          </cell>
          <cell r="B1373">
            <v>12</v>
          </cell>
        </row>
        <row r="1374">
          <cell r="A1374">
            <v>210179909</v>
          </cell>
          <cell r="B1374">
            <v>0</v>
          </cell>
        </row>
        <row r="1375">
          <cell r="A1375">
            <v>210187700</v>
          </cell>
          <cell r="B1375">
            <v>0</v>
          </cell>
        </row>
        <row r="1376">
          <cell r="A1376">
            <v>210187701</v>
          </cell>
          <cell r="B1376">
            <v>1</v>
          </cell>
        </row>
        <row r="1377">
          <cell r="A1377">
            <v>210187702</v>
          </cell>
          <cell r="B1377">
            <v>0</v>
          </cell>
        </row>
        <row r="1378">
          <cell r="A1378">
            <v>210187703</v>
          </cell>
          <cell r="B1378">
            <v>0</v>
          </cell>
        </row>
        <row r="1379">
          <cell r="A1379">
            <v>210187704</v>
          </cell>
          <cell r="B1379">
            <v>0</v>
          </cell>
        </row>
        <row r="1380">
          <cell r="A1380">
            <v>210187705</v>
          </cell>
          <cell r="B1380">
            <v>0</v>
          </cell>
        </row>
        <row r="1381">
          <cell r="A1381">
            <v>210187706</v>
          </cell>
          <cell r="B1381">
            <v>0</v>
          </cell>
        </row>
        <row r="1382">
          <cell r="A1382">
            <v>210187710</v>
          </cell>
          <cell r="B1382">
            <v>0</v>
          </cell>
        </row>
        <row r="1383">
          <cell r="A1383">
            <v>210187807</v>
          </cell>
          <cell r="B1383">
            <v>1</v>
          </cell>
        </row>
        <row r="1384">
          <cell r="A1384">
            <v>210187808</v>
          </cell>
          <cell r="B1384">
            <v>1</v>
          </cell>
        </row>
        <row r="1385">
          <cell r="A1385">
            <v>210187809</v>
          </cell>
          <cell r="B1385">
            <v>0</v>
          </cell>
        </row>
        <row r="1386">
          <cell r="A1386">
            <v>210188807</v>
          </cell>
          <cell r="B1386">
            <v>7</v>
          </cell>
        </row>
        <row r="1387">
          <cell r="A1387">
            <v>210188808</v>
          </cell>
          <cell r="B1387">
            <v>2</v>
          </cell>
        </row>
        <row r="1388">
          <cell r="A1388">
            <v>210188907</v>
          </cell>
          <cell r="B1388">
            <v>0</v>
          </cell>
        </row>
        <row r="1389">
          <cell r="A1389">
            <v>210188908</v>
          </cell>
          <cell r="B1389">
            <v>0</v>
          </cell>
        </row>
        <row r="1390">
          <cell r="A1390">
            <v>210190000</v>
          </cell>
          <cell r="B1390">
            <v>27</v>
          </cell>
        </row>
        <row r="1391">
          <cell r="A1391">
            <v>210190001</v>
          </cell>
          <cell r="B1391">
            <v>90</v>
          </cell>
        </row>
        <row r="1392">
          <cell r="A1392">
            <v>210190002</v>
          </cell>
          <cell r="B1392">
            <v>62</v>
          </cell>
        </row>
        <row r="1393">
          <cell r="A1393">
            <v>210190003</v>
          </cell>
          <cell r="B1393">
            <v>55</v>
          </cell>
        </row>
        <row r="1394">
          <cell r="A1394">
            <v>210190004</v>
          </cell>
          <cell r="B1394">
            <v>0</v>
          </cell>
        </row>
        <row r="1395">
          <cell r="A1395">
            <v>210190005</v>
          </cell>
          <cell r="B1395">
            <v>27</v>
          </cell>
        </row>
        <row r="1396">
          <cell r="A1396">
            <v>210190006</v>
          </cell>
          <cell r="B1396">
            <v>68</v>
          </cell>
        </row>
        <row r="1397">
          <cell r="A1397">
            <v>210190010</v>
          </cell>
          <cell r="B1397">
            <v>0</v>
          </cell>
        </row>
        <row r="1398">
          <cell r="A1398">
            <v>210190011</v>
          </cell>
          <cell r="B1398">
            <v>0</v>
          </cell>
        </row>
        <row r="1399">
          <cell r="A1399">
            <v>210190100</v>
          </cell>
          <cell r="B1399">
            <v>12</v>
          </cell>
        </row>
        <row r="1400">
          <cell r="A1400">
            <v>210190101</v>
          </cell>
          <cell r="B1400">
            <v>41</v>
          </cell>
        </row>
        <row r="1401">
          <cell r="A1401">
            <v>210190102</v>
          </cell>
          <cell r="B1401">
            <v>15</v>
          </cell>
        </row>
        <row r="1402">
          <cell r="A1402">
            <v>210190103</v>
          </cell>
          <cell r="B1402">
            <v>5</v>
          </cell>
        </row>
        <row r="1403">
          <cell r="A1403">
            <v>210190104</v>
          </cell>
          <cell r="B1403">
            <v>15</v>
          </cell>
        </row>
        <row r="1404">
          <cell r="A1404">
            <v>210190105</v>
          </cell>
          <cell r="B1404">
            <v>16</v>
          </cell>
        </row>
        <row r="1405">
          <cell r="A1405">
            <v>210190106</v>
          </cell>
          <cell r="B1405">
            <v>56</v>
          </cell>
        </row>
        <row r="1406">
          <cell r="A1406">
            <v>210190110</v>
          </cell>
          <cell r="B1406">
            <v>0</v>
          </cell>
        </row>
        <row r="1407">
          <cell r="A1407">
            <v>210190207</v>
          </cell>
          <cell r="B1407">
            <v>16</v>
          </cell>
        </row>
        <row r="1408">
          <cell r="A1408">
            <v>210190208</v>
          </cell>
          <cell r="B1408">
            <v>18</v>
          </cell>
        </row>
        <row r="1409">
          <cell r="A1409">
            <v>210190209</v>
          </cell>
          <cell r="B1409">
            <v>2</v>
          </cell>
        </row>
        <row r="1410">
          <cell r="A1410">
            <v>210195000</v>
          </cell>
          <cell r="B1410">
            <v>0</v>
          </cell>
        </row>
        <row r="1411">
          <cell r="A1411">
            <v>210195001</v>
          </cell>
          <cell r="B1411">
            <v>0</v>
          </cell>
        </row>
        <row r="1412">
          <cell r="A1412">
            <v>210195002</v>
          </cell>
          <cell r="B1412">
            <v>2</v>
          </cell>
        </row>
        <row r="1413">
          <cell r="A1413">
            <v>210195003</v>
          </cell>
          <cell r="B1413">
            <v>0</v>
          </cell>
        </row>
        <row r="1414">
          <cell r="A1414">
            <v>210195004</v>
          </cell>
          <cell r="B1414">
            <v>0</v>
          </cell>
        </row>
        <row r="1415">
          <cell r="A1415">
            <v>210195005</v>
          </cell>
          <cell r="B1415">
            <v>0</v>
          </cell>
        </row>
        <row r="1416">
          <cell r="A1416">
            <v>210195006</v>
          </cell>
          <cell r="B1416">
            <v>1</v>
          </cell>
        </row>
        <row r="1417">
          <cell r="A1417">
            <v>210195107</v>
          </cell>
          <cell r="B1417">
            <v>0</v>
          </cell>
        </row>
        <row r="1418">
          <cell r="A1418">
            <v>210195108</v>
          </cell>
          <cell r="B1418">
            <v>0</v>
          </cell>
        </row>
        <row r="1419">
          <cell r="A1419">
            <v>210199907</v>
          </cell>
          <cell r="B1419">
            <v>32</v>
          </cell>
        </row>
        <row r="1420">
          <cell r="A1420">
            <v>210199908</v>
          </cell>
          <cell r="B1420">
            <v>12</v>
          </cell>
        </row>
        <row r="1421">
          <cell r="A1421">
            <v>210199909</v>
          </cell>
          <cell r="B1421">
            <v>2</v>
          </cell>
        </row>
        <row r="1422">
          <cell r="A1422">
            <v>210300500</v>
          </cell>
          <cell r="B1422">
            <v>0</v>
          </cell>
        </row>
        <row r="1423">
          <cell r="A1423">
            <v>210300501</v>
          </cell>
          <cell r="B1423">
            <v>0</v>
          </cell>
        </row>
        <row r="1424">
          <cell r="A1424">
            <v>210300502</v>
          </cell>
          <cell r="B1424">
            <v>0</v>
          </cell>
        </row>
        <row r="1425">
          <cell r="A1425">
            <v>210300503</v>
          </cell>
          <cell r="B1425">
            <v>0</v>
          </cell>
        </row>
        <row r="1426">
          <cell r="A1426">
            <v>210300504</v>
          </cell>
          <cell r="B1426">
            <v>0</v>
          </cell>
        </row>
        <row r="1427">
          <cell r="A1427">
            <v>210300505</v>
          </cell>
          <cell r="B1427">
            <v>0</v>
          </cell>
        </row>
        <row r="1428">
          <cell r="A1428">
            <v>210300506</v>
          </cell>
          <cell r="B1428">
            <v>0</v>
          </cell>
        </row>
        <row r="1429">
          <cell r="A1429">
            <v>210305000</v>
          </cell>
          <cell r="B1429">
            <v>0</v>
          </cell>
        </row>
        <row r="1430">
          <cell r="A1430">
            <v>210305001</v>
          </cell>
          <cell r="B1430">
            <v>2</v>
          </cell>
        </row>
        <row r="1431">
          <cell r="A1431">
            <v>210305002</v>
          </cell>
          <cell r="B1431">
            <v>0</v>
          </cell>
        </row>
        <row r="1432">
          <cell r="A1432">
            <v>210305003</v>
          </cell>
          <cell r="B1432">
            <v>0</v>
          </cell>
        </row>
        <row r="1433">
          <cell r="A1433">
            <v>210305004</v>
          </cell>
          <cell r="B1433">
            <v>0</v>
          </cell>
        </row>
        <row r="1434">
          <cell r="A1434">
            <v>210305005</v>
          </cell>
          <cell r="B1434">
            <v>0</v>
          </cell>
        </row>
        <row r="1435">
          <cell r="A1435">
            <v>210305006</v>
          </cell>
          <cell r="B1435">
            <v>2</v>
          </cell>
        </row>
        <row r="1436">
          <cell r="A1436">
            <v>210305007</v>
          </cell>
          <cell r="B1436">
            <v>0</v>
          </cell>
        </row>
        <row r="1437">
          <cell r="A1437">
            <v>210305008</v>
          </cell>
          <cell r="B1437">
            <v>0</v>
          </cell>
        </row>
        <row r="1438">
          <cell r="A1438">
            <v>210305009</v>
          </cell>
          <cell r="B1438">
            <v>0</v>
          </cell>
        </row>
        <row r="1439">
          <cell r="A1439">
            <v>210305010</v>
          </cell>
          <cell r="B1439">
            <v>0</v>
          </cell>
        </row>
        <row r="1440">
          <cell r="A1440">
            <v>210306707</v>
          </cell>
          <cell r="B1440">
            <v>7</v>
          </cell>
        </row>
        <row r="1441">
          <cell r="A1441">
            <v>210306708</v>
          </cell>
          <cell r="B1441">
            <v>4</v>
          </cell>
        </row>
        <row r="1442">
          <cell r="A1442">
            <v>210306800</v>
          </cell>
          <cell r="B1442">
            <v>25</v>
          </cell>
        </row>
        <row r="1443">
          <cell r="A1443">
            <v>210306801</v>
          </cell>
          <cell r="B1443">
            <v>27</v>
          </cell>
        </row>
        <row r="1444">
          <cell r="A1444">
            <v>210306802</v>
          </cell>
          <cell r="B1444">
            <v>20</v>
          </cell>
        </row>
        <row r="1445">
          <cell r="A1445">
            <v>210306803</v>
          </cell>
          <cell r="B1445">
            <v>13</v>
          </cell>
        </row>
        <row r="1446">
          <cell r="A1446">
            <v>210306804</v>
          </cell>
          <cell r="B1446">
            <v>25</v>
          </cell>
        </row>
        <row r="1447">
          <cell r="A1447">
            <v>210306805</v>
          </cell>
          <cell r="B1447">
            <v>16</v>
          </cell>
        </row>
        <row r="1448">
          <cell r="A1448">
            <v>210306806</v>
          </cell>
          <cell r="B1448">
            <v>13</v>
          </cell>
        </row>
        <row r="1449">
          <cell r="A1449">
            <v>210306900</v>
          </cell>
          <cell r="B1449">
            <v>0</v>
          </cell>
        </row>
        <row r="1450">
          <cell r="A1450">
            <v>210306901</v>
          </cell>
          <cell r="B1450">
            <v>18</v>
          </cell>
        </row>
        <row r="1451">
          <cell r="A1451">
            <v>210306902</v>
          </cell>
          <cell r="B1451">
            <v>34</v>
          </cell>
        </row>
        <row r="1452">
          <cell r="A1452">
            <v>210306903</v>
          </cell>
          <cell r="B1452">
            <v>16</v>
          </cell>
        </row>
        <row r="1453">
          <cell r="A1453">
            <v>210306904</v>
          </cell>
          <cell r="B1453">
            <v>16</v>
          </cell>
        </row>
        <row r="1454">
          <cell r="A1454">
            <v>210306905</v>
          </cell>
          <cell r="B1454">
            <v>18</v>
          </cell>
        </row>
        <row r="1455">
          <cell r="A1455">
            <v>210306906</v>
          </cell>
          <cell r="B1455">
            <v>15</v>
          </cell>
        </row>
        <row r="1456">
          <cell r="A1456">
            <v>210309000</v>
          </cell>
          <cell r="B1456">
            <v>0</v>
          </cell>
        </row>
        <row r="1457">
          <cell r="A1457">
            <v>210309001</v>
          </cell>
          <cell r="B1457">
            <v>17</v>
          </cell>
        </row>
        <row r="1458">
          <cell r="A1458">
            <v>210309002</v>
          </cell>
          <cell r="B1458">
            <v>18</v>
          </cell>
        </row>
        <row r="1459">
          <cell r="A1459">
            <v>210309003</v>
          </cell>
          <cell r="B1459">
            <v>0</v>
          </cell>
        </row>
        <row r="1460">
          <cell r="A1460">
            <v>210309004</v>
          </cell>
          <cell r="B1460">
            <v>0</v>
          </cell>
        </row>
        <row r="1461">
          <cell r="A1461">
            <v>210309005</v>
          </cell>
          <cell r="B1461">
            <v>1</v>
          </cell>
        </row>
        <row r="1462">
          <cell r="A1462">
            <v>210309006</v>
          </cell>
          <cell r="B1462">
            <v>19</v>
          </cell>
        </row>
        <row r="1463">
          <cell r="A1463">
            <v>210309007</v>
          </cell>
          <cell r="B1463">
            <v>0</v>
          </cell>
        </row>
        <row r="1464">
          <cell r="A1464">
            <v>210309008</v>
          </cell>
          <cell r="B1464">
            <v>0</v>
          </cell>
        </row>
        <row r="1465">
          <cell r="A1465">
            <v>210309009</v>
          </cell>
          <cell r="B1465">
            <v>0</v>
          </cell>
        </row>
        <row r="1466">
          <cell r="A1466">
            <v>210309010</v>
          </cell>
          <cell r="B1466">
            <v>0</v>
          </cell>
        </row>
        <row r="1467">
          <cell r="A1467">
            <v>210321700</v>
          </cell>
          <cell r="B1467">
            <v>0</v>
          </cell>
        </row>
        <row r="1468">
          <cell r="A1468">
            <v>210321701</v>
          </cell>
          <cell r="B1468">
            <v>23</v>
          </cell>
        </row>
        <row r="1469">
          <cell r="A1469">
            <v>210321702</v>
          </cell>
          <cell r="B1469">
            <v>22</v>
          </cell>
        </row>
        <row r="1470">
          <cell r="A1470">
            <v>210321703</v>
          </cell>
          <cell r="B1470">
            <v>0</v>
          </cell>
        </row>
        <row r="1471">
          <cell r="A1471">
            <v>210321704</v>
          </cell>
          <cell r="B1471">
            <v>0</v>
          </cell>
        </row>
        <row r="1472">
          <cell r="A1472">
            <v>210321705</v>
          </cell>
          <cell r="B1472">
            <v>2</v>
          </cell>
        </row>
        <row r="1473">
          <cell r="A1473">
            <v>210321706</v>
          </cell>
          <cell r="B1473">
            <v>2</v>
          </cell>
        </row>
        <row r="1474">
          <cell r="A1474">
            <v>210321707</v>
          </cell>
          <cell r="B1474">
            <v>2</v>
          </cell>
        </row>
        <row r="1475">
          <cell r="A1475">
            <v>210321800</v>
          </cell>
          <cell r="B1475">
            <v>0</v>
          </cell>
        </row>
        <row r="1476">
          <cell r="A1476">
            <v>210321801</v>
          </cell>
          <cell r="B1476">
            <v>3</v>
          </cell>
        </row>
        <row r="1477">
          <cell r="A1477">
            <v>210321802</v>
          </cell>
          <cell r="B1477">
            <v>2</v>
          </cell>
        </row>
        <row r="1478">
          <cell r="A1478">
            <v>210321803</v>
          </cell>
          <cell r="B1478">
            <v>2</v>
          </cell>
        </row>
        <row r="1479">
          <cell r="A1479">
            <v>210321804</v>
          </cell>
          <cell r="B1479">
            <v>2</v>
          </cell>
        </row>
        <row r="1480">
          <cell r="A1480">
            <v>210321805</v>
          </cell>
          <cell r="B1480">
            <v>2</v>
          </cell>
        </row>
        <row r="1481">
          <cell r="A1481">
            <v>210321806</v>
          </cell>
          <cell r="B1481">
            <v>2</v>
          </cell>
        </row>
        <row r="1482">
          <cell r="A1482">
            <v>210321807</v>
          </cell>
          <cell r="B1482">
            <v>1</v>
          </cell>
        </row>
        <row r="1483">
          <cell r="A1483">
            <v>210321808</v>
          </cell>
          <cell r="B1483">
            <v>0</v>
          </cell>
        </row>
        <row r="1484">
          <cell r="A1484">
            <v>210349500</v>
          </cell>
          <cell r="B1484">
            <v>0</v>
          </cell>
        </row>
        <row r="1485">
          <cell r="A1485">
            <v>210349501</v>
          </cell>
          <cell r="B1485">
            <v>24</v>
          </cell>
        </row>
        <row r="1486">
          <cell r="A1486">
            <v>210349502</v>
          </cell>
          <cell r="B1486">
            <v>27</v>
          </cell>
        </row>
        <row r="1487">
          <cell r="A1487">
            <v>210349503</v>
          </cell>
          <cell r="B1487">
            <v>14</v>
          </cell>
        </row>
        <row r="1488">
          <cell r="A1488">
            <v>210349504</v>
          </cell>
          <cell r="B1488">
            <v>12</v>
          </cell>
        </row>
        <row r="1489">
          <cell r="A1489">
            <v>210349505</v>
          </cell>
          <cell r="B1489">
            <v>1</v>
          </cell>
        </row>
        <row r="1490">
          <cell r="A1490">
            <v>210349506</v>
          </cell>
          <cell r="B1490">
            <v>10</v>
          </cell>
        </row>
        <row r="1491">
          <cell r="A1491">
            <v>210349507</v>
          </cell>
          <cell r="B1491">
            <v>15</v>
          </cell>
        </row>
        <row r="1492">
          <cell r="A1492">
            <v>210350000</v>
          </cell>
          <cell r="B1492">
            <v>0</v>
          </cell>
        </row>
        <row r="1493">
          <cell r="A1493">
            <v>210350001</v>
          </cell>
          <cell r="B1493">
            <v>0</v>
          </cell>
        </row>
        <row r="1494">
          <cell r="A1494">
            <v>210350002</v>
          </cell>
          <cell r="B1494">
            <v>2</v>
          </cell>
        </row>
        <row r="1495">
          <cell r="A1495">
            <v>210350003</v>
          </cell>
          <cell r="B1495">
            <v>2</v>
          </cell>
        </row>
        <row r="1496">
          <cell r="A1496">
            <v>210350004</v>
          </cell>
          <cell r="B1496">
            <v>2</v>
          </cell>
        </row>
        <row r="1497">
          <cell r="A1497">
            <v>210350005</v>
          </cell>
          <cell r="B1497">
            <v>1</v>
          </cell>
        </row>
        <row r="1498">
          <cell r="A1498">
            <v>210350006</v>
          </cell>
          <cell r="B1498">
            <v>2</v>
          </cell>
        </row>
        <row r="1499">
          <cell r="A1499">
            <v>210350007</v>
          </cell>
          <cell r="B1499">
            <v>0</v>
          </cell>
        </row>
        <row r="1500">
          <cell r="A1500">
            <v>210350008</v>
          </cell>
          <cell r="B1500">
            <v>0</v>
          </cell>
        </row>
        <row r="1501">
          <cell r="A1501">
            <v>210350009</v>
          </cell>
          <cell r="B1501">
            <v>0</v>
          </cell>
        </row>
        <row r="1502">
          <cell r="A1502">
            <v>210350010</v>
          </cell>
          <cell r="B1502">
            <v>0</v>
          </cell>
        </row>
        <row r="1503">
          <cell r="A1503">
            <v>210388807</v>
          </cell>
          <cell r="B1503">
            <v>7</v>
          </cell>
        </row>
        <row r="1504">
          <cell r="A1504">
            <v>210388808</v>
          </cell>
          <cell r="B1504">
            <v>2</v>
          </cell>
        </row>
        <row r="1505">
          <cell r="A1505">
            <v>210555200</v>
          </cell>
          <cell r="B1505">
            <v>0</v>
          </cell>
        </row>
        <row r="1506">
          <cell r="A1506">
            <v>210555201</v>
          </cell>
          <cell r="B1506">
            <v>0</v>
          </cell>
        </row>
        <row r="1507">
          <cell r="A1507">
            <v>210555202</v>
          </cell>
          <cell r="B1507">
            <v>0</v>
          </cell>
        </row>
        <row r="1508">
          <cell r="A1508">
            <v>210555203</v>
          </cell>
          <cell r="B1508">
            <v>1</v>
          </cell>
        </row>
        <row r="1509">
          <cell r="A1509">
            <v>210555204</v>
          </cell>
          <cell r="B1509">
            <v>1</v>
          </cell>
        </row>
        <row r="1510">
          <cell r="A1510">
            <v>210555205</v>
          </cell>
          <cell r="B1510">
            <v>0</v>
          </cell>
        </row>
        <row r="1511">
          <cell r="A1511">
            <v>210555206</v>
          </cell>
          <cell r="B1511">
            <v>2</v>
          </cell>
        </row>
        <row r="1512">
          <cell r="A1512">
            <v>210555207</v>
          </cell>
          <cell r="B1512">
            <v>0</v>
          </cell>
        </row>
        <row r="1513">
          <cell r="A1513">
            <v>210555208</v>
          </cell>
          <cell r="B1513">
            <v>0</v>
          </cell>
        </row>
        <row r="1514">
          <cell r="A1514">
            <v>210555209</v>
          </cell>
          <cell r="B1514">
            <v>0</v>
          </cell>
        </row>
        <row r="1515">
          <cell r="A1515">
            <v>210555210</v>
          </cell>
          <cell r="B1515">
            <v>0</v>
          </cell>
        </row>
        <row r="1516">
          <cell r="A1516">
            <v>22025304</v>
          </cell>
          <cell r="B1516">
            <v>0</v>
          </cell>
        </row>
        <row r="1517">
          <cell r="A1517">
            <v>222000400</v>
          </cell>
          <cell r="B1517">
            <v>0</v>
          </cell>
        </row>
        <row r="1518">
          <cell r="A1518">
            <v>222000401</v>
          </cell>
          <cell r="B1518">
            <v>3</v>
          </cell>
        </row>
        <row r="1519">
          <cell r="A1519">
            <v>222000402</v>
          </cell>
          <cell r="B1519">
            <v>100</v>
          </cell>
        </row>
        <row r="1520">
          <cell r="A1520">
            <v>222000403</v>
          </cell>
          <cell r="B1520">
            <v>16</v>
          </cell>
        </row>
        <row r="1521">
          <cell r="A1521">
            <v>222000404</v>
          </cell>
          <cell r="B1521">
            <v>8</v>
          </cell>
        </row>
        <row r="1522">
          <cell r="A1522">
            <v>222000405</v>
          </cell>
          <cell r="B1522">
            <v>22</v>
          </cell>
        </row>
        <row r="1523">
          <cell r="A1523">
            <v>222000406</v>
          </cell>
          <cell r="B1523">
            <v>52</v>
          </cell>
        </row>
        <row r="1524">
          <cell r="A1524">
            <v>222000407</v>
          </cell>
          <cell r="B1524">
            <v>31</v>
          </cell>
        </row>
        <row r="1525">
          <cell r="A1525">
            <v>222003000</v>
          </cell>
          <cell r="B1525">
            <v>0</v>
          </cell>
        </row>
        <row r="1526">
          <cell r="A1526">
            <v>222003001</v>
          </cell>
          <cell r="B1526">
            <v>0</v>
          </cell>
        </row>
        <row r="1527">
          <cell r="A1527">
            <v>222003002</v>
          </cell>
          <cell r="B1527">
            <v>1</v>
          </cell>
        </row>
        <row r="1528">
          <cell r="A1528">
            <v>222003003</v>
          </cell>
          <cell r="B1528">
            <v>0</v>
          </cell>
        </row>
        <row r="1529">
          <cell r="A1529">
            <v>222003004</v>
          </cell>
          <cell r="B1529">
            <v>0</v>
          </cell>
        </row>
        <row r="1530">
          <cell r="A1530">
            <v>222003005</v>
          </cell>
          <cell r="B1530">
            <v>0</v>
          </cell>
        </row>
        <row r="1531">
          <cell r="A1531">
            <v>222003006</v>
          </cell>
          <cell r="B1531">
            <v>0</v>
          </cell>
        </row>
        <row r="1532">
          <cell r="A1532">
            <v>222003200</v>
          </cell>
          <cell r="B1532">
            <v>0</v>
          </cell>
        </row>
        <row r="1533">
          <cell r="A1533">
            <v>222003201</v>
          </cell>
          <cell r="B1533">
            <v>0</v>
          </cell>
        </row>
        <row r="1534">
          <cell r="A1534">
            <v>222003202</v>
          </cell>
          <cell r="B1534">
            <v>2</v>
          </cell>
        </row>
        <row r="1535">
          <cell r="A1535">
            <v>222003203</v>
          </cell>
          <cell r="B1535">
            <v>1</v>
          </cell>
        </row>
        <row r="1536">
          <cell r="A1536">
            <v>222003204</v>
          </cell>
          <cell r="B1536">
            <v>0</v>
          </cell>
        </row>
        <row r="1537">
          <cell r="A1537">
            <v>222003205</v>
          </cell>
          <cell r="B1537">
            <v>0</v>
          </cell>
        </row>
        <row r="1538">
          <cell r="A1538">
            <v>222003206</v>
          </cell>
          <cell r="B1538">
            <v>0</v>
          </cell>
        </row>
        <row r="1539">
          <cell r="A1539">
            <v>222003400</v>
          </cell>
          <cell r="B1539">
            <v>0</v>
          </cell>
        </row>
        <row r="1540">
          <cell r="A1540">
            <v>222003401</v>
          </cell>
          <cell r="B1540">
            <v>0</v>
          </cell>
        </row>
        <row r="1541">
          <cell r="A1541">
            <v>222003402</v>
          </cell>
          <cell r="B1541">
            <v>7</v>
          </cell>
        </row>
        <row r="1542">
          <cell r="A1542">
            <v>222003403</v>
          </cell>
          <cell r="B1542">
            <v>4</v>
          </cell>
        </row>
        <row r="1543">
          <cell r="A1543">
            <v>222003404</v>
          </cell>
          <cell r="B1543">
            <v>7</v>
          </cell>
        </row>
        <row r="1544">
          <cell r="A1544">
            <v>222003405</v>
          </cell>
          <cell r="B1544">
            <v>10</v>
          </cell>
        </row>
        <row r="1545">
          <cell r="A1545">
            <v>222003406</v>
          </cell>
          <cell r="B1545">
            <v>0</v>
          </cell>
        </row>
        <row r="1546">
          <cell r="A1546">
            <v>222003700</v>
          </cell>
          <cell r="B1546">
            <v>0</v>
          </cell>
        </row>
        <row r="1547">
          <cell r="A1547">
            <v>222003701</v>
          </cell>
          <cell r="B1547">
            <v>0</v>
          </cell>
        </row>
        <row r="1548">
          <cell r="A1548">
            <v>222003702</v>
          </cell>
          <cell r="B1548">
            <v>2</v>
          </cell>
        </row>
        <row r="1549">
          <cell r="A1549">
            <v>222003703</v>
          </cell>
          <cell r="B1549">
            <v>0</v>
          </cell>
        </row>
        <row r="1550">
          <cell r="A1550">
            <v>222003704</v>
          </cell>
          <cell r="B1550">
            <v>0</v>
          </cell>
        </row>
        <row r="1551">
          <cell r="A1551">
            <v>222003705</v>
          </cell>
          <cell r="B1551">
            <v>0</v>
          </cell>
        </row>
        <row r="1552">
          <cell r="A1552">
            <v>222003706</v>
          </cell>
          <cell r="B1552">
            <v>0</v>
          </cell>
        </row>
        <row r="1553">
          <cell r="A1553">
            <v>222005300</v>
          </cell>
          <cell r="B1553">
            <v>0</v>
          </cell>
        </row>
        <row r="1554">
          <cell r="A1554">
            <v>222005301</v>
          </cell>
          <cell r="B1554">
            <v>0</v>
          </cell>
        </row>
        <row r="1555">
          <cell r="A1555">
            <v>222005302</v>
          </cell>
          <cell r="B1555">
            <v>0</v>
          </cell>
        </row>
        <row r="1556">
          <cell r="A1556">
            <v>222005303</v>
          </cell>
          <cell r="B1556">
            <v>0</v>
          </cell>
        </row>
        <row r="1557">
          <cell r="A1557">
            <v>222005304</v>
          </cell>
          <cell r="B1557">
            <v>0</v>
          </cell>
        </row>
        <row r="1558">
          <cell r="A1558">
            <v>222005305</v>
          </cell>
          <cell r="B1558">
            <v>0</v>
          </cell>
        </row>
        <row r="1559">
          <cell r="A1559">
            <v>222005306</v>
          </cell>
          <cell r="B1559">
            <v>0</v>
          </cell>
        </row>
        <row r="1560">
          <cell r="A1560">
            <v>222007601</v>
          </cell>
          <cell r="B1560">
            <v>43</v>
          </cell>
        </row>
        <row r="1561">
          <cell r="A1561">
            <v>222007602</v>
          </cell>
          <cell r="B1561">
            <v>45</v>
          </cell>
        </row>
        <row r="1562">
          <cell r="A1562">
            <v>222007603</v>
          </cell>
          <cell r="B1562">
            <v>26</v>
          </cell>
        </row>
        <row r="1563">
          <cell r="A1563">
            <v>222007604</v>
          </cell>
          <cell r="B1563">
            <v>48</v>
          </cell>
        </row>
        <row r="1564">
          <cell r="A1564">
            <v>222007605</v>
          </cell>
          <cell r="B1564">
            <v>26</v>
          </cell>
        </row>
        <row r="1565">
          <cell r="A1565">
            <v>222007606</v>
          </cell>
          <cell r="B1565">
            <v>27</v>
          </cell>
        </row>
        <row r="1566">
          <cell r="A1566">
            <v>2220080</v>
          </cell>
          <cell r="B1566">
            <v>0</v>
          </cell>
        </row>
        <row r="1567">
          <cell r="A1567">
            <v>222008000</v>
          </cell>
          <cell r="B1567">
            <v>0</v>
          </cell>
        </row>
        <row r="1568">
          <cell r="A1568">
            <v>222008001</v>
          </cell>
          <cell r="B1568">
            <v>0</v>
          </cell>
        </row>
        <row r="1569">
          <cell r="A1569">
            <v>222008002</v>
          </cell>
          <cell r="B1569">
            <v>0</v>
          </cell>
        </row>
        <row r="1570">
          <cell r="A1570">
            <v>222008003</v>
          </cell>
          <cell r="B1570">
            <v>0</v>
          </cell>
        </row>
        <row r="1571">
          <cell r="A1571">
            <v>222008004</v>
          </cell>
          <cell r="B1571">
            <v>0</v>
          </cell>
        </row>
        <row r="1572">
          <cell r="A1572">
            <v>222008005</v>
          </cell>
          <cell r="B1572">
            <v>0</v>
          </cell>
        </row>
        <row r="1573">
          <cell r="A1573">
            <v>222008006</v>
          </cell>
          <cell r="B1573">
            <v>0</v>
          </cell>
        </row>
        <row r="1574">
          <cell r="A1574">
            <v>222010000</v>
          </cell>
          <cell r="B1574">
            <v>0</v>
          </cell>
        </row>
        <row r="1575">
          <cell r="A1575">
            <v>222010001</v>
          </cell>
          <cell r="B1575">
            <v>0</v>
          </cell>
        </row>
        <row r="1576">
          <cell r="A1576">
            <v>222010002</v>
          </cell>
          <cell r="B1576">
            <v>0</v>
          </cell>
        </row>
        <row r="1577">
          <cell r="A1577">
            <v>222010003</v>
          </cell>
          <cell r="B1577">
            <v>0</v>
          </cell>
        </row>
        <row r="1578">
          <cell r="A1578">
            <v>222010004</v>
          </cell>
          <cell r="B1578">
            <v>1</v>
          </cell>
        </row>
        <row r="1579">
          <cell r="A1579">
            <v>222010005</v>
          </cell>
          <cell r="B1579">
            <v>4</v>
          </cell>
        </row>
        <row r="1580">
          <cell r="A1580">
            <v>222010006</v>
          </cell>
          <cell r="B1580">
            <v>5</v>
          </cell>
        </row>
        <row r="1581">
          <cell r="A1581">
            <v>222012800</v>
          </cell>
          <cell r="B1581">
            <v>0</v>
          </cell>
        </row>
        <row r="1582">
          <cell r="A1582">
            <v>222012801</v>
          </cell>
          <cell r="B1582">
            <v>0</v>
          </cell>
        </row>
        <row r="1583">
          <cell r="A1583">
            <v>222012802</v>
          </cell>
          <cell r="B1583">
            <v>0</v>
          </cell>
        </row>
        <row r="1584">
          <cell r="A1584">
            <v>222012803</v>
          </cell>
          <cell r="B1584">
            <v>0</v>
          </cell>
        </row>
        <row r="1585">
          <cell r="A1585">
            <v>222012804</v>
          </cell>
          <cell r="B1585">
            <v>0</v>
          </cell>
        </row>
        <row r="1586">
          <cell r="A1586">
            <v>222012805</v>
          </cell>
          <cell r="B1586">
            <v>18</v>
          </cell>
        </row>
        <row r="1587">
          <cell r="A1587">
            <v>222012806</v>
          </cell>
          <cell r="B1587">
            <v>11</v>
          </cell>
        </row>
        <row r="1588">
          <cell r="A1588">
            <v>222012807</v>
          </cell>
          <cell r="B1588">
            <v>3</v>
          </cell>
        </row>
        <row r="1589">
          <cell r="A1589">
            <v>222013600</v>
          </cell>
          <cell r="B1589">
            <v>0</v>
          </cell>
        </row>
        <row r="1590">
          <cell r="A1590">
            <v>222013601</v>
          </cell>
          <cell r="B1590">
            <v>2</v>
          </cell>
        </row>
        <row r="1591">
          <cell r="A1591">
            <v>222013602</v>
          </cell>
          <cell r="B1591">
            <v>2</v>
          </cell>
        </row>
        <row r="1592">
          <cell r="A1592">
            <v>222013603</v>
          </cell>
          <cell r="B1592">
            <v>0</v>
          </cell>
        </row>
        <row r="1593">
          <cell r="A1593">
            <v>222013604</v>
          </cell>
          <cell r="B1593">
            <v>1</v>
          </cell>
        </row>
        <row r="1594">
          <cell r="A1594">
            <v>222013605</v>
          </cell>
          <cell r="B1594">
            <v>0</v>
          </cell>
        </row>
        <row r="1595">
          <cell r="A1595">
            <v>222013606</v>
          </cell>
          <cell r="B1595">
            <v>0</v>
          </cell>
        </row>
        <row r="1596">
          <cell r="A1596">
            <v>222025300</v>
          </cell>
          <cell r="B1596">
            <v>0</v>
          </cell>
        </row>
        <row r="1597">
          <cell r="A1597">
            <v>222025301</v>
          </cell>
          <cell r="B1597">
            <v>0</v>
          </cell>
        </row>
        <row r="1598">
          <cell r="A1598">
            <v>222025302</v>
          </cell>
          <cell r="B1598">
            <v>0</v>
          </cell>
        </row>
        <row r="1599">
          <cell r="A1599">
            <v>222025303</v>
          </cell>
          <cell r="B1599">
            <v>0</v>
          </cell>
        </row>
        <row r="1600">
          <cell r="A1600">
            <v>222025304</v>
          </cell>
          <cell r="B1600">
            <v>0</v>
          </cell>
        </row>
        <row r="1601">
          <cell r="A1601">
            <v>222025305</v>
          </cell>
          <cell r="B1601">
            <v>0</v>
          </cell>
        </row>
        <row r="1602">
          <cell r="A1602">
            <v>222025306</v>
          </cell>
          <cell r="B1602">
            <v>3</v>
          </cell>
        </row>
        <row r="1603">
          <cell r="A1603">
            <v>222025307</v>
          </cell>
          <cell r="B1603">
            <v>7</v>
          </cell>
        </row>
        <row r="1604">
          <cell r="A1604">
            <v>222025308</v>
          </cell>
          <cell r="B1604">
            <v>19</v>
          </cell>
        </row>
        <row r="1605">
          <cell r="A1605">
            <v>222025604</v>
          </cell>
          <cell r="B1605">
            <v>0</v>
          </cell>
        </row>
        <row r="1606">
          <cell r="A1606">
            <v>222029200</v>
          </cell>
          <cell r="B1606">
            <v>0</v>
          </cell>
        </row>
        <row r="1607">
          <cell r="A1607">
            <v>222029201</v>
          </cell>
          <cell r="B1607">
            <v>37</v>
          </cell>
        </row>
        <row r="1608">
          <cell r="A1608">
            <v>222029202</v>
          </cell>
          <cell r="B1608">
            <v>41</v>
          </cell>
        </row>
        <row r="1609">
          <cell r="A1609">
            <v>222029203</v>
          </cell>
          <cell r="B1609">
            <v>37</v>
          </cell>
        </row>
        <row r="1610">
          <cell r="A1610">
            <v>222029204</v>
          </cell>
          <cell r="B1610">
            <v>48</v>
          </cell>
        </row>
        <row r="1611">
          <cell r="A1611">
            <v>222029205</v>
          </cell>
          <cell r="B1611">
            <v>50</v>
          </cell>
        </row>
        <row r="1612">
          <cell r="A1612">
            <v>222029206</v>
          </cell>
          <cell r="B1612">
            <v>41</v>
          </cell>
        </row>
        <row r="1613">
          <cell r="A1613">
            <v>222029207</v>
          </cell>
          <cell r="B1613">
            <v>20</v>
          </cell>
        </row>
        <row r="1614">
          <cell r="A1614">
            <v>222029208</v>
          </cell>
          <cell r="B1614">
            <v>0</v>
          </cell>
        </row>
        <row r="1615">
          <cell r="A1615">
            <v>222029209</v>
          </cell>
          <cell r="B1615">
            <v>0</v>
          </cell>
        </row>
        <row r="1616">
          <cell r="A1616">
            <v>222033300</v>
          </cell>
          <cell r="B1616">
            <v>29</v>
          </cell>
        </row>
        <row r="1617">
          <cell r="A1617">
            <v>222033301</v>
          </cell>
          <cell r="B1617">
            <v>20</v>
          </cell>
        </row>
        <row r="1618">
          <cell r="A1618">
            <v>222033302</v>
          </cell>
          <cell r="B1618">
            <v>46</v>
          </cell>
        </row>
        <row r="1619">
          <cell r="A1619">
            <v>222033303</v>
          </cell>
          <cell r="B1619">
            <v>32</v>
          </cell>
        </row>
        <row r="1620">
          <cell r="A1620">
            <v>222033304</v>
          </cell>
          <cell r="B1620">
            <v>22</v>
          </cell>
        </row>
        <row r="1621">
          <cell r="A1621">
            <v>222033305</v>
          </cell>
          <cell r="B1621">
            <v>33</v>
          </cell>
        </row>
        <row r="1622">
          <cell r="A1622">
            <v>222033306</v>
          </cell>
          <cell r="B1622">
            <v>34</v>
          </cell>
        </row>
        <row r="1623">
          <cell r="A1623">
            <v>222033307</v>
          </cell>
          <cell r="B1623">
            <v>5</v>
          </cell>
        </row>
        <row r="1624">
          <cell r="A1624">
            <v>222034500</v>
          </cell>
          <cell r="B1624">
            <v>0</v>
          </cell>
        </row>
        <row r="1625">
          <cell r="A1625">
            <v>222034501</v>
          </cell>
          <cell r="B1625">
            <v>0</v>
          </cell>
        </row>
        <row r="1626">
          <cell r="A1626">
            <v>222034502</v>
          </cell>
          <cell r="B1626">
            <v>0</v>
          </cell>
        </row>
        <row r="1627">
          <cell r="A1627">
            <v>222034503</v>
          </cell>
          <cell r="B1627">
            <v>0</v>
          </cell>
        </row>
        <row r="1628">
          <cell r="A1628">
            <v>222034504</v>
          </cell>
          <cell r="B1628">
            <v>0</v>
          </cell>
        </row>
        <row r="1629">
          <cell r="A1629">
            <v>222034505</v>
          </cell>
          <cell r="B1629">
            <v>0</v>
          </cell>
        </row>
        <row r="1630">
          <cell r="A1630">
            <v>222034506</v>
          </cell>
          <cell r="B1630">
            <v>0</v>
          </cell>
        </row>
        <row r="1631">
          <cell r="A1631">
            <v>222034507</v>
          </cell>
          <cell r="B1631">
            <v>0</v>
          </cell>
        </row>
        <row r="1632">
          <cell r="A1632">
            <v>222044400</v>
          </cell>
          <cell r="B1632">
            <v>24</v>
          </cell>
        </row>
        <row r="1633">
          <cell r="A1633">
            <v>222044401</v>
          </cell>
          <cell r="B1633">
            <v>25</v>
          </cell>
        </row>
        <row r="1634">
          <cell r="A1634">
            <v>222044402</v>
          </cell>
          <cell r="B1634">
            <v>33</v>
          </cell>
        </row>
        <row r="1635">
          <cell r="A1635">
            <v>222044403</v>
          </cell>
          <cell r="B1635">
            <v>33</v>
          </cell>
        </row>
        <row r="1636">
          <cell r="A1636">
            <v>222044404</v>
          </cell>
          <cell r="B1636">
            <v>33</v>
          </cell>
        </row>
        <row r="1637">
          <cell r="A1637">
            <v>222044405</v>
          </cell>
          <cell r="B1637">
            <v>21</v>
          </cell>
        </row>
        <row r="1638">
          <cell r="A1638">
            <v>222044406</v>
          </cell>
          <cell r="B1638">
            <v>24</v>
          </cell>
        </row>
        <row r="1639">
          <cell r="A1639">
            <v>222044407</v>
          </cell>
          <cell r="B1639">
            <v>1</v>
          </cell>
        </row>
        <row r="1640">
          <cell r="A1640">
            <v>222045600</v>
          </cell>
          <cell r="B1640">
            <v>0</v>
          </cell>
        </row>
        <row r="1641">
          <cell r="A1641">
            <v>222045601</v>
          </cell>
          <cell r="B1641">
            <v>29</v>
          </cell>
        </row>
        <row r="1642">
          <cell r="A1642">
            <v>222045602</v>
          </cell>
          <cell r="B1642">
            <v>29</v>
          </cell>
        </row>
        <row r="1643">
          <cell r="A1643">
            <v>222045603</v>
          </cell>
          <cell r="B1643">
            <v>6</v>
          </cell>
        </row>
        <row r="1644">
          <cell r="A1644">
            <v>222045604</v>
          </cell>
          <cell r="B1644">
            <v>4</v>
          </cell>
        </row>
        <row r="1645">
          <cell r="A1645">
            <v>222045605</v>
          </cell>
          <cell r="B1645">
            <v>14</v>
          </cell>
        </row>
        <row r="1646">
          <cell r="A1646">
            <v>222045606</v>
          </cell>
          <cell r="B1646">
            <v>22</v>
          </cell>
        </row>
        <row r="1647">
          <cell r="A1647">
            <v>222045607</v>
          </cell>
          <cell r="B1647">
            <v>8</v>
          </cell>
        </row>
        <row r="1648">
          <cell r="A1648">
            <v>222045608</v>
          </cell>
          <cell r="B1648">
            <v>0</v>
          </cell>
        </row>
        <row r="1649">
          <cell r="A1649">
            <v>222045609</v>
          </cell>
          <cell r="B1649">
            <v>0</v>
          </cell>
        </row>
        <row r="1650">
          <cell r="A1650">
            <v>222059100</v>
          </cell>
          <cell r="B1650">
            <v>0</v>
          </cell>
        </row>
        <row r="1651">
          <cell r="A1651">
            <v>222059101</v>
          </cell>
          <cell r="B1651">
            <v>0</v>
          </cell>
        </row>
        <row r="1652">
          <cell r="A1652">
            <v>222059102</v>
          </cell>
          <cell r="B1652">
            <v>2</v>
          </cell>
        </row>
        <row r="1653">
          <cell r="A1653">
            <v>222059103</v>
          </cell>
          <cell r="B1653">
            <v>0</v>
          </cell>
        </row>
        <row r="1654">
          <cell r="A1654">
            <v>222059104</v>
          </cell>
          <cell r="B1654">
            <v>0</v>
          </cell>
        </row>
        <row r="1655">
          <cell r="A1655">
            <v>222059105</v>
          </cell>
          <cell r="B1655">
            <v>0</v>
          </cell>
        </row>
        <row r="1656">
          <cell r="A1656">
            <v>222059106</v>
          </cell>
          <cell r="B1656">
            <v>0</v>
          </cell>
        </row>
        <row r="1657">
          <cell r="A1657">
            <v>222060100</v>
          </cell>
          <cell r="B1657">
            <v>0</v>
          </cell>
        </row>
        <row r="1658">
          <cell r="A1658">
            <v>222060101</v>
          </cell>
          <cell r="B1658">
            <v>21</v>
          </cell>
        </row>
        <row r="1659">
          <cell r="A1659">
            <v>222060102</v>
          </cell>
          <cell r="B1659">
            <v>63</v>
          </cell>
        </row>
        <row r="1660">
          <cell r="A1660">
            <v>222060103</v>
          </cell>
          <cell r="B1660">
            <v>14</v>
          </cell>
        </row>
        <row r="1661">
          <cell r="A1661">
            <v>222060104</v>
          </cell>
          <cell r="B1661">
            <v>2</v>
          </cell>
        </row>
        <row r="1662">
          <cell r="A1662">
            <v>222060105</v>
          </cell>
          <cell r="B1662">
            <v>3</v>
          </cell>
        </row>
        <row r="1663">
          <cell r="A1663">
            <v>222060106</v>
          </cell>
          <cell r="B1663">
            <v>8</v>
          </cell>
        </row>
        <row r="1664">
          <cell r="A1664">
            <v>222060107</v>
          </cell>
          <cell r="B1664">
            <v>13</v>
          </cell>
        </row>
        <row r="1665">
          <cell r="A1665">
            <v>222075000</v>
          </cell>
          <cell r="B1665">
            <v>5</v>
          </cell>
        </row>
        <row r="1666">
          <cell r="A1666">
            <v>222075001</v>
          </cell>
          <cell r="B1666">
            <v>10</v>
          </cell>
        </row>
        <row r="1667">
          <cell r="A1667">
            <v>222075002</v>
          </cell>
          <cell r="B1667">
            <v>0</v>
          </cell>
        </row>
        <row r="1668">
          <cell r="A1668">
            <v>222075003</v>
          </cell>
          <cell r="B1668">
            <v>2</v>
          </cell>
        </row>
        <row r="1669">
          <cell r="A1669">
            <v>222075004</v>
          </cell>
          <cell r="B1669">
            <v>26</v>
          </cell>
        </row>
        <row r="1670">
          <cell r="A1670">
            <v>222075005</v>
          </cell>
          <cell r="B1670">
            <v>1</v>
          </cell>
        </row>
        <row r="1671">
          <cell r="A1671">
            <v>222075006</v>
          </cell>
          <cell r="B1671">
            <v>5</v>
          </cell>
        </row>
        <row r="1672">
          <cell r="A1672">
            <v>222085634</v>
          </cell>
          <cell r="B1672">
            <v>0</v>
          </cell>
        </row>
        <row r="1673">
          <cell r="A1673">
            <v>222085636</v>
          </cell>
          <cell r="B1673">
            <v>0</v>
          </cell>
        </row>
        <row r="1674">
          <cell r="A1674">
            <v>222085638</v>
          </cell>
          <cell r="B1674">
            <v>0</v>
          </cell>
        </row>
        <row r="1675">
          <cell r="A1675">
            <v>222085640</v>
          </cell>
          <cell r="B1675">
            <v>0</v>
          </cell>
        </row>
        <row r="1676">
          <cell r="A1676">
            <v>222085642</v>
          </cell>
          <cell r="B1676">
            <v>0</v>
          </cell>
        </row>
        <row r="1677">
          <cell r="A1677">
            <v>222085644</v>
          </cell>
          <cell r="B1677">
            <v>0</v>
          </cell>
        </row>
        <row r="1678">
          <cell r="A1678">
            <v>222085646</v>
          </cell>
          <cell r="B1678">
            <v>0</v>
          </cell>
        </row>
        <row r="1679">
          <cell r="A1679">
            <v>222085648</v>
          </cell>
          <cell r="B1679">
            <v>0</v>
          </cell>
        </row>
        <row r="1680">
          <cell r="A1680">
            <v>222090001</v>
          </cell>
          <cell r="B1680">
            <v>0</v>
          </cell>
        </row>
        <row r="1681">
          <cell r="A1681">
            <v>222090002</v>
          </cell>
          <cell r="B1681">
            <v>0</v>
          </cell>
        </row>
        <row r="1682">
          <cell r="A1682">
            <v>222090003</v>
          </cell>
          <cell r="B1682">
            <v>0</v>
          </cell>
        </row>
        <row r="1683">
          <cell r="A1683">
            <v>222090004</v>
          </cell>
          <cell r="B1683">
            <v>0</v>
          </cell>
        </row>
        <row r="1684">
          <cell r="A1684">
            <v>222090005</v>
          </cell>
          <cell r="B1684">
            <v>0</v>
          </cell>
        </row>
        <row r="1685">
          <cell r="A1685">
            <v>222090106</v>
          </cell>
          <cell r="B1685">
            <v>0</v>
          </cell>
        </row>
        <row r="1686">
          <cell r="A1686">
            <v>222090107</v>
          </cell>
          <cell r="B1686">
            <v>0</v>
          </cell>
        </row>
        <row r="1687">
          <cell r="A1687">
            <v>222090108</v>
          </cell>
          <cell r="B1687">
            <v>0</v>
          </cell>
        </row>
        <row r="1688">
          <cell r="A1688">
            <v>222090109</v>
          </cell>
          <cell r="B1688">
            <v>0</v>
          </cell>
        </row>
        <row r="1689">
          <cell r="A1689">
            <v>223060000</v>
          </cell>
          <cell r="B1689">
            <v>0</v>
          </cell>
        </row>
        <row r="1690">
          <cell r="A1690">
            <v>223060001</v>
          </cell>
          <cell r="B1690">
            <v>36</v>
          </cell>
        </row>
        <row r="1691">
          <cell r="A1691">
            <v>223060002</v>
          </cell>
          <cell r="B1691">
            <v>28</v>
          </cell>
        </row>
        <row r="1692">
          <cell r="A1692">
            <v>223060003</v>
          </cell>
          <cell r="B1692">
            <v>11</v>
          </cell>
        </row>
        <row r="1693">
          <cell r="A1693">
            <v>223060004</v>
          </cell>
          <cell r="B1693">
            <v>6</v>
          </cell>
        </row>
        <row r="1694">
          <cell r="A1694">
            <v>223060005</v>
          </cell>
          <cell r="B1694">
            <v>33</v>
          </cell>
        </row>
        <row r="1695">
          <cell r="A1695">
            <v>223060006</v>
          </cell>
          <cell r="B1695">
            <v>34</v>
          </cell>
        </row>
        <row r="1696">
          <cell r="A1696">
            <v>223060007</v>
          </cell>
          <cell r="B1696">
            <v>25</v>
          </cell>
        </row>
        <row r="1697">
          <cell r="A1697">
            <v>223060008</v>
          </cell>
          <cell r="B1697">
            <v>0</v>
          </cell>
        </row>
        <row r="1698">
          <cell r="A1698">
            <v>223060009</v>
          </cell>
          <cell r="B1698">
            <v>0</v>
          </cell>
        </row>
        <row r="1699">
          <cell r="A1699">
            <v>223060010</v>
          </cell>
          <cell r="B1699">
            <v>0</v>
          </cell>
        </row>
        <row r="1700">
          <cell r="A1700">
            <v>230104600</v>
          </cell>
          <cell r="B1700">
            <v>18</v>
          </cell>
        </row>
        <row r="1701">
          <cell r="A1701">
            <v>230104601</v>
          </cell>
          <cell r="B1701">
            <v>37</v>
          </cell>
        </row>
        <row r="1702">
          <cell r="A1702">
            <v>230104602</v>
          </cell>
          <cell r="B1702">
            <v>32</v>
          </cell>
        </row>
        <row r="1703">
          <cell r="A1703">
            <v>230104603</v>
          </cell>
          <cell r="B1703">
            <v>30</v>
          </cell>
        </row>
        <row r="1704">
          <cell r="A1704">
            <v>230104604</v>
          </cell>
          <cell r="B1704">
            <v>28</v>
          </cell>
        </row>
        <row r="1705">
          <cell r="A1705">
            <v>230104605</v>
          </cell>
          <cell r="B1705">
            <v>15</v>
          </cell>
        </row>
        <row r="1706">
          <cell r="A1706">
            <v>230104606</v>
          </cell>
          <cell r="B1706">
            <v>36</v>
          </cell>
        </row>
        <row r="1707">
          <cell r="A1707">
            <v>230104607</v>
          </cell>
          <cell r="B1707">
            <v>7</v>
          </cell>
        </row>
        <row r="1708">
          <cell r="A1708">
            <v>230104608</v>
          </cell>
          <cell r="B1708">
            <v>0</v>
          </cell>
        </row>
        <row r="1709">
          <cell r="A1709">
            <v>230104609</v>
          </cell>
          <cell r="B1709">
            <v>5</v>
          </cell>
        </row>
        <row r="1710">
          <cell r="A1710">
            <v>230104610</v>
          </cell>
          <cell r="B1710">
            <v>20</v>
          </cell>
        </row>
        <row r="1711">
          <cell r="A1711">
            <v>230104800</v>
          </cell>
          <cell r="B1711">
            <v>40</v>
          </cell>
        </row>
        <row r="1712">
          <cell r="A1712">
            <v>230104801</v>
          </cell>
          <cell r="B1712">
            <v>32</v>
          </cell>
        </row>
        <row r="1713">
          <cell r="A1713">
            <v>230104802</v>
          </cell>
          <cell r="B1713">
            <v>51</v>
          </cell>
        </row>
        <row r="1714">
          <cell r="A1714">
            <v>230104803</v>
          </cell>
          <cell r="B1714">
            <v>71</v>
          </cell>
        </row>
        <row r="1715">
          <cell r="A1715">
            <v>230104804</v>
          </cell>
          <cell r="B1715">
            <v>44</v>
          </cell>
        </row>
        <row r="1716">
          <cell r="A1716">
            <v>230104805</v>
          </cell>
          <cell r="B1716">
            <v>22</v>
          </cell>
        </row>
        <row r="1717">
          <cell r="A1717">
            <v>230104806</v>
          </cell>
          <cell r="B1717">
            <v>43</v>
          </cell>
        </row>
        <row r="1718">
          <cell r="A1718">
            <v>230104807</v>
          </cell>
          <cell r="B1718">
            <v>0</v>
          </cell>
        </row>
        <row r="1719">
          <cell r="A1719">
            <v>230104808</v>
          </cell>
          <cell r="B1719">
            <v>0</v>
          </cell>
        </row>
        <row r="1720">
          <cell r="A1720">
            <v>230104809</v>
          </cell>
          <cell r="B1720">
            <v>0</v>
          </cell>
        </row>
        <row r="1721">
          <cell r="A1721">
            <v>230104810</v>
          </cell>
          <cell r="B1721">
            <v>0</v>
          </cell>
        </row>
        <row r="1722">
          <cell r="A1722">
            <v>230115800</v>
          </cell>
          <cell r="B1722">
            <v>33</v>
          </cell>
        </row>
        <row r="1723">
          <cell r="A1723">
            <v>230115801</v>
          </cell>
          <cell r="B1723">
            <v>49</v>
          </cell>
        </row>
        <row r="1724">
          <cell r="A1724">
            <v>230115802</v>
          </cell>
          <cell r="B1724">
            <v>40</v>
          </cell>
        </row>
        <row r="1725">
          <cell r="A1725">
            <v>230115803</v>
          </cell>
          <cell r="B1725">
            <v>36</v>
          </cell>
        </row>
        <row r="1726">
          <cell r="A1726">
            <v>230115804</v>
          </cell>
          <cell r="B1726">
            <v>54</v>
          </cell>
        </row>
        <row r="1727">
          <cell r="A1727">
            <v>230115805</v>
          </cell>
          <cell r="B1727">
            <v>49</v>
          </cell>
        </row>
        <row r="1728">
          <cell r="A1728">
            <v>230115806</v>
          </cell>
          <cell r="B1728">
            <v>51</v>
          </cell>
        </row>
        <row r="1729">
          <cell r="A1729">
            <v>230115807</v>
          </cell>
          <cell r="B1729">
            <v>22</v>
          </cell>
        </row>
        <row r="1730">
          <cell r="A1730">
            <v>230115808</v>
          </cell>
          <cell r="B1730">
            <v>0</v>
          </cell>
        </row>
        <row r="1731">
          <cell r="A1731">
            <v>230115809</v>
          </cell>
          <cell r="B1731">
            <v>1</v>
          </cell>
        </row>
        <row r="1732">
          <cell r="A1732">
            <v>230115810</v>
          </cell>
          <cell r="B1732">
            <v>24</v>
          </cell>
        </row>
        <row r="1733">
          <cell r="A1733">
            <v>230130000</v>
          </cell>
          <cell r="B1733">
            <v>0</v>
          </cell>
        </row>
        <row r="1734">
          <cell r="A1734">
            <v>230130001</v>
          </cell>
          <cell r="B1734">
            <v>24</v>
          </cell>
        </row>
        <row r="1735">
          <cell r="A1735">
            <v>230130002</v>
          </cell>
          <cell r="B1735">
            <v>15</v>
          </cell>
        </row>
        <row r="1736">
          <cell r="A1736">
            <v>230130003</v>
          </cell>
          <cell r="B1736">
            <v>16</v>
          </cell>
        </row>
        <row r="1737">
          <cell r="A1737">
            <v>230130004</v>
          </cell>
          <cell r="B1737">
            <v>12</v>
          </cell>
        </row>
        <row r="1738">
          <cell r="A1738">
            <v>230130005</v>
          </cell>
          <cell r="B1738">
            <v>3</v>
          </cell>
        </row>
        <row r="1739">
          <cell r="A1739">
            <v>230130006</v>
          </cell>
          <cell r="B1739">
            <v>14</v>
          </cell>
        </row>
        <row r="1740">
          <cell r="A1740">
            <v>230130007</v>
          </cell>
          <cell r="B1740">
            <v>1</v>
          </cell>
        </row>
        <row r="1741">
          <cell r="A1741">
            <v>230130008</v>
          </cell>
          <cell r="B1741">
            <v>0</v>
          </cell>
        </row>
        <row r="1742">
          <cell r="A1742">
            <v>230130009</v>
          </cell>
          <cell r="B1742">
            <v>0</v>
          </cell>
        </row>
        <row r="1743">
          <cell r="A1743">
            <v>230130010</v>
          </cell>
          <cell r="B1743">
            <v>0</v>
          </cell>
        </row>
        <row r="1744">
          <cell r="A1744">
            <v>23013008</v>
          </cell>
          <cell r="B1744">
            <v>0</v>
          </cell>
        </row>
        <row r="1745">
          <cell r="A1745">
            <v>230133300</v>
          </cell>
          <cell r="B1745">
            <v>0</v>
          </cell>
        </row>
        <row r="1746">
          <cell r="A1746">
            <v>230133301</v>
          </cell>
          <cell r="B1746">
            <v>0</v>
          </cell>
        </row>
        <row r="1747">
          <cell r="A1747">
            <v>230133302</v>
          </cell>
          <cell r="B1747">
            <v>6</v>
          </cell>
        </row>
        <row r="1748">
          <cell r="A1748">
            <v>230133303</v>
          </cell>
          <cell r="B1748">
            <v>8</v>
          </cell>
        </row>
        <row r="1749">
          <cell r="A1749">
            <v>230133304</v>
          </cell>
          <cell r="B1749">
            <v>43</v>
          </cell>
        </row>
        <row r="1750">
          <cell r="A1750">
            <v>230133305</v>
          </cell>
          <cell r="B1750">
            <v>27</v>
          </cell>
        </row>
        <row r="1751">
          <cell r="A1751">
            <v>230133306</v>
          </cell>
          <cell r="B1751">
            <v>19</v>
          </cell>
        </row>
        <row r="1752">
          <cell r="A1752">
            <v>230133307</v>
          </cell>
          <cell r="B1752">
            <v>23</v>
          </cell>
        </row>
        <row r="1753">
          <cell r="A1753">
            <v>230133308</v>
          </cell>
          <cell r="B1753">
            <v>0</v>
          </cell>
        </row>
        <row r="1754">
          <cell r="A1754">
            <v>230133309</v>
          </cell>
          <cell r="B1754">
            <v>0</v>
          </cell>
        </row>
        <row r="1755">
          <cell r="A1755">
            <v>230133310</v>
          </cell>
          <cell r="B1755">
            <v>0</v>
          </cell>
        </row>
        <row r="1756">
          <cell r="A1756">
            <v>230166600</v>
          </cell>
          <cell r="B1756">
            <v>17</v>
          </cell>
        </row>
        <row r="1757">
          <cell r="A1757">
            <v>230166601</v>
          </cell>
          <cell r="B1757">
            <v>63</v>
          </cell>
        </row>
        <row r="1758">
          <cell r="A1758">
            <v>230166602</v>
          </cell>
          <cell r="B1758">
            <v>34</v>
          </cell>
        </row>
        <row r="1759">
          <cell r="A1759">
            <v>230166603</v>
          </cell>
          <cell r="B1759">
            <v>33</v>
          </cell>
        </row>
        <row r="1760">
          <cell r="A1760">
            <v>230166604</v>
          </cell>
          <cell r="B1760">
            <v>40</v>
          </cell>
        </row>
        <row r="1761">
          <cell r="A1761">
            <v>230166605</v>
          </cell>
          <cell r="B1761">
            <v>50</v>
          </cell>
        </row>
        <row r="1762">
          <cell r="A1762">
            <v>230166606</v>
          </cell>
          <cell r="B1762">
            <v>57</v>
          </cell>
        </row>
        <row r="1763">
          <cell r="A1763">
            <v>230166607</v>
          </cell>
          <cell r="B1763">
            <v>14</v>
          </cell>
        </row>
        <row r="1764">
          <cell r="A1764">
            <v>230166608</v>
          </cell>
          <cell r="B1764">
            <v>0</v>
          </cell>
        </row>
        <row r="1765">
          <cell r="A1765">
            <v>230166609</v>
          </cell>
          <cell r="B1765">
            <v>0</v>
          </cell>
        </row>
        <row r="1766">
          <cell r="A1766">
            <v>230166610</v>
          </cell>
          <cell r="B1766">
            <v>0</v>
          </cell>
        </row>
        <row r="1767">
          <cell r="A1767">
            <v>230177700</v>
          </cell>
          <cell r="B1767">
            <v>15</v>
          </cell>
        </row>
        <row r="1768">
          <cell r="A1768">
            <v>230177701</v>
          </cell>
          <cell r="B1768">
            <v>33</v>
          </cell>
        </row>
        <row r="1769">
          <cell r="A1769">
            <v>230177702</v>
          </cell>
          <cell r="B1769">
            <v>62</v>
          </cell>
        </row>
        <row r="1770">
          <cell r="A1770">
            <v>230177703</v>
          </cell>
          <cell r="B1770">
            <v>58</v>
          </cell>
        </row>
        <row r="1771">
          <cell r="A1771">
            <v>230177704</v>
          </cell>
          <cell r="B1771">
            <v>28</v>
          </cell>
        </row>
        <row r="1772">
          <cell r="A1772">
            <v>230177705</v>
          </cell>
          <cell r="B1772">
            <v>38</v>
          </cell>
        </row>
        <row r="1773">
          <cell r="A1773">
            <v>230177706</v>
          </cell>
          <cell r="B1773">
            <v>45</v>
          </cell>
        </row>
        <row r="1774">
          <cell r="A1774">
            <v>230177707</v>
          </cell>
          <cell r="B1774">
            <v>40</v>
          </cell>
        </row>
        <row r="1775">
          <cell r="A1775">
            <v>230177708</v>
          </cell>
          <cell r="B1775">
            <v>0</v>
          </cell>
        </row>
        <row r="1776">
          <cell r="A1776">
            <v>230177709</v>
          </cell>
          <cell r="B1776">
            <v>0</v>
          </cell>
        </row>
        <row r="1777">
          <cell r="A1777">
            <v>230177710</v>
          </cell>
          <cell r="B1777">
            <v>4</v>
          </cell>
        </row>
        <row r="1778">
          <cell r="A1778">
            <v>230188700</v>
          </cell>
          <cell r="B1778">
            <v>0</v>
          </cell>
        </row>
        <row r="1779">
          <cell r="A1779">
            <v>230188701</v>
          </cell>
          <cell r="B1779">
            <v>0</v>
          </cell>
        </row>
        <row r="1780">
          <cell r="A1780">
            <v>230188702</v>
          </cell>
          <cell r="B1780">
            <v>0</v>
          </cell>
        </row>
        <row r="1781">
          <cell r="A1781">
            <v>230188703</v>
          </cell>
          <cell r="B1781">
            <v>0</v>
          </cell>
        </row>
        <row r="1782">
          <cell r="A1782">
            <v>230188704</v>
          </cell>
          <cell r="B1782">
            <v>0</v>
          </cell>
        </row>
        <row r="1783">
          <cell r="A1783">
            <v>230188705</v>
          </cell>
          <cell r="B1783">
            <v>0</v>
          </cell>
        </row>
        <row r="1784">
          <cell r="A1784">
            <v>230188706</v>
          </cell>
          <cell r="B1784">
            <v>0</v>
          </cell>
        </row>
        <row r="1785">
          <cell r="A1785">
            <v>230188707</v>
          </cell>
          <cell r="B1785">
            <v>0</v>
          </cell>
        </row>
        <row r="1786">
          <cell r="A1786">
            <v>230188800</v>
          </cell>
          <cell r="B1786">
            <v>56</v>
          </cell>
        </row>
        <row r="1787">
          <cell r="A1787">
            <v>230188801</v>
          </cell>
          <cell r="B1787">
            <v>120</v>
          </cell>
        </row>
        <row r="1788">
          <cell r="A1788">
            <v>230188802</v>
          </cell>
          <cell r="B1788">
            <v>97</v>
          </cell>
        </row>
        <row r="1789">
          <cell r="A1789">
            <v>230188803</v>
          </cell>
          <cell r="B1789">
            <v>92</v>
          </cell>
        </row>
        <row r="1790">
          <cell r="A1790">
            <v>230188804</v>
          </cell>
          <cell r="B1790">
            <v>97</v>
          </cell>
        </row>
        <row r="1791">
          <cell r="A1791">
            <v>230188805</v>
          </cell>
          <cell r="B1791">
            <v>86</v>
          </cell>
        </row>
        <row r="1792">
          <cell r="A1792">
            <v>230188806</v>
          </cell>
          <cell r="B1792">
            <v>103</v>
          </cell>
        </row>
        <row r="1793">
          <cell r="A1793">
            <v>230188807</v>
          </cell>
          <cell r="B1793">
            <v>48</v>
          </cell>
        </row>
        <row r="1794">
          <cell r="A1794">
            <v>230188808</v>
          </cell>
          <cell r="B1794">
            <v>15</v>
          </cell>
        </row>
        <row r="1795">
          <cell r="A1795">
            <v>230188809</v>
          </cell>
          <cell r="B1795">
            <v>0</v>
          </cell>
        </row>
        <row r="1796">
          <cell r="A1796">
            <v>230188810</v>
          </cell>
          <cell r="B1796">
            <v>0</v>
          </cell>
        </row>
        <row r="1797">
          <cell r="A1797">
            <v>230190000</v>
          </cell>
          <cell r="B1797">
            <v>0</v>
          </cell>
        </row>
        <row r="1798">
          <cell r="A1798">
            <v>230190001</v>
          </cell>
          <cell r="B1798">
            <v>8</v>
          </cell>
        </row>
        <row r="1799">
          <cell r="A1799">
            <v>230190002</v>
          </cell>
          <cell r="B1799">
            <v>14</v>
          </cell>
        </row>
        <row r="1800">
          <cell r="A1800">
            <v>230190003</v>
          </cell>
          <cell r="B1800">
            <v>10</v>
          </cell>
        </row>
        <row r="1801">
          <cell r="A1801">
            <v>230190004</v>
          </cell>
          <cell r="B1801">
            <v>7</v>
          </cell>
        </row>
        <row r="1802">
          <cell r="A1802">
            <v>230190005</v>
          </cell>
          <cell r="B1802">
            <v>7</v>
          </cell>
        </row>
        <row r="1803">
          <cell r="A1803">
            <v>230190006</v>
          </cell>
          <cell r="B1803">
            <v>9</v>
          </cell>
        </row>
        <row r="1804">
          <cell r="A1804">
            <v>230190007</v>
          </cell>
          <cell r="B1804">
            <v>0</v>
          </cell>
        </row>
        <row r="1805">
          <cell r="A1805">
            <v>230190008</v>
          </cell>
          <cell r="B1805">
            <v>0</v>
          </cell>
        </row>
        <row r="1806">
          <cell r="A1806">
            <v>230190009</v>
          </cell>
          <cell r="B1806">
            <v>0</v>
          </cell>
        </row>
        <row r="1807">
          <cell r="A1807">
            <v>230190010</v>
          </cell>
          <cell r="B1807">
            <v>0</v>
          </cell>
        </row>
        <row r="1808">
          <cell r="A1808">
            <v>240102100</v>
          </cell>
          <cell r="B1808">
            <v>0</v>
          </cell>
        </row>
        <row r="1809">
          <cell r="A1809">
            <v>240102101</v>
          </cell>
          <cell r="B1809">
            <v>0</v>
          </cell>
        </row>
        <row r="1810">
          <cell r="A1810">
            <v>240102102</v>
          </cell>
          <cell r="B1810">
            <v>0</v>
          </cell>
        </row>
        <row r="1811">
          <cell r="A1811">
            <v>240102103</v>
          </cell>
          <cell r="B1811">
            <v>0</v>
          </cell>
        </row>
        <row r="1812">
          <cell r="A1812">
            <v>240102104</v>
          </cell>
          <cell r="B1812">
            <v>0</v>
          </cell>
        </row>
        <row r="1813">
          <cell r="A1813">
            <v>240102105</v>
          </cell>
          <cell r="B1813">
            <v>0</v>
          </cell>
        </row>
        <row r="1814">
          <cell r="A1814">
            <v>240102106</v>
          </cell>
          <cell r="B1814">
            <v>0</v>
          </cell>
        </row>
        <row r="1815">
          <cell r="A1815">
            <v>240102200</v>
          </cell>
          <cell r="B1815">
            <v>0</v>
          </cell>
        </row>
        <row r="1816">
          <cell r="A1816">
            <v>240102201</v>
          </cell>
          <cell r="B1816">
            <v>0</v>
          </cell>
        </row>
        <row r="1817">
          <cell r="A1817">
            <v>240102202</v>
          </cell>
          <cell r="B1817">
            <v>22</v>
          </cell>
        </row>
        <row r="1818">
          <cell r="A1818">
            <v>240102203</v>
          </cell>
          <cell r="B1818">
            <v>17</v>
          </cell>
        </row>
        <row r="1819">
          <cell r="A1819">
            <v>240102204</v>
          </cell>
          <cell r="B1819">
            <v>10</v>
          </cell>
        </row>
        <row r="1820">
          <cell r="A1820">
            <v>240102205</v>
          </cell>
          <cell r="B1820">
            <v>58</v>
          </cell>
        </row>
        <row r="1821">
          <cell r="A1821">
            <v>240102206</v>
          </cell>
          <cell r="B1821">
            <v>29</v>
          </cell>
        </row>
        <row r="1822">
          <cell r="A1822">
            <v>240102300</v>
          </cell>
          <cell r="B1822">
            <v>0</v>
          </cell>
        </row>
        <row r="1823">
          <cell r="A1823">
            <v>240102301</v>
          </cell>
          <cell r="B1823">
            <v>0</v>
          </cell>
        </row>
        <row r="1824">
          <cell r="A1824">
            <v>240102302</v>
          </cell>
          <cell r="B1824">
            <v>0</v>
          </cell>
        </row>
        <row r="1825">
          <cell r="A1825">
            <v>240102303</v>
          </cell>
          <cell r="B1825">
            <v>0</v>
          </cell>
        </row>
        <row r="1826">
          <cell r="A1826">
            <v>240102304</v>
          </cell>
          <cell r="B1826">
            <v>0</v>
          </cell>
        </row>
        <row r="1827">
          <cell r="A1827">
            <v>240102305</v>
          </cell>
          <cell r="B1827">
            <v>0</v>
          </cell>
        </row>
        <row r="1828">
          <cell r="A1828">
            <v>240102306</v>
          </cell>
          <cell r="B1828">
            <v>0</v>
          </cell>
        </row>
        <row r="1829">
          <cell r="A1829">
            <v>240102307</v>
          </cell>
          <cell r="B1829">
            <v>0</v>
          </cell>
        </row>
        <row r="1830">
          <cell r="A1830">
            <v>2401100</v>
          </cell>
          <cell r="B1830">
            <v>0</v>
          </cell>
        </row>
        <row r="1831">
          <cell r="A1831">
            <v>240110000</v>
          </cell>
          <cell r="B1831">
            <v>0</v>
          </cell>
        </row>
        <row r="1832">
          <cell r="A1832">
            <v>240110001</v>
          </cell>
          <cell r="B1832">
            <v>0</v>
          </cell>
        </row>
        <row r="1833">
          <cell r="A1833">
            <v>240110002</v>
          </cell>
          <cell r="B1833">
            <v>0</v>
          </cell>
        </row>
        <row r="1834">
          <cell r="A1834">
            <v>240110003</v>
          </cell>
          <cell r="B1834">
            <v>1</v>
          </cell>
        </row>
        <row r="1835">
          <cell r="A1835">
            <v>240110004</v>
          </cell>
          <cell r="B1835">
            <v>0</v>
          </cell>
        </row>
        <row r="1836">
          <cell r="A1836">
            <v>240110005</v>
          </cell>
          <cell r="B1836">
            <v>1</v>
          </cell>
        </row>
        <row r="1837">
          <cell r="A1837">
            <v>240110006</v>
          </cell>
          <cell r="B1837">
            <v>0</v>
          </cell>
        </row>
        <row r="1838">
          <cell r="A1838">
            <v>240110300</v>
          </cell>
          <cell r="B1838">
            <v>0</v>
          </cell>
        </row>
        <row r="1839">
          <cell r="A1839">
            <v>240110301</v>
          </cell>
          <cell r="B1839">
            <v>0</v>
          </cell>
        </row>
        <row r="1840">
          <cell r="A1840">
            <v>240110302</v>
          </cell>
          <cell r="B1840">
            <v>16</v>
          </cell>
        </row>
        <row r="1841">
          <cell r="A1841">
            <v>240110303</v>
          </cell>
          <cell r="B1841">
            <v>15</v>
          </cell>
        </row>
        <row r="1842">
          <cell r="A1842">
            <v>240110304</v>
          </cell>
          <cell r="B1842">
            <v>16</v>
          </cell>
        </row>
        <row r="1843">
          <cell r="A1843">
            <v>240110305</v>
          </cell>
          <cell r="B1843">
            <v>17</v>
          </cell>
        </row>
        <row r="1844">
          <cell r="A1844">
            <v>240110306</v>
          </cell>
          <cell r="B1844">
            <v>13</v>
          </cell>
        </row>
        <row r="1845">
          <cell r="A1845">
            <v>240112300</v>
          </cell>
          <cell r="B1845">
            <v>0</v>
          </cell>
        </row>
        <row r="1846">
          <cell r="A1846">
            <v>240112301</v>
          </cell>
          <cell r="B1846">
            <v>0</v>
          </cell>
        </row>
        <row r="1847">
          <cell r="A1847">
            <v>240112302</v>
          </cell>
          <cell r="B1847">
            <v>0</v>
          </cell>
        </row>
        <row r="1848">
          <cell r="A1848">
            <v>240112303</v>
          </cell>
          <cell r="B1848">
            <v>0</v>
          </cell>
        </row>
        <row r="1849">
          <cell r="A1849">
            <v>240112304</v>
          </cell>
          <cell r="B1849">
            <v>0</v>
          </cell>
        </row>
        <row r="1850">
          <cell r="A1850">
            <v>240112305</v>
          </cell>
          <cell r="B1850">
            <v>0</v>
          </cell>
        </row>
        <row r="1851">
          <cell r="A1851">
            <v>2401242</v>
          </cell>
          <cell r="B1851">
            <v>28</v>
          </cell>
        </row>
        <row r="1852">
          <cell r="A1852">
            <v>2401249</v>
          </cell>
          <cell r="B1852">
            <v>-1</v>
          </cell>
        </row>
        <row r="1853">
          <cell r="A1853">
            <v>240124900</v>
          </cell>
          <cell r="B1853">
            <v>-1</v>
          </cell>
        </row>
        <row r="1854">
          <cell r="A1854">
            <v>240124901</v>
          </cell>
          <cell r="B1854">
            <v>0</v>
          </cell>
        </row>
        <row r="1855">
          <cell r="A1855">
            <v>240129800</v>
          </cell>
          <cell r="B1855">
            <v>10</v>
          </cell>
        </row>
        <row r="1856">
          <cell r="A1856">
            <v>240129801</v>
          </cell>
          <cell r="B1856">
            <v>12</v>
          </cell>
        </row>
        <row r="1857">
          <cell r="A1857">
            <v>240129802</v>
          </cell>
          <cell r="B1857">
            <v>19</v>
          </cell>
        </row>
        <row r="1858">
          <cell r="A1858">
            <v>240129803</v>
          </cell>
          <cell r="B1858">
            <v>31</v>
          </cell>
        </row>
        <row r="1859">
          <cell r="A1859">
            <v>240129804</v>
          </cell>
          <cell r="B1859">
            <v>56</v>
          </cell>
        </row>
        <row r="1860">
          <cell r="A1860">
            <v>240129805</v>
          </cell>
          <cell r="B1860">
            <v>32</v>
          </cell>
        </row>
        <row r="1861">
          <cell r="A1861">
            <v>240129806</v>
          </cell>
          <cell r="B1861">
            <v>26</v>
          </cell>
        </row>
        <row r="1862">
          <cell r="A1862">
            <v>240129807</v>
          </cell>
          <cell r="B1862">
            <v>4</v>
          </cell>
        </row>
        <row r="1863">
          <cell r="A1863">
            <v>240135000</v>
          </cell>
          <cell r="B1863">
            <v>0</v>
          </cell>
        </row>
        <row r="1864">
          <cell r="A1864">
            <v>2401550</v>
          </cell>
          <cell r="B1864">
            <v>4</v>
          </cell>
        </row>
        <row r="1865">
          <cell r="A1865">
            <v>2401584</v>
          </cell>
          <cell r="B1865">
            <v>0</v>
          </cell>
        </row>
        <row r="1866">
          <cell r="A1866">
            <v>240158400</v>
          </cell>
          <cell r="B1866">
            <v>0</v>
          </cell>
        </row>
        <row r="1867">
          <cell r="A1867">
            <v>240158401</v>
          </cell>
          <cell r="B1867">
            <v>0</v>
          </cell>
        </row>
        <row r="1868">
          <cell r="A1868">
            <v>240158402</v>
          </cell>
          <cell r="B1868">
            <v>16</v>
          </cell>
        </row>
        <row r="1869">
          <cell r="A1869">
            <v>240158403</v>
          </cell>
          <cell r="B1869">
            <v>32</v>
          </cell>
        </row>
        <row r="1870">
          <cell r="A1870">
            <v>240158404</v>
          </cell>
          <cell r="B1870">
            <v>21</v>
          </cell>
        </row>
        <row r="1871">
          <cell r="A1871">
            <v>240158405</v>
          </cell>
          <cell r="B1871">
            <v>20</v>
          </cell>
        </row>
        <row r="1872">
          <cell r="A1872">
            <v>240158406</v>
          </cell>
          <cell r="B1872">
            <v>12</v>
          </cell>
        </row>
        <row r="1873">
          <cell r="A1873">
            <v>240158407</v>
          </cell>
          <cell r="B1873">
            <v>5</v>
          </cell>
        </row>
        <row r="1874">
          <cell r="A1874">
            <v>240158408</v>
          </cell>
          <cell r="B1874">
            <v>3</v>
          </cell>
        </row>
        <row r="1875">
          <cell r="A1875">
            <v>240158409</v>
          </cell>
          <cell r="B1875">
            <v>0</v>
          </cell>
        </row>
        <row r="1876">
          <cell r="A1876">
            <v>240158410</v>
          </cell>
          <cell r="B1876">
            <v>0</v>
          </cell>
        </row>
        <row r="1877">
          <cell r="A1877">
            <v>2401806</v>
          </cell>
          <cell r="B1877">
            <v>4</v>
          </cell>
        </row>
        <row r="1878">
          <cell r="A1878">
            <v>260100300</v>
          </cell>
          <cell r="B1878">
            <v>0</v>
          </cell>
        </row>
        <row r="1879">
          <cell r="A1879">
            <v>260100301</v>
          </cell>
          <cell r="B1879">
            <v>13</v>
          </cell>
        </row>
        <row r="1880">
          <cell r="A1880">
            <v>260100302</v>
          </cell>
          <cell r="B1880">
            <v>20</v>
          </cell>
        </row>
        <row r="1881">
          <cell r="A1881">
            <v>260100303</v>
          </cell>
          <cell r="B1881">
            <v>41</v>
          </cell>
        </row>
        <row r="1882">
          <cell r="A1882">
            <v>260100304</v>
          </cell>
          <cell r="B1882">
            <v>33</v>
          </cell>
        </row>
        <row r="1883">
          <cell r="A1883">
            <v>260100305</v>
          </cell>
          <cell r="B1883">
            <v>17</v>
          </cell>
        </row>
        <row r="1884">
          <cell r="A1884">
            <v>260100306</v>
          </cell>
          <cell r="B1884">
            <v>31</v>
          </cell>
        </row>
        <row r="1885">
          <cell r="A1885">
            <v>260100307</v>
          </cell>
          <cell r="B1885">
            <v>7</v>
          </cell>
        </row>
        <row r="1886">
          <cell r="A1886">
            <v>260100308</v>
          </cell>
          <cell r="B1886">
            <v>5</v>
          </cell>
        </row>
        <row r="1887">
          <cell r="A1887">
            <v>260100309</v>
          </cell>
          <cell r="B1887">
            <v>0</v>
          </cell>
        </row>
        <row r="1888">
          <cell r="A1888">
            <v>260100310</v>
          </cell>
          <cell r="B1888">
            <v>0</v>
          </cell>
        </row>
        <row r="1889">
          <cell r="A1889">
            <v>260100400</v>
          </cell>
          <cell r="B1889">
            <v>0</v>
          </cell>
        </row>
        <row r="1890">
          <cell r="A1890">
            <v>260100401</v>
          </cell>
          <cell r="B1890">
            <v>4</v>
          </cell>
        </row>
        <row r="1891">
          <cell r="A1891">
            <v>260100402</v>
          </cell>
          <cell r="B1891">
            <v>7</v>
          </cell>
        </row>
        <row r="1892">
          <cell r="A1892">
            <v>260100403</v>
          </cell>
          <cell r="B1892">
            <v>20</v>
          </cell>
        </row>
        <row r="1893">
          <cell r="A1893">
            <v>260100404</v>
          </cell>
          <cell r="B1893">
            <v>27</v>
          </cell>
        </row>
        <row r="1894">
          <cell r="A1894">
            <v>260100405</v>
          </cell>
          <cell r="B1894">
            <v>18</v>
          </cell>
        </row>
        <row r="1895">
          <cell r="A1895">
            <v>260100406</v>
          </cell>
          <cell r="B1895">
            <v>34</v>
          </cell>
        </row>
        <row r="1896">
          <cell r="A1896">
            <v>260100407</v>
          </cell>
          <cell r="B1896">
            <v>12</v>
          </cell>
        </row>
        <row r="1897">
          <cell r="A1897">
            <v>260100408</v>
          </cell>
          <cell r="B1897">
            <v>0</v>
          </cell>
        </row>
        <row r="1898">
          <cell r="A1898">
            <v>260100409</v>
          </cell>
          <cell r="B1898">
            <v>0</v>
          </cell>
        </row>
        <row r="1899">
          <cell r="A1899">
            <v>260100410</v>
          </cell>
          <cell r="B1899">
            <v>0</v>
          </cell>
        </row>
        <row r="1900">
          <cell r="A1900">
            <v>260149500</v>
          </cell>
          <cell r="B1900">
            <v>2</v>
          </cell>
        </row>
        <row r="1901">
          <cell r="A1901">
            <v>260149501</v>
          </cell>
          <cell r="B1901">
            <v>0</v>
          </cell>
        </row>
        <row r="1902">
          <cell r="A1902">
            <v>260149502</v>
          </cell>
          <cell r="B1902">
            <v>17</v>
          </cell>
        </row>
        <row r="1903">
          <cell r="A1903">
            <v>260149503</v>
          </cell>
          <cell r="B1903">
            <v>12</v>
          </cell>
        </row>
        <row r="1904">
          <cell r="A1904">
            <v>260149504</v>
          </cell>
          <cell r="B1904">
            <v>34</v>
          </cell>
        </row>
        <row r="1905">
          <cell r="A1905">
            <v>260149505</v>
          </cell>
          <cell r="B1905">
            <v>52</v>
          </cell>
        </row>
        <row r="1906">
          <cell r="A1906">
            <v>260149506</v>
          </cell>
          <cell r="B1906">
            <v>7</v>
          </cell>
        </row>
        <row r="1907">
          <cell r="A1907">
            <v>260175000</v>
          </cell>
          <cell r="B1907">
            <v>0</v>
          </cell>
        </row>
        <row r="1908">
          <cell r="A1908">
            <v>260175001</v>
          </cell>
          <cell r="B1908">
            <v>0</v>
          </cell>
        </row>
        <row r="1909">
          <cell r="A1909">
            <v>260175002</v>
          </cell>
          <cell r="B1909">
            <v>5</v>
          </cell>
        </row>
        <row r="1910">
          <cell r="A1910">
            <v>260175003</v>
          </cell>
          <cell r="B1910">
            <v>4</v>
          </cell>
        </row>
        <row r="1911">
          <cell r="A1911">
            <v>260175004</v>
          </cell>
          <cell r="B1911">
            <v>5</v>
          </cell>
        </row>
        <row r="1912">
          <cell r="A1912">
            <v>260175005</v>
          </cell>
          <cell r="B1912">
            <v>3</v>
          </cell>
        </row>
        <row r="1913">
          <cell r="A1913">
            <v>260175006</v>
          </cell>
          <cell r="B1913">
            <v>3</v>
          </cell>
        </row>
        <row r="1914">
          <cell r="A1914">
            <v>260175007</v>
          </cell>
          <cell r="B1914">
            <v>0</v>
          </cell>
        </row>
        <row r="1915">
          <cell r="A1915">
            <v>260175008</v>
          </cell>
          <cell r="B1915">
            <v>0</v>
          </cell>
        </row>
        <row r="1916">
          <cell r="A1916">
            <v>260175009</v>
          </cell>
          <cell r="B1916">
            <v>1</v>
          </cell>
        </row>
        <row r="1917">
          <cell r="A1917">
            <v>260175010</v>
          </cell>
          <cell r="B1917">
            <v>0</v>
          </cell>
        </row>
        <row r="1918">
          <cell r="A1918">
            <v>260190000</v>
          </cell>
          <cell r="B1918">
            <v>5</v>
          </cell>
        </row>
        <row r="1919">
          <cell r="A1919">
            <v>260190001</v>
          </cell>
          <cell r="B1919">
            <v>1</v>
          </cell>
        </row>
        <row r="1920">
          <cell r="A1920">
            <v>260190002</v>
          </cell>
          <cell r="B1920">
            <v>18</v>
          </cell>
        </row>
        <row r="1921">
          <cell r="A1921">
            <v>260190003</v>
          </cell>
          <cell r="B1921">
            <v>10</v>
          </cell>
        </row>
        <row r="1922">
          <cell r="A1922">
            <v>260190004</v>
          </cell>
          <cell r="B1922">
            <v>10</v>
          </cell>
        </row>
        <row r="1923">
          <cell r="A1923">
            <v>260190005</v>
          </cell>
          <cell r="B1923">
            <v>17</v>
          </cell>
        </row>
        <row r="1924">
          <cell r="A1924">
            <v>260190006</v>
          </cell>
          <cell r="B1924">
            <v>0</v>
          </cell>
        </row>
        <row r="1925">
          <cell r="A1925">
            <v>303113</v>
          </cell>
          <cell r="B1925">
            <v>0</v>
          </cell>
        </row>
        <row r="1926">
          <cell r="A1926">
            <v>303114</v>
          </cell>
          <cell r="B1926">
            <v>0</v>
          </cell>
        </row>
        <row r="1927">
          <cell r="A1927">
            <v>303123</v>
          </cell>
          <cell r="B1927">
            <v>0</v>
          </cell>
        </row>
        <row r="1928">
          <cell r="A1928">
            <v>303127</v>
          </cell>
          <cell r="B1928">
            <v>0</v>
          </cell>
        </row>
        <row r="1929">
          <cell r="A1929">
            <v>303129</v>
          </cell>
          <cell r="B1929">
            <v>0</v>
          </cell>
        </row>
        <row r="1930">
          <cell r="A1930">
            <v>303130</v>
          </cell>
          <cell r="B1930">
            <v>0</v>
          </cell>
        </row>
        <row r="1931">
          <cell r="A1931">
            <v>303674</v>
          </cell>
          <cell r="B1931">
            <v>0</v>
          </cell>
        </row>
        <row r="1932">
          <cell r="A1932">
            <v>303677</v>
          </cell>
          <cell r="B1932">
            <v>283</v>
          </cell>
        </row>
        <row r="1933">
          <cell r="A1933">
            <v>303902</v>
          </cell>
          <cell r="B1933">
            <v>0</v>
          </cell>
        </row>
        <row r="1934">
          <cell r="A1934">
            <v>307810</v>
          </cell>
          <cell r="B1934">
            <v>1</v>
          </cell>
        </row>
        <row r="1935">
          <cell r="A1935">
            <v>310194806</v>
          </cell>
          <cell r="B1935">
            <v>1</v>
          </cell>
        </row>
        <row r="1936">
          <cell r="A1936">
            <v>310194807</v>
          </cell>
          <cell r="B1936">
            <v>11</v>
          </cell>
        </row>
        <row r="1937">
          <cell r="A1937">
            <v>310194833</v>
          </cell>
          <cell r="B1937">
            <v>7</v>
          </cell>
        </row>
        <row r="1938">
          <cell r="A1938">
            <v>310194834</v>
          </cell>
          <cell r="B1938">
            <v>10</v>
          </cell>
        </row>
        <row r="1939">
          <cell r="A1939">
            <v>310194835</v>
          </cell>
          <cell r="B1939">
            <v>13</v>
          </cell>
        </row>
        <row r="1940">
          <cell r="A1940">
            <v>310194836</v>
          </cell>
          <cell r="B1940">
            <v>6</v>
          </cell>
        </row>
        <row r="1941">
          <cell r="A1941">
            <v>310194837</v>
          </cell>
          <cell r="B1941">
            <v>12</v>
          </cell>
        </row>
        <row r="1942">
          <cell r="A1942">
            <v>310194893</v>
          </cell>
          <cell r="B1942">
            <v>0</v>
          </cell>
        </row>
        <row r="1943">
          <cell r="A1943">
            <v>310194894</v>
          </cell>
          <cell r="B1943">
            <v>1</v>
          </cell>
        </row>
        <row r="1944">
          <cell r="A1944">
            <v>310194895</v>
          </cell>
          <cell r="B1944">
            <v>4</v>
          </cell>
        </row>
        <row r="1945">
          <cell r="A1945">
            <v>310194896</v>
          </cell>
          <cell r="B1945">
            <v>1</v>
          </cell>
        </row>
        <row r="1946">
          <cell r="A1946">
            <v>310194897</v>
          </cell>
          <cell r="B1946">
            <v>11</v>
          </cell>
        </row>
        <row r="1947">
          <cell r="A1947">
            <v>320787</v>
          </cell>
          <cell r="B1947">
            <v>1</v>
          </cell>
        </row>
        <row r="1948">
          <cell r="A1948">
            <v>401100</v>
          </cell>
          <cell r="B1948">
            <v>0</v>
          </cell>
        </row>
        <row r="1949">
          <cell r="A1949">
            <v>401103</v>
          </cell>
          <cell r="B1949">
            <v>0</v>
          </cell>
        </row>
        <row r="1950">
          <cell r="A1950">
            <v>401550</v>
          </cell>
          <cell r="B1950">
            <v>4</v>
          </cell>
        </row>
        <row r="1951">
          <cell r="A1951">
            <v>401806</v>
          </cell>
          <cell r="B1951">
            <v>4</v>
          </cell>
        </row>
        <row r="1952">
          <cell r="A1952">
            <v>412000336</v>
          </cell>
          <cell r="B1952">
            <v>26</v>
          </cell>
        </row>
        <row r="1953">
          <cell r="A1953">
            <v>412000338</v>
          </cell>
          <cell r="B1953">
            <v>31</v>
          </cell>
        </row>
        <row r="1954">
          <cell r="A1954">
            <v>412000340</v>
          </cell>
          <cell r="B1954">
            <v>31</v>
          </cell>
        </row>
        <row r="1955">
          <cell r="A1955">
            <v>412000342</v>
          </cell>
          <cell r="B1955">
            <v>23</v>
          </cell>
        </row>
        <row r="1956">
          <cell r="A1956">
            <v>412000344</v>
          </cell>
          <cell r="B1956">
            <v>32</v>
          </cell>
        </row>
        <row r="1957">
          <cell r="A1957">
            <v>412000452</v>
          </cell>
          <cell r="B1957">
            <v>0</v>
          </cell>
        </row>
        <row r="1958">
          <cell r="A1958">
            <v>412000454</v>
          </cell>
          <cell r="B1958">
            <v>11</v>
          </cell>
        </row>
        <row r="1959">
          <cell r="A1959">
            <v>412000456</v>
          </cell>
          <cell r="B1959">
            <v>0</v>
          </cell>
        </row>
        <row r="1960">
          <cell r="A1960">
            <v>412000546</v>
          </cell>
          <cell r="B1960">
            <v>23</v>
          </cell>
        </row>
        <row r="1961">
          <cell r="A1961">
            <v>412000548</v>
          </cell>
          <cell r="B1961">
            <v>27</v>
          </cell>
        </row>
        <row r="1962">
          <cell r="A1962">
            <v>412000550</v>
          </cell>
          <cell r="B1962">
            <v>9</v>
          </cell>
        </row>
        <row r="1963">
          <cell r="A1963">
            <v>412000652</v>
          </cell>
          <cell r="B1963">
            <v>10</v>
          </cell>
        </row>
        <row r="1964">
          <cell r="A1964">
            <v>412000654</v>
          </cell>
          <cell r="B1964">
            <v>8</v>
          </cell>
        </row>
        <row r="1965">
          <cell r="A1965">
            <v>412000656</v>
          </cell>
          <cell r="B1965">
            <v>0</v>
          </cell>
        </row>
        <row r="1966">
          <cell r="A1966">
            <v>412000734</v>
          </cell>
          <cell r="B1966">
            <v>13</v>
          </cell>
        </row>
        <row r="1967">
          <cell r="A1967">
            <v>412000736</v>
          </cell>
          <cell r="B1967">
            <v>16</v>
          </cell>
        </row>
        <row r="1968">
          <cell r="A1968">
            <v>412000738</v>
          </cell>
          <cell r="B1968">
            <v>7</v>
          </cell>
        </row>
        <row r="1969">
          <cell r="A1969">
            <v>412000740</v>
          </cell>
          <cell r="B1969">
            <v>0</v>
          </cell>
        </row>
        <row r="1970">
          <cell r="A1970">
            <v>412000742</v>
          </cell>
          <cell r="B1970">
            <v>4</v>
          </cell>
        </row>
        <row r="1971">
          <cell r="A1971">
            <v>412000744</v>
          </cell>
          <cell r="B1971">
            <v>1</v>
          </cell>
        </row>
        <row r="1972">
          <cell r="A1972">
            <v>412000800</v>
          </cell>
          <cell r="B1972">
            <v>0</v>
          </cell>
        </row>
        <row r="1973">
          <cell r="A1973">
            <v>412000846</v>
          </cell>
          <cell r="B1973">
            <v>22</v>
          </cell>
        </row>
        <row r="1974">
          <cell r="A1974">
            <v>412000848</v>
          </cell>
          <cell r="B1974">
            <v>22</v>
          </cell>
        </row>
        <row r="1975">
          <cell r="A1975">
            <v>412000850</v>
          </cell>
          <cell r="B1975">
            <v>8</v>
          </cell>
        </row>
        <row r="1976">
          <cell r="A1976">
            <v>412000934</v>
          </cell>
          <cell r="B1976">
            <v>9</v>
          </cell>
        </row>
        <row r="1977">
          <cell r="A1977">
            <v>412000936</v>
          </cell>
          <cell r="B1977">
            <v>7</v>
          </cell>
        </row>
        <row r="1978">
          <cell r="A1978">
            <v>412000938</v>
          </cell>
          <cell r="B1978">
            <v>10</v>
          </cell>
        </row>
        <row r="1979">
          <cell r="A1979">
            <v>412000940</v>
          </cell>
          <cell r="B1979">
            <v>2</v>
          </cell>
        </row>
        <row r="1980">
          <cell r="A1980">
            <v>412000942</v>
          </cell>
          <cell r="B1980">
            <v>10</v>
          </cell>
        </row>
        <row r="1981">
          <cell r="A1981">
            <v>412000944</v>
          </cell>
          <cell r="B1981">
            <v>0</v>
          </cell>
        </row>
        <row r="1982">
          <cell r="A1982">
            <v>412001046</v>
          </cell>
          <cell r="B1982">
            <v>0</v>
          </cell>
        </row>
        <row r="1983">
          <cell r="A1983">
            <v>412001048</v>
          </cell>
          <cell r="B1983">
            <v>3</v>
          </cell>
        </row>
        <row r="1984">
          <cell r="A1984">
            <v>412001050</v>
          </cell>
          <cell r="B1984">
            <v>0</v>
          </cell>
        </row>
        <row r="1985">
          <cell r="A1985">
            <v>412001132</v>
          </cell>
          <cell r="B1985">
            <v>0</v>
          </cell>
        </row>
        <row r="1986">
          <cell r="A1986">
            <v>412001134</v>
          </cell>
          <cell r="B1986">
            <v>0</v>
          </cell>
        </row>
        <row r="1987">
          <cell r="A1987">
            <v>412001136</v>
          </cell>
          <cell r="B1987">
            <v>1</v>
          </cell>
        </row>
        <row r="1988">
          <cell r="A1988">
            <v>412001138</v>
          </cell>
          <cell r="B1988">
            <v>3</v>
          </cell>
        </row>
        <row r="1989">
          <cell r="A1989">
            <v>412001140</v>
          </cell>
          <cell r="B1989">
            <v>5</v>
          </cell>
        </row>
        <row r="1990">
          <cell r="A1990">
            <v>412001142</v>
          </cell>
          <cell r="B1990">
            <v>1</v>
          </cell>
        </row>
        <row r="1991">
          <cell r="A1991">
            <v>412001144</v>
          </cell>
          <cell r="B1991">
            <v>0</v>
          </cell>
        </row>
        <row r="1992">
          <cell r="A1992">
            <v>412001200</v>
          </cell>
          <cell r="B1992">
            <v>0</v>
          </cell>
        </row>
        <row r="1993">
          <cell r="A1993">
            <v>412001246</v>
          </cell>
          <cell r="B1993">
            <v>1</v>
          </cell>
        </row>
        <row r="1994">
          <cell r="A1994">
            <v>412001248</v>
          </cell>
          <cell r="B1994">
            <v>5</v>
          </cell>
        </row>
        <row r="1995">
          <cell r="A1995">
            <v>412001250</v>
          </cell>
          <cell r="B1995">
            <v>1</v>
          </cell>
        </row>
        <row r="1996">
          <cell r="A1996">
            <v>412001300</v>
          </cell>
          <cell r="B1996">
            <v>0</v>
          </cell>
        </row>
        <row r="1997">
          <cell r="A1997">
            <v>412001352</v>
          </cell>
          <cell r="B1997">
            <v>0</v>
          </cell>
        </row>
        <row r="1998">
          <cell r="A1998">
            <v>412001354</v>
          </cell>
          <cell r="B1998">
            <v>1</v>
          </cell>
        </row>
        <row r="1999">
          <cell r="A1999">
            <v>412001356</v>
          </cell>
          <cell r="B1999">
            <v>0</v>
          </cell>
        </row>
        <row r="2000">
          <cell r="A2000">
            <v>412001532</v>
          </cell>
          <cell r="B2000">
            <v>0</v>
          </cell>
        </row>
        <row r="2001">
          <cell r="A2001">
            <v>412001534</v>
          </cell>
          <cell r="B2001">
            <v>0</v>
          </cell>
        </row>
        <row r="2002">
          <cell r="A2002">
            <v>412001536</v>
          </cell>
          <cell r="B2002">
            <v>0</v>
          </cell>
        </row>
        <row r="2003">
          <cell r="A2003">
            <v>412001538</v>
          </cell>
          <cell r="B2003">
            <v>13</v>
          </cell>
        </row>
        <row r="2004">
          <cell r="A2004">
            <v>412001540</v>
          </cell>
          <cell r="B2004">
            <v>0</v>
          </cell>
        </row>
        <row r="2005">
          <cell r="A2005">
            <v>412001542</v>
          </cell>
          <cell r="B2005">
            <v>0</v>
          </cell>
        </row>
        <row r="2006">
          <cell r="A2006">
            <v>412001544</v>
          </cell>
          <cell r="B2006">
            <v>25</v>
          </cell>
        </row>
        <row r="2007">
          <cell r="A2007">
            <v>412001548</v>
          </cell>
          <cell r="B2007">
            <v>0</v>
          </cell>
        </row>
        <row r="2008">
          <cell r="A2008">
            <v>412001646</v>
          </cell>
          <cell r="B2008">
            <v>5</v>
          </cell>
        </row>
        <row r="2009">
          <cell r="A2009">
            <v>412001850</v>
          </cell>
          <cell r="B2009">
            <v>0</v>
          </cell>
        </row>
        <row r="2010">
          <cell r="A2010">
            <v>412001852</v>
          </cell>
          <cell r="B2010">
            <v>0</v>
          </cell>
        </row>
        <row r="2011">
          <cell r="A2011">
            <v>412001854</v>
          </cell>
          <cell r="B2011">
            <v>0</v>
          </cell>
        </row>
        <row r="2012">
          <cell r="A2012">
            <v>412001856</v>
          </cell>
          <cell r="B2012">
            <v>0</v>
          </cell>
        </row>
        <row r="2013">
          <cell r="A2013">
            <v>412002032</v>
          </cell>
          <cell r="B2013">
            <v>0</v>
          </cell>
        </row>
        <row r="2014">
          <cell r="A2014">
            <v>412002034</v>
          </cell>
          <cell r="B2014">
            <v>0</v>
          </cell>
        </row>
        <row r="2015">
          <cell r="A2015">
            <v>412002036</v>
          </cell>
          <cell r="B2015">
            <v>0</v>
          </cell>
        </row>
        <row r="2016">
          <cell r="A2016">
            <v>412002038</v>
          </cell>
          <cell r="B2016">
            <v>0</v>
          </cell>
        </row>
        <row r="2017">
          <cell r="A2017">
            <v>412002040</v>
          </cell>
          <cell r="B2017">
            <v>0</v>
          </cell>
        </row>
        <row r="2018">
          <cell r="A2018">
            <v>412002042</v>
          </cell>
          <cell r="B2018">
            <v>0</v>
          </cell>
        </row>
        <row r="2019">
          <cell r="A2019">
            <v>412002044</v>
          </cell>
          <cell r="B2019">
            <v>0</v>
          </cell>
        </row>
        <row r="2020">
          <cell r="A2020">
            <v>412002146</v>
          </cell>
          <cell r="B2020">
            <v>0</v>
          </cell>
        </row>
        <row r="2021">
          <cell r="A2021">
            <v>412002148</v>
          </cell>
          <cell r="B2021">
            <v>0</v>
          </cell>
        </row>
        <row r="2022">
          <cell r="A2022">
            <v>412002150</v>
          </cell>
          <cell r="B2022">
            <v>0</v>
          </cell>
        </row>
        <row r="2023">
          <cell r="A2023">
            <v>412002352</v>
          </cell>
          <cell r="B2023">
            <v>0</v>
          </cell>
        </row>
        <row r="2024">
          <cell r="A2024">
            <v>412002354</v>
          </cell>
          <cell r="B2024">
            <v>0</v>
          </cell>
        </row>
        <row r="2025">
          <cell r="A2025">
            <v>412002356</v>
          </cell>
          <cell r="B2025">
            <v>0</v>
          </cell>
        </row>
        <row r="2026">
          <cell r="A2026">
            <v>412002432</v>
          </cell>
          <cell r="B2026">
            <v>0</v>
          </cell>
        </row>
        <row r="2027">
          <cell r="A2027">
            <v>412002434</v>
          </cell>
          <cell r="B2027">
            <v>0</v>
          </cell>
        </row>
        <row r="2028">
          <cell r="A2028">
            <v>412002436</v>
          </cell>
          <cell r="B2028">
            <v>0</v>
          </cell>
        </row>
        <row r="2029">
          <cell r="A2029">
            <v>412002438</v>
          </cell>
          <cell r="B2029">
            <v>0</v>
          </cell>
        </row>
        <row r="2030">
          <cell r="A2030">
            <v>412002440</v>
          </cell>
          <cell r="B2030">
            <v>0</v>
          </cell>
        </row>
        <row r="2031">
          <cell r="A2031">
            <v>412002442</v>
          </cell>
          <cell r="B2031">
            <v>0</v>
          </cell>
        </row>
        <row r="2032">
          <cell r="A2032">
            <v>412002444</v>
          </cell>
          <cell r="B2032">
            <v>3</v>
          </cell>
        </row>
        <row r="2033">
          <cell r="A2033">
            <v>412002546</v>
          </cell>
          <cell r="B2033">
            <v>15</v>
          </cell>
        </row>
        <row r="2034">
          <cell r="A2034">
            <v>412002548</v>
          </cell>
          <cell r="B2034">
            <v>17</v>
          </cell>
        </row>
        <row r="2035">
          <cell r="A2035">
            <v>412002550</v>
          </cell>
          <cell r="B2035">
            <v>4</v>
          </cell>
        </row>
        <row r="2036">
          <cell r="A2036">
            <v>412002652</v>
          </cell>
          <cell r="B2036">
            <v>0</v>
          </cell>
        </row>
        <row r="2037">
          <cell r="A2037">
            <v>412002654</v>
          </cell>
          <cell r="B2037">
            <v>0</v>
          </cell>
        </row>
        <row r="2038">
          <cell r="A2038">
            <v>412002656</v>
          </cell>
          <cell r="B2038">
            <v>0</v>
          </cell>
        </row>
        <row r="2039">
          <cell r="A2039">
            <v>412002734</v>
          </cell>
          <cell r="B2039">
            <v>0</v>
          </cell>
        </row>
        <row r="2040">
          <cell r="A2040">
            <v>412002736</v>
          </cell>
          <cell r="B2040">
            <v>0</v>
          </cell>
        </row>
        <row r="2041">
          <cell r="A2041">
            <v>412002738</v>
          </cell>
          <cell r="B2041">
            <v>0</v>
          </cell>
        </row>
        <row r="2042">
          <cell r="A2042">
            <v>412002740</v>
          </cell>
          <cell r="B2042">
            <v>13</v>
          </cell>
        </row>
        <row r="2043">
          <cell r="A2043">
            <v>412002742</v>
          </cell>
          <cell r="B2043">
            <v>14</v>
          </cell>
        </row>
        <row r="2044">
          <cell r="A2044">
            <v>412002744</v>
          </cell>
          <cell r="B2044">
            <v>12</v>
          </cell>
        </row>
        <row r="2045">
          <cell r="A2045">
            <v>412002846</v>
          </cell>
          <cell r="B2045">
            <v>13</v>
          </cell>
        </row>
        <row r="2046">
          <cell r="A2046">
            <v>412002848</v>
          </cell>
          <cell r="B2046">
            <v>8</v>
          </cell>
        </row>
        <row r="2047">
          <cell r="A2047">
            <v>412002850</v>
          </cell>
          <cell r="B2047">
            <v>5</v>
          </cell>
        </row>
        <row r="2048">
          <cell r="A2048">
            <v>412002952</v>
          </cell>
          <cell r="B2048">
            <v>0</v>
          </cell>
        </row>
        <row r="2049">
          <cell r="A2049">
            <v>412002954</v>
          </cell>
          <cell r="B2049">
            <v>0</v>
          </cell>
        </row>
        <row r="2050">
          <cell r="A2050">
            <v>412002956</v>
          </cell>
          <cell r="B2050">
            <v>0</v>
          </cell>
        </row>
        <row r="2051">
          <cell r="A2051">
            <v>412004234</v>
          </cell>
          <cell r="B2051">
            <v>0</v>
          </cell>
        </row>
        <row r="2052">
          <cell r="A2052">
            <v>412004236</v>
          </cell>
          <cell r="B2052">
            <v>6</v>
          </cell>
        </row>
        <row r="2053">
          <cell r="A2053">
            <v>412004238</v>
          </cell>
          <cell r="B2053">
            <v>3</v>
          </cell>
        </row>
        <row r="2054">
          <cell r="A2054">
            <v>412004240</v>
          </cell>
          <cell r="B2054">
            <v>0</v>
          </cell>
        </row>
        <row r="2055">
          <cell r="A2055">
            <v>412004242</v>
          </cell>
          <cell r="B2055">
            <v>0</v>
          </cell>
        </row>
        <row r="2056">
          <cell r="A2056">
            <v>412004244</v>
          </cell>
          <cell r="B2056">
            <v>0</v>
          </cell>
        </row>
        <row r="2057">
          <cell r="A2057">
            <v>412004346</v>
          </cell>
          <cell r="B2057">
            <v>2</v>
          </cell>
        </row>
        <row r="2058">
          <cell r="A2058">
            <v>412004348</v>
          </cell>
          <cell r="B2058">
            <v>1</v>
          </cell>
        </row>
        <row r="2059">
          <cell r="A2059">
            <v>412004350</v>
          </cell>
          <cell r="B2059">
            <v>0</v>
          </cell>
        </row>
        <row r="2060">
          <cell r="A2060">
            <v>412004558</v>
          </cell>
          <cell r="B2060">
            <v>0</v>
          </cell>
        </row>
        <row r="2061">
          <cell r="A2061">
            <v>412004560</v>
          </cell>
          <cell r="B2061">
            <v>0</v>
          </cell>
        </row>
        <row r="2062">
          <cell r="A2062">
            <v>412004562</v>
          </cell>
          <cell r="B2062">
            <v>0</v>
          </cell>
        </row>
        <row r="2063">
          <cell r="A2063">
            <v>4120058</v>
          </cell>
          <cell r="B2063">
            <v>0</v>
          </cell>
        </row>
        <row r="2064">
          <cell r="A2064">
            <v>412005834</v>
          </cell>
          <cell r="B2064">
            <v>36</v>
          </cell>
        </row>
        <row r="2065">
          <cell r="A2065">
            <v>412005836</v>
          </cell>
          <cell r="B2065">
            <v>44</v>
          </cell>
        </row>
        <row r="2066">
          <cell r="A2066">
            <v>412005838</v>
          </cell>
          <cell r="B2066">
            <v>11</v>
          </cell>
        </row>
        <row r="2067">
          <cell r="A2067">
            <v>412005840</v>
          </cell>
          <cell r="B2067">
            <v>49</v>
          </cell>
        </row>
        <row r="2068">
          <cell r="A2068">
            <v>412005842</v>
          </cell>
          <cell r="B2068">
            <v>24</v>
          </cell>
        </row>
        <row r="2069">
          <cell r="A2069">
            <v>412005844</v>
          </cell>
          <cell r="B2069">
            <v>24</v>
          </cell>
        </row>
        <row r="2070">
          <cell r="A2070">
            <v>412005946</v>
          </cell>
          <cell r="B2070">
            <v>3</v>
          </cell>
        </row>
        <row r="2071">
          <cell r="A2071">
            <v>412005948</v>
          </cell>
          <cell r="B2071">
            <v>29</v>
          </cell>
        </row>
        <row r="2072">
          <cell r="A2072">
            <v>412005950</v>
          </cell>
          <cell r="B2072">
            <v>3</v>
          </cell>
        </row>
        <row r="2073">
          <cell r="A2073">
            <v>412006052</v>
          </cell>
          <cell r="B2073">
            <v>0</v>
          </cell>
        </row>
        <row r="2074">
          <cell r="A2074">
            <v>412006054</v>
          </cell>
          <cell r="B2074">
            <v>14</v>
          </cell>
        </row>
        <row r="2075">
          <cell r="A2075">
            <v>412006056</v>
          </cell>
          <cell r="B2075">
            <v>0</v>
          </cell>
        </row>
        <row r="2076">
          <cell r="A2076">
            <v>412006158</v>
          </cell>
          <cell r="B2076">
            <v>0</v>
          </cell>
        </row>
        <row r="2077">
          <cell r="A2077">
            <v>412006160</v>
          </cell>
          <cell r="B2077">
            <v>0</v>
          </cell>
        </row>
        <row r="2078">
          <cell r="A2078">
            <v>412006162</v>
          </cell>
          <cell r="B2078">
            <v>0</v>
          </cell>
        </row>
        <row r="2079">
          <cell r="A2079">
            <v>412006234</v>
          </cell>
          <cell r="B2079">
            <v>27</v>
          </cell>
        </row>
        <row r="2080">
          <cell r="A2080">
            <v>412006236</v>
          </cell>
          <cell r="B2080">
            <v>57</v>
          </cell>
        </row>
        <row r="2081">
          <cell r="A2081">
            <v>412006238</v>
          </cell>
          <cell r="B2081">
            <v>55</v>
          </cell>
        </row>
        <row r="2082">
          <cell r="A2082">
            <v>412006240</v>
          </cell>
          <cell r="B2082">
            <v>2</v>
          </cell>
        </row>
        <row r="2083">
          <cell r="A2083">
            <v>412006242</v>
          </cell>
          <cell r="B2083">
            <v>8</v>
          </cell>
        </row>
        <row r="2084">
          <cell r="A2084">
            <v>412006244</v>
          </cell>
          <cell r="B2084">
            <v>53</v>
          </cell>
        </row>
        <row r="2085">
          <cell r="A2085">
            <v>412006346</v>
          </cell>
          <cell r="B2085">
            <v>28</v>
          </cell>
        </row>
        <row r="2086">
          <cell r="A2086">
            <v>412006348</v>
          </cell>
          <cell r="B2086">
            <v>26</v>
          </cell>
        </row>
        <row r="2087">
          <cell r="A2087">
            <v>412006350</v>
          </cell>
          <cell r="B2087">
            <v>11</v>
          </cell>
        </row>
        <row r="2088">
          <cell r="A2088">
            <v>412006452</v>
          </cell>
          <cell r="B2088">
            <v>7</v>
          </cell>
        </row>
        <row r="2089">
          <cell r="A2089">
            <v>412006454</v>
          </cell>
          <cell r="B2089">
            <v>13</v>
          </cell>
        </row>
        <row r="2090">
          <cell r="A2090">
            <v>412006456</v>
          </cell>
          <cell r="B2090">
            <v>2</v>
          </cell>
        </row>
        <row r="2091">
          <cell r="A2091">
            <v>412006558</v>
          </cell>
          <cell r="B2091">
            <v>0</v>
          </cell>
        </row>
        <row r="2092">
          <cell r="A2092">
            <v>412006560</v>
          </cell>
          <cell r="B2092">
            <v>0</v>
          </cell>
        </row>
        <row r="2093">
          <cell r="A2093">
            <v>412006562</v>
          </cell>
          <cell r="B2093">
            <v>0</v>
          </cell>
        </row>
        <row r="2094">
          <cell r="A2094">
            <v>412006564</v>
          </cell>
          <cell r="B2094">
            <v>0</v>
          </cell>
        </row>
        <row r="2095">
          <cell r="A2095">
            <v>412006566</v>
          </cell>
          <cell r="B2095">
            <v>0</v>
          </cell>
        </row>
        <row r="2096">
          <cell r="A2096">
            <v>412006634</v>
          </cell>
          <cell r="B2096">
            <v>0</v>
          </cell>
        </row>
        <row r="2097">
          <cell r="A2097">
            <v>412006636</v>
          </cell>
          <cell r="B2097">
            <v>0</v>
          </cell>
        </row>
        <row r="2098">
          <cell r="A2098">
            <v>412006638</v>
          </cell>
          <cell r="B2098">
            <v>0</v>
          </cell>
        </row>
        <row r="2099">
          <cell r="A2099">
            <v>412006640</v>
          </cell>
          <cell r="B2099">
            <v>0</v>
          </cell>
        </row>
        <row r="2100">
          <cell r="A2100">
            <v>412006642</v>
          </cell>
          <cell r="B2100">
            <v>0</v>
          </cell>
        </row>
        <row r="2101">
          <cell r="A2101">
            <v>412006644</v>
          </cell>
          <cell r="B2101">
            <v>0</v>
          </cell>
        </row>
        <row r="2102">
          <cell r="A2102">
            <v>412006746</v>
          </cell>
          <cell r="B2102">
            <v>0</v>
          </cell>
        </row>
        <row r="2103">
          <cell r="A2103">
            <v>412006748</v>
          </cell>
          <cell r="B2103">
            <v>0</v>
          </cell>
        </row>
        <row r="2104">
          <cell r="A2104">
            <v>412006750</v>
          </cell>
          <cell r="B2104">
            <v>7</v>
          </cell>
        </row>
        <row r="2105">
          <cell r="A2105">
            <v>412006852</v>
          </cell>
          <cell r="B2105">
            <v>9</v>
          </cell>
        </row>
        <row r="2106">
          <cell r="A2106">
            <v>412006854</v>
          </cell>
          <cell r="B2106">
            <v>2</v>
          </cell>
        </row>
        <row r="2107">
          <cell r="A2107">
            <v>412006856</v>
          </cell>
          <cell r="B2107">
            <v>8</v>
          </cell>
        </row>
        <row r="2108">
          <cell r="A2108">
            <v>412006958</v>
          </cell>
          <cell r="B2108">
            <v>4</v>
          </cell>
        </row>
        <row r="2109">
          <cell r="A2109">
            <v>412006960</v>
          </cell>
          <cell r="B2109">
            <v>0</v>
          </cell>
        </row>
        <row r="2110">
          <cell r="A2110">
            <v>412006962</v>
          </cell>
          <cell r="B2110">
            <v>0</v>
          </cell>
        </row>
        <row r="2111">
          <cell r="A2111">
            <v>412006964</v>
          </cell>
          <cell r="B2111">
            <v>0</v>
          </cell>
        </row>
        <row r="2112">
          <cell r="A2112">
            <v>412006966</v>
          </cell>
          <cell r="B2112">
            <v>0</v>
          </cell>
        </row>
        <row r="2113">
          <cell r="A2113">
            <v>412010034</v>
          </cell>
          <cell r="B2113">
            <v>2</v>
          </cell>
        </row>
        <row r="2114">
          <cell r="A2114">
            <v>412010036</v>
          </cell>
          <cell r="B2114">
            <v>6</v>
          </cell>
        </row>
        <row r="2115">
          <cell r="A2115">
            <v>412010038</v>
          </cell>
          <cell r="B2115">
            <v>11</v>
          </cell>
        </row>
        <row r="2116">
          <cell r="A2116">
            <v>412010040</v>
          </cell>
          <cell r="B2116">
            <v>20</v>
          </cell>
        </row>
        <row r="2117">
          <cell r="A2117">
            <v>412010042</v>
          </cell>
          <cell r="B2117">
            <v>11</v>
          </cell>
        </row>
        <row r="2118">
          <cell r="A2118">
            <v>412010044</v>
          </cell>
          <cell r="B2118">
            <v>27</v>
          </cell>
        </row>
        <row r="2119">
          <cell r="A2119">
            <v>412010146</v>
          </cell>
          <cell r="B2119">
            <v>10</v>
          </cell>
        </row>
        <row r="2120">
          <cell r="A2120">
            <v>412010148</v>
          </cell>
          <cell r="B2120">
            <v>11</v>
          </cell>
        </row>
        <row r="2121">
          <cell r="A2121">
            <v>412010150</v>
          </cell>
          <cell r="B2121">
            <v>7</v>
          </cell>
        </row>
        <row r="2122">
          <cell r="A2122">
            <v>412010352</v>
          </cell>
          <cell r="B2122">
            <v>18</v>
          </cell>
        </row>
        <row r="2123">
          <cell r="A2123">
            <v>412010354</v>
          </cell>
          <cell r="B2123">
            <v>1</v>
          </cell>
        </row>
        <row r="2124">
          <cell r="A2124">
            <v>412010356</v>
          </cell>
          <cell r="B2124">
            <v>2</v>
          </cell>
        </row>
        <row r="2125">
          <cell r="A2125">
            <v>412010458</v>
          </cell>
          <cell r="B2125">
            <v>0</v>
          </cell>
        </row>
        <row r="2126">
          <cell r="A2126">
            <v>412010460</v>
          </cell>
          <cell r="B2126">
            <v>4</v>
          </cell>
        </row>
        <row r="2127">
          <cell r="A2127">
            <v>412010634</v>
          </cell>
          <cell r="B2127">
            <v>0</v>
          </cell>
        </row>
        <row r="2128">
          <cell r="A2128">
            <v>412010636</v>
          </cell>
          <cell r="B2128">
            <v>0</v>
          </cell>
        </row>
        <row r="2129">
          <cell r="A2129">
            <v>412010638</v>
          </cell>
          <cell r="B2129">
            <v>0</v>
          </cell>
        </row>
        <row r="2130">
          <cell r="A2130">
            <v>412010640</v>
          </cell>
          <cell r="B2130">
            <v>0</v>
          </cell>
        </row>
        <row r="2131">
          <cell r="A2131">
            <v>412010642</v>
          </cell>
          <cell r="B2131">
            <v>0</v>
          </cell>
        </row>
        <row r="2132">
          <cell r="A2132">
            <v>412010644</v>
          </cell>
          <cell r="B2132">
            <v>0</v>
          </cell>
        </row>
        <row r="2133">
          <cell r="A2133">
            <v>412010746</v>
          </cell>
          <cell r="B2133">
            <v>0</v>
          </cell>
        </row>
        <row r="2134">
          <cell r="A2134">
            <v>412010748</v>
          </cell>
          <cell r="B2134">
            <v>0</v>
          </cell>
        </row>
        <row r="2135">
          <cell r="A2135">
            <v>412010750</v>
          </cell>
          <cell r="B2135">
            <v>0</v>
          </cell>
        </row>
        <row r="2136">
          <cell r="A2136">
            <v>412011034</v>
          </cell>
          <cell r="B2136">
            <v>14</v>
          </cell>
        </row>
        <row r="2137">
          <cell r="A2137">
            <v>412011036</v>
          </cell>
          <cell r="B2137">
            <v>0</v>
          </cell>
        </row>
        <row r="2138">
          <cell r="A2138">
            <v>412011038</v>
          </cell>
          <cell r="B2138">
            <v>3</v>
          </cell>
        </row>
        <row r="2139">
          <cell r="A2139">
            <v>412011040</v>
          </cell>
          <cell r="B2139">
            <v>3</v>
          </cell>
        </row>
        <row r="2140">
          <cell r="A2140">
            <v>412011042</v>
          </cell>
          <cell r="B2140">
            <v>0</v>
          </cell>
        </row>
        <row r="2141">
          <cell r="A2141">
            <v>412011044</v>
          </cell>
          <cell r="B2141">
            <v>2</v>
          </cell>
        </row>
        <row r="2142">
          <cell r="A2142">
            <v>412011152</v>
          </cell>
          <cell r="B2142">
            <v>3</v>
          </cell>
        </row>
        <row r="2143">
          <cell r="A2143">
            <v>412011154</v>
          </cell>
          <cell r="B2143">
            <v>1</v>
          </cell>
        </row>
        <row r="2144">
          <cell r="A2144">
            <v>412011156</v>
          </cell>
          <cell r="B2144">
            <v>0</v>
          </cell>
        </row>
        <row r="2145">
          <cell r="A2145">
            <v>412011546</v>
          </cell>
          <cell r="B2145">
            <v>22</v>
          </cell>
        </row>
        <row r="2146">
          <cell r="A2146">
            <v>412011548</v>
          </cell>
          <cell r="B2146">
            <v>32</v>
          </cell>
        </row>
        <row r="2147">
          <cell r="A2147">
            <v>412011550</v>
          </cell>
          <cell r="B2147">
            <v>36</v>
          </cell>
        </row>
        <row r="2148">
          <cell r="A2148">
            <v>412012034</v>
          </cell>
          <cell r="B2148">
            <v>0</v>
          </cell>
        </row>
        <row r="2149">
          <cell r="A2149">
            <v>412012036</v>
          </cell>
          <cell r="B2149">
            <v>0</v>
          </cell>
        </row>
        <row r="2150">
          <cell r="A2150">
            <v>412012038</v>
          </cell>
          <cell r="B2150">
            <v>0</v>
          </cell>
        </row>
        <row r="2151">
          <cell r="A2151">
            <v>412012040</v>
          </cell>
          <cell r="B2151">
            <v>0</v>
          </cell>
        </row>
        <row r="2152">
          <cell r="A2152">
            <v>412012042</v>
          </cell>
          <cell r="B2152">
            <v>0</v>
          </cell>
        </row>
        <row r="2153">
          <cell r="A2153">
            <v>412012044</v>
          </cell>
          <cell r="B2153">
            <v>0</v>
          </cell>
        </row>
        <row r="2154">
          <cell r="A2154">
            <v>412012146</v>
          </cell>
          <cell r="B2154">
            <v>0</v>
          </cell>
        </row>
        <row r="2155">
          <cell r="A2155">
            <v>412012148</v>
          </cell>
          <cell r="B2155">
            <v>0</v>
          </cell>
        </row>
        <row r="2156">
          <cell r="A2156">
            <v>412012150</v>
          </cell>
          <cell r="B2156">
            <v>0</v>
          </cell>
        </row>
        <row r="2157">
          <cell r="A2157">
            <v>412012352</v>
          </cell>
          <cell r="B2157">
            <v>0</v>
          </cell>
        </row>
        <row r="2158">
          <cell r="A2158">
            <v>412012354</v>
          </cell>
          <cell r="B2158">
            <v>0</v>
          </cell>
        </row>
        <row r="2159">
          <cell r="A2159">
            <v>412012356</v>
          </cell>
          <cell r="B2159">
            <v>0</v>
          </cell>
        </row>
        <row r="2160">
          <cell r="A2160">
            <v>412014240</v>
          </cell>
          <cell r="B2160">
            <v>0</v>
          </cell>
        </row>
        <row r="2161">
          <cell r="A2161">
            <v>412015034</v>
          </cell>
          <cell r="B2161">
            <v>0</v>
          </cell>
        </row>
        <row r="2162">
          <cell r="A2162">
            <v>412015036</v>
          </cell>
          <cell r="B2162">
            <v>0</v>
          </cell>
        </row>
        <row r="2163">
          <cell r="A2163">
            <v>412015038</v>
          </cell>
          <cell r="B2163">
            <v>0</v>
          </cell>
        </row>
        <row r="2164">
          <cell r="A2164">
            <v>412020044</v>
          </cell>
          <cell r="B2164">
            <v>1</v>
          </cell>
        </row>
        <row r="2165">
          <cell r="A2165">
            <v>412022052</v>
          </cell>
          <cell r="B2165">
            <v>7</v>
          </cell>
        </row>
        <row r="2166">
          <cell r="A2166">
            <v>412022054</v>
          </cell>
          <cell r="B2166">
            <v>0</v>
          </cell>
        </row>
        <row r="2167">
          <cell r="A2167">
            <v>412022056</v>
          </cell>
          <cell r="B2167">
            <v>0</v>
          </cell>
        </row>
        <row r="2168">
          <cell r="A2168">
            <v>412022158</v>
          </cell>
          <cell r="B2168">
            <v>0</v>
          </cell>
        </row>
        <row r="2169">
          <cell r="A2169">
            <v>412022160</v>
          </cell>
          <cell r="B2169">
            <v>0</v>
          </cell>
        </row>
        <row r="2170">
          <cell r="A2170">
            <v>412022162</v>
          </cell>
          <cell r="B2170">
            <v>0</v>
          </cell>
        </row>
        <row r="2171">
          <cell r="A2171">
            <v>412023258</v>
          </cell>
          <cell r="B2171">
            <v>10</v>
          </cell>
        </row>
        <row r="2172">
          <cell r="A2172">
            <v>412023260</v>
          </cell>
          <cell r="B2172">
            <v>0</v>
          </cell>
        </row>
        <row r="2173">
          <cell r="A2173">
            <v>412023262</v>
          </cell>
          <cell r="B2173">
            <v>0</v>
          </cell>
        </row>
        <row r="2174">
          <cell r="A2174">
            <v>412023634</v>
          </cell>
          <cell r="B2174">
            <v>0</v>
          </cell>
        </row>
        <row r="2175">
          <cell r="A2175">
            <v>412023636</v>
          </cell>
          <cell r="B2175">
            <v>0</v>
          </cell>
        </row>
        <row r="2176">
          <cell r="A2176">
            <v>412023638</v>
          </cell>
          <cell r="B2176">
            <v>0</v>
          </cell>
        </row>
        <row r="2177">
          <cell r="A2177">
            <v>412023640</v>
          </cell>
          <cell r="B2177">
            <v>1</v>
          </cell>
        </row>
        <row r="2178">
          <cell r="A2178">
            <v>412023642</v>
          </cell>
          <cell r="B2178">
            <v>0</v>
          </cell>
        </row>
        <row r="2179">
          <cell r="A2179">
            <v>412023644</v>
          </cell>
          <cell r="B2179">
            <v>0</v>
          </cell>
        </row>
        <row r="2180">
          <cell r="A2180">
            <v>412023746</v>
          </cell>
          <cell r="B2180">
            <v>0</v>
          </cell>
        </row>
        <row r="2181">
          <cell r="A2181">
            <v>412023748</v>
          </cell>
          <cell r="B2181">
            <v>2</v>
          </cell>
        </row>
        <row r="2182">
          <cell r="A2182">
            <v>412023750</v>
          </cell>
          <cell r="B2182">
            <v>0</v>
          </cell>
        </row>
        <row r="2183">
          <cell r="A2183">
            <v>412023852</v>
          </cell>
          <cell r="B2183">
            <v>0</v>
          </cell>
        </row>
        <row r="2184">
          <cell r="A2184">
            <v>412023854</v>
          </cell>
          <cell r="B2184">
            <v>0</v>
          </cell>
        </row>
        <row r="2185">
          <cell r="A2185">
            <v>412023856</v>
          </cell>
          <cell r="B2185">
            <v>0</v>
          </cell>
        </row>
        <row r="2186">
          <cell r="A2186">
            <v>412024534</v>
          </cell>
          <cell r="B2186">
            <v>0</v>
          </cell>
        </row>
        <row r="2187">
          <cell r="A2187">
            <v>412024536</v>
          </cell>
          <cell r="B2187">
            <v>2</v>
          </cell>
        </row>
        <row r="2188">
          <cell r="A2188">
            <v>412024538</v>
          </cell>
          <cell r="B2188">
            <v>0</v>
          </cell>
        </row>
        <row r="2189">
          <cell r="A2189">
            <v>412024540</v>
          </cell>
          <cell r="B2189">
            <v>0</v>
          </cell>
        </row>
        <row r="2190">
          <cell r="A2190">
            <v>412024542</v>
          </cell>
          <cell r="B2190">
            <v>1</v>
          </cell>
        </row>
        <row r="2191">
          <cell r="A2191">
            <v>412024544</v>
          </cell>
          <cell r="B2191">
            <v>9</v>
          </cell>
        </row>
        <row r="2192">
          <cell r="A2192">
            <v>412024646</v>
          </cell>
          <cell r="B2192">
            <v>0</v>
          </cell>
        </row>
        <row r="2193">
          <cell r="A2193">
            <v>412024648</v>
          </cell>
          <cell r="B2193">
            <v>0</v>
          </cell>
        </row>
        <row r="2194">
          <cell r="A2194">
            <v>412027034</v>
          </cell>
          <cell r="B2194">
            <v>0</v>
          </cell>
        </row>
        <row r="2195">
          <cell r="A2195">
            <v>412027036</v>
          </cell>
          <cell r="B2195">
            <v>2</v>
          </cell>
        </row>
        <row r="2196">
          <cell r="A2196">
            <v>412027038</v>
          </cell>
          <cell r="B2196">
            <v>4</v>
          </cell>
        </row>
        <row r="2197">
          <cell r="A2197">
            <v>412027040</v>
          </cell>
          <cell r="B2197">
            <v>7</v>
          </cell>
        </row>
        <row r="2198">
          <cell r="A2198">
            <v>412027042</v>
          </cell>
          <cell r="B2198">
            <v>8</v>
          </cell>
        </row>
        <row r="2199">
          <cell r="A2199">
            <v>412027044</v>
          </cell>
          <cell r="B2199">
            <v>6</v>
          </cell>
        </row>
        <row r="2200">
          <cell r="A2200">
            <v>412027146</v>
          </cell>
          <cell r="B2200">
            <v>5</v>
          </cell>
        </row>
        <row r="2201">
          <cell r="A2201">
            <v>412027148</v>
          </cell>
          <cell r="B2201">
            <v>3</v>
          </cell>
        </row>
        <row r="2202">
          <cell r="A2202">
            <v>412027150</v>
          </cell>
          <cell r="B2202">
            <v>3</v>
          </cell>
        </row>
        <row r="2203">
          <cell r="A2203">
            <v>412027252</v>
          </cell>
          <cell r="B2203">
            <v>2</v>
          </cell>
        </row>
        <row r="2204">
          <cell r="A2204">
            <v>412027254</v>
          </cell>
          <cell r="B2204">
            <v>2</v>
          </cell>
        </row>
        <row r="2205">
          <cell r="A2205">
            <v>412027256</v>
          </cell>
          <cell r="B2205">
            <v>0</v>
          </cell>
        </row>
        <row r="2206">
          <cell r="A2206">
            <v>412033446</v>
          </cell>
          <cell r="B2206">
            <v>12</v>
          </cell>
        </row>
        <row r="2207">
          <cell r="A2207">
            <v>412033448</v>
          </cell>
          <cell r="B2207">
            <v>14</v>
          </cell>
        </row>
        <row r="2208">
          <cell r="A2208">
            <v>412033450</v>
          </cell>
          <cell r="B2208">
            <v>0</v>
          </cell>
        </row>
        <row r="2209">
          <cell r="A2209">
            <v>412033552</v>
          </cell>
          <cell r="B2209">
            <v>0</v>
          </cell>
        </row>
        <row r="2210">
          <cell r="A2210">
            <v>412033554</v>
          </cell>
          <cell r="B2210">
            <v>3</v>
          </cell>
        </row>
        <row r="2211">
          <cell r="A2211">
            <v>412033556</v>
          </cell>
          <cell r="B2211">
            <v>1</v>
          </cell>
        </row>
        <row r="2212">
          <cell r="A2212">
            <v>412040034</v>
          </cell>
          <cell r="B2212">
            <v>0</v>
          </cell>
        </row>
        <row r="2213">
          <cell r="A2213">
            <v>412040036</v>
          </cell>
          <cell r="B2213">
            <v>0</v>
          </cell>
        </row>
        <row r="2214">
          <cell r="A2214">
            <v>412040038</v>
          </cell>
          <cell r="B2214">
            <v>0</v>
          </cell>
        </row>
        <row r="2215">
          <cell r="A2215">
            <v>412040040</v>
          </cell>
          <cell r="B2215">
            <v>0</v>
          </cell>
        </row>
        <row r="2216">
          <cell r="A2216">
            <v>412040042</v>
          </cell>
          <cell r="B2216">
            <v>0</v>
          </cell>
        </row>
        <row r="2217">
          <cell r="A2217">
            <v>412040044</v>
          </cell>
          <cell r="B2217">
            <v>2</v>
          </cell>
        </row>
        <row r="2218">
          <cell r="A2218">
            <v>412040146</v>
          </cell>
          <cell r="B2218">
            <v>0</v>
          </cell>
        </row>
        <row r="2219">
          <cell r="A2219">
            <v>412040148</v>
          </cell>
          <cell r="B2219">
            <v>0</v>
          </cell>
        </row>
        <row r="2220">
          <cell r="A2220">
            <v>412054446</v>
          </cell>
          <cell r="B2220">
            <v>10</v>
          </cell>
        </row>
        <row r="2221">
          <cell r="A2221">
            <v>412054448</v>
          </cell>
          <cell r="B2221">
            <v>18</v>
          </cell>
        </row>
        <row r="2222">
          <cell r="A2222">
            <v>412054450</v>
          </cell>
          <cell r="B2222">
            <v>0</v>
          </cell>
        </row>
        <row r="2223">
          <cell r="A2223">
            <v>412054558</v>
          </cell>
          <cell r="B2223">
            <v>0</v>
          </cell>
        </row>
        <row r="2224">
          <cell r="A2224">
            <v>412054560</v>
          </cell>
          <cell r="B2224">
            <v>0</v>
          </cell>
        </row>
        <row r="2225">
          <cell r="A2225">
            <v>412054562</v>
          </cell>
          <cell r="B2225">
            <v>2</v>
          </cell>
        </row>
        <row r="2226">
          <cell r="A2226">
            <v>412056734</v>
          </cell>
          <cell r="B2226">
            <v>11</v>
          </cell>
        </row>
        <row r="2227">
          <cell r="A2227">
            <v>412056736</v>
          </cell>
          <cell r="B2227">
            <v>15</v>
          </cell>
        </row>
        <row r="2228">
          <cell r="A2228">
            <v>412056738</v>
          </cell>
          <cell r="B2228">
            <v>21</v>
          </cell>
        </row>
        <row r="2229">
          <cell r="A2229">
            <v>412056740</v>
          </cell>
          <cell r="B2229">
            <v>15</v>
          </cell>
        </row>
        <row r="2230">
          <cell r="A2230">
            <v>412056742</v>
          </cell>
          <cell r="B2230">
            <v>11</v>
          </cell>
        </row>
        <row r="2231">
          <cell r="A2231">
            <v>412056744</v>
          </cell>
          <cell r="B2231">
            <v>18</v>
          </cell>
        </row>
        <row r="2232">
          <cell r="A2232">
            <v>412056846</v>
          </cell>
          <cell r="B2232">
            <v>11</v>
          </cell>
        </row>
        <row r="2233">
          <cell r="A2233">
            <v>412056848</v>
          </cell>
          <cell r="B2233">
            <v>19</v>
          </cell>
        </row>
        <row r="2234">
          <cell r="A2234">
            <v>412056850</v>
          </cell>
          <cell r="B2234">
            <v>0</v>
          </cell>
        </row>
        <row r="2235">
          <cell r="A2235">
            <v>412056952</v>
          </cell>
          <cell r="B2235">
            <v>0</v>
          </cell>
        </row>
        <row r="2236">
          <cell r="A2236">
            <v>412056954</v>
          </cell>
          <cell r="B2236">
            <v>0</v>
          </cell>
        </row>
        <row r="2237">
          <cell r="A2237">
            <v>412056956</v>
          </cell>
          <cell r="B2237">
            <v>0</v>
          </cell>
        </row>
        <row r="2238">
          <cell r="A2238">
            <v>412060034</v>
          </cell>
          <cell r="B2238">
            <v>0</v>
          </cell>
        </row>
        <row r="2239">
          <cell r="A2239">
            <v>412060036</v>
          </cell>
          <cell r="B2239">
            <v>0</v>
          </cell>
        </row>
        <row r="2240">
          <cell r="A2240">
            <v>412060038</v>
          </cell>
          <cell r="B2240">
            <v>2</v>
          </cell>
        </row>
        <row r="2241">
          <cell r="A2241">
            <v>412060040</v>
          </cell>
          <cell r="B2241">
            <v>6</v>
          </cell>
        </row>
        <row r="2242">
          <cell r="A2242">
            <v>412060042</v>
          </cell>
          <cell r="B2242">
            <v>3</v>
          </cell>
        </row>
        <row r="2243">
          <cell r="A2243">
            <v>412060044</v>
          </cell>
          <cell r="B2243">
            <v>0</v>
          </cell>
        </row>
        <row r="2244">
          <cell r="A2244">
            <v>412060146</v>
          </cell>
          <cell r="B2244">
            <v>0</v>
          </cell>
        </row>
        <row r="2245">
          <cell r="A2245">
            <v>412060148</v>
          </cell>
          <cell r="B2245">
            <v>0</v>
          </cell>
        </row>
        <row r="2246">
          <cell r="A2246">
            <v>412060150</v>
          </cell>
          <cell r="B2246">
            <v>0</v>
          </cell>
        </row>
        <row r="2247">
          <cell r="A2247">
            <v>412062546</v>
          </cell>
          <cell r="B2247">
            <v>9</v>
          </cell>
        </row>
        <row r="2248">
          <cell r="A2248">
            <v>412062548</v>
          </cell>
          <cell r="B2248">
            <v>9</v>
          </cell>
        </row>
        <row r="2249">
          <cell r="A2249">
            <v>412062550</v>
          </cell>
          <cell r="B2249">
            <v>7</v>
          </cell>
        </row>
        <row r="2250">
          <cell r="A2250">
            <v>412062752</v>
          </cell>
          <cell r="B2250">
            <v>0</v>
          </cell>
        </row>
        <row r="2251">
          <cell r="A2251">
            <v>412062754</v>
          </cell>
          <cell r="B2251">
            <v>1</v>
          </cell>
        </row>
        <row r="2252">
          <cell r="A2252">
            <v>412062858</v>
          </cell>
          <cell r="B2252">
            <v>0</v>
          </cell>
        </row>
        <row r="2253">
          <cell r="A2253">
            <v>412062860</v>
          </cell>
          <cell r="B2253">
            <v>0</v>
          </cell>
        </row>
        <row r="2254">
          <cell r="A2254">
            <v>412062862</v>
          </cell>
          <cell r="B2254">
            <v>0</v>
          </cell>
        </row>
        <row r="2255">
          <cell r="A2255">
            <v>412067034</v>
          </cell>
          <cell r="B2255">
            <v>0</v>
          </cell>
        </row>
        <row r="2256">
          <cell r="A2256">
            <v>412067036</v>
          </cell>
          <cell r="B2256">
            <v>0</v>
          </cell>
        </row>
        <row r="2257">
          <cell r="A2257">
            <v>412067038</v>
          </cell>
          <cell r="B2257">
            <v>0</v>
          </cell>
        </row>
        <row r="2258">
          <cell r="A2258">
            <v>412067040</v>
          </cell>
          <cell r="B2258">
            <v>0</v>
          </cell>
        </row>
        <row r="2259">
          <cell r="A2259">
            <v>412067042</v>
          </cell>
          <cell r="B2259">
            <v>0</v>
          </cell>
        </row>
        <row r="2260">
          <cell r="A2260">
            <v>412067044</v>
          </cell>
          <cell r="B2260">
            <v>0</v>
          </cell>
        </row>
        <row r="2261">
          <cell r="A2261">
            <v>412067250</v>
          </cell>
          <cell r="B2261">
            <v>4</v>
          </cell>
        </row>
        <row r="2262">
          <cell r="A2262">
            <v>412070034</v>
          </cell>
          <cell r="B2262">
            <v>0</v>
          </cell>
        </row>
        <row r="2263">
          <cell r="A2263">
            <v>412070036</v>
          </cell>
          <cell r="B2263">
            <v>1</v>
          </cell>
        </row>
        <row r="2264">
          <cell r="A2264">
            <v>412070038</v>
          </cell>
          <cell r="B2264">
            <v>1</v>
          </cell>
        </row>
        <row r="2265">
          <cell r="A2265">
            <v>412070040</v>
          </cell>
          <cell r="B2265">
            <v>6</v>
          </cell>
        </row>
        <row r="2266">
          <cell r="A2266">
            <v>412070042</v>
          </cell>
          <cell r="B2266">
            <v>0</v>
          </cell>
        </row>
        <row r="2267">
          <cell r="A2267">
            <v>412070044</v>
          </cell>
          <cell r="B2267">
            <v>0</v>
          </cell>
        </row>
        <row r="2268">
          <cell r="A2268">
            <v>412070146</v>
          </cell>
          <cell r="B2268">
            <v>0</v>
          </cell>
        </row>
        <row r="2269">
          <cell r="A2269">
            <v>412070148</v>
          </cell>
          <cell r="B2269">
            <v>0</v>
          </cell>
        </row>
        <row r="2270">
          <cell r="A2270">
            <v>412070150</v>
          </cell>
          <cell r="B2270">
            <v>0</v>
          </cell>
        </row>
        <row r="2271">
          <cell r="A2271">
            <v>412075352</v>
          </cell>
          <cell r="B2271">
            <v>10</v>
          </cell>
        </row>
        <row r="2272">
          <cell r="A2272">
            <v>412075354</v>
          </cell>
          <cell r="B2272">
            <v>0</v>
          </cell>
        </row>
        <row r="2273">
          <cell r="A2273">
            <v>412075356</v>
          </cell>
          <cell r="B2273">
            <v>3</v>
          </cell>
        </row>
        <row r="2274">
          <cell r="A2274">
            <v>412075458</v>
          </cell>
          <cell r="B2274">
            <v>0</v>
          </cell>
        </row>
        <row r="2275">
          <cell r="A2275">
            <v>412075460</v>
          </cell>
          <cell r="B2275">
            <v>0</v>
          </cell>
        </row>
        <row r="2276">
          <cell r="A2276">
            <v>412075462</v>
          </cell>
          <cell r="B2276">
            <v>0</v>
          </cell>
        </row>
        <row r="2277">
          <cell r="A2277">
            <v>412077034</v>
          </cell>
          <cell r="B2277">
            <v>0</v>
          </cell>
        </row>
        <row r="2278">
          <cell r="A2278">
            <v>412077036</v>
          </cell>
          <cell r="B2278">
            <v>0</v>
          </cell>
        </row>
        <row r="2279">
          <cell r="A2279">
            <v>412077038</v>
          </cell>
          <cell r="B2279">
            <v>0</v>
          </cell>
        </row>
        <row r="2280">
          <cell r="A2280">
            <v>412077040</v>
          </cell>
          <cell r="B2280">
            <v>0</v>
          </cell>
        </row>
        <row r="2281">
          <cell r="A2281">
            <v>412077042</v>
          </cell>
          <cell r="B2281">
            <v>0</v>
          </cell>
        </row>
        <row r="2282">
          <cell r="A2282">
            <v>412077044</v>
          </cell>
          <cell r="B2282">
            <v>0</v>
          </cell>
        </row>
        <row r="2283">
          <cell r="A2283">
            <v>412077146</v>
          </cell>
          <cell r="B2283">
            <v>0</v>
          </cell>
        </row>
        <row r="2284">
          <cell r="A2284">
            <v>412077148</v>
          </cell>
          <cell r="B2284">
            <v>0</v>
          </cell>
        </row>
        <row r="2285">
          <cell r="A2285">
            <v>412077150</v>
          </cell>
          <cell r="B2285">
            <v>24</v>
          </cell>
        </row>
        <row r="2286">
          <cell r="A2286">
            <v>412077252</v>
          </cell>
          <cell r="B2286">
            <v>24</v>
          </cell>
        </row>
        <row r="2287">
          <cell r="A2287">
            <v>412077254</v>
          </cell>
          <cell r="B2287">
            <v>23</v>
          </cell>
        </row>
        <row r="2288">
          <cell r="A2288">
            <v>412077256</v>
          </cell>
          <cell r="B2288">
            <v>23</v>
          </cell>
        </row>
        <row r="2289">
          <cell r="A2289">
            <v>412077358</v>
          </cell>
          <cell r="B2289">
            <v>0</v>
          </cell>
        </row>
        <row r="2290">
          <cell r="A2290">
            <v>412077360</v>
          </cell>
          <cell r="B2290">
            <v>0</v>
          </cell>
        </row>
        <row r="2291">
          <cell r="A2291">
            <v>412077362</v>
          </cell>
          <cell r="B2291">
            <v>0</v>
          </cell>
        </row>
        <row r="2292">
          <cell r="A2292">
            <v>412077852</v>
          </cell>
          <cell r="B2292">
            <v>1</v>
          </cell>
        </row>
        <row r="2293">
          <cell r="A2293">
            <v>412077854</v>
          </cell>
          <cell r="B2293">
            <v>0</v>
          </cell>
        </row>
        <row r="2294">
          <cell r="A2294">
            <v>412077856</v>
          </cell>
          <cell r="B2294">
            <v>0</v>
          </cell>
        </row>
        <row r="2295">
          <cell r="A2295">
            <v>412080034</v>
          </cell>
          <cell r="B2295">
            <v>19</v>
          </cell>
        </row>
        <row r="2296">
          <cell r="A2296">
            <v>412080036</v>
          </cell>
          <cell r="B2296">
            <v>18</v>
          </cell>
        </row>
        <row r="2297">
          <cell r="A2297">
            <v>412080038</v>
          </cell>
          <cell r="B2297">
            <v>14</v>
          </cell>
        </row>
        <row r="2298">
          <cell r="A2298">
            <v>412080040</v>
          </cell>
          <cell r="B2298">
            <v>59</v>
          </cell>
        </row>
        <row r="2299">
          <cell r="A2299">
            <v>412080042</v>
          </cell>
          <cell r="B2299">
            <v>28</v>
          </cell>
        </row>
        <row r="2300">
          <cell r="A2300">
            <v>412080044</v>
          </cell>
          <cell r="B2300">
            <v>26</v>
          </cell>
        </row>
        <row r="2301">
          <cell r="A2301">
            <v>412085034</v>
          </cell>
          <cell r="B2301">
            <v>1</v>
          </cell>
        </row>
        <row r="2302">
          <cell r="A2302">
            <v>412085036</v>
          </cell>
          <cell r="B2302">
            <v>24</v>
          </cell>
        </row>
        <row r="2303">
          <cell r="A2303">
            <v>412085038</v>
          </cell>
          <cell r="B2303">
            <v>30</v>
          </cell>
        </row>
        <row r="2304">
          <cell r="A2304">
            <v>412085040</v>
          </cell>
          <cell r="B2304">
            <v>26</v>
          </cell>
        </row>
        <row r="2305">
          <cell r="A2305">
            <v>412085042</v>
          </cell>
          <cell r="B2305">
            <v>23</v>
          </cell>
        </row>
        <row r="2306">
          <cell r="A2306">
            <v>412085044</v>
          </cell>
          <cell r="B2306">
            <v>40</v>
          </cell>
        </row>
        <row r="2307">
          <cell r="A2307">
            <v>412085246</v>
          </cell>
          <cell r="B2307">
            <v>15</v>
          </cell>
        </row>
        <row r="2308">
          <cell r="A2308">
            <v>412085248</v>
          </cell>
          <cell r="B2308">
            <v>19</v>
          </cell>
        </row>
        <row r="2309">
          <cell r="A2309">
            <v>412085250</v>
          </cell>
          <cell r="B2309">
            <v>1</v>
          </cell>
        </row>
        <row r="2310">
          <cell r="A2310">
            <v>412085334</v>
          </cell>
          <cell r="B2310">
            <v>9</v>
          </cell>
        </row>
        <row r="2311">
          <cell r="A2311">
            <v>412085336</v>
          </cell>
          <cell r="B2311">
            <v>17</v>
          </cell>
        </row>
        <row r="2312">
          <cell r="A2312">
            <v>412085338</v>
          </cell>
          <cell r="B2312">
            <v>5</v>
          </cell>
        </row>
        <row r="2313">
          <cell r="A2313">
            <v>412085340</v>
          </cell>
          <cell r="B2313">
            <v>14</v>
          </cell>
        </row>
        <row r="2314">
          <cell r="A2314">
            <v>412085342</v>
          </cell>
          <cell r="B2314">
            <v>7</v>
          </cell>
        </row>
        <row r="2315">
          <cell r="A2315">
            <v>412085344</v>
          </cell>
          <cell r="B2315">
            <v>9</v>
          </cell>
        </row>
        <row r="2316">
          <cell r="A2316">
            <v>412085434</v>
          </cell>
          <cell r="B2316">
            <v>3</v>
          </cell>
        </row>
        <row r="2317">
          <cell r="A2317">
            <v>412085436</v>
          </cell>
          <cell r="B2317">
            <v>21</v>
          </cell>
        </row>
        <row r="2318">
          <cell r="A2318">
            <v>412085438</v>
          </cell>
          <cell r="B2318">
            <v>29</v>
          </cell>
        </row>
        <row r="2319">
          <cell r="A2319">
            <v>412085440</v>
          </cell>
          <cell r="B2319">
            <v>31</v>
          </cell>
        </row>
        <row r="2320">
          <cell r="A2320">
            <v>412085442</v>
          </cell>
          <cell r="B2320">
            <v>15</v>
          </cell>
        </row>
        <row r="2321">
          <cell r="A2321">
            <v>412085444</v>
          </cell>
          <cell r="B2321">
            <v>27</v>
          </cell>
        </row>
        <row r="2322">
          <cell r="A2322">
            <v>412085546</v>
          </cell>
          <cell r="B2322">
            <v>10</v>
          </cell>
        </row>
        <row r="2323">
          <cell r="A2323">
            <v>412085548</v>
          </cell>
          <cell r="B2323">
            <v>6</v>
          </cell>
        </row>
        <row r="2324">
          <cell r="A2324">
            <v>412085550</v>
          </cell>
          <cell r="B2324">
            <v>6</v>
          </cell>
        </row>
        <row r="2325">
          <cell r="A2325">
            <v>412085752</v>
          </cell>
          <cell r="B2325">
            <v>6</v>
          </cell>
        </row>
        <row r="2326">
          <cell r="A2326">
            <v>412085754</v>
          </cell>
          <cell r="B2326">
            <v>10</v>
          </cell>
        </row>
        <row r="2327">
          <cell r="A2327">
            <v>412085756</v>
          </cell>
          <cell r="B2327">
            <v>1</v>
          </cell>
        </row>
        <row r="2328">
          <cell r="A2328">
            <v>412086034</v>
          </cell>
          <cell r="B2328">
            <v>0</v>
          </cell>
        </row>
        <row r="2329">
          <cell r="A2329">
            <v>412086036</v>
          </cell>
          <cell r="B2329">
            <v>0</v>
          </cell>
        </row>
        <row r="2330">
          <cell r="A2330">
            <v>412086038</v>
          </cell>
          <cell r="B2330">
            <v>0</v>
          </cell>
        </row>
        <row r="2331">
          <cell r="A2331">
            <v>412086040</v>
          </cell>
          <cell r="B2331">
            <v>2</v>
          </cell>
        </row>
        <row r="2332">
          <cell r="A2332">
            <v>412086042</v>
          </cell>
          <cell r="B2332">
            <v>0</v>
          </cell>
        </row>
        <row r="2333">
          <cell r="A2333">
            <v>412086044</v>
          </cell>
          <cell r="B2333">
            <v>4</v>
          </cell>
        </row>
        <row r="2334">
          <cell r="A2334">
            <v>412087046</v>
          </cell>
          <cell r="B2334">
            <v>0</v>
          </cell>
        </row>
        <row r="2335">
          <cell r="A2335">
            <v>412087048</v>
          </cell>
          <cell r="B2335">
            <v>1</v>
          </cell>
        </row>
        <row r="2336">
          <cell r="A2336">
            <v>412087050</v>
          </cell>
          <cell r="B2336">
            <v>0</v>
          </cell>
        </row>
        <row r="2337">
          <cell r="A2337">
            <v>412088052</v>
          </cell>
          <cell r="B2337">
            <v>0</v>
          </cell>
        </row>
        <row r="2338">
          <cell r="A2338">
            <v>412088054</v>
          </cell>
          <cell r="B2338">
            <v>0</v>
          </cell>
        </row>
        <row r="2339">
          <cell r="A2339">
            <v>412088056</v>
          </cell>
          <cell r="B2339">
            <v>1</v>
          </cell>
        </row>
        <row r="2340">
          <cell r="A2340">
            <v>412090034</v>
          </cell>
          <cell r="B2340">
            <v>5</v>
          </cell>
        </row>
        <row r="2341">
          <cell r="A2341">
            <v>412090036</v>
          </cell>
          <cell r="B2341">
            <v>11</v>
          </cell>
        </row>
        <row r="2342">
          <cell r="A2342">
            <v>412090038</v>
          </cell>
          <cell r="B2342">
            <v>20</v>
          </cell>
        </row>
        <row r="2343">
          <cell r="A2343">
            <v>412090040</v>
          </cell>
          <cell r="B2343">
            <v>18</v>
          </cell>
        </row>
        <row r="2344">
          <cell r="A2344">
            <v>412090042</v>
          </cell>
          <cell r="B2344">
            <v>15</v>
          </cell>
        </row>
        <row r="2345">
          <cell r="A2345">
            <v>412090044</v>
          </cell>
          <cell r="B2345">
            <v>11</v>
          </cell>
        </row>
        <row r="2346">
          <cell r="A2346">
            <v>412090146</v>
          </cell>
          <cell r="B2346">
            <v>17</v>
          </cell>
        </row>
        <row r="2347">
          <cell r="A2347">
            <v>412090148</v>
          </cell>
          <cell r="B2347">
            <v>24</v>
          </cell>
        </row>
        <row r="2348">
          <cell r="A2348">
            <v>412090150</v>
          </cell>
          <cell r="B2348">
            <v>0</v>
          </cell>
        </row>
        <row r="2349">
          <cell r="A2349">
            <v>412090252</v>
          </cell>
          <cell r="B2349">
            <v>0</v>
          </cell>
        </row>
        <row r="2350">
          <cell r="A2350">
            <v>412090254</v>
          </cell>
          <cell r="B2350">
            <v>0</v>
          </cell>
        </row>
        <row r="2351">
          <cell r="A2351">
            <v>412090256</v>
          </cell>
          <cell r="B2351">
            <v>0</v>
          </cell>
        </row>
        <row r="2352">
          <cell r="A2352">
            <v>412090258</v>
          </cell>
          <cell r="B2352">
            <v>0</v>
          </cell>
        </row>
        <row r="2353">
          <cell r="A2353">
            <v>412090540</v>
          </cell>
          <cell r="B2353">
            <v>2</v>
          </cell>
        </row>
        <row r="2354">
          <cell r="A2354">
            <v>412090650</v>
          </cell>
          <cell r="B2354">
            <v>0</v>
          </cell>
        </row>
        <row r="2355">
          <cell r="A2355">
            <v>412090652</v>
          </cell>
          <cell r="B2355">
            <v>0</v>
          </cell>
        </row>
        <row r="2356">
          <cell r="A2356">
            <v>412091334</v>
          </cell>
          <cell r="B2356">
            <v>0</v>
          </cell>
        </row>
        <row r="2357">
          <cell r="A2357">
            <v>412091336</v>
          </cell>
          <cell r="B2357">
            <v>0</v>
          </cell>
        </row>
        <row r="2358">
          <cell r="A2358">
            <v>412091338</v>
          </cell>
          <cell r="B2358">
            <v>9</v>
          </cell>
        </row>
        <row r="2359">
          <cell r="A2359">
            <v>412091340</v>
          </cell>
          <cell r="B2359">
            <v>3</v>
          </cell>
        </row>
        <row r="2360">
          <cell r="A2360">
            <v>412091342</v>
          </cell>
          <cell r="B2360">
            <v>9</v>
          </cell>
        </row>
        <row r="2361">
          <cell r="A2361">
            <v>412091344</v>
          </cell>
          <cell r="B2361">
            <v>8</v>
          </cell>
        </row>
        <row r="2362">
          <cell r="A2362">
            <v>412091446</v>
          </cell>
          <cell r="B2362">
            <v>1</v>
          </cell>
        </row>
        <row r="2363">
          <cell r="A2363">
            <v>412091448</v>
          </cell>
          <cell r="B2363">
            <v>5</v>
          </cell>
        </row>
        <row r="2364">
          <cell r="A2364">
            <v>412091450</v>
          </cell>
          <cell r="B2364">
            <v>4</v>
          </cell>
        </row>
        <row r="2365">
          <cell r="A2365">
            <v>412091552</v>
          </cell>
          <cell r="B2365">
            <v>1</v>
          </cell>
        </row>
        <row r="2366">
          <cell r="A2366">
            <v>412091554</v>
          </cell>
          <cell r="B2366">
            <v>0</v>
          </cell>
        </row>
        <row r="2367">
          <cell r="A2367">
            <v>412091556</v>
          </cell>
          <cell r="B2367">
            <v>0</v>
          </cell>
        </row>
        <row r="2368">
          <cell r="A2368">
            <v>412091560</v>
          </cell>
          <cell r="B2368">
            <v>0</v>
          </cell>
        </row>
        <row r="2369">
          <cell r="A2369">
            <v>412095034</v>
          </cell>
          <cell r="B2369">
            <v>0</v>
          </cell>
        </row>
        <row r="2370">
          <cell r="A2370">
            <v>412095036</v>
          </cell>
          <cell r="B2370">
            <v>0</v>
          </cell>
        </row>
        <row r="2371">
          <cell r="A2371">
            <v>412095038</v>
          </cell>
          <cell r="B2371">
            <v>0</v>
          </cell>
        </row>
        <row r="2372">
          <cell r="A2372">
            <v>412095040</v>
          </cell>
          <cell r="B2372">
            <v>0</v>
          </cell>
        </row>
        <row r="2373">
          <cell r="A2373">
            <v>412095042</v>
          </cell>
          <cell r="B2373">
            <v>0</v>
          </cell>
        </row>
        <row r="2374">
          <cell r="A2374">
            <v>412095044</v>
          </cell>
          <cell r="B2374">
            <v>0</v>
          </cell>
        </row>
        <row r="2375">
          <cell r="A2375">
            <v>412095146</v>
          </cell>
          <cell r="B2375">
            <v>0</v>
          </cell>
        </row>
        <row r="2376">
          <cell r="A2376">
            <v>412095148</v>
          </cell>
          <cell r="B2376">
            <v>0</v>
          </cell>
        </row>
        <row r="2377">
          <cell r="A2377">
            <v>412095150</v>
          </cell>
          <cell r="B2377">
            <v>8</v>
          </cell>
        </row>
        <row r="2378">
          <cell r="A2378">
            <v>412095252</v>
          </cell>
          <cell r="B2378">
            <v>8</v>
          </cell>
        </row>
        <row r="2379">
          <cell r="A2379">
            <v>412095254</v>
          </cell>
          <cell r="B2379">
            <v>9</v>
          </cell>
        </row>
        <row r="2380">
          <cell r="A2380">
            <v>412095256</v>
          </cell>
          <cell r="B2380">
            <v>8</v>
          </cell>
        </row>
        <row r="2381">
          <cell r="A2381">
            <v>412095358</v>
          </cell>
          <cell r="B2381">
            <v>0</v>
          </cell>
        </row>
        <row r="2382">
          <cell r="A2382">
            <v>412095360</v>
          </cell>
          <cell r="B2382">
            <v>0</v>
          </cell>
        </row>
        <row r="2383">
          <cell r="A2383">
            <v>412095362</v>
          </cell>
          <cell r="B2383">
            <v>0</v>
          </cell>
        </row>
        <row r="2384">
          <cell r="A2384">
            <v>412098234</v>
          </cell>
          <cell r="B2384">
            <v>8</v>
          </cell>
        </row>
        <row r="2385">
          <cell r="A2385">
            <v>412098236</v>
          </cell>
          <cell r="B2385">
            <v>14</v>
          </cell>
        </row>
        <row r="2386">
          <cell r="A2386">
            <v>412098238</v>
          </cell>
          <cell r="B2386">
            <v>15</v>
          </cell>
        </row>
        <row r="2387">
          <cell r="A2387">
            <v>412098240</v>
          </cell>
          <cell r="B2387">
            <v>12</v>
          </cell>
        </row>
        <row r="2388">
          <cell r="A2388">
            <v>412098242</v>
          </cell>
          <cell r="B2388">
            <v>8</v>
          </cell>
        </row>
        <row r="2389">
          <cell r="A2389">
            <v>412098244</v>
          </cell>
          <cell r="B2389">
            <v>16</v>
          </cell>
        </row>
        <row r="2390">
          <cell r="A2390">
            <v>412098850</v>
          </cell>
          <cell r="B2390">
            <v>0</v>
          </cell>
        </row>
        <row r="2391">
          <cell r="A2391">
            <v>413015046</v>
          </cell>
          <cell r="B2391">
            <v>0</v>
          </cell>
        </row>
        <row r="2392">
          <cell r="A2392">
            <v>413015048</v>
          </cell>
          <cell r="B2392">
            <v>8</v>
          </cell>
        </row>
        <row r="2393">
          <cell r="A2393">
            <v>413015050</v>
          </cell>
          <cell r="B2393">
            <v>0</v>
          </cell>
        </row>
        <row r="2394">
          <cell r="A2394">
            <v>413077134</v>
          </cell>
          <cell r="B2394">
            <v>6</v>
          </cell>
        </row>
        <row r="2395">
          <cell r="A2395">
            <v>413077136</v>
          </cell>
          <cell r="B2395">
            <v>16</v>
          </cell>
        </row>
        <row r="2396">
          <cell r="A2396">
            <v>413077138</v>
          </cell>
          <cell r="B2396">
            <v>15</v>
          </cell>
        </row>
        <row r="2397">
          <cell r="A2397">
            <v>413077140</v>
          </cell>
          <cell r="B2397">
            <v>9</v>
          </cell>
        </row>
        <row r="2398">
          <cell r="A2398">
            <v>413077142</v>
          </cell>
          <cell r="B2398">
            <v>2</v>
          </cell>
        </row>
        <row r="2399">
          <cell r="A2399">
            <v>413077144</v>
          </cell>
          <cell r="B2399">
            <v>11</v>
          </cell>
        </row>
        <row r="2400">
          <cell r="A2400">
            <v>413077736</v>
          </cell>
          <cell r="B2400">
            <v>12</v>
          </cell>
        </row>
        <row r="2401">
          <cell r="A2401">
            <v>413077738</v>
          </cell>
          <cell r="B2401">
            <v>1</v>
          </cell>
        </row>
        <row r="2402">
          <cell r="A2402">
            <v>413077740</v>
          </cell>
          <cell r="B2402">
            <v>6</v>
          </cell>
        </row>
        <row r="2403">
          <cell r="A2403">
            <v>413077742</v>
          </cell>
          <cell r="B2403">
            <v>15</v>
          </cell>
        </row>
        <row r="2404">
          <cell r="A2404">
            <v>413077744</v>
          </cell>
          <cell r="B2404">
            <v>25</v>
          </cell>
        </row>
        <row r="2405">
          <cell r="A2405">
            <v>413095046</v>
          </cell>
          <cell r="B2405">
            <v>3</v>
          </cell>
        </row>
        <row r="2406">
          <cell r="A2406">
            <v>413095048</v>
          </cell>
          <cell r="B2406">
            <v>6</v>
          </cell>
        </row>
        <row r="2407">
          <cell r="A2407">
            <v>413095050</v>
          </cell>
          <cell r="B2407">
            <v>4</v>
          </cell>
        </row>
        <row r="2408">
          <cell r="A2408">
            <v>503450</v>
          </cell>
          <cell r="B2408">
            <v>0</v>
          </cell>
        </row>
        <row r="2409">
          <cell r="A2409">
            <v>510100100</v>
          </cell>
          <cell r="B2409">
            <v>27</v>
          </cell>
        </row>
        <row r="2410">
          <cell r="A2410">
            <v>510100101</v>
          </cell>
          <cell r="B2410">
            <v>26</v>
          </cell>
        </row>
        <row r="2411">
          <cell r="A2411">
            <v>510100102</v>
          </cell>
          <cell r="B2411">
            <v>26</v>
          </cell>
        </row>
        <row r="2412">
          <cell r="A2412">
            <v>510100103</v>
          </cell>
          <cell r="B2412">
            <v>27</v>
          </cell>
        </row>
        <row r="2413">
          <cell r="A2413">
            <v>510100104</v>
          </cell>
          <cell r="B2413">
            <v>24</v>
          </cell>
        </row>
        <row r="2414">
          <cell r="A2414">
            <v>510100105</v>
          </cell>
          <cell r="B2414">
            <v>27</v>
          </cell>
        </row>
        <row r="2415">
          <cell r="A2415">
            <v>510100106</v>
          </cell>
          <cell r="B2415">
            <v>0</v>
          </cell>
        </row>
        <row r="2416">
          <cell r="A2416">
            <v>510100107</v>
          </cell>
          <cell r="B2416">
            <v>0</v>
          </cell>
        </row>
        <row r="2417">
          <cell r="A2417">
            <v>510100108</v>
          </cell>
          <cell r="B2417">
            <v>0</v>
          </cell>
        </row>
        <row r="2418">
          <cell r="A2418">
            <v>510100109</v>
          </cell>
          <cell r="B2418">
            <v>0</v>
          </cell>
        </row>
        <row r="2419">
          <cell r="A2419">
            <v>510100110</v>
          </cell>
          <cell r="B2419">
            <v>0</v>
          </cell>
        </row>
        <row r="2420">
          <cell r="A2420">
            <v>510100200</v>
          </cell>
          <cell r="B2420">
            <v>0</v>
          </cell>
        </row>
        <row r="2421">
          <cell r="A2421">
            <v>510100201</v>
          </cell>
          <cell r="B2421">
            <v>0</v>
          </cell>
        </row>
        <row r="2422">
          <cell r="A2422">
            <v>510100202</v>
          </cell>
          <cell r="B2422">
            <v>8</v>
          </cell>
        </row>
        <row r="2423">
          <cell r="A2423">
            <v>510100203</v>
          </cell>
          <cell r="B2423">
            <v>1</v>
          </cell>
        </row>
        <row r="2424">
          <cell r="A2424">
            <v>510100204</v>
          </cell>
          <cell r="B2424">
            <v>0</v>
          </cell>
        </row>
        <row r="2425">
          <cell r="A2425">
            <v>510100205</v>
          </cell>
          <cell r="B2425">
            <v>0</v>
          </cell>
        </row>
        <row r="2426">
          <cell r="A2426">
            <v>510100206</v>
          </cell>
          <cell r="B2426">
            <v>0</v>
          </cell>
        </row>
        <row r="2427">
          <cell r="A2427">
            <v>510100600</v>
          </cell>
          <cell r="B2427">
            <v>0</v>
          </cell>
        </row>
        <row r="2428">
          <cell r="A2428">
            <v>510100601</v>
          </cell>
          <cell r="B2428">
            <v>0</v>
          </cell>
        </row>
        <row r="2429">
          <cell r="A2429">
            <v>510100602</v>
          </cell>
          <cell r="B2429">
            <v>0</v>
          </cell>
        </row>
        <row r="2430">
          <cell r="A2430">
            <v>510100603</v>
          </cell>
          <cell r="B2430">
            <v>0</v>
          </cell>
        </row>
        <row r="2431">
          <cell r="A2431">
            <v>510100604</v>
          </cell>
          <cell r="B2431">
            <v>0</v>
          </cell>
        </row>
        <row r="2432">
          <cell r="A2432">
            <v>510100605</v>
          </cell>
          <cell r="B2432">
            <v>0</v>
          </cell>
        </row>
        <row r="2433">
          <cell r="A2433">
            <v>510100606</v>
          </cell>
          <cell r="B2433">
            <v>0</v>
          </cell>
        </row>
        <row r="2434">
          <cell r="A2434">
            <v>510100703</v>
          </cell>
          <cell r="B2434">
            <v>0</v>
          </cell>
        </row>
        <row r="2435">
          <cell r="A2435">
            <v>510100707</v>
          </cell>
          <cell r="B2435">
            <v>0</v>
          </cell>
        </row>
        <row r="2436">
          <cell r="A2436">
            <v>510100708</v>
          </cell>
          <cell r="B2436">
            <v>0</v>
          </cell>
        </row>
        <row r="2437">
          <cell r="A2437">
            <v>510100709</v>
          </cell>
          <cell r="B2437">
            <v>0</v>
          </cell>
        </row>
        <row r="2438">
          <cell r="A2438">
            <v>510100900</v>
          </cell>
          <cell r="B2438">
            <v>0</v>
          </cell>
        </row>
        <row r="2439">
          <cell r="A2439">
            <v>510100901</v>
          </cell>
          <cell r="B2439">
            <v>4</v>
          </cell>
        </row>
        <row r="2440">
          <cell r="A2440">
            <v>510100902</v>
          </cell>
          <cell r="B2440">
            <v>6</v>
          </cell>
        </row>
        <row r="2441">
          <cell r="A2441">
            <v>510100903</v>
          </cell>
          <cell r="B2441">
            <v>0</v>
          </cell>
        </row>
        <row r="2442">
          <cell r="A2442">
            <v>510100904</v>
          </cell>
          <cell r="B2442">
            <v>20</v>
          </cell>
        </row>
        <row r="2443">
          <cell r="A2443">
            <v>510100905</v>
          </cell>
          <cell r="B2443">
            <v>0</v>
          </cell>
        </row>
        <row r="2444">
          <cell r="A2444">
            <v>510100906</v>
          </cell>
          <cell r="B2444">
            <v>22</v>
          </cell>
        </row>
        <row r="2445">
          <cell r="A2445">
            <v>510100907</v>
          </cell>
          <cell r="B2445">
            <v>5</v>
          </cell>
        </row>
        <row r="2446">
          <cell r="A2446">
            <v>510100908</v>
          </cell>
          <cell r="B2446">
            <v>0</v>
          </cell>
        </row>
        <row r="2447">
          <cell r="A2447">
            <v>510100909</v>
          </cell>
          <cell r="B2447">
            <v>0</v>
          </cell>
        </row>
        <row r="2448">
          <cell r="A2448">
            <v>510100910</v>
          </cell>
          <cell r="B2448">
            <v>0</v>
          </cell>
        </row>
        <row r="2449">
          <cell r="A2449">
            <v>510101100</v>
          </cell>
          <cell r="B2449">
            <v>8</v>
          </cell>
        </row>
        <row r="2450">
          <cell r="A2450">
            <v>510101101</v>
          </cell>
          <cell r="B2450">
            <v>16</v>
          </cell>
        </row>
        <row r="2451">
          <cell r="A2451">
            <v>510101102</v>
          </cell>
          <cell r="B2451">
            <v>14</v>
          </cell>
        </row>
        <row r="2452">
          <cell r="A2452">
            <v>510101103</v>
          </cell>
          <cell r="B2452">
            <v>28</v>
          </cell>
        </row>
        <row r="2453">
          <cell r="A2453">
            <v>510101104</v>
          </cell>
          <cell r="B2453">
            <v>18</v>
          </cell>
        </row>
        <row r="2454">
          <cell r="A2454">
            <v>510101105</v>
          </cell>
          <cell r="B2454">
            <v>14</v>
          </cell>
        </row>
        <row r="2455">
          <cell r="A2455">
            <v>510101106</v>
          </cell>
          <cell r="B2455">
            <v>20</v>
          </cell>
        </row>
        <row r="2456">
          <cell r="A2456">
            <v>510101107</v>
          </cell>
          <cell r="B2456">
            <v>11</v>
          </cell>
        </row>
        <row r="2457">
          <cell r="A2457">
            <v>510101108</v>
          </cell>
          <cell r="B2457">
            <v>0</v>
          </cell>
        </row>
        <row r="2458">
          <cell r="A2458">
            <v>510101109</v>
          </cell>
          <cell r="B2458">
            <v>0</v>
          </cell>
        </row>
        <row r="2459">
          <cell r="A2459">
            <v>510101110</v>
          </cell>
          <cell r="B2459">
            <v>12</v>
          </cell>
        </row>
        <row r="2460">
          <cell r="A2460">
            <v>5101013</v>
          </cell>
          <cell r="B2460">
            <v>1</v>
          </cell>
        </row>
        <row r="2461">
          <cell r="A2461">
            <v>510102807</v>
          </cell>
          <cell r="B2461">
            <v>12</v>
          </cell>
        </row>
        <row r="2462">
          <cell r="A2462">
            <v>510102808</v>
          </cell>
          <cell r="B2462">
            <v>0</v>
          </cell>
        </row>
        <row r="2463">
          <cell r="A2463">
            <v>510102809</v>
          </cell>
          <cell r="B2463">
            <v>0</v>
          </cell>
        </row>
        <row r="2464">
          <cell r="A2464">
            <v>510102902</v>
          </cell>
          <cell r="B2464">
            <v>10</v>
          </cell>
        </row>
        <row r="2465">
          <cell r="A2465">
            <v>510102903</v>
          </cell>
          <cell r="B2465">
            <v>10</v>
          </cell>
        </row>
        <row r="2466">
          <cell r="A2466">
            <v>510102904</v>
          </cell>
          <cell r="B2466">
            <v>0</v>
          </cell>
        </row>
        <row r="2467">
          <cell r="A2467">
            <v>510102905</v>
          </cell>
          <cell r="B2467">
            <v>0</v>
          </cell>
        </row>
        <row r="2468">
          <cell r="A2468">
            <v>510103002</v>
          </cell>
          <cell r="B2468">
            <v>0</v>
          </cell>
        </row>
        <row r="2469">
          <cell r="A2469">
            <v>510103004</v>
          </cell>
          <cell r="B2469">
            <v>0</v>
          </cell>
        </row>
        <row r="2470">
          <cell r="A2470">
            <v>510103300</v>
          </cell>
          <cell r="B2470">
            <v>10</v>
          </cell>
        </row>
        <row r="2471">
          <cell r="A2471">
            <v>510103301</v>
          </cell>
          <cell r="B2471">
            <v>5</v>
          </cell>
        </row>
        <row r="2472">
          <cell r="A2472">
            <v>510103302</v>
          </cell>
          <cell r="B2472">
            <v>22</v>
          </cell>
        </row>
        <row r="2473">
          <cell r="A2473">
            <v>510103303</v>
          </cell>
          <cell r="B2473">
            <v>4</v>
          </cell>
        </row>
        <row r="2474">
          <cell r="A2474">
            <v>510103304</v>
          </cell>
          <cell r="B2474">
            <v>0</v>
          </cell>
        </row>
        <row r="2475">
          <cell r="A2475">
            <v>510103305</v>
          </cell>
          <cell r="B2475">
            <v>0</v>
          </cell>
        </row>
        <row r="2476">
          <cell r="A2476">
            <v>510103306</v>
          </cell>
          <cell r="B2476">
            <v>5</v>
          </cell>
        </row>
        <row r="2477">
          <cell r="A2477">
            <v>510103407</v>
          </cell>
          <cell r="B2477">
            <v>1</v>
          </cell>
        </row>
        <row r="2478">
          <cell r="A2478">
            <v>510103408</v>
          </cell>
          <cell r="B2478">
            <v>0</v>
          </cell>
        </row>
        <row r="2479">
          <cell r="A2479">
            <v>510103409</v>
          </cell>
          <cell r="B2479">
            <v>1</v>
          </cell>
        </row>
        <row r="2480">
          <cell r="A2480">
            <v>5101046</v>
          </cell>
          <cell r="B2480">
            <v>0</v>
          </cell>
        </row>
        <row r="2481">
          <cell r="A2481">
            <v>510104600</v>
          </cell>
          <cell r="B2481">
            <v>0</v>
          </cell>
        </row>
        <row r="2482">
          <cell r="A2482">
            <v>510104601</v>
          </cell>
          <cell r="B2482">
            <v>3</v>
          </cell>
        </row>
        <row r="2483">
          <cell r="A2483">
            <v>510104602</v>
          </cell>
          <cell r="B2483">
            <v>2</v>
          </cell>
        </row>
        <row r="2484">
          <cell r="A2484">
            <v>510104603</v>
          </cell>
          <cell r="B2484">
            <v>3</v>
          </cell>
        </row>
        <row r="2485">
          <cell r="A2485">
            <v>510104604</v>
          </cell>
          <cell r="B2485">
            <v>3</v>
          </cell>
        </row>
        <row r="2486">
          <cell r="A2486">
            <v>510104605</v>
          </cell>
          <cell r="B2486">
            <v>6</v>
          </cell>
        </row>
        <row r="2487">
          <cell r="A2487">
            <v>510104606</v>
          </cell>
          <cell r="B2487">
            <v>6</v>
          </cell>
        </row>
        <row r="2488">
          <cell r="A2488">
            <v>510104707</v>
          </cell>
          <cell r="B2488">
            <v>5</v>
          </cell>
        </row>
        <row r="2489">
          <cell r="A2489">
            <v>510104708</v>
          </cell>
          <cell r="B2489">
            <v>0</v>
          </cell>
        </row>
        <row r="2490">
          <cell r="A2490">
            <v>510104709</v>
          </cell>
          <cell r="B2490">
            <v>0</v>
          </cell>
        </row>
        <row r="2491">
          <cell r="A2491">
            <v>510104800</v>
          </cell>
          <cell r="B2491">
            <v>2</v>
          </cell>
        </row>
        <row r="2492">
          <cell r="A2492">
            <v>510104801</v>
          </cell>
          <cell r="B2492">
            <v>10</v>
          </cell>
        </row>
        <row r="2493">
          <cell r="A2493">
            <v>510104802</v>
          </cell>
          <cell r="B2493">
            <v>9</v>
          </cell>
        </row>
        <row r="2494">
          <cell r="A2494">
            <v>510104803</v>
          </cell>
          <cell r="B2494">
            <v>3</v>
          </cell>
        </row>
        <row r="2495">
          <cell r="A2495">
            <v>510104804</v>
          </cell>
          <cell r="B2495">
            <v>1</v>
          </cell>
        </row>
        <row r="2496">
          <cell r="A2496">
            <v>510104805</v>
          </cell>
          <cell r="B2496">
            <v>18</v>
          </cell>
        </row>
        <row r="2497">
          <cell r="A2497">
            <v>510104806</v>
          </cell>
          <cell r="B2497">
            <v>28</v>
          </cell>
        </row>
        <row r="2498">
          <cell r="A2498">
            <v>510104907</v>
          </cell>
          <cell r="B2498">
            <v>5</v>
          </cell>
        </row>
        <row r="2499">
          <cell r="A2499">
            <v>510104908</v>
          </cell>
          <cell r="B2499">
            <v>2</v>
          </cell>
        </row>
        <row r="2500">
          <cell r="A2500">
            <v>510104909</v>
          </cell>
          <cell r="B2500">
            <v>0</v>
          </cell>
        </row>
        <row r="2501">
          <cell r="A2501">
            <v>510104910</v>
          </cell>
          <cell r="B2501">
            <v>0</v>
          </cell>
        </row>
        <row r="2502">
          <cell r="A2502">
            <v>510105000</v>
          </cell>
          <cell r="B2502">
            <v>0</v>
          </cell>
        </row>
        <row r="2503">
          <cell r="A2503">
            <v>510105001</v>
          </cell>
          <cell r="B2503">
            <v>0</v>
          </cell>
        </row>
        <row r="2504">
          <cell r="A2504">
            <v>510105002</v>
          </cell>
          <cell r="B2504">
            <v>0</v>
          </cell>
        </row>
        <row r="2505">
          <cell r="A2505">
            <v>510105003</v>
          </cell>
          <cell r="B2505">
            <v>0</v>
          </cell>
        </row>
        <row r="2506">
          <cell r="A2506">
            <v>510105004</v>
          </cell>
          <cell r="B2506">
            <v>0</v>
          </cell>
        </row>
        <row r="2507">
          <cell r="A2507">
            <v>510105005</v>
          </cell>
          <cell r="B2507">
            <v>0</v>
          </cell>
        </row>
        <row r="2508">
          <cell r="A2508">
            <v>510105006</v>
          </cell>
          <cell r="B2508">
            <v>0</v>
          </cell>
        </row>
        <row r="2509">
          <cell r="A2509">
            <v>510105010</v>
          </cell>
          <cell r="B2509">
            <v>0</v>
          </cell>
        </row>
        <row r="2510">
          <cell r="A2510">
            <v>510105200</v>
          </cell>
          <cell r="B2510">
            <v>0</v>
          </cell>
        </row>
        <row r="2511">
          <cell r="A2511">
            <v>510105201</v>
          </cell>
          <cell r="B2511">
            <v>0</v>
          </cell>
        </row>
        <row r="2512">
          <cell r="A2512">
            <v>510105202</v>
          </cell>
          <cell r="B2512">
            <v>2</v>
          </cell>
        </row>
        <row r="2513">
          <cell r="A2513">
            <v>510105203</v>
          </cell>
          <cell r="B2513">
            <v>0</v>
          </cell>
        </row>
        <row r="2514">
          <cell r="A2514">
            <v>510105204</v>
          </cell>
          <cell r="B2514">
            <v>0</v>
          </cell>
        </row>
        <row r="2515">
          <cell r="A2515">
            <v>510105205</v>
          </cell>
          <cell r="B2515">
            <v>0</v>
          </cell>
        </row>
        <row r="2516">
          <cell r="A2516">
            <v>510105206</v>
          </cell>
          <cell r="B2516">
            <v>1</v>
          </cell>
        </row>
        <row r="2517">
          <cell r="A2517">
            <v>510105209</v>
          </cell>
          <cell r="B2517">
            <v>0</v>
          </cell>
        </row>
        <row r="2518">
          <cell r="A2518">
            <v>510105307</v>
          </cell>
          <cell r="B2518">
            <v>0</v>
          </cell>
        </row>
        <row r="2519">
          <cell r="A2519">
            <v>510105308</v>
          </cell>
          <cell r="B2519">
            <v>0</v>
          </cell>
        </row>
        <row r="2520">
          <cell r="A2520">
            <v>510105310</v>
          </cell>
          <cell r="B2520">
            <v>0</v>
          </cell>
        </row>
        <row r="2521">
          <cell r="A2521">
            <v>510108300</v>
          </cell>
          <cell r="B2521">
            <v>0</v>
          </cell>
        </row>
        <row r="2522">
          <cell r="A2522">
            <v>510108301</v>
          </cell>
          <cell r="B2522">
            <v>2</v>
          </cell>
        </row>
        <row r="2523">
          <cell r="A2523">
            <v>510108302</v>
          </cell>
          <cell r="B2523">
            <v>0</v>
          </cell>
        </row>
        <row r="2524">
          <cell r="A2524">
            <v>510108303</v>
          </cell>
          <cell r="B2524">
            <v>2</v>
          </cell>
        </row>
        <row r="2525">
          <cell r="A2525">
            <v>510108304</v>
          </cell>
          <cell r="B2525">
            <v>1</v>
          </cell>
        </row>
        <row r="2526">
          <cell r="A2526">
            <v>510108305</v>
          </cell>
          <cell r="B2526">
            <v>4</v>
          </cell>
        </row>
        <row r="2527">
          <cell r="A2527">
            <v>510108306</v>
          </cell>
          <cell r="B2527">
            <v>3</v>
          </cell>
        </row>
        <row r="2528">
          <cell r="A2528">
            <v>510108307</v>
          </cell>
          <cell r="B2528">
            <v>6</v>
          </cell>
        </row>
        <row r="2529">
          <cell r="A2529">
            <v>510108308</v>
          </cell>
          <cell r="B2529">
            <v>0</v>
          </cell>
        </row>
        <row r="2530">
          <cell r="A2530">
            <v>510108309</v>
          </cell>
          <cell r="B2530">
            <v>0</v>
          </cell>
        </row>
        <row r="2531">
          <cell r="A2531">
            <v>510108310</v>
          </cell>
          <cell r="B2531">
            <v>0</v>
          </cell>
        </row>
        <row r="2532">
          <cell r="A2532">
            <v>510108800</v>
          </cell>
          <cell r="B2532">
            <v>0</v>
          </cell>
        </row>
        <row r="2533">
          <cell r="A2533">
            <v>510108801</v>
          </cell>
          <cell r="B2533">
            <v>0</v>
          </cell>
        </row>
        <row r="2534">
          <cell r="A2534">
            <v>510108802</v>
          </cell>
          <cell r="B2534">
            <v>0</v>
          </cell>
        </row>
        <row r="2535">
          <cell r="A2535">
            <v>510108803</v>
          </cell>
          <cell r="B2535">
            <v>0</v>
          </cell>
        </row>
        <row r="2536">
          <cell r="A2536">
            <v>510108804</v>
          </cell>
          <cell r="B2536">
            <v>0</v>
          </cell>
        </row>
        <row r="2537">
          <cell r="A2537">
            <v>510108805</v>
          </cell>
          <cell r="B2537">
            <v>0</v>
          </cell>
        </row>
        <row r="2538">
          <cell r="A2538">
            <v>510108806</v>
          </cell>
          <cell r="B2538">
            <v>0</v>
          </cell>
        </row>
        <row r="2539">
          <cell r="A2539">
            <v>510109000</v>
          </cell>
          <cell r="B2539">
            <v>0</v>
          </cell>
        </row>
        <row r="2540">
          <cell r="A2540">
            <v>510109001</v>
          </cell>
          <cell r="B2540">
            <v>47</v>
          </cell>
        </row>
        <row r="2541">
          <cell r="A2541">
            <v>510109002</v>
          </cell>
          <cell r="B2541">
            <v>5</v>
          </cell>
        </row>
        <row r="2542">
          <cell r="A2542">
            <v>510109003</v>
          </cell>
          <cell r="B2542">
            <v>9</v>
          </cell>
        </row>
        <row r="2543">
          <cell r="A2543">
            <v>510109004</v>
          </cell>
          <cell r="B2543">
            <v>40</v>
          </cell>
        </row>
        <row r="2544">
          <cell r="A2544">
            <v>510109005</v>
          </cell>
          <cell r="B2544">
            <v>78</v>
          </cell>
        </row>
        <row r="2545">
          <cell r="A2545">
            <v>510109006</v>
          </cell>
          <cell r="B2545">
            <v>57</v>
          </cell>
        </row>
        <row r="2546">
          <cell r="A2546">
            <v>510109300</v>
          </cell>
          <cell r="B2546">
            <v>0</v>
          </cell>
        </row>
        <row r="2547">
          <cell r="A2547">
            <v>510109301</v>
          </cell>
          <cell r="B2547">
            <v>32</v>
          </cell>
        </row>
        <row r="2548">
          <cell r="A2548">
            <v>510109302</v>
          </cell>
          <cell r="B2548">
            <v>23</v>
          </cell>
        </row>
        <row r="2549">
          <cell r="A2549">
            <v>510109303</v>
          </cell>
          <cell r="B2549">
            <v>15</v>
          </cell>
        </row>
        <row r="2550">
          <cell r="A2550">
            <v>510109304</v>
          </cell>
          <cell r="B2550">
            <v>33</v>
          </cell>
        </row>
        <row r="2551">
          <cell r="A2551">
            <v>510109305</v>
          </cell>
          <cell r="B2551">
            <v>23</v>
          </cell>
        </row>
        <row r="2552">
          <cell r="A2552">
            <v>510109306</v>
          </cell>
          <cell r="B2552">
            <v>23</v>
          </cell>
        </row>
        <row r="2553">
          <cell r="A2553">
            <v>510110102</v>
          </cell>
          <cell r="B2553">
            <v>0</v>
          </cell>
        </row>
        <row r="2554">
          <cell r="A2554">
            <v>510110105</v>
          </cell>
          <cell r="B2554">
            <v>0</v>
          </cell>
        </row>
        <row r="2555">
          <cell r="A2555">
            <v>510110206</v>
          </cell>
          <cell r="B2555">
            <v>1</v>
          </cell>
        </row>
        <row r="2556">
          <cell r="A2556">
            <v>510110400</v>
          </cell>
          <cell r="B2556">
            <v>0</v>
          </cell>
        </row>
        <row r="2557">
          <cell r="A2557">
            <v>510110401</v>
          </cell>
          <cell r="B2557">
            <v>0</v>
          </cell>
        </row>
        <row r="2558">
          <cell r="A2558">
            <v>510110402</v>
          </cell>
          <cell r="B2558">
            <v>2</v>
          </cell>
        </row>
        <row r="2559">
          <cell r="A2559">
            <v>510110403</v>
          </cell>
          <cell r="B2559">
            <v>2</v>
          </cell>
        </row>
        <row r="2560">
          <cell r="A2560">
            <v>510110404</v>
          </cell>
          <cell r="B2560">
            <v>0</v>
          </cell>
        </row>
        <row r="2561">
          <cell r="A2561">
            <v>510110405</v>
          </cell>
          <cell r="B2561">
            <v>0</v>
          </cell>
        </row>
        <row r="2562">
          <cell r="A2562">
            <v>510110406</v>
          </cell>
          <cell r="B2562">
            <v>0</v>
          </cell>
        </row>
        <row r="2563">
          <cell r="A2563">
            <v>510110504</v>
          </cell>
          <cell r="B2563">
            <v>2</v>
          </cell>
        </row>
        <row r="2564">
          <cell r="A2564">
            <v>510110505</v>
          </cell>
          <cell r="B2564">
            <v>0</v>
          </cell>
        </row>
        <row r="2565">
          <cell r="A2565">
            <v>510110506</v>
          </cell>
          <cell r="B2565">
            <v>1</v>
          </cell>
        </row>
        <row r="2566">
          <cell r="A2566">
            <v>510110600</v>
          </cell>
          <cell r="B2566">
            <v>0</v>
          </cell>
        </row>
        <row r="2567">
          <cell r="A2567">
            <v>510110601</v>
          </cell>
          <cell r="B2567">
            <v>0</v>
          </cell>
        </row>
        <row r="2568">
          <cell r="A2568">
            <v>510110602</v>
          </cell>
          <cell r="B2568">
            <v>0</v>
          </cell>
        </row>
        <row r="2569">
          <cell r="A2569">
            <v>510110603</v>
          </cell>
          <cell r="B2569">
            <v>0</v>
          </cell>
        </row>
        <row r="2570">
          <cell r="A2570">
            <v>510110604</v>
          </cell>
          <cell r="B2570">
            <v>1</v>
          </cell>
        </row>
        <row r="2571">
          <cell r="A2571">
            <v>510110605</v>
          </cell>
          <cell r="B2571">
            <v>0</v>
          </cell>
        </row>
        <row r="2572">
          <cell r="A2572">
            <v>510110606</v>
          </cell>
          <cell r="B2572">
            <v>0</v>
          </cell>
        </row>
        <row r="2573">
          <cell r="A2573">
            <v>510110607</v>
          </cell>
          <cell r="B2573">
            <v>0</v>
          </cell>
        </row>
        <row r="2574">
          <cell r="A2574">
            <v>510110802</v>
          </cell>
          <cell r="B2574">
            <v>0</v>
          </cell>
        </row>
        <row r="2575">
          <cell r="A2575">
            <v>510110803</v>
          </cell>
          <cell r="B2575">
            <v>0</v>
          </cell>
        </row>
        <row r="2576">
          <cell r="A2576">
            <v>510110804</v>
          </cell>
          <cell r="B2576">
            <v>3</v>
          </cell>
        </row>
        <row r="2577">
          <cell r="A2577">
            <v>510110805</v>
          </cell>
          <cell r="B2577">
            <v>0</v>
          </cell>
        </row>
        <row r="2578">
          <cell r="A2578">
            <v>510110806</v>
          </cell>
          <cell r="B2578">
            <v>2</v>
          </cell>
        </row>
        <row r="2579">
          <cell r="A2579">
            <v>510110900</v>
          </cell>
          <cell r="B2579">
            <v>0</v>
          </cell>
        </row>
        <row r="2580">
          <cell r="A2580">
            <v>510110901</v>
          </cell>
          <cell r="B2580">
            <v>0</v>
          </cell>
        </row>
        <row r="2581">
          <cell r="A2581">
            <v>510110902</v>
          </cell>
          <cell r="B2581">
            <v>0</v>
          </cell>
        </row>
        <row r="2582">
          <cell r="A2582">
            <v>510110903</v>
          </cell>
          <cell r="B2582">
            <v>0</v>
          </cell>
        </row>
        <row r="2583">
          <cell r="A2583">
            <v>510110904</v>
          </cell>
          <cell r="B2583">
            <v>3</v>
          </cell>
        </row>
        <row r="2584">
          <cell r="A2584">
            <v>510110905</v>
          </cell>
          <cell r="B2584">
            <v>2</v>
          </cell>
        </row>
        <row r="2585">
          <cell r="A2585">
            <v>510110906</v>
          </cell>
          <cell r="B2585">
            <v>1</v>
          </cell>
        </row>
        <row r="2586">
          <cell r="A2586">
            <v>510112500</v>
          </cell>
          <cell r="B2586">
            <v>4</v>
          </cell>
        </row>
        <row r="2587">
          <cell r="A2587">
            <v>510112501</v>
          </cell>
          <cell r="B2587">
            <v>6</v>
          </cell>
        </row>
        <row r="2588">
          <cell r="A2588">
            <v>510112502</v>
          </cell>
          <cell r="B2588">
            <v>6</v>
          </cell>
        </row>
        <row r="2589">
          <cell r="A2589">
            <v>510112503</v>
          </cell>
          <cell r="B2589">
            <v>0</v>
          </cell>
        </row>
        <row r="2590">
          <cell r="A2590">
            <v>510112504</v>
          </cell>
          <cell r="B2590">
            <v>0</v>
          </cell>
        </row>
        <row r="2591">
          <cell r="A2591">
            <v>510112505</v>
          </cell>
          <cell r="B2591">
            <v>0</v>
          </cell>
        </row>
        <row r="2592">
          <cell r="A2592">
            <v>510112506</v>
          </cell>
          <cell r="B2592">
            <v>0</v>
          </cell>
        </row>
        <row r="2593">
          <cell r="A2593">
            <v>510112507</v>
          </cell>
          <cell r="B2593">
            <v>0</v>
          </cell>
        </row>
        <row r="2594">
          <cell r="A2594">
            <v>510112508</v>
          </cell>
          <cell r="B2594">
            <v>0</v>
          </cell>
        </row>
        <row r="2595">
          <cell r="A2595">
            <v>510114000</v>
          </cell>
          <cell r="B2595">
            <v>0</v>
          </cell>
        </row>
        <row r="2596">
          <cell r="A2596">
            <v>510114001</v>
          </cell>
          <cell r="B2596">
            <v>1</v>
          </cell>
        </row>
        <row r="2597">
          <cell r="A2597">
            <v>510114002</v>
          </cell>
          <cell r="B2597">
            <v>1</v>
          </cell>
        </row>
        <row r="2598">
          <cell r="A2598">
            <v>510114003</v>
          </cell>
          <cell r="B2598">
            <v>1</v>
          </cell>
        </row>
        <row r="2599">
          <cell r="A2599">
            <v>510114004</v>
          </cell>
          <cell r="B2599">
            <v>1</v>
          </cell>
        </row>
        <row r="2600">
          <cell r="A2600">
            <v>510114005</v>
          </cell>
          <cell r="B2600">
            <v>1</v>
          </cell>
        </row>
        <row r="2601">
          <cell r="A2601">
            <v>510114006</v>
          </cell>
          <cell r="B2601">
            <v>1</v>
          </cell>
        </row>
        <row r="2602">
          <cell r="A2602">
            <v>510114010</v>
          </cell>
          <cell r="B2602">
            <v>0</v>
          </cell>
        </row>
        <row r="2603">
          <cell r="A2603">
            <v>510114107</v>
          </cell>
          <cell r="B2603">
            <v>1</v>
          </cell>
        </row>
        <row r="2604">
          <cell r="A2604">
            <v>510114108</v>
          </cell>
          <cell r="B2604">
            <v>0</v>
          </cell>
        </row>
        <row r="2605">
          <cell r="A2605">
            <v>510114109</v>
          </cell>
          <cell r="B2605">
            <v>1</v>
          </cell>
        </row>
        <row r="2606">
          <cell r="A2606">
            <v>510116501</v>
          </cell>
          <cell r="B2606">
            <v>0</v>
          </cell>
        </row>
        <row r="2607">
          <cell r="A2607">
            <v>510116502</v>
          </cell>
          <cell r="B2607">
            <v>1</v>
          </cell>
        </row>
        <row r="2608">
          <cell r="A2608">
            <v>510116503</v>
          </cell>
          <cell r="B2608">
            <v>0</v>
          </cell>
        </row>
        <row r="2609">
          <cell r="A2609">
            <v>510116504</v>
          </cell>
          <cell r="B2609">
            <v>0</v>
          </cell>
        </row>
        <row r="2610">
          <cell r="A2610">
            <v>510116505</v>
          </cell>
          <cell r="B2610">
            <v>4</v>
          </cell>
        </row>
        <row r="2611">
          <cell r="A2611">
            <v>510116506</v>
          </cell>
          <cell r="B2611">
            <v>0</v>
          </cell>
        </row>
        <row r="2612">
          <cell r="A2612">
            <v>510117000</v>
          </cell>
          <cell r="B2612">
            <v>21</v>
          </cell>
        </row>
        <row r="2613">
          <cell r="A2613">
            <v>510117001</v>
          </cell>
          <cell r="B2613">
            <v>31</v>
          </cell>
        </row>
        <row r="2614">
          <cell r="A2614">
            <v>510117002</v>
          </cell>
          <cell r="B2614">
            <v>13</v>
          </cell>
        </row>
        <row r="2615">
          <cell r="A2615">
            <v>510117003</v>
          </cell>
          <cell r="B2615">
            <v>18</v>
          </cell>
        </row>
        <row r="2616">
          <cell r="A2616">
            <v>510117004</v>
          </cell>
          <cell r="B2616">
            <v>3</v>
          </cell>
        </row>
        <row r="2617">
          <cell r="A2617">
            <v>510117005</v>
          </cell>
          <cell r="B2617">
            <v>35</v>
          </cell>
        </row>
        <row r="2618">
          <cell r="A2618">
            <v>510117006</v>
          </cell>
          <cell r="B2618">
            <v>17</v>
          </cell>
        </row>
        <row r="2619">
          <cell r="A2619">
            <v>510117007</v>
          </cell>
          <cell r="B2619">
            <v>17</v>
          </cell>
        </row>
        <row r="2620">
          <cell r="A2620">
            <v>510117008</v>
          </cell>
          <cell r="B2620">
            <v>0</v>
          </cell>
        </row>
        <row r="2621">
          <cell r="A2621">
            <v>510117009</v>
          </cell>
          <cell r="B2621">
            <v>0</v>
          </cell>
        </row>
        <row r="2622">
          <cell r="A2622">
            <v>510117010</v>
          </cell>
          <cell r="B2622">
            <v>0</v>
          </cell>
        </row>
        <row r="2623">
          <cell r="A2623">
            <v>510117100</v>
          </cell>
          <cell r="B2623">
            <v>20</v>
          </cell>
        </row>
        <row r="2624">
          <cell r="A2624">
            <v>510117101</v>
          </cell>
          <cell r="B2624">
            <v>27</v>
          </cell>
        </row>
        <row r="2625">
          <cell r="A2625">
            <v>510117102</v>
          </cell>
          <cell r="B2625">
            <v>36</v>
          </cell>
        </row>
        <row r="2626">
          <cell r="A2626">
            <v>510117103</v>
          </cell>
          <cell r="B2626">
            <v>42</v>
          </cell>
        </row>
        <row r="2627">
          <cell r="A2627">
            <v>510117104</v>
          </cell>
          <cell r="B2627">
            <v>24</v>
          </cell>
        </row>
        <row r="2628">
          <cell r="A2628">
            <v>510117105</v>
          </cell>
          <cell r="B2628">
            <v>28</v>
          </cell>
        </row>
        <row r="2629">
          <cell r="A2629">
            <v>510117106</v>
          </cell>
          <cell r="B2629">
            <v>25</v>
          </cell>
        </row>
        <row r="2630">
          <cell r="A2630">
            <v>510117107</v>
          </cell>
          <cell r="B2630">
            <v>6</v>
          </cell>
        </row>
        <row r="2631">
          <cell r="A2631">
            <v>510117108</v>
          </cell>
          <cell r="B2631">
            <v>0</v>
          </cell>
        </row>
        <row r="2632">
          <cell r="A2632">
            <v>510117109</v>
          </cell>
          <cell r="B2632">
            <v>0</v>
          </cell>
        </row>
        <row r="2633">
          <cell r="A2633">
            <v>510117110</v>
          </cell>
          <cell r="B2633">
            <v>0</v>
          </cell>
        </row>
        <row r="2634">
          <cell r="A2634">
            <v>510117200</v>
          </cell>
          <cell r="B2634">
            <v>0</v>
          </cell>
        </row>
        <row r="2635">
          <cell r="A2635">
            <v>510117201</v>
          </cell>
          <cell r="B2635">
            <v>0</v>
          </cell>
        </row>
        <row r="2636">
          <cell r="A2636">
            <v>510117202</v>
          </cell>
          <cell r="B2636">
            <v>0</v>
          </cell>
        </row>
        <row r="2637">
          <cell r="A2637">
            <v>510117203</v>
          </cell>
          <cell r="B2637">
            <v>0</v>
          </cell>
        </row>
        <row r="2638">
          <cell r="A2638">
            <v>510117204</v>
          </cell>
          <cell r="B2638">
            <v>0</v>
          </cell>
        </row>
        <row r="2639">
          <cell r="A2639">
            <v>510117205</v>
          </cell>
          <cell r="B2639">
            <v>0</v>
          </cell>
        </row>
        <row r="2640">
          <cell r="A2640">
            <v>510117206</v>
          </cell>
          <cell r="B2640">
            <v>0</v>
          </cell>
        </row>
        <row r="2641">
          <cell r="A2641">
            <v>510118500</v>
          </cell>
          <cell r="B2641">
            <v>0</v>
          </cell>
        </row>
        <row r="2642">
          <cell r="A2642">
            <v>510118501</v>
          </cell>
          <cell r="B2642">
            <v>3</v>
          </cell>
        </row>
        <row r="2643">
          <cell r="A2643">
            <v>510118502</v>
          </cell>
          <cell r="B2643">
            <v>0</v>
          </cell>
        </row>
        <row r="2644">
          <cell r="A2644">
            <v>510118503</v>
          </cell>
          <cell r="B2644">
            <v>1</v>
          </cell>
        </row>
        <row r="2645">
          <cell r="A2645">
            <v>510118504</v>
          </cell>
          <cell r="B2645">
            <v>1</v>
          </cell>
        </row>
        <row r="2646">
          <cell r="A2646">
            <v>510118505</v>
          </cell>
          <cell r="B2646">
            <v>0</v>
          </cell>
        </row>
        <row r="2647">
          <cell r="A2647">
            <v>510118506</v>
          </cell>
          <cell r="B2647">
            <v>15</v>
          </cell>
        </row>
        <row r="2648">
          <cell r="A2648">
            <v>510118607</v>
          </cell>
          <cell r="B2648">
            <v>9</v>
          </cell>
        </row>
        <row r="2649">
          <cell r="A2649">
            <v>510118608</v>
          </cell>
          <cell r="B2649">
            <v>2</v>
          </cell>
        </row>
        <row r="2650">
          <cell r="A2650">
            <v>510118609</v>
          </cell>
          <cell r="B2650">
            <v>0</v>
          </cell>
        </row>
        <row r="2651">
          <cell r="A2651">
            <v>510118700</v>
          </cell>
          <cell r="B2651">
            <v>0</v>
          </cell>
        </row>
        <row r="2652">
          <cell r="A2652">
            <v>510118701</v>
          </cell>
          <cell r="B2652">
            <v>2</v>
          </cell>
        </row>
        <row r="2653">
          <cell r="A2653">
            <v>510118702</v>
          </cell>
          <cell r="B2653">
            <v>10</v>
          </cell>
        </row>
        <row r="2654">
          <cell r="A2654">
            <v>510118703</v>
          </cell>
          <cell r="B2654">
            <v>3</v>
          </cell>
        </row>
        <row r="2655">
          <cell r="A2655">
            <v>510118704</v>
          </cell>
          <cell r="B2655">
            <v>1</v>
          </cell>
        </row>
        <row r="2656">
          <cell r="A2656">
            <v>510118705</v>
          </cell>
          <cell r="B2656">
            <v>1</v>
          </cell>
        </row>
        <row r="2657">
          <cell r="A2657">
            <v>510118706</v>
          </cell>
          <cell r="B2657">
            <v>0</v>
          </cell>
        </row>
        <row r="2658">
          <cell r="A2658">
            <v>510118807</v>
          </cell>
          <cell r="B2658">
            <v>2</v>
          </cell>
        </row>
        <row r="2659">
          <cell r="A2659">
            <v>510118808</v>
          </cell>
          <cell r="B2659">
            <v>0</v>
          </cell>
        </row>
        <row r="2660">
          <cell r="A2660">
            <v>510118809</v>
          </cell>
          <cell r="B2660">
            <v>0</v>
          </cell>
        </row>
        <row r="2661">
          <cell r="A2661">
            <v>510118810</v>
          </cell>
          <cell r="B2661">
            <v>0</v>
          </cell>
        </row>
        <row r="2662">
          <cell r="A2662">
            <v>510119000</v>
          </cell>
          <cell r="B2662">
            <v>0</v>
          </cell>
        </row>
        <row r="2663">
          <cell r="A2663">
            <v>510119001</v>
          </cell>
          <cell r="B2663">
            <v>0</v>
          </cell>
        </row>
        <row r="2664">
          <cell r="A2664">
            <v>510119002</v>
          </cell>
          <cell r="B2664">
            <v>0</v>
          </cell>
        </row>
        <row r="2665">
          <cell r="A2665">
            <v>510119003</v>
          </cell>
          <cell r="B2665">
            <v>1</v>
          </cell>
        </row>
        <row r="2666">
          <cell r="A2666">
            <v>510119004</v>
          </cell>
          <cell r="B2666">
            <v>3</v>
          </cell>
        </row>
        <row r="2667">
          <cell r="A2667">
            <v>510119005</v>
          </cell>
          <cell r="B2667">
            <v>11</v>
          </cell>
        </row>
        <row r="2668">
          <cell r="A2668">
            <v>510119006</v>
          </cell>
          <cell r="B2668">
            <v>30</v>
          </cell>
        </row>
        <row r="2669">
          <cell r="A2669">
            <v>510119107</v>
          </cell>
          <cell r="B2669">
            <v>29</v>
          </cell>
        </row>
        <row r="2670">
          <cell r="A2670">
            <v>510119108</v>
          </cell>
          <cell r="B2670">
            <v>6</v>
          </cell>
        </row>
        <row r="2671">
          <cell r="A2671">
            <v>510119200</v>
          </cell>
          <cell r="B2671">
            <v>4</v>
          </cell>
        </row>
        <row r="2672">
          <cell r="A2672">
            <v>510119201</v>
          </cell>
          <cell r="B2672">
            <v>12</v>
          </cell>
        </row>
        <row r="2673">
          <cell r="A2673">
            <v>510119202</v>
          </cell>
          <cell r="B2673">
            <v>20</v>
          </cell>
        </row>
        <row r="2674">
          <cell r="A2674">
            <v>510119203</v>
          </cell>
          <cell r="B2674">
            <v>32</v>
          </cell>
        </row>
        <row r="2675">
          <cell r="A2675">
            <v>510119204</v>
          </cell>
          <cell r="B2675">
            <v>32</v>
          </cell>
        </row>
        <row r="2676">
          <cell r="A2676">
            <v>510119205</v>
          </cell>
          <cell r="B2676">
            <v>33</v>
          </cell>
        </row>
        <row r="2677">
          <cell r="A2677">
            <v>510119206</v>
          </cell>
          <cell r="B2677">
            <v>24</v>
          </cell>
        </row>
        <row r="2678">
          <cell r="A2678">
            <v>510119307</v>
          </cell>
          <cell r="B2678">
            <v>20</v>
          </cell>
        </row>
        <row r="2679">
          <cell r="A2679">
            <v>510119308</v>
          </cell>
          <cell r="B2679">
            <v>3</v>
          </cell>
        </row>
        <row r="2680">
          <cell r="A2680">
            <v>510119309</v>
          </cell>
          <cell r="B2680">
            <v>0</v>
          </cell>
        </row>
        <row r="2681">
          <cell r="A2681">
            <v>510119310</v>
          </cell>
          <cell r="B2681">
            <v>0</v>
          </cell>
        </row>
        <row r="2682">
          <cell r="A2682">
            <v>510119500</v>
          </cell>
          <cell r="B2682">
            <v>0</v>
          </cell>
        </row>
        <row r="2683">
          <cell r="A2683">
            <v>510119501</v>
          </cell>
          <cell r="B2683">
            <v>0</v>
          </cell>
        </row>
        <row r="2684">
          <cell r="A2684">
            <v>510119502</v>
          </cell>
          <cell r="B2684">
            <v>0</v>
          </cell>
        </row>
        <row r="2685">
          <cell r="A2685">
            <v>510119503</v>
          </cell>
          <cell r="B2685">
            <v>0</v>
          </cell>
        </row>
        <row r="2686">
          <cell r="A2686">
            <v>510119504</v>
          </cell>
          <cell r="B2686">
            <v>0</v>
          </cell>
        </row>
        <row r="2687">
          <cell r="A2687">
            <v>510119505</v>
          </cell>
          <cell r="B2687">
            <v>0</v>
          </cell>
        </row>
        <row r="2688">
          <cell r="A2688">
            <v>510119506</v>
          </cell>
          <cell r="B2688">
            <v>0</v>
          </cell>
        </row>
        <row r="2689">
          <cell r="A2689">
            <v>510119607</v>
          </cell>
          <cell r="B2689">
            <v>2</v>
          </cell>
        </row>
        <row r="2690">
          <cell r="A2690">
            <v>510119608</v>
          </cell>
          <cell r="B2690">
            <v>7</v>
          </cell>
        </row>
        <row r="2691">
          <cell r="A2691">
            <v>510119609</v>
          </cell>
          <cell r="B2691">
            <v>0</v>
          </cell>
        </row>
        <row r="2692">
          <cell r="A2692">
            <v>510119610</v>
          </cell>
          <cell r="B2692">
            <v>0</v>
          </cell>
        </row>
        <row r="2693">
          <cell r="A2693">
            <v>5101204</v>
          </cell>
          <cell r="B2693">
            <v>0</v>
          </cell>
        </row>
        <row r="2694">
          <cell r="A2694">
            <v>510120400</v>
          </cell>
          <cell r="B2694">
            <v>0</v>
          </cell>
        </row>
        <row r="2695">
          <cell r="A2695">
            <v>510120401</v>
          </cell>
          <cell r="B2695">
            <v>0</v>
          </cell>
        </row>
        <row r="2696">
          <cell r="A2696">
            <v>510120402</v>
          </cell>
          <cell r="B2696">
            <v>0</v>
          </cell>
        </row>
        <row r="2697">
          <cell r="A2697">
            <v>510120403</v>
          </cell>
          <cell r="B2697">
            <v>2</v>
          </cell>
        </row>
        <row r="2698">
          <cell r="A2698">
            <v>510120404</v>
          </cell>
          <cell r="B2698">
            <v>0</v>
          </cell>
        </row>
        <row r="2699">
          <cell r="A2699">
            <v>510120405</v>
          </cell>
          <cell r="B2699">
            <v>2</v>
          </cell>
        </row>
        <row r="2700">
          <cell r="A2700">
            <v>510120406</v>
          </cell>
          <cell r="B2700">
            <v>5</v>
          </cell>
        </row>
        <row r="2701">
          <cell r="A2701">
            <v>510120507</v>
          </cell>
          <cell r="B2701">
            <v>0</v>
          </cell>
        </row>
        <row r="2702">
          <cell r="A2702">
            <v>510120508</v>
          </cell>
          <cell r="B2702">
            <v>0</v>
          </cell>
        </row>
        <row r="2703">
          <cell r="A2703">
            <v>510120509</v>
          </cell>
          <cell r="B2703">
            <v>0</v>
          </cell>
        </row>
        <row r="2704">
          <cell r="A2704">
            <v>510121000</v>
          </cell>
          <cell r="B2704">
            <v>0</v>
          </cell>
        </row>
        <row r="2705">
          <cell r="A2705">
            <v>510121001</v>
          </cell>
          <cell r="B2705">
            <v>0</v>
          </cell>
        </row>
        <row r="2706">
          <cell r="A2706">
            <v>510121002</v>
          </cell>
          <cell r="B2706">
            <v>2</v>
          </cell>
        </row>
        <row r="2707">
          <cell r="A2707">
            <v>510121003</v>
          </cell>
          <cell r="B2707">
            <v>0</v>
          </cell>
        </row>
        <row r="2708">
          <cell r="A2708">
            <v>510121004</v>
          </cell>
          <cell r="B2708">
            <v>1</v>
          </cell>
        </row>
        <row r="2709">
          <cell r="A2709">
            <v>510121005</v>
          </cell>
          <cell r="B2709">
            <v>0</v>
          </cell>
        </row>
        <row r="2710">
          <cell r="A2710">
            <v>510121006</v>
          </cell>
          <cell r="B2710">
            <v>0</v>
          </cell>
        </row>
        <row r="2711">
          <cell r="A2711">
            <v>510122000</v>
          </cell>
          <cell r="B2711">
            <v>0</v>
          </cell>
        </row>
        <row r="2712">
          <cell r="A2712">
            <v>510122001</v>
          </cell>
          <cell r="B2712">
            <v>0</v>
          </cell>
        </row>
        <row r="2713">
          <cell r="A2713">
            <v>510122002</v>
          </cell>
          <cell r="B2713">
            <v>0</v>
          </cell>
        </row>
        <row r="2714">
          <cell r="A2714">
            <v>510122003</v>
          </cell>
          <cell r="B2714">
            <v>1</v>
          </cell>
        </row>
        <row r="2715">
          <cell r="A2715">
            <v>510122004</v>
          </cell>
          <cell r="B2715">
            <v>0</v>
          </cell>
        </row>
        <row r="2716">
          <cell r="A2716">
            <v>510122005</v>
          </cell>
          <cell r="B2716">
            <v>0</v>
          </cell>
        </row>
        <row r="2717">
          <cell r="A2717">
            <v>510122006</v>
          </cell>
          <cell r="B2717">
            <v>0</v>
          </cell>
        </row>
        <row r="2718">
          <cell r="A2718">
            <v>510122007</v>
          </cell>
          <cell r="B2718">
            <v>0</v>
          </cell>
        </row>
        <row r="2719">
          <cell r="A2719">
            <v>5101221</v>
          </cell>
          <cell r="B2719">
            <v>0</v>
          </cell>
        </row>
        <row r="2720">
          <cell r="A2720">
            <v>510122106</v>
          </cell>
          <cell r="B2720">
            <v>1</v>
          </cell>
        </row>
        <row r="2721">
          <cell r="A2721">
            <v>5101230</v>
          </cell>
          <cell r="B2721">
            <v>0</v>
          </cell>
        </row>
        <row r="2722">
          <cell r="A2722">
            <v>510123000</v>
          </cell>
          <cell r="B2722">
            <v>0</v>
          </cell>
        </row>
        <row r="2723">
          <cell r="A2723">
            <v>510123001</v>
          </cell>
          <cell r="B2723">
            <v>0</v>
          </cell>
        </row>
        <row r="2724">
          <cell r="A2724">
            <v>510123002</v>
          </cell>
          <cell r="B2724">
            <v>7</v>
          </cell>
        </row>
        <row r="2725">
          <cell r="A2725">
            <v>510123003</v>
          </cell>
          <cell r="B2725">
            <v>3</v>
          </cell>
        </row>
        <row r="2726">
          <cell r="A2726">
            <v>510123004</v>
          </cell>
          <cell r="B2726">
            <v>4</v>
          </cell>
        </row>
        <row r="2727">
          <cell r="A2727">
            <v>510123005</v>
          </cell>
          <cell r="B2727">
            <v>5</v>
          </cell>
        </row>
        <row r="2728">
          <cell r="A2728">
            <v>510123006</v>
          </cell>
          <cell r="B2728">
            <v>5</v>
          </cell>
        </row>
        <row r="2729">
          <cell r="A2729">
            <v>510123400</v>
          </cell>
          <cell r="B2729">
            <v>1</v>
          </cell>
        </row>
        <row r="2730">
          <cell r="A2730">
            <v>510123401</v>
          </cell>
          <cell r="B2730">
            <v>1</v>
          </cell>
        </row>
        <row r="2731">
          <cell r="A2731">
            <v>510123402</v>
          </cell>
          <cell r="B2731">
            <v>1</v>
          </cell>
        </row>
        <row r="2732">
          <cell r="A2732">
            <v>510123403</v>
          </cell>
          <cell r="B2732">
            <v>0</v>
          </cell>
        </row>
        <row r="2733">
          <cell r="A2733">
            <v>510123404</v>
          </cell>
          <cell r="B2733">
            <v>1</v>
          </cell>
        </row>
        <row r="2734">
          <cell r="A2734">
            <v>510123405</v>
          </cell>
          <cell r="B2734">
            <v>0</v>
          </cell>
        </row>
        <row r="2735">
          <cell r="A2735">
            <v>510123406</v>
          </cell>
          <cell r="B2735">
            <v>0</v>
          </cell>
        </row>
        <row r="2736">
          <cell r="A2736">
            <v>510123507</v>
          </cell>
          <cell r="B2736">
            <v>1</v>
          </cell>
        </row>
        <row r="2737">
          <cell r="A2737">
            <v>510123508</v>
          </cell>
          <cell r="B2737">
            <v>0</v>
          </cell>
        </row>
        <row r="2738">
          <cell r="A2738">
            <v>510123509</v>
          </cell>
          <cell r="B2738">
            <v>0</v>
          </cell>
        </row>
        <row r="2739">
          <cell r="A2739">
            <v>510130108</v>
          </cell>
          <cell r="B2739">
            <v>2</v>
          </cell>
        </row>
        <row r="2740">
          <cell r="A2740">
            <v>510134200</v>
          </cell>
          <cell r="B2740">
            <v>0</v>
          </cell>
        </row>
        <row r="2741">
          <cell r="A2741">
            <v>510134201</v>
          </cell>
          <cell r="B2741">
            <v>0</v>
          </cell>
        </row>
        <row r="2742">
          <cell r="A2742">
            <v>510134202</v>
          </cell>
          <cell r="B2742">
            <v>1</v>
          </cell>
        </row>
        <row r="2743">
          <cell r="A2743">
            <v>510134203</v>
          </cell>
          <cell r="B2743">
            <v>0</v>
          </cell>
        </row>
        <row r="2744">
          <cell r="A2744">
            <v>510134204</v>
          </cell>
          <cell r="B2744">
            <v>0</v>
          </cell>
        </row>
        <row r="2745">
          <cell r="A2745">
            <v>510134205</v>
          </cell>
          <cell r="B2745">
            <v>1</v>
          </cell>
        </row>
        <row r="2746">
          <cell r="A2746">
            <v>510134206</v>
          </cell>
          <cell r="B2746">
            <v>0</v>
          </cell>
        </row>
        <row r="2747">
          <cell r="A2747">
            <v>510134207</v>
          </cell>
          <cell r="B2747">
            <v>1</v>
          </cell>
        </row>
        <row r="2748">
          <cell r="A2748">
            <v>510134208</v>
          </cell>
          <cell r="B2748">
            <v>0</v>
          </cell>
        </row>
        <row r="2749">
          <cell r="A2749">
            <v>510134209</v>
          </cell>
          <cell r="B2749">
            <v>0</v>
          </cell>
        </row>
        <row r="2750">
          <cell r="A2750">
            <v>510139103</v>
          </cell>
          <cell r="B2750">
            <v>1</v>
          </cell>
        </row>
        <row r="2751">
          <cell r="A2751">
            <v>510139104</v>
          </cell>
          <cell r="B2751">
            <v>1</v>
          </cell>
        </row>
        <row r="2752">
          <cell r="A2752">
            <v>510139158</v>
          </cell>
          <cell r="B2752">
            <v>0</v>
          </cell>
        </row>
        <row r="2753">
          <cell r="A2753">
            <v>510139160</v>
          </cell>
          <cell r="B2753">
            <v>0</v>
          </cell>
        </row>
        <row r="2754">
          <cell r="A2754">
            <v>510139162</v>
          </cell>
          <cell r="B2754">
            <v>0</v>
          </cell>
        </row>
        <row r="2755">
          <cell r="A2755">
            <v>510144302</v>
          </cell>
          <cell r="B2755">
            <v>0</v>
          </cell>
        </row>
        <row r="2756">
          <cell r="A2756">
            <v>510144303</v>
          </cell>
          <cell r="B2756">
            <v>1</v>
          </cell>
        </row>
        <row r="2757">
          <cell r="A2757">
            <v>510144304</v>
          </cell>
          <cell r="B2757">
            <v>0</v>
          </cell>
        </row>
        <row r="2758">
          <cell r="A2758">
            <v>510144305</v>
          </cell>
          <cell r="B2758">
            <v>0</v>
          </cell>
        </row>
        <row r="2759">
          <cell r="A2759">
            <v>510144306</v>
          </cell>
          <cell r="B2759">
            <v>0</v>
          </cell>
        </row>
        <row r="2760">
          <cell r="A2760">
            <v>510144500</v>
          </cell>
          <cell r="B2760">
            <v>0</v>
          </cell>
        </row>
        <row r="2761">
          <cell r="A2761">
            <v>510144501</v>
          </cell>
          <cell r="B2761">
            <v>0</v>
          </cell>
        </row>
        <row r="2762">
          <cell r="A2762">
            <v>510144502</v>
          </cell>
          <cell r="B2762">
            <v>0</v>
          </cell>
        </row>
        <row r="2763">
          <cell r="A2763">
            <v>510144503</v>
          </cell>
          <cell r="B2763">
            <v>2</v>
          </cell>
        </row>
        <row r="2764">
          <cell r="A2764">
            <v>510144504</v>
          </cell>
          <cell r="B2764">
            <v>1</v>
          </cell>
        </row>
        <row r="2765">
          <cell r="A2765">
            <v>510144505</v>
          </cell>
          <cell r="B2765">
            <v>2</v>
          </cell>
        </row>
        <row r="2766">
          <cell r="A2766">
            <v>510144506</v>
          </cell>
          <cell r="B2766">
            <v>2</v>
          </cell>
        </row>
        <row r="2767">
          <cell r="A2767">
            <v>510144507</v>
          </cell>
          <cell r="B2767">
            <v>0</v>
          </cell>
        </row>
        <row r="2768">
          <cell r="A2768">
            <v>510144805</v>
          </cell>
          <cell r="B2768">
            <v>0</v>
          </cell>
        </row>
        <row r="2769">
          <cell r="A2769">
            <v>510144806</v>
          </cell>
          <cell r="B2769">
            <v>0</v>
          </cell>
        </row>
        <row r="2770">
          <cell r="A2770">
            <v>510149500</v>
          </cell>
          <cell r="B2770">
            <v>3</v>
          </cell>
        </row>
        <row r="2771">
          <cell r="A2771">
            <v>510149501</v>
          </cell>
          <cell r="B2771">
            <v>0</v>
          </cell>
        </row>
        <row r="2772">
          <cell r="A2772">
            <v>510149502</v>
          </cell>
          <cell r="B2772">
            <v>0</v>
          </cell>
        </row>
        <row r="2773">
          <cell r="A2773">
            <v>510149503</v>
          </cell>
          <cell r="B2773">
            <v>1</v>
          </cell>
        </row>
        <row r="2774">
          <cell r="A2774">
            <v>510149504</v>
          </cell>
          <cell r="B2774">
            <v>2</v>
          </cell>
        </row>
        <row r="2775">
          <cell r="A2775">
            <v>510149505</v>
          </cell>
          <cell r="B2775">
            <v>3</v>
          </cell>
        </row>
        <row r="2776">
          <cell r="A2776">
            <v>510149506</v>
          </cell>
          <cell r="B2776">
            <v>1</v>
          </cell>
        </row>
        <row r="2777">
          <cell r="A2777">
            <v>510149510</v>
          </cell>
          <cell r="B2777">
            <v>0</v>
          </cell>
        </row>
        <row r="2778">
          <cell r="A2778">
            <v>510150000</v>
          </cell>
          <cell r="B2778">
            <v>0</v>
          </cell>
        </row>
        <row r="2779">
          <cell r="A2779">
            <v>510150001</v>
          </cell>
          <cell r="B2779">
            <v>0</v>
          </cell>
        </row>
        <row r="2780">
          <cell r="A2780">
            <v>510150002</v>
          </cell>
          <cell r="B2780">
            <v>0</v>
          </cell>
        </row>
        <row r="2781">
          <cell r="A2781">
            <v>510150003</v>
          </cell>
          <cell r="B2781">
            <v>0</v>
          </cell>
        </row>
        <row r="2782">
          <cell r="A2782">
            <v>510150004</v>
          </cell>
          <cell r="B2782">
            <v>0</v>
          </cell>
        </row>
        <row r="2783">
          <cell r="A2783">
            <v>510150005</v>
          </cell>
          <cell r="B2783">
            <v>0</v>
          </cell>
        </row>
        <row r="2784">
          <cell r="A2784">
            <v>510150006</v>
          </cell>
          <cell r="B2784">
            <v>0</v>
          </cell>
        </row>
        <row r="2785">
          <cell r="A2785">
            <v>510150107</v>
          </cell>
          <cell r="B2785">
            <v>0</v>
          </cell>
        </row>
        <row r="2786">
          <cell r="A2786">
            <v>510150108</v>
          </cell>
          <cell r="B2786">
            <v>0</v>
          </cell>
        </row>
        <row r="2787">
          <cell r="A2787">
            <v>510150109</v>
          </cell>
          <cell r="B2787">
            <v>0</v>
          </cell>
        </row>
        <row r="2788">
          <cell r="A2788">
            <v>510155504</v>
          </cell>
          <cell r="B2788">
            <v>0</v>
          </cell>
        </row>
        <row r="2789">
          <cell r="A2789">
            <v>510155505</v>
          </cell>
          <cell r="B2789">
            <v>0</v>
          </cell>
        </row>
        <row r="2790">
          <cell r="A2790">
            <v>510155602</v>
          </cell>
          <cell r="B2790">
            <v>6</v>
          </cell>
        </row>
        <row r="2791">
          <cell r="A2791">
            <v>510155603</v>
          </cell>
          <cell r="B2791">
            <v>3</v>
          </cell>
        </row>
        <row r="2792">
          <cell r="A2792">
            <v>510155604</v>
          </cell>
          <cell r="B2792">
            <v>4</v>
          </cell>
        </row>
        <row r="2793">
          <cell r="A2793">
            <v>510155605</v>
          </cell>
          <cell r="B2793">
            <v>6</v>
          </cell>
        </row>
        <row r="2794">
          <cell r="A2794">
            <v>510155607</v>
          </cell>
          <cell r="B2794">
            <v>0</v>
          </cell>
        </row>
        <row r="2795">
          <cell r="A2795">
            <v>510156300</v>
          </cell>
          <cell r="B2795">
            <v>0</v>
          </cell>
        </row>
        <row r="2796">
          <cell r="A2796">
            <v>510156301</v>
          </cell>
          <cell r="B2796">
            <v>0</v>
          </cell>
        </row>
        <row r="2797">
          <cell r="A2797">
            <v>510156302</v>
          </cell>
          <cell r="B2797">
            <v>0</v>
          </cell>
        </row>
        <row r="2798">
          <cell r="A2798">
            <v>510156303</v>
          </cell>
          <cell r="B2798">
            <v>0</v>
          </cell>
        </row>
        <row r="2799">
          <cell r="A2799">
            <v>510156304</v>
          </cell>
          <cell r="B2799">
            <v>0</v>
          </cell>
        </row>
        <row r="2800">
          <cell r="A2800">
            <v>510156305</v>
          </cell>
          <cell r="B2800">
            <v>0</v>
          </cell>
        </row>
        <row r="2801">
          <cell r="A2801">
            <v>510156306</v>
          </cell>
          <cell r="B2801">
            <v>0</v>
          </cell>
        </row>
        <row r="2802">
          <cell r="A2802">
            <v>510156307</v>
          </cell>
          <cell r="B2802">
            <v>0</v>
          </cell>
        </row>
        <row r="2803">
          <cell r="A2803">
            <v>510156308</v>
          </cell>
          <cell r="B2803">
            <v>0</v>
          </cell>
        </row>
        <row r="2804">
          <cell r="A2804">
            <v>510156309</v>
          </cell>
          <cell r="B2804">
            <v>0</v>
          </cell>
        </row>
        <row r="2805">
          <cell r="A2805">
            <v>510156500</v>
          </cell>
          <cell r="B2805">
            <v>0</v>
          </cell>
        </row>
        <row r="2806">
          <cell r="A2806">
            <v>510156501</v>
          </cell>
          <cell r="B2806">
            <v>0</v>
          </cell>
        </row>
        <row r="2807">
          <cell r="A2807">
            <v>510156502</v>
          </cell>
          <cell r="B2807">
            <v>0</v>
          </cell>
        </row>
        <row r="2808">
          <cell r="A2808">
            <v>510156503</v>
          </cell>
          <cell r="B2808">
            <v>0</v>
          </cell>
        </row>
        <row r="2809">
          <cell r="A2809">
            <v>510156504</v>
          </cell>
          <cell r="B2809">
            <v>0</v>
          </cell>
        </row>
        <row r="2810">
          <cell r="A2810">
            <v>510156505</v>
          </cell>
          <cell r="B2810">
            <v>0</v>
          </cell>
        </row>
        <row r="2811">
          <cell r="A2811">
            <v>510156506</v>
          </cell>
          <cell r="B2811">
            <v>0</v>
          </cell>
        </row>
        <row r="2812">
          <cell r="A2812">
            <v>510156507</v>
          </cell>
          <cell r="B2812">
            <v>0</v>
          </cell>
        </row>
        <row r="2813">
          <cell r="A2813">
            <v>510156508</v>
          </cell>
          <cell r="B2813">
            <v>0</v>
          </cell>
        </row>
        <row r="2814">
          <cell r="A2814">
            <v>510156509</v>
          </cell>
          <cell r="B2814">
            <v>0</v>
          </cell>
        </row>
        <row r="2815">
          <cell r="A2815">
            <v>510156607</v>
          </cell>
          <cell r="B2815">
            <v>0</v>
          </cell>
        </row>
        <row r="2816">
          <cell r="A2816">
            <v>510156608</v>
          </cell>
          <cell r="B2816">
            <v>0</v>
          </cell>
        </row>
        <row r="2817">
          <cell r="A2817">
            <v>510156609</v>
          </cell>
          <cell r="B2817">
            <v>0</v>
          </cell>
        </row>
        <row r="2818">
          <cell r="A2818">
            <v>510156610</v>
          </cell>
          <cell r="B2818">
            <v>0</v>
          </cell>
        </row>
        <row r="2819">
          <cell r="A2819">
            <v>510156900</v>
          </cell>
          <cell r="B2819">
            <v>0</v>
          </cell>
        </row>
        <row r="2820">
          <cell r="A2820">
            <v>510156901</v>
          </cell>
          <cell r="B2820">
            <v>0</v>
          </cell>
        </row>
        <row r="2821">
          <cell r="A2821">
            <v>510156902</v>
          </cell>
          <cell r="B2821">
            <v>0</v>
          </cell>
        </row>
        <row r="2822">
          <cell r="A2822">
            <v>510156903</v>
          </cell>
          <cell r="B2822">
            <v>0</v>
          </cell>
        </row>
        <row r="2823">
          <cell r="A2823">
            <v>510156904</v>
          </cell>
          <cell r="B2823">
            <v>0</v>
          </cell>
        </row>
        <row r="2824">
          <cell r="A2824">
            <v>510156905</v>
          </cell>
          <cell r="B2824">
            <v>0</v>
          </cell>
        </row>
        <row r="2825">
          <cell r="A2825">
            <v>510156906</v>
          </cell>
          <cell r="B2825">
            <v>0</v>
          </cell>
        </row>
        <row r="2826">
          <cell r="A2826">
            <v>510156907</v>
          </cell>
          <cell r="B2826">
            <v>0</v>
          </cell>
        </row>
        <row r="2827">
          <cell r="A2827">
            <v>510156908</v>
          </cell>
          <cell r="B2827">
            <v>0</v>
          </cell>
        </row>
        <row r="2828">
          <cell r="A2828">
            <v>510156909</v>
          </cell>
          <cell r="B2828">
            <v>0</v>
          </cell>
        </row>
        <row r="2829">
          <cell r="A2829">
            <v>510157006</v>
          </cell>
          <cell r="B2829">
            <v>0</v>
          </cell>
        </row>
        <row r="2830">
          <cell r="A2830">
            <v>510157007</v>
          </cell>
          <cell r="B2830">
            <v>0</v>
          </cell>
        </row>
        <row r="2831">
          <cell r="A2831">
            <v>510157008</v>
          </cell>
          <cell r="B2831">
            <v>0</v>
          </cell>
        </row>
        <row r="2832">
          <cell r="A2832">
            <v>510157009</v>
          </cell>
          <cell r="B2832">
            <v>0</v>
          </cell>
        </row>
        <row r="2833">
          <cell r="A2833">
            <v>510157010</v>
          </cell>
          <cell r="B2833">
            <v>0</v>
          </cell>
        </row>
        <row r="2834">
          <cell r="A2834">
            <v>5101625</v>
          </cell>
          <cell r="B2834">
            <v>80</v>
          </cell>
        </row>
        <row r="2835">
          <cell r="A2835">
            <v>510165400</v>
          </cell>
          <cell r="B2835">
            <v>2</v>
          </cell>
        </row>
        <row r="2836">
          <cell r="A2836">
            <v>510165401</v>
          </cell>
          <cell r="B2836">
            <v>4</v>
          </cell>
        </row>
        <row r="2837">
          <cell r="A2837">
            <v>510165402</v>
          </cell>
          <cell r="B2837">
            <v>12</v>
          </cell>
        </row>
        <row r="2838">
          <cell r="A2838">
            <v>510165403</v>
          </cell>
          <cell r="B2838">
            <v>4</v>
          </cell>
        </row>
        <row r="2839">
          <cell r="A2839">
            <v>510165404</v>
          </cell>
          <cell r="B2839">
            <v>7</v>
          </cell>
        </row>
        <row r="2840">
          <cell r="A2840">
            <v>510165405</v>
          </cell>
          <cell r="B2840">
            <v>8</v>
          </cell>
        </row>
        <row r="2841">
          <cell r="A2841">
            <v>510165406</v>
          </cell>
          <cell r="B2841">
            <v>4</v>
          </cell>
        </row>
        <row r="2842">
          <cell r="A2842">
            <v>510166600</v>
          </cell>
          <cell r="B2842">
            <v>0</v>
          </cell>
        </row>
        <row r="2843">
          <cell r="A2843">
            <v>510166601</v>
          </cell>
          <cell r="B2843">
            <v>0</v>
          </cell>
        </row>
        <row r="2844">
          <cell r="A2844">
            <v>510166602</v>
          </cell>
          <cell r="B2844">
            <v>0</v>
          </cell>
        </row>
        <row r="2845">
          <cell r="A2845">
            <v>510166603</v>
          </cell>
          <cell r="B2845">
            <v>1</v>
          </cell>
        </row>
        <row r="2846">
          <cell r="A2846">
            <v>510166604</v>
          </cell>
          <cell r="B2846">
            <v>2</v>
          </cell>
        </row>
        <row r="2847">
          <cell r="A2847">
            <v>510166605</v>
          </cell>
          <cell r="B2847">
            <v>2</v>
          </cell>
        </row>
        <row r="2848">
          <cell r="A2848">
            <v>510166606</v>
          </cell>
          <cell r="B2848">
            <v>2</v>
          </cell>
        </row>
        <row r="2849">
          <cell r="A2849">
            <v>510166607</v>
          </cell>
          <cell r="B2849">
            <v>0</v>
          </cell>
        </row>
        <row r="2850">
          <cell r="A2850">
            <v>510166608</v>
          </cell>
          <cell r="B2850">
            <v>0</v>
          </cell>
        </row>
        <row r="2851">
          <cell r="A2851">
            <v>510166609</v>
          </cell>
          <cell r="B2851">
            <v>0</v>
          </cell>
        </row>
        <row r="2852">
          <cell r="A2852">
            <v>510166610</v>
          </cell>
          <cell r="B2852">
            <v>0</v>
          </cell>
        </row>
        <row r="2853">
          <cell r="A2853">
            <v>510175001</v>
          </cell>
          <cell r="B2853">
            <v>0</v>
          </cell>
        </row>
        <row r="2854">
          <cell r="A2854">
            <v>510175002</v>
          </cell>
          <cell r="B2854">
            <v>23</v>
          </cell>
        </row>
        <row r="2855">
          <cell r="A2855">
            <v>510175003</v>
          </cell>
          <cell r="B2855">
            <v>31</v>
          </cell>
        </row>
        <row r="2856">
          <cell r="A2856">
            <v>510175004</v>
          </cell>
          <cell r="B2856">
            <v>28</v>
          </cell>
        </row>
        <row r="2857">
          <cell r="A2857">
            <v>510175005</v>
          </cell>
          <cell r="B2857">
            <v>0</v>
          </cell>
        </row>
        <row r="2858">
          <cell r="A2858">
            <v>510175006</v>
          </cell>
          <cell r="B2858">
            <v>4</v>
          </cell>
        </row>
        <row r="2859">
          <cell r="A2859">
            <v>510175007</v>
          </cell>
          <cell r="B2859">
            <v>0</v>
          </cell>
        </row>
        <row r="2860">
          <cell r="A2860">
            <v>510175008</v>
          </cell>
          <cell r="B2860">
            <v>0</v>
          </cell>
        </row>
        <row r="2861">
          <cell r="A2861">
            <v>510175009</v>
          </cell>
          <cell r="B2861">
            <v>0</v>
          </cell>
        </row>
        <row r="2862">
          <cell r="A2862">
            <v>510175010</v>
          </cell>
          <cell r="B2862">
            <v>0</v>
          </cell>
        </row>
        <row r="2863">
          <cell r="A2863">
            <v>510177700</v>
          </cell>
          <cell r="B2863">
            <v>2</v>
          </cell>
        </row>
        <row r="2864">
          <cell r="A2864">
            <v>510177701</v>
          </cell>
          <cell r="B2864">
            <v>11</v>
          </cell>
        </row>
        <row r="2865">
          <cell r="A2865">
            <v>510177702</v>
          </cell>
          <cell r="B2865">
            <v>61</v>
          </cell>
        </row>
        <row r="2866">
          <cell r="A2866">
            <v>510177703</v>
          </cell>
          <cell r="B2866">
            <v>18</v>
          </cell>
        </row>
        <row r="2867">
          <cell r="A2867">
            <v>510177704</v>
          </cell>
          <cell r="B2867">
            <v>22</v>
          </cell>
        </row>
        <row r="2868">
          <cell r="A2868">
            <v>510177705</v>
          </cell>
          <cell r="B2868">
            <v>11</v>
          </cell>
        </row>
        <row r="2869">
          <cell r="A2869">
            <v>510177706</v>
          </cell>
          <cell r="B2869">
            <v>7</v>
          </cell>
        </row>
        <row r="2870">
          <cell r="A2870">
            <v>510177710</v>
          </cell>
          <cell r="B2870">
            <v>0</v>
          </cell>
        </row>
        <row r="2871">
          <cell r="A2871">
            <v>510177807</v>
          </cell>
          <cell r="B2871">
            <v>3</v>
          </cell>
        </row>
        <row r="2872">
          <cell r="A2872">
            <v>510177808</v>
          </cell>
          <cell r="B2872">
            <v>4</v>
          </cell>
        </row>
        <row r="2873">
          <cell r="A2873">
            <v>510177809</v>
          </cell>
          <cell r="B2873">
            <v>0</v>
          </cell>
        </row>
        <row r="2874">
          <cell r="A2874">
            <v>510177810</v>
          </cell>
          <cell r="B2874">
            <v>0</v>
          </cell>
        </row>
        <row r="2875">
          <cell r="A2875">
            <v>510184500</v>
          </cell>
          <cell r="B2875">
            <v>0</v>
          </cell>
        </row>
        <row r="2876">
          <cell r="A2876">
            <v>510184501</v>
          </cell>
          <cell r="B2876">
            <v>0</v>
          </cell>
        </row>
        <row r="2877">
          <cell r="A2877">
            <v>510184502</v>
          </cell>
          <cell r="B2877">
            <v>0</v>
          </cell>
        </row>
        <row r="2878">
          <cell r="A2878">
            <v>510184503</v>
          </cell>
          <cell r="B2878">
            <v>0</v>
          </cell>
        </row>
        <row r="2879">
          <cell r="A2879">
            <v>510184504</v>
          </cell>
          <cell r="B2879">
            <v>2</v>
          </cell>
        </row>
        <row r="2880">
          <cell r="A2880">
            <v>510184505</v>
          </cell>
          <cell r="B2880">
            <v>2</v>
          </cell>
        </row>
        <row r="2881">
          <cell r="A2881">
            <v>510184506</v>
          </cell>
          <cell r="B2881">
            <v>1</v>
          </cell>
        </row>
        <row r="2882">
          <cell r="A2882">
            <v>510184607</v>
          </cell>
          <cell r="B2882">
            <v>1</v>
          </cell>
        </row>
        <row r="2883">
          <cell r="A2883">
            <v>510184608</v>
          </cell>
          <cell r="B2883">
            <v>0</v>
          </cell>
        </row>
        <row r="2884">
          <cell r="A2884">
            <v>510184609</v>
          </cell>
          <cell r="B2884">
            <v>0</v>
          </cell>
        </row>
        <row r="2885">
          <cell r="A2885">
            <v>510185000</v>
          </cell>
          <cell r="B2885">
            <v>2</v>
          </cell>
        </row>
        <row r="2886">
          <cell r="A2886">
            <v>510185001</v>
          </cell>
          <cell r="B2886">
            <v>6</v>
          </cell>
        </row>
        <row r="2887">
          <cell r="A2887">
            <v>510185002</v>
          </cell>
          <cell r="B2887">
            <v>0</v>
          </cell>
        </row>
        <row r="2888">
          <cell r="A2888">
            <v>510185003</v>
          </cell>
          <cell r="B2888">
            <v>0</v>
          </cell>
        </row>
        <row r="2889">
          <cell r="A2889">
            <v>510185004</v>
          </cell>
          <cell r="B2889">
            <v>0</v>
          </cell>
        </row>
        <row r="2890">
          <cell r="A2890">
            <v>510185005</v>
          </cell>
          <cell r="B2890">
            <v>4</v>
          </cell>
        </row>
        <row r="2891">
          <cell r="A2891">
            <v>510185006</v>
          </cell>
          <cell r="B2891">
            <v>1</v>
          </cell>
        </row>
        <row r="2892">
          <cell r="A2892">
            <v>510185007</v>
          </cell>
          <cell r="B2892">
            <v>0</v>
          </cell>
        </row>
        <row r="2893">
          <cell r="A2893">
            <v>510185008</v>
          </cell>
          <cell r="B2893">
            <v>0</v>
          </cell>
        </row>
        <row r="2894">
          <cell r="A2894">
            <v>510185009</v>
          </cell>
          <cell r="B2894">
            <v>0</v>
          </cell>
        </row>
        <row r="2895">
          <cell r="A2895">
            <v>510185010</v>
          </cell>
          <cell r="B2895">
            <v>0</v>
          </cell>
        </row>
        <row r="2896">
          <cell r="A2896">
            <v>510185200</v>
          </cell>
          <cell r="B2896">
            <v>3</v>
          </cell>
        </row>
        <row r="2897">
          <cell r="A2897">
            <v>510185201</v>
          </cell>
          <cell r="B2897">
            <v>35</v>
          </cell>
        </row>
        <row r="2898">
          <cell r="A2898">
            <v>510185202</v>
          </cell>
          <cell r="B2898">
            <v>54</v>
          </cell>
        </row>
        <row r="2899">
          <cell r="A2899">
            <v>510185203</v>
          </cell>
          <cell r="B2899">
            <v>19</v>
          </cell>
        </row>
        <row r="2900">
          <cell r="A2900">
            <v>510185204</v>
          </cell>
          <cell r="B2900">
            <v>42</v>
          </cell>
        </row>
        <row r="2901">
          <cell r="A2901">
            <v>510185205</v>
          </cell>
          <cell r="B2901">
            <v>65</v>
          </cell>
        </row>
        <row r="2902">
          <cell r="A2902">
            <v>510185206</v>
          </cell>
          <cell r="B2902">
            <v>64</v>
          </cell>
        </row>
        <row r="2903">
          <cell r="A2903">
            <v>510185210</v>
          </cell>
          <cell r="B2903">
            <v>0</v>
          </cell>
        </row>
        <row r="2904">
          <cell r="A2904">
            <v>510185307</v>
          </cell>
          <cell r="B2904">
            <v>54</v>
          </cell>
        </row>
        <row r="2905">
          <cell r="A2905">
            <v>510185308</v>
          </cell>
          <cell r="B2905">
            <v>8</v>
          </cell>
        </row>
        <row r="2906">
          <cell r="A2906">
            <v>510185309</v>
          </cell>
          <cell r="B2906">
            <v>0</v>
          </cell>
        </row>
        <row r="2907">
          <cell r="A2907">
            <v>510185500</v>
          </cell>
          <cell r="B2907">
            <v>1</v>
          </cell>
        </row>
        <row r="2908">
          <cell r="A2908">
            <v>510185501</v>
          </cell>
          <cell r="B2908">
            <v>0</v>
          </cell>
        </row>
        <row r="2909">
          <cell r="A2909">
            <v>510185502</v>
          </cell>
          <cell r="B2909">
            <v>0</v>
          </cell>
        </row>
        <row r="2910">
          <cell r="A2910">
            <v>510185503</v>
          </cell>
          <cell r="B2910">
            <v>0</v>
          </cell>
        </row>
        <row r="2911">
          <cell r="A2911">
            <v>510185504</v>
          </cell>
          <cell r="B2911">
            <v>0</v>
          </cell>
        </row>
        <row r="2912">
          <cell r="A2912">
            <v>510185505</v>
          </cell>
          <cell r="B2912">
            <v>3</v>
          </cell>
        </row>
        <row r="2913">
          <cell r="A2913">
            <v>510185506</v>
          </cell>
          <cell r="B2913">
            <v>9</v>
          </cell>
        </row>
        <row r="2914">
          <cell r="A2914">
            <v>510185510</v>
          </cell>
          <cell r="B2914">
            <v>0</v>
          </cell>
        </row>
        <row r="2915">
          <cell r="A2915">
            <v>510185607</v>
          </cell>
          <cell r="B2915">
            <v>2</v>
          </cell>
        </row>
        <row r="2916">
          <cell r="A2916">
            <v>510185608</v>
          </cell>
          <cell r="B2916">
            <v>0</v>
          </cell>
        </row>
        <row r="2917">
          <cell r="A2917">
            <v>510185609</v>
          </cell>
          <cell r="B2917">
            <v>0</v>
          </cell>
        </row>
        <row r="2918">
          <cell r="A2918">
            <v>510186300</v>
          </cell>
          <cell r="B2918">
            <v>6</v>
          </cell>
        </row>
        <row r="2919">
          <cell r="A2919">
            <v>510186301</v>
          </cell>
          <cell r="B2919">
            <v>39</v>
          </cell>
        </row>
        <row r="2920">
          <cell r="A2920">
            <v>510186302</v>
          </cell>
          <cell r="B2920">
            <v>36</v>
          </cell>
        </row>
        <row r="2921">
          <cell r="A2921">
            <v>510186303</v>
          </cell>
          <cell r="B2921">
            <v>12</v>
          </cell>
        </row>
        <row r="2922">
          <cell r="A2922">
            <v>510186304</v>
          </cell>
          <cell r="B2922">
            <v>39</v>
          </cell>
        </row>
        <row r="2923">
          <cell r="A2923">
            <v>510186305</v>
          </cell>
          <cell r="B2923">
            <v>19</v>
          </cell>
        </row>
        <row r="2924">
          <cell r="A2924">
            <v>510186306</v>
          </cell>
          <cell r="B2924">
            <v>31</v>
          </cell>
        </row>
        <row r="2925">
          <cell r="A2925">
            <v>510186307</v>
          </cell>
          <cell r="B2925">
            <v>0</v>
          </cell>
        </row>
        <row r="2926">
          <cell r="A2926">
            <v>510186310</v>
          </cell>
          <cell r="B2926">
            <v>0</v>
          </cell>
        </row>
        <row r="2927">
          <cell r="A2927">
            <v>5101864</v>
          </cell>
          <cell r="B2927">
            <v>0</v>
          </cell>
        </row>
        <row r="2928">
          <cell r="A2928">
            <v>510186407</v>
          </cell>
          <cell r="B2928">
            <v>22</v>
          </cell>
        </row>
        <row r="2929">
          <cell r="A2929">
            <v>510186408</v>
          </cell>
          <cell r="B2929">
            <v>24</v>
          </cell>
        </row>
        <row r="2930">
          <cell r="A2930">
            <v>510186409</v>
          </cell>
          <cell r="B2930">
            <v>0</v>
          </cell>
        </row>
        <row r="2931">
          <cell r="A2931">
            <v>510187300</v>
          </cell>
          <cell r="B2931">
            <v>0</v>
          </cell>
        </row>
        <row r="2932">
          <cell r="A2932">
            <v>510187301</v>
          </cell>
          <cell r="B2932">
            <v>4</v>
          </cell>
        </row>
        <row r="2933">
          <cell r="A2933">
            <v>510187302</v>
          </cell>
          <cell r="B2933">
            <v>16</v>
          </cell>
        </row>
        <row r="2934">
          <cell r="A2934">
            <v>510187303</v>
          </cell>
          <cell r="B2934">
            <v>21</v>
          </cell>
        </row>
        <row r="2935">
          <cell r="A2935">
            <v>510187304</v>
          </cell>
          <cell r="B2935">
            <v>4</v>
          </cell>
        </row>
        <row r="2936">
          <cell r="A2936">
            <v>510187305</v>
          </cell>
          <cell r="B2936">
            <v>5</v>
          </cell>
        </row>
        <row r="2937">
          <cell r="A2937">
            <v>510187306</v>
          </cell>
          <cell r="B2937">
            <v>9</v>
          </cell>
        </row>
        <row r="2938">
          <cell r="A2938">
            <v>510187407</v>
          </cell>
          <cell r="B2938">
            <v>10</v>
          </cell>
        </row>
        <row r="2939">
          <cell r="A2939">
            <v>510187408</v>
          </cell>
          <cell r="B2939">
            <v>1</v>
          </cell>
        </row>
        <row r="2940">
          <cell r="A2940">
            <v>510187409</v>
          </cell>
          <cell r="B2940">
            <v>0</v>
          </cell>
        </row>
        <row r="2941">
          <cell r="A2941">
            <v>510187502</v>
          </cell>
          <cell r="B2941">
            <v>0</v>
          </cell>
        </row>
        <row r="2942">
          <cell r="A2942">
            <v>510187503</v>
          </cell>
          <cell r="B2942">
            <v>1</v>
          </cell>
        </row>
        <row r="2943">
          <cell r="A2943">
            <v>510187504</v>
          </cell>
          <cell r="B2943">
            <v>0</v>
          </cell>
        </row>
        <row r="2944">
          <cell r="A2944">
            <v>510187505</v>
          </cell>
          <cell r="B2944">
            <v>0</v>
          </cell>
        </row>
        <row r="2945">
          <cell r="A2945">
            <v>510187602</v>
          </cell>
          <cell r="B2945">
            <v>12</v>
          </cell>
        </row>
        <row r="2946">
          <cell r="A2946">
            <v>510187604</v>
          </cell>
          <cell r="B2946">
            <v>16</v>
          </cell>
        </row>
        <row r="2947">
          <cell r="A2947">
            <v>510187605</v>
          </cell>
          <cell r="B2947">
            <v>7</v>
          </cell>
        </row>
        <row r="2948">
          <cell r="A2948">
            <v>510187606</v>
          </cell>
          <cell r="B2948">
            <v>6</v>
          </cell>
        </row>
        <row r="2949">
          <cell r="A2949">
            <v>510187701</v>
          </cell>
          <cell r="B2949">
            <v>0</v>
          </cell>
        </row>
        <row r="2950">
          <cell r="A2950">
            <v>510187702</v>
          </cell>
          <cell r="B2950">
            <v>0</v>
          </cell>
        </row>
        <row r="2951">
          <cell r="A2951">
            <v>510187703</v>
          </cell>
          <cell r="B2951">
            <v>0</v>
          </cell>
        </row>
        <row r="2952">
          <cell r="A2952">
            <v>510187704</v>
          </cell>
          <cell r="B2952">
            <v>0</v>
          </cell>
        </row>
        <row r="2953">
          <cell r="A2953">
            <v>510187705</v>
          </cell>
          <cell r="B2953">
            <v>0</v>
          </cell>
        </row>
        <row r="2954">
          <cell r="A2954">
            <v>510187706</v>
          </cell>
          <cell r="B2954">
            <v>0</v>
          </cell>
        </row>
        <row r="2955">
          <cell r="A2955">
            <v>510188002</v>
          </cell>
          <cell r="B2955">
            <v>2</v>
          </cell>
        </row>
        <row r="2956">
          <cell r="A2956">
            <v>510188004</v>
          </cell>
          <cell r="B2956">
            <v>0</v>
          </cell>
        </row>
        <row r="2957">
          <cell r="A2957">
            <v>510188107</v>
          </cell>
          <cell r="B2957">
            <v>0</v>
          </cell>
        </row>
        <row r="2958">
          <cell r="A2958">
            <v>510188108</v>
          </cell>
          <cell r="B2958">
            <v>0</v>
          </cell>
        </row>
        <row r="2959">
          <cell r="A2959">
            <v>510188109</v>
          </cell>
          <cell r="B2959">
            <v>0</v>
          </cell>
        </row>
        <row r="2960">
          <cell r="A2960">
            <v>510188307</v>
          </cell>
          <cell r="B2960">
            <v>0</v>
          </cell>
        </row>
        <row r="2961">
          <cell r="A2961">
            <v>510188308</v>
          </cell>
          <cell r="B2961">
            <v>0</v>
          </cell>
        </row>
        <row r="2962">
          <cell r="A2962">
            <v>510188309</v>
          </cell>
          <cell r="B2962">
            <v>0</v>
          </cell>
        </row>
        <row r="2963">
          <cell r="A2963">
            <v>510188600</v>
          </cell>
          <cell r="B2963">
            <v>0</v>
          </cell>
        </row>
        <row r="2964">
          <cell r="A2964">
            <v>510188601</v>
          </cell>
          <cell r="B2964">
            <v>0</v>
          </cell>
        </row>
        <row r="2965">
          <cell r="A2965">
            <v>510188602</v>
          </cell>
          <cell r="B2965">
            <v>0</v>
          </cell>
        </row>
        <row r="2966">
          <cell r="A2966">
            <v>510188603</v>
          </cell>
          <cell r="B2966">
            <v>0</v>
          </cell>
        </row>
        <row r="2967">
          <cell r="A2967">
            <v>510188604</v>
          </cell>
          <cell r="B2967">
            <v>2</v>
          </cell>
        </row>
        <row r="2968">
          <cell r="A2968">
            <v>510188605</v>
          </cell>
          <cell r="B2968">
            <v>0</v>
          </cell>
        </row>
        <row r="2969">
          <cell r="A2969">
            <v>510188606</v>
          </cell>
          <cell r="B2969">
            <v>0</v>
          </cell>
        </row>
        <row r="2970">
          <cell r="A2970">
            <v>510188707</v>
          </cell>
          <cell r="B2970">
            <v>0</v>
          </cell>
        </row>
        <row r="2971">
          <cell r="A2971">
            <v>510188708</v>
          </cell>
          <cell r="B2971">
            <v>0</v>
          </cell>
        </row>
        <row r="2972">
          <cell r="A2972">
            <v>510188709</v>
          </cell>
          <cell r="B2972">
            <v>0</v>
          </cell>
        </row>
        <row r="2973">
          <cell r="A2973">
            <v>510188800</v>
          </cell>
          <cell r="B2973">
            <v>0</v>
          </cell>
        </row>
        <row r="2974">
          <cell r="A2974">
            <v>510188801</v>
          </cell>
          <cell r="B2974">
            <v>39</v>
          </cell>
        </row>
        <row r="2975">
          <cell r="A2975">
            <v>510188802</v>
          </cell>
          <cell r="B2975">
            <v>52</v>
          </cell>
        </row>
        <row r="2976">
          <cell r="A2976">
            <v>510188803</v>
          </cell>
          <cell r="B2976">
            <v>57</v>
          </cell>
        </row>
        <row r="2977">
          <cell r="A2977">
            <v>510188804</v>
          </cell>
          <cell r="B2977">
            <v>45</v>
          </cell>
        </row>
        <row r="2978">
          <cell r="A2978">
            <v>510188805</v>
          </cell>
          <cell r="B2978">
            <v>59</v>
          </cell>
        </row>
        <row r="2979">
          <cell r="A2979">
            <v>510188806</v>
          </cell>
          <cell r="B2979">
            <v>38</v>
          </cell>
        </row>
        <row r="2980">
          <cell r="A2980">
            <v>510188810</v>
          </cell>
          <cell r="B2980">
            <v>0</v>
          </cell>
        </row>
        <row r="2981">
          <cell r="A2981">
            <v>510188907</v>
          </cell>
          <cell r="B2981">
            <v>17</v>
          </cell>
        </row>
        <row r="2982">
          <cell r="A2982">
            <v>510188908</v>
          </cell>
          <cell r="B2982">
            <v>0</v>
          </cell>
        </row>
        <row r="2983">
          <cell r="A2983">
            <v>510188909</v>
          </cell>
          <cell r="B2983">
            <v>0</v>
          </cell>
        </row>
        <row r="2984">
          <cell r="A2984">
            <v>510188910</v>
          </cell>
          <cell r="B2984">
            <v>0</v>
          </cell>
        </row>
        <row r="2985">
          <cell r="A2985">
            <v>510190000</v>
          </cell>
          <cell r="B2985">
            <v>0</v>
          </cell>
        </row>
        <row r="2986">
          <cell r="A2986">
            <v>510190001</v>
          </cell>
          <cell r="B2986">
            <v>6</v>
          </cell>
        </row>
        <row r="2987">
          <cell r="A2987">
            <v>510190002</v>
          </cell>
          <cell r="B2987">
            <v>30</v>
          </cell>
        </row>
        <row r="2988">
          <cell r="A2988">
            <v>510190003</v>
          </cell>
          <cell r="B2988">
            <v>30</v>
          </cell>
        </row>
        <row r="2989">
          <cell r="A2989">
            <v>510190004</v>
          </cell>
          <cell r="B2989">
            <v>18</v>
          </cell>
        </row>
        <row r="2990">
          <cell r="A2990">
            <v>510190005</v>
          </cell>
          <cell r="B2990">
            <v>37</v>
          </cell>
        </row>
        <row r="2991">
          <cell r="A2991">
            <v>510190006</v>
          </cell>
          <cell r="B2991">
            <v>33</v>
          </cell>
        </row>
        <row r="2992">
          <cell r="A2992">
            <v>510190010</v>
          </cell>
          <cell r="B2992">
            <v>0</v>
          </cell>
        </row>
        <row r="2993">
          <cell r="A2993">
            <v>510190107</v>
          </cell>
          <cell r="B2993">
            <v>9</v>
          </cell>
        </row>
        <row r="2994">
          <cell r="A2994">
            <v>510190108</v>
          </cell>
          <cell r="B2994">
            <v>1</v>
          </cell>
        </row>
        <row r="2995">
          <cell r="A2995">
            <v>510190109</v>
          </cell>
          <cell r="B2995">
            <v>0</v>
          </cell>
        </row>
        <row r="2996">
          <cell r="A2996">
            <v>5101902</v>
          </cell>
          <cell r="B2996">
            <v>0</v>
          </cell>
        </row>
        <row r="2997">
          <cell r="A2997">
            <v>510190200</v>
          </cell>
          <cell r="B2997">
            <v>0</v>
          </cell>
        </row>
        <row r="2998">
          <cell r="A2998">
            <v>510190201</v>
          </cell>
          <cell r="B2998">
            <v>0</v>
          </cell>
        </row>
        <row r="2999">
          <cell r="A2999">
            <v>510190202</v>
          </cell>
          <cell r="B2999">
            <v>7</v>
          </cell>
        </row>
        <row r="3000">
          <cell r="A3000">
            <v>510190203</v>
          </cell>
          <cell r="B3000">
            <v>1</v>
          </cell>
        </row>
        <row r="3001">
          <cell r="A3001">
            <v>510190204</v>
          </cell>
          <cell r="B3001">
            <v>1</v>
          </cell>
        </row>
        <row r="3002">
          <cell r="A3002">
            <v>510190205</v>
          </cell>
          <cell r="B3002">
            <v>14</v>
          </cell>
        </row>
        <row r="3003">
          <cell r="A3003">
            <v>510190206</v>
          </cell>
          <cell r="B3003">
            <v>0</v>
          </cell>
        </row>
        <row r="3004">
          <cell r="A3004">
            <v>510190207</v>
          </cell>
          <cell r="B3004">
            <v>8</v>
          </cell>
        </row>
        <row r="3005">
          <cell r="A3005">
            <v>510190208</v>
          </cell>
          <cell r="B3005">
            <v>0</v>
          </cell>
        </row>
        <row r="3006">
          <cell r="A3006">
            <v>510190209</v>
          </cell>
          <cell r="B3006">
            <v>0</v>
          </cell>
        </row>
        <row r="3007">
          <cell r="A3007">
            <v>510191103</v>
          </cell>
          <cell r="B3007">
            <v>0</v>
          </cell>
        </row>
        <row r="3008">
          <cell r="A3008">
            <v>510191104</v>
          </cell>
          <cell r="B3008">
            <v>0</v>
          </cell>
        </row>
        <row r="3009">
          <cell r="A3009">
            <v>510191105</v>
          </cell>
          <cell r="B3009">
            <v>0</v>
          </cell>
        </row>
        <row r="3010">
          <cell r="A3010">
            <v>510191203</v>
          </cell>
          <cell r="B3010">
            <v>0</v>
          </cell>
        </row>
        <row r="3011">
          <cell r="A3011">
            <v>510191204</v>
          </cell>
          <cell r="B3011">
            <v>0</v>
          </cell>
        </row>
        <row r="3012">
          <cell r="A3012">
            <v>510191205</v>
          </cell>
          <cell r="B3012">
            <v>0</v>
          </cell>
        </row>
        <row r="3013">
          <cell r="A3013">
            <v>510191500</v>
          </cell>
          <cell r="B3013">
            <v>0</v>
          </cell>
        </row>
        <row r="3014">
          <cell r="A3014">
            <v>510191501</v>
          </cell>
          <cell r="B3014">
            <v>0</v>
          </cell>
        </row>
        <row r="3015">
          <cell r="A3015">
            <v>510191502</v>
          </cell>
          <cell r="B3015">
            <v>0</v>
          </cell>
        </row>
        <row r="3016">
          <cell r="A3016">
            <v>510191503</v>
          </cell>
          <cell r="B3016">
            <v>0</v>
          </cell>
        </row>
        <row r="3017">
          <cell r="A3017">
            <v>510191504</v>
          </cell>
          <cell r="B3017">
            <v>0</v>
          </cell>
        </row>
        <row r="3018">
          <cell r="A3018">
            <v>510191505</v>
          </cell>
          <cell r="B3018">
            <v>1</v>
          </cell>
        </row>
        <row r="3019">
          <cell r="A3019">
            <v>510191506</v>
          </cell>
          <cell r="B3019">
            <v>0</v>
          </cell>
        </row>
        <row r="3020">
          <cell r="A3020">
            <v>510191700</v>
          </cell>
          <cell r="B3020">
            <v>0</v>
          </cell>
        </row>
        <row r="3021">
          <cell r="A3021">
            <v>510191701</v>
          </cell>
          <cell r="B3021">
            <v>0</v>
          </cell>
        </row>
        <row r="3022">
          <cell r="A3022">
            <v>510191702</v>
          </cell>
          <cell r="B3022">
            <v>0</v>
          </cell>
        </row>
        <row r="3023">
          <cell r="A3023">
            <v>510191703</v>
          </cell>
          <cell r="B3023">
            <v>0</v>
          </cell>
        </row>
        <row r="3024">
          <cell r="A3024">
            <v>510191704</v>
          </cell>
          <cell r="B3024">
            <v>0</v>
          </cell>
        </row>
        <row r="3025">
          <cell r="A3025">
            <v>510191705</v>
          </cell>
          <cell r="B3025">
            <v>0</v>
          </cell>
        </row>
        <row r="3026">
          <cell r="A3026">
            <v>510191706</v>
          </cell>
          <cell r="B3026">
            <v>0</v>
          </cell>
        </row>
        <row r="3027">
          <cell r="A3027">
            <v>510192400</v>
          </cell>
          <cell r="B3027">
            <v>0</v>
          </cell>
        </row>
        <row r="3028">
          <cell r="A3028">
            <v>510192401</v>
          </cell>
          <cell r="B3028">
            <v>0</v>
          </cell>
        </row>
        <row r="3029">
          <cell r="A3029">
            <v>510192402</v>
          </cell>
          <cell r="B3029">
            <v>0</v>
          </cell>
        </row>
        <row r="3030">
          <cell r="A3030">
            <v>510192403</v>
          </cell>
          <cell r="B3030">
            <v>0</v>
          </cell>
        </row>
        <row r="3031">
          <cell r="A3031">
            <v>510192404</v>
          </cell>
          <cell r="B3031">
            <v>0</v>
          </cell>
        </row>
        <row r="3032">
          <cell r="A3032">
            <v>510192405</v>
          </cell>
          <cell r="B3032">
            <v>2</v>
          </cell>
        </row>
        <row r="3033">
          <cell r="A3033">
            <v>510192406</v>
          </cell>
          <cell r="B3033">
            <v>0</v>
          </cell>
        </row>
        <row r="3034">
          <cell r="A3034">
            <v>510195103</v>
          </cell>
          <cell r="B3034">
            <v>0</v>
          </cell>
        </row>
        <row r="3035">
          <cell r="A3035">
            <v>510195105</v>
          </cell>
          <cell r="B3035">
            <v>0</v>
          </cell>
        </row>
        <row r="3036">
          <cell r="A3036">
            <v>510195106</v>
          </cell>
          <cell r="B3036">
            <v>2</v>
          </cell>
        </row>
        <row r="3037">
          <cell r="A3037">
            <v>510198500</v>
          </cell>
          <cell r="B3037">
            <v>12</v>
          </cell>
        </row>
        <row r="3038">
          <cell r="A3038">
            <v>510198501</v>
          </cell>
          <cell r="B3038">
            <v>18</v>
          </cell>
        </row>
        <row r="3039">
          <cell r="A3039">
            <v>510198502</v>
          </cell>
          <cell r="B3039">
            <v>22</v>
          </cell>
        </row>
        <row r="3040">
          <cell r="A3040">
            <v>510198503</v>
          </cell>
          <cell r="B3040">
            <v>12</v>
          </cell>
        </row>
        <row r="3041">
          <cell r="A3041">
            <v>510198504</v>
          </cell>
          <cell r="B3041">
            <v>18</v>
          </cell>
        </row>
        <row r="3042">
          <cell r="A3042">
            <v>510198505</v>
          </cell>
          <cell r="B3042">
            <v>23</v>
          </cell>
        </row>
        <row r="3043">
          <cell r="A3043">
            <v>510198506</v>
          </cell>
          <cell r="B3043">
            <v>43</v>
          </cell>
        </row>
        <row r="3044">
          <cell r="A3044">
            <v>510198510</v>
          </cell>
          <cell r="B3044">
            <v>0</v>
          </cell>
        </row>
        <row r="3045">
          <cell r="A3045">
            <v>510198607</v>
          </cell>
          <cell r="B3045">
            <v>24</v>
          </cell>
        </row>
        <row r="3046">
          <cell r="A3046">
            <v>510198608</v>
          </cell>
          <cell r="B3046">
            <v>5</v>
          </cell>
        </row>
        <row r="3047">
          <cell r="A3047">
            <v>510198609</v>
          </cell>
          <cell r="B3047">
            <v>0</v>
          </cell>
        </row>
        <row r="3048">
          <cell r="A3048">
            <v>510199807</v>
          </cell>
          <cell r="B3048">
            <v>14</v>
          </cell>
        </row>
        <row r="3049">
          <cell r="A3049">
            <v>510199808</v>
          </cell>
          <cell r="B3049">
            <v>0</v>
          </cell>
        </row>
        <row r="3050">
          <cell r="A3050">
            <v>510199810</v>
          </cell>
          <cell r="B3050">
            <v>0</v>
          </cell>
        </row>
        <row r="3051">
          <cell r="A3051">
            <v>510199900</v>
          </cell>
          <cell r="B3051">
            <v>0</v>
          </cell>
        </row>
        <row r="3052">
          <cell r="A3052">
            <v>510199901</v>
          </cell>
          <cell r="B3052">
            <v>27</v>
          </cell>
        </row>
        <row r="3053">
          <cell r="A3053">
            <v>510199902</v>
          </cell>
          <cell r="B3053">
            <v>0</v>
          </cell>
        </row>
        <row r="3054">
          <cell r="A3054">
            <v>510199903</v>
          </cell>
          <cell r="B3054">
            <v>40</v>
          </cell>
        </row>
        <row r="3055">
          <cell r="A3055">
            <v>510199904</v>
          </cell>
          <cell r="B3055">
            <v>100</v>
          </cell>
        </row>
        <row r="3056">
          <cell r="A3056">
            <v>510199905</v>
          </cell>
          <cell r="B3056">
            <v>38</v>
          </cell>
        </row>
        <row r="3057">
          <cell r="A3057">
            <v>510199906</v>
          </cell>
          <cell r="B3057">
            <v>75</v>
          </cell>
        </row>
        <row r="3058">
          <cell r="A3058">
            <v>510199910</v>
          </cell>
          <cell r="B3058">
            <v>0</v>
          </cell>
        </row>
        <row r="3059">
          <cell r="A3059">
            <v>510200100</v>
          </cell>
          <cell r="B3059">
            <v>0</v>
          </cell>
        </row>
        <row r="3060">
          <cell r="A3060">
            <v>510200101</v>
          </cell>
          <cell r="B3060">
            <v>0</v>
          </cell>
        </row>
        <row r="3061">
          <cell r="A3061">
            <v>510200102</v>
          </cell>
          <cell r="B3061">
            <v>3</v>
          </cell>
        </row>
        <row r="3062">
          <cell r="A3062">
            <v>510200103</v>
          </cell>
          <cell r="B3062">
            <v>0</v>
          </cell>
        </row>
        <row r="3063">
          <cell r="A3063">
            <v>510200104</v>
          </cell>
          <cell r="B3063">
            <v>0</v>
          </cell>
        </row>
        <row r="3064">
          <cell r="A3064">
            <v>510200105</v>
          </cell>
          <cell r="B3064">
            <v>0</v>
          </cell>
        </row>
        <row r="3065">
          <cell r="A3065">
            <v>510200106</v>
          </cell>
          <cell r="B3065">
            <v>1</v>
          </cell>
        </row>
        <row r="3066">
          <cell r="A3066">
            <v>520009</v>
          </cell>
          <cell r="B3066">
            <v>0</v>
          </cell>
        </row>
        <row r="3067">
          <cell r="A3067">
            <v>520011</v>
          </cell>
          <cell r="B3067">
            <v>0</v>
          </cell>
        </row>
        <row r="3068">
          <cell r="A3068">
            <v>520124</v>
          </cell>
          <cell r="B3068">
            <v>1</v>
          </cell>
        </row>
        <row r="3069">
          <cell r="A3069">
            <v>5320787</v>
          </cell>
          <cell r="B3069">
            <v>1</v>
          </cell>
        </row>
        <row r="3070">
          <cell r="A3070">
            <v>5610102</v>
          </cell>
          <cell r="B3070">
            <v>0</v>
          </cell>
        </row>
        <row r="3071">
          <cell r="A3071">
            <v>5610201</v>
          </cell>
          <cell r="B3071">
            <v>0</v>
          </cell>
        </row>
        <row r="3072">
          <cell r="A3072">
            <v>5919025</v>
          </cell>
          <cell r="B3072">
            <v>0</v>
          </cell>
        </row>
        <row r="3073">
          <cell r="A3073">
            <v>5919165</v>
          </cell>
          <cell r="B3073">
            <v>54</v>
          </cell>
        </row>
        <row r="3074">
          <cell r="A3074">
            <v>6000003</v>
          </cell>
          <cell r="B3074">
            <v>0</v>
          </cell>
        </row>
        <row r="3075">
          <cell r="A3075">
            <v>6000004</v>
          </cell>
          <cell r="B3075">
            <v>0</v>
          </cell>
        </row>
        <row r="3076">
          <cell r="A3076">
            <v>6000005</v>
          </cell>
          <cell r="B3076">
            <v>0</v>
          </cell>
        </row>
        <row r="3077">
          <cell r="A3077">
            <v>6000011</v>
          </cell>
          <cell r="B3077">
            <v>0</v>
          </cell>
        </row>
        <row r="3078">
          <cell r="A3078">
            <v>6000012</v>
          </cell>
          <cell r="B3078">
            <v>0</v>
          </cell>
        </row>
        <row r="3079">
          <cell r="A3079">
            <v>6000014</v>
          </cell>
          <cell r="B3079">
            <v>0</v>
          </cell>
        </row>
        <row r="3080">
          <cell r="A3080">
            <v>600001403</v>
          </cell>
          <cell r="B3080">
            <v>0</v>
          </cell>
        </row>
        <row r="3081">
          <cell r="A3081">
            <v>600001406</v>
          </cell>
          <cell r="B3081">
            <v>0</v>
          </cell>
        </row>
        <row r="3082">
          <cell r="A3082">
            <v>600001407</v>
          </cell>
          <cell r="B3082">
            <v>0</v>
          </cell>
        </row>
        <row r="3083">
          <cell r="A3083">
            <v>600001409</v>
          </cell>
          <cell r="B3083">
            <v>0</v>
          </cell>
        </row>
        <row r="3084">
          <cell r="A3084">
            <v>6000015</v>
          </cell>
          <cell r="B3084">
            <v>0</v>
          </cell>
        </row>
        <row r="3085">
          <cell r="A3085">
            <v>6000016</v>
          </cell>
          <cell r="B3085">
            <v>0</v>
          </cell>
        </row>
        <row r="3086">
          <cell r="A3086">
            <v>600001600</v>
          </cell>
          <cell r="B3086">
            <v>0</v>
          </cell>
        </row>
        <row r="3087">
          <cell r="A3087">
            <v>600001601</v>
          </cell>
          <cell r="B3087">
            <v>0</v>
          </cell>
        </row>
        <row r="3088">
          <cell r="A3088">
            <v>600001602</v>
          </cell>
          <cell r="B3088">
            <v>0</v>
          </cell>
        </row>
        <row r="3089">
          <cell r="A3089">
            <v>600001603</v>
          </cell>
          <cell r="B3089">
            <v>0</v>
          </cell>
        </row>
        <row r="3090">
          <cell r="A3090">
            <v>600001604</v>
          </cell>
          <cell r="B3090">
            <v>0</v>
          </cell>
        </row>
        <row r="3091">
          <cell r="A3091">
            <v>600001605</v>
          </cell>
          <cell r="B3091">
            <v>0</v>
          </cell>
        </row>
        <row r="3092">
          <cell r="A3092">
            <v>600001606</v>
          </cell>
          <cell r="B3092">
            <v>0</v>
          </cell>
        </row>
        <row r="3093">
          <cell r="A3093">
            <v>6000017</v>
          </cell>
          <cell r="B3093">
            <v>0</v>
          </cell>
        </row>
        <row r="3094">
          <cell r="A3094">
            <v>600001735</v>
          </cell>
          <cell r="B3094">
            <v>0</v>
          </cell>
        </row>
        <row r="3095">
          <cell r="A3095">
            <v>600001736</v>
          </cell>
          <cell r="B3095">
            <v>0</v>
          </cell>
        </row>
        <row r="3096">
          <cell r="A3096">
            <v>600001737</v>
          </cell>
          <cell r="B3096">
            <v>0</v>
          </cell>
        </row>
        <row r="3097">
          <cell r="A3097">
            <v>600001738</v>
          </cell>
          <cell r="B3097">
            <v>0</v>
          </cell>
        </row>
        <row r="3098">
          <cell r="A3098">
            <v>600001739</v>
          </cell>
          <cell r="B3098">
            <v>0</v>
          </cell>
        </row>
        <row r="3099">
          <cell r="A3099">
            <v>600001740</v>
          </cell>
          <cell r="B3099">
            <v>0</v>
          </cell>
        </row>
        <row r="3100">
          <cell r="A3100">
            <v>600001741</v>
          </cell>
          <cell r="B3100">
            <v>0</v>
          </cell>
        </row>
        <row r="3101">
          <cell r="A3101">
            <v>600001742</v>
          </cell>
          <cell r="B3101">
            <v>0</v>
          </cell>
        </row>
        <row r="3102">
          <cell r="A3102">
            <v>600001743</v>
          </cell>
          <cell r="B3102">
            <v>0</v>
          </cell>
        </row>
        <row r="3103">
          <cell r="A3103">
            <v>600001744</v>
          </cell>
          <cell r="B3103">
            <v>0</v>
          </cell>
        </row>
        <row r="3104">
          <cell r="A3104">
            <v>600001745</v>
          </cell>
          <cell r="B3104">
            <v>0</v>
          </cell>
        </row>
        <row r="3105">
          <cell r="A3105">
            <v>600001746</v>
          </cell>
          <cell r="B3105">
            <v>0</v>
          </cell>
        </row>
        <row r="3106">
          <cell r="A3106">
            <v>6000018</v>
          </cell>
          <cell r="B3106">
            <v>0</v>
          </cell>
        </row>
        <row r="3107">
          <cell r="A3107">
            <v>600001834</v>
          </cell>
          <cell r="B3107">
            <v>0</v>
          </cell>
        </row>
        <row r="3108">
          <cell r="A3108">
            <v>600001835</v>
          </cell>
          <cell r="B3108">
            <v>0</v>
          </cell>
        </row>
        <row r="3109">
          <cell r="A3109">
            <v>600001836</v>
          </cell>
          <cell r="B3109">
            <v>0</v>
          </cell>
        </row>
        <row r="3110">
          <cell r="A3110">
            <v>600001837</v>
          </cell>
          <cell r="B3110">
            <v>0</v>
          </cell>
        </row>
        <row r="3111">
          <cell r="A3111">
            <v>600001838</v>
          </cell>
          <cell r="B3111">
            <v>0</v>
          </cell>
        </row>
        <row r="3112">
          <cell r="A3112">
            <v>600001839</v>
          </cell>
          <cell r="B3112">
            <v>0</v>
          </cell>
        </row>
        <row r="3113">
          <cell r="A3113">
            <v>600001840</v>
          </cell>
          <cell r="B3113">
            <v>0</v>
          </cell>
        </row>
        <row r="3114">
          <cell r="A3114">
            <v>600001841</v>
          </cell>
          <cell r="B3114">
            <v>0</v>
          </cell>
        </row>
        <row r="3115">
          <cell r="A3115">
            <v>600001842</v>
          </cell>
          <cell r="B3115">
            <v>0</v>
          </cell>
        </row>
        <row r="3116">
          <cell r="A3116">
            <v>600001843</v>
          </cell>
          <cell r="B3116">
            <v>0</v>
          </cell>
        </row>
        <row r="3117">
          <cell r="A3117">
            <v>600001844</v>
          </cell>
          <cell r="B3117">
            <v>0</v>
          </cell>
        </row>
        <row r="3118">
          <cell r="A3118">
            <v>600001845</v>
          </cell>
          <cell r="B3118">
            <v>0</v>
          </cell>
        </row>
        <row r="3119">
          <cell r="A3119">
            <v>600001846</v>
          </cell>
          <cell r="B3119">
            <v>0</v>
          </cell>
        </row>
        <row r="3120">
          <cell r="A3120">
            <v>600001847</v>
          </cell>
          <cell r="B3120">
            <v>0</v>
          </cell>
        </row>
        <row r="3121">
          <cell r="A3121">
            <v>6000019</v>
          </cell>
          <cell r="B3121">
            <v>0</v>
          </cell>
        </row>
        <row r="3122">
          <cell r="A3122">
            <v>6000020</v>
          </cell>
          <cell r="B3122">
            <v>0</v>
          </cell>
        </row>
        <row r="3123">
          <cell r="A3123">
            <v>6000021</v>
          </cell>
          <cell r="B3123">
            <v>0</v>
          </cell>
        </row>
        <row r="3124">
          <cell r="A3124">
            <v>6000022</v>
          </cell>
          <cell r="B3124">
            <v>0</v>
          </cell>
        </row>
        <row r="3125">
          <cell r="A3125">
            <v>6000023</v>
          </cell>
          <cell r="B3125">
            <v>0</v>
          </cell>
        </row>
        <row r="3126">
          <cell r="A3126">
            <v>6000024</v>
          </cell>
          <cell r="B3126">
            <v>0</v>
          </cell>
        </row>
        <row r="3127">
          <cell r="A3127">
            <v>6000025</v>
          </cell>
          <cell r="B3127">
            <v>0</v>
          </cell>
        </row>
        <row r="3128">
          <cell r="A3128">
            <v>6000026</v>
          </cell>
          <cell r="B3128">
            <v>0</v>
          </cell>
        </row>
        <row r="3129">
          <cell r="A3129">
            <v>6000027</v>
          </cell>
          <cell r="B3129">
            <v>0</v>
          </cell>
        </row>
        <row r="3130">
          <cell r="A3130">
            <v>6000028</v>
          </cell>
          <cell r="B3130">
            <v>0</v>
          </cell>
        </row>
        <row r="3131">
          <cell r="A3131">
            <v>6000067</v>
          </cell>
          <cell r="B3131">
            <v>0</v>
          </cell>
        </row>
        <row r="3132">
          <cell r="A3132">
            <v>6000100</v>
          </cell>
          <cell r="B3132">
            <v>0</v>
          </cell>
        </row>
        <row r="3133">
          <cell r="A3133">
            <v>6000129</v>
          </cell>
          <cell r="B3133">
            <v>0</v>
          </cell>
        </row>
        <row r="3134">
          <cell r="A3134">
            <v>6000130</v>
          </cell>
          <cell r="B3134">
            <v>0</v>
          </cell>
        </row>
        <row r="3135">
          <cell r="A3135">
            <v>6000301</v>
          </cell>
          <cell r="B3135">
            <v>0</v>
          </cell>
        </row>
        <row r="3136">
          <cell r="A3136">
            <v>6000551</v>
          </cell>
          <cell r="B3136">
            <v>0</v>
          </cell>
        </row>
        <row r="3137">
          <cell r="A3137">
            <v>6000552</v>
          </cell>
          <cell r="B3137">
            <v>0</v>
          </cell>
        </row>
        <row r="3138">
          <cell r="A3138">
            <v>6000852</v>
          </cell>
          <cell r="B3138">
            <v>0</v>
          </cell>
        </row>
        <row r="3139">
          <cell r="A3139">
            <v>6000853</v>
          </cell>
          <cell r="B3139">
            <v>0</v>
          </cell>
        </row>
        <row r="3140">
          <cell r="A3140">
            <v>6000855</v>
          </cell>
          <cell r="B3140">
            <v>0</v>
          </cell>
        </row>
        <row r="3141">
          <cell r="A3141">
            <v>6000856</v>
          </cell>
          <cell r="B3141">
            <v>0</v>
          </cell>
        </row>
        <row r="3142">
          <cell r="A3142">
            <v>6000863</v>
          </cell>
          <cell r="B3142">
            <v>0</v>
          </cell>
        </row>
        <row r="3143">
          <cell r="A3143">
            <v>6000864</v>
          </cell>
          <cell r="B3143">
            <v>0</v>
          </cell>
        </row>
        <row r="3144">
          <cell r="A3144">
            <v>6000999</v>
          </cell>
          <cell r="B3144">
            <v>0</v>
          </cell>
        </row>
        <row r="3145">
          <cell r="A3145">
            <v>6001001</v>
          </cell>
          <cell r="B3145">
            <v>0</v>
          </cell>
        </row>
        <row r="3146">
          <cell r="A3146">
            <v>6001004</v>
          </cell>
          <cell r="B3146">
            <v>3</v>
          </cell>
        </row>
        <row r="3147">
          <cell r="A3147">
            <v>6001005</v>
          </cell>
          <cell r="B3147">
            <v>3</v>
          </cell>
        </row>
        <row r="3148">
          <cell r="A3148">
            <v>6001006</v>
          </cell>
          <cell r="B3148">
            <v>0</v>
          </cell>
        </row>
        <row r="3149">
          <cell r="A3149">
            <v>6001007</v>
          </cell>
          <cell r="B3149">
            <v>0</v>
          </cell>
        </row>
        <row r="3150">
          <cell r="A3150">
            <v>6001265</v>
          </cell>
          <cell r="B3150">
            <v>0</v>
          </cell>
        </row>
        <row r="3151">
          <cell r="A3151">
            <v>6001266</v>
          </cell>
          <cell r="B3151">
            <v>0</v>
          </cell>
        </row>
        <row r="3152">
          <cell r="A3152">
            <v>6001941</v>
          </cell>
          <cell r="B3152">
            <v>3</v>
          </cell>
        </row>
        <row r="3153">
          <cell r="A3153">
            <v>6001942</v>
          </cell>
          <cell r="B3153">
            <v>1</v>
          </cell>
        </row>
        <row r="3154">
          <cell r="A3154">
            <v>6001946</v>
          </cell>
          <cell r="B3154">
            <v>0</v>
          </cell>
        </row>
        <row r="3155">
          <cell r="A3155">
            <v>6001947</v>
          </cell>
          <cell r="B3155">
            <v>0</v>
          </cell>
        </row>
        <row r="3156">
          <cell r="A3156">
            <v>612051</v>
          </cell>
          <cell r="B3156">
            <v>0</v>
          </cell>
        </row>
        <row r="3157">
          <cell r="A3157">
            <v>612052</v>
          </cell>
          <cell r="B3157">
            <v>0</v>
          </cell>
        </row>
        <row r="3158">
          <cell r="A3158">
            <v>612053</v>
          </cell>
          <cell r="B3158">
            <v>0</v>
          </cell>
        </row>
        <row r="3159">
          <cell r="A3159">
            <v>612054</v>
          </cell>
          <cell r="B3159">
            <v>0</v>
          </cell>
        </row>
        <row r="3160">
          <cell r="A3160">
            <v>612055</v>
          </cell>
          <cell r="B3160">
            <v>0</v>
          </cell>
        </row>
        <row r="3161">
          <cell r="A3161">
            <v>612462</v>
          </cell>
          <cell r="B3161">
            <v>0</v>
          </cell>
        </row>
        <row r="3162">
          <cell r="A3162">
            <v>612468</v>
          </cell>
          <cell r="B3162">
            <v>0</v>
          </cell>
        </row>
        <row r="3163">
          <cell r="A3163">
            <v>612523</v>
          </cell>
          <cell r="B3163">
            <v>2</v>
          </cell>
        </row>
        <row r="3164">
          <cell r="A3164">
            <v>612600</v>
          </cell>
          <cell r="B3164">
            <v>1</v>
          </cell>
        </row>
        <row r="3165">
          <cell r="A3165">
            <v>612793</v>
          </cell>
          <cell r="B3165">
            <v>0</v>
          </cell>
        </row>
        <row r="3166">
          <cell r="A3166">
            <v>612794</v>
          </cell>
          <cell r="B3166">
            <v>0</v>
          </cell>
        </row>
        <row r="3167">
          <cell r="A3167">
            <v>676004</v>
          </cell>
          <cell r="B3167">
            <v>0</v>
          </cell>
        </row>
        <row r="3168">
          <cell r="A3168">
            <v>700100</v>
          </cell>
          <cell r="B3168">
            <v>24</v>
          </cell>
        </row>
        <row r="3169">
          <cell r="A3169">
            <v>700106</v>
          </cell>
          <cell r="B3169">
            <v>15</v>
          </cell>
        </row>
        <row r="3170">
          <cell r="A3170">
            <v>700456</v>
          </cell>
          <cell r="B3170">
            <v>12</v>
          </cell>
        </row>
        <row r="3171">
          <cell r="A3171">
            <v>701000</v>
          </cell>
          <cell r="B3171">
            <v>5</v>
          </cell>
        </row>
        <row r="3172">
          <cell r="A3172">
            <v>701033</v>
          </cell>
          <cell r="B3172">
            <v>0</v>
          </cell>
        </row>
        <row r="3173">
          <cell r="A3173">
            <v>701093</v>
          </cell>
          <cell r="B3173">
            <v>0</v>
          </cell>
        </row>
        <row r="3174">
          <cell r="A3174">
            <v>701101</v>
          </cell>
          <cell r="B3174">
            <v>0</v>
          </cell>
        </row>
        <row r="3175">
          <cell r="A3175">
            <v>701105</v>
          </cell>
          <cell r="B3175">
            <v>0</v>
          </cell>
        </row>
        <row r="3176">
          <cell r="A3176">
            <v>701214</v>
          </cell>
          <cell r="B3176">
            <v>33</v>
          </cell>
        </row>
        <row r="3177">
          <cell r="A3177">
            <v>701216</v>
          </cell>
          <cell r="B3177">
            <v>0</v>
          </cell>
        </row>
        <row r="3178">
          <cell r="A3178">
            <v>701350</v>
          </cell>
          <cell r="B3178">
            <v>0</v>
          </cell>
        </row>
        <row r="3179">
          <cell r="A3179">
            <v>701655</v>
          </cell>
          <cell r="B3179">
            <v>1</v>
          </cell>
        </row>
        <row r="3180">
          <cell r="A3180">
            <v>701800</v>
          </cell>
          <cell r="B3180">
            <v>1</v>
          </cell>
        </row>
        <row r="3181">
          <cell r="A3181">
            <v>702661</v>
          </cell>
          <cell r="B3181">
            <v>5</v>
          </cell>
        </row>
        <row r="3182">
          <cell r="A3182">
            <v>702668</v>
          </cell>
          <cell r="B3182">
            <v>0</v>
          </cell>
        </row>
        <row r="3183">
          <cell r="A3183">
            <v>703004</v>
          </cell>
          <cell r="B3183">
            <v>7</v>
          </cell>
        </row>
        <row r="3184">
          <cell r="A3184">
            <v>703099</v>
          </cell>
          <cell r="B3184">
            <v>0</v>
          </cell>
        </row>
        <row r="3185">
          <cell r="A3185">
            <v>703105</v>
          </cell>
          <cell r="B3185">
            <v>0</v>
          </cell>
        </row>
        <row r="3186">
          <cell r="A3186">
            <v>703106</v>
          </cell>
          <cell r="B3186">
            <v>2</v>
          </cell>
        </row>
        <row r="3187">
          <cell r="A3187">
            <v>703107</v>
          </cell>
          <cell r="B3187">
            <v>2</v>
          </cell>
        </row>
        <row r="3188">
          <cell r="A3188">
            <v>703111</v>
          </cell>
          <cell r="B3188">
            <v>1</v>
          </cell>
        </row>
        <row r="3189">
          <cell r="A3189">
            <v>703113</v>
          </cell>
          <cell r="B3189">
            <v>1</v>
          </cell>
        </row>
        <row r="3190">
          <cell r="A3190">
            <v>703151</v>
          </cell>
          <cell r="B3190">
            <v>11</v>
          </cell>
        </row>
        <row r="3191">
          <cell r="A3191">
            <v>703152</v>
          </cell>
          <cell r="B3191">
            <v>7</v>
          </cell>
        </row>
        <row r="3192">
          <cell r="A3192">
            <v>703252</v>
          </cell>
          <cell r="B3192">
            <v>1</v>
          </cell>
        </row>
        <row r="3193">
          <cell r="A3193">
            <v>703504</v>
          </cell>
          <cell r="B3193">
            <v>101</v>
          </cell>
        </row>
        <row r="3194">
          <cell r="A3194">
            <v>703550</v>
          </cell>
          <cell r="B3194">
            <v>0</v>
          </cell>
        </row>
        <row r="3195">
          <cell r="A3195">
            <v>705003</v>
          </cell>
          <cell r="B3195">
            <v>88</v>
          </cell>
        </row>
        <row r="3196">
          <cell r="A3196">
            <v>705100</v>
          </cell>
          <cell r="B3196">
            <v>0</v>
          </cell>
        </row>
        <row r="3197">
          <cell r="A3197">
            <v>705233</v>
          </cell>
          <cell r="B3197">
            <v>4</v>
          </cell>
        </row>
        <row r="3198">
          <cell r="A3198">
            <v>705554</v>
          </cell>
          <cell r="B3198">
            <v>0</v>
          </cell>
        </row>
        <row r="3199">
          <cell r="A3199">
            <v>707658</v>
          </cell>
          <cell r="B3199">
            <v>0</v>
          </cell>
        </row>
        <row r="3200">
          <cell r="A3200">
            <v>708111</v>
          </cell>
          <cell r="B3200">
            <v>0</v>
          </cell>
        </row>
        <row r="3201">
          <cell r="A3201">
            <v>708112</v>
          </cell>
          <cell r="B3201">
            <v>0</v>
          </cell>
        </row>
        <row r="3202">
          <cell r="A3202">
            <v>708116</v>
          </cell>
          <cell r="B3202">
            <v>0</v>
          </cell>
        </row>
        <row r="3203">
          <cell r="A3203">
            <v>7700096</v>
          </cell>
          <cell r="B3203">
            <v>2</v>
          </cell>
        </row>
        <row r="3204">
          <cell r="A3204">
            <v>7700100</v>
          </cell>
          <cell r="B3204">
            <v>24</v>
          </cell>
        </row>
        <row r="3205">
          <cell r="A3205">
            <v>7700101</v>
          </cell>
          <cell r="B3205">
            <v>53</v>
          </cell>
        </row>
        <row r="3206">
          <cell r="A3206">
            <v>7700103</v>
          </cell>
          <cell r="B3206">
            <v>84</v>
          </cell>
        </row>
        <row r="3207">
          <cell r="A3207">
            <v>7700104</v>
          </cell>
          <cell r="B3207">
            <v>4</v>
          </cell>
        </row>
        <row r="3208">
          <cell r="A3208">
            <v>7700105</v>
          </cell>
          <cell r="B3208">
            <v>86</v>
          </cell>
        </row>
        <row r="3209">
          <cell r="A3209">
            <v>7700106</v>
          </cell>
          <cell r="B3209">
            <v>15</v>
          </cell>
        </row>
        <row r="3210">
          <cell r="A3210">
            <v>7700200</v>
          </cell>
          <cell r="B3210">
            <v>0</v>
          </cell>
        </row>
        <row r="3211">
          <cell r="A3211">
            <v>7700450</v>
          </cell>
          <cell r="B3211">
            <v>37</v>
          </cell>
        </row>
        <row r="3212">
          <cell r="A3212">
            <v>7700451</v>
          </cell>
          <cell r="B3212">
            <v>49</v>
          </cell>
        </row>
        <row r="3213">
          <cell r="A3213">
            <v>7700452</v>
          </cell>
          <cell r="B3213">
            <v>47</v>
          </cell>
        </row>
        <row r="3214">
          <cell r="A3214">
            <v>7700453</v>
          </cell>
          <cell r="B3214">
            <v>32</v>
          </cell>
        </row>
        <row r="3215">
          <cell r="A3215">
            <v>7700454</v>
          </cell>
          <cell r="B3215">
            <v>63</v>
          </cell>
        </row>
        <row r="3216">
          <cell r="A3216">
            <v>7700455</v>
          </cell>
          <cell r="B3216">
            <v>16</v>
          </cell>
        </row>
        <row r="3217">
          <cell r="A3217">
            <v>7700456</v>
          </cell>
          <cell r="B3217">
            <v>12</v>
          </cell>
        </row>
        <row r="3218">
          <cell r="A3218">
            <v>7700460</v>
          </cell>
          <cell r="B3218">
            <v>0</v>
          </cell>
        </row>
        <row r="3219">
          <cell r="A3219">
            <v>7700463</v>
          </cell>
          <cell r="B3219">
            <v>13</v>
          </cell>
        </row>
        <row r="3220">
          <cell r="A3220">
            <v>7700464</v>
          </cell>
          <cell r="B3220">
            <v>0</v>
          </cell>
        </row>
        <row r="3221">
          <cell r="A3221">
            <v>7700601</v>
          </cell>
          <cell r="B3221">
            <v>0</v>
          </cell>
        </row>
        <row r="3222">
          <cell r="A3222">
            <v>7700602</v>
          </cell>
          <cell r="B3222">
            <v>0</v>
          </cell>
        </row>
        <row r="3223">
          <cell r="A3223">
            <v>7700603</v>
          </cell>
          <cell r="B3223">
            <v>0</v>
          </cell>
        </row>
        <row r="3224">
          <cell r="A3224">
            <v>7700604</v>
          </cell>
          <cell r="B3224">
            <v>0</v>
          </cell>
        </row>
        <row r="3225">
          <cell r="A3225">
            <v>7700605</v>
          </cell>
          <cell r="B3225">
            <v>4</v>
          </cell>
        </row>
        <row r="3226">
          <cell r="A3226">
            <v>7700606</v>
          </cell>
          <cell r="B3226">
            <v>5</v>
          </cell>
        </row>
        <row r="3227">
          <cell r="A3227">
            <v>7700607</v>
          </cell>
          <cell r="B3227">
            <v>0</v>
          </cell>
        </row>
        <row r="3228">
          <cell r="A3228">
            <v>7700657</v>
          </cell>
          <cell r="B3228">
            <v>0</v>
          </cell>
        </row>
        <row r="3229">
          <cell r="A3229">
            <v>7700658</v>
          </cell>
          <cell r="B3229">
            <v>0</v>
          </cell>
        </row>
        <row r="3230">
          <cell r="A3230">
            <v>7700900</v>
          </cell>
          <cell r="B3230">
            <v>0</v>
          </cell>
        </row>
        <row r="3231">
          <cell r="A3231">
            <v>7701101</v>
          </cell>
          <cell r="B3231">
            <v>0</v>
          </cell>
        </row>
        <row r="3232">
          <cell r="A3232">
            <v>7701104</v>
          </cell>
          <cell r="B3232">
            <v>0</v>
          </cell>
        </row>
        <row r="3233">
          <cell r="A3233">
            <v>7701105</v>
          </cell>
          <cell r="B3233">
            <v>0</v>
          </cell>
        </row>
        <row r="3234">
          <cell r="A3234">
            <v>7701136</v>
          </cell>
          <cell r="B3234">
            <v>15</v>
          </cell>
        </row>
        <row r="3235">
          <cell r="A3235">
            <v>7701137</v>
          </cell>
          <cell r="B3235">
            <v>23</v>
          </cell>
        </row>
        <row r="3236">
          <cell r="A3236">
            <v>7703001</v>
          </cell>
          <cell r="B3236">
            <v>60</v>
          </cell>
        </row>
        <row r="3237">
          <cell r="A3237">
            <v>7703002</v>
          </cell>
          <cell r="B3237">
            <v>85</v>
          </cell>
        </row>
        <row r="3238">
          <cell r="A3238">
            <v>7703050</v>
          </cell>
          <cell r="B3238">
            <v>12</v>
          </cell>
        </row>
        <row r="3239">
          <cell r="A3239">
            <v>7703051</v>
          </cell>
          <cell r="B3239">
            <v>19</v>
          </cell>
        </row>
        <row r="3240">
          <cell r="A3240">
            <v>7703052</v>
          </cell>
          <cell r="B3240">
            <v>21</v>
          </cell>
        </row>
        <row r="3241">
          <cell r="A3241">
            <v>7703105</v>
          </cell>
          <cell r="B3241">
            <v>32</v>
          </cell>
        </row>
        <row r="3242">
          <cell r="A3242">
            <v>7703106</v>
          </cell>
          <cell r="B3242">
            <v>59</v>
          </cell>
        </row>
        <row r="3243">
          <cell r="A3243">
            <v>7703110</v>
          </cell>
          <cell r="B3243">
            <v>52</v>
          </cell>
        </row>
        <row r="3244">
          <cell r="A3244">
            <v>7703111</v>
          </cell>
          <cell r="B3244">
            <v>31</v>
          </cell>
        </row>
        <row r="3245">
          <cell r="A3245">
            <v>7703112</v>
          </cell>
          <cell r="B3245">
            <v>50</v>
          </cell>
        </row>
        <row r="3246">
          <cell r="A3246">
            <v>7703113</v>
          </cell>
          <cell r="B3246">
            <v>79</v>
          </cell>
        </row>
        <row r="3247">
          <cell r="A3247">
            <v>7703115</v>
          </cell>
          <cell r="B3247">
            <v>115</v>
          </cell>
        </row>
        <row r="3248">
          <cell r="A3248">
            <v>7703116</v>
          </cell>
          <cell r="B3248">
            <v>42</v>
          </cell>
        </row>
        <row r="3249">
          <cell r="A3249">
            <v>7703117</v>
          </cell>
          <cell r="B3249">
            <v>61</v>
          </cell>
        </row>
        <row r="3250">
          <cell r="A3250">
            <v>7703118</v>
          </cell>
          <cell r="B3250">
            <v>37</v>
          </cell>
        </row>
        <row r="3251">
          <cell r="A3251">
            <v>7703121</v>
          </cell>
          <cell r="B3251">
            <v>11</v>
          </cell>
        </row>
        <row r="3252">
          <cell r="A3252">
            <v>7703158</v>
          </cell>
          <cell r="B3252">
            <v>0</v>
          </cell>
        </row>
        <row r="3253">
          <cell r="A3253">
            <v>7703185</v>
          </cell>
          <cell r="B3253">
            <v>2</v>
          </cell>
        </row>
        <row r="3254">
          <cell r="A3254">
            <v>7703601</v>
          </cell>
          <cell r="B3254">
            <v>52</v>
          </cell>
        </row>
        <row r="3255">
          <cell r="A3255">
            <v>7703602</v>
          </cell>
          <cell r="B3255">
            <v>40</v>
          </cell>
        </row>
        <row r="3256">
          <cell r="A3256">
            <v>7703603</v>
          </cell>
          <cell r="B3256">
            <v>50</v>
          </cell>
        </row>
        <row r="3257">
          <cell r="A3257">
            <v>7703604</v>
          </cell>
          <cell r="B3257">
            <v>38</v>
          </cell>
        </row>
        <row r="3258">
          <cell r="A3258">
            <v>7703605</v>
          </cell>
          <cell r="B3258">
            <v>43</v>
          </cell>
        </row>
        <row r="3259">
          <cell r="A3259">
            <v>7703606</v>
          </cell>
          <cell r="B3259">
            <v>17</v>
          </cell>
        </row>
        <row r="3260">
          <cell r="A3260">
            <v>7703607</v>
          </cell>
          <cell r="B3260">
            <v>12</v>
          </cell>
        </row>
        <row r="3261">
          <cell r="A3261">
            <v>7703660</v>
          </cell>
          <cell r="B3261">
            <v>0</v>
          </cell>
        </row>
        <row r="3262">
          <cell r="A3262">
            <v>7703664</v>
          </cell>
          <cell r="B3262">
            <v>8</v>
          </cell>
        </row>
        <row r="3263">
          <cell r="A3263">
            <v>7703665</v>
          </cell>
          <cell r="B3263">
            <v>0</v>
          </cell>
        </row>
        <row r="3264">
          <cell r="A3264">
            <v>7703666</v>
          </cell>
          <cell r="B3264">
            <v>0</v>
          </cell>
        </row>
        <row r="3265">
          <cell r="A3265">
            <v>7703667</v>
          </cell>
          <cell r="B3265">
            <v>0</v>
          </cell>
        </row>
        <row r="3266">
          <cell r="A3266">
            <v>7703668</v>
          </cell>
          <cell r="B3266">
            <v>0</v>
          </cell>
        </row>
        <row r="3267">
          <cell r="A3267">
            <v>7703669</v>
          </cell>
          <cell r="B3267">
            <v>0</v>
          </cell>
        </row>
        <row r="3268">
          <cell r="A3268">
            <v>7707002</v>
          </cell>
          <cell r="B3268">
            <v>27</v>
          </cell>
        </row>
        <row r="3269">
          <cell r="A3269">
            <v>7707008</v>
          </cell>
          <cell r="B3269">
            <v>0</v>
          </cell>
        </row>
        <row r="3270">
          <cell r="A3270">
            <v>7707011</v>
          </cell>
          <cell r="B3270">
            <v>0</v>
          </cell>
        </row>
        <row r="3271">
          <cell r="A3271">
            <v>7707013</v>
          </cell>
          <cell r="B3271">
            <v>19</v>
          </cell>
        </row>
        <row r="3272">
          <cell r="A3272">
            <v>7707017</v>
          </cell>
          <cell r="B3272">
            <v>7</v>
          </cell>
        </row>
        <row r="3273">
          <cell r="A3273">
            <v>7707021</v>
          </cell>
          <cell r="B3273">
            <v>1</v>
          </cell>
        </row>
        <row r="3274">
          <cell r="A3274">
            <v>7707051</v>
          </cell>
          <cell r="B3274">
            <v>0</v>
          </cell>
        </row>
        <row r="3275">
          <cell r="A3275">
            <v>7707100</v>
          </cell>
          <cell r="B3275">
            <v>30</v>
          </cell>
        </row>
        <row r="3276">
          <cell r="A3276">
            <v>7707115</v>
          </cell>
          <cell r="B3276">
            <v>0</v>
          </cell>
        </row>
        <row r="3277">
          <cell r="A3277">
            <v>7707120</v>
          </cell>
          <cell r="B3277">
            <v>0</v>
          </cell>
        </row>
        <row r="3278">
          <cell r="A3278">
            <v>7707136</v>
          </cell>
          <cell r="B3278">
            <v>2</v>
          </cell>
        </row>
        <row r="3279">
          <cell r="A3279">
            <v>7707139</v>
          </cell>
          <cell r="B3279">
            <v>0</v>
          </cell>
        </row>
        <row r="3280">
          <cell r="A3280">
            <v>7707154</v>
          </cell>
          <cell r="B3280">
            <v>49</v>
          </cell>
        </row>
        <row r="3281">
          <cell r="A3281">
            <v>7707159</v>
          </cell>
          <cell r="B3281">
            <v>46</v>
          </cell>
        </row>
        <row r="3282">
          <cell r="A3282">
            <v>7707160</v>
          </cell>
          <cell r="B3282">
            <v>10</v>
          </cell>
        </row>
        <row r="3283">
          <cell r="A3283">
            <v>7707161</v>
          </cell>
          <cell r="B3283">
            <v>301</v>
          </cell>
        </row>
        <row r="3284">
          <cell r="A3284">
            <v>7707170</v>
          </cell>
          <cell r="B3284">
            <v>1</v>
          </cell>
        </row>
        <row r="3285">
          <cell r="A3285">
            <v>7707223</v>
          </cell>
          <cell r="B3285">
            <v>6</v>
          </cell>
        </row>
        <row r="3286">
          <cell r="A3286">
            <v>7707235</v>
          </cell>
          <cell r="B3286">
            <v>0</v>
          </cell>
        </row>
        <row r="3287">
          <cell r="A3287">
            <v>7707246</v>
          </cell>
          <cell r="B3287">
            <v>51</v>
          </cell>
        </row>
        <row r="3288">
          <cell r="A3288">
            <v>7707260</v>
          </cell>
          <cell r="B3288">
            <v>38</v>
          </cell>
        </row>
        <row r="3289">
          <cell r="A3289">
            <v>7707266</v>
          </cell>
          <cell r="B3289">
            <v>17</v>
          </cell>
        </row>
        <row r="3290">
          <cell r="A3290">
            <v>7707277</v>
          </cell>
          <cell r="B3290">
            <v>0</v>
          </cell>
        </row>
        <row r="3291">
          <cell r="A3291">
            <v>7707278</v>
          </cell>
          <cell r="B3291">
            <v>0</v>
          </cell>
        </row>
        <row r="3292">
          <cell r="A3292">
            <v>7707284</v>
          </cell>
          <cell r="B3292">
            <v>3</v>
          </cell>
        </row>
        <row r="3293">
          <cell r="A3293">
            <v>7707285</v>
          </cell>
          <cell r="B3293">
            <v>0</v>
          </cell>
        </row>
        <row r="3294">
          <cell r="A3294">
            <v>7707288</v>
          </cell>
          <cell r="B3294">
            <v>52</v>
          </cell>
        </row>
        <row r="3295">
          <cell r="A3295">
            <v>7707290</v>
          </cell>
          <cell r="B3295">
            <v>14</v>
          </cell>
        </row>
        <row r="3296">
          <cell r="A3296">
            <v>7707292</v>
          </cell>
          <cell r="B3296">
            <v>1</v>
          </cell>
        </row>
        <row r="3297">
          <cell r="A3297">
            <v>7707298</v>
          </cell>
          <cell r="B3297">
            <v>5</v>
          </cell>
        </row>
        <row r="3298">
          <cell r="A3298">
            <v>7707322</v>
          </cell>
          <cell r="B3298">
            <v>0</v>
          </cell>
        </row>
        <row r="3299">
          <cell r="A3299">
            <v>7707324</v>
          </cell>
          <cell r="B3299">
            <v>0</v>
          </cell>
        </row>
        <row r="3300">
          <cell r="A3300">
            <v>7707357</v>
          </cell>
          <cell r="B3300">
            <v>65</v>
          </cell>
        </row>
        <row r="3301">
          <cell r="A3301">
            <v>7707368</v>
          </cell>
          <cell r="B3301">
            <v>19</v>
          </cell>
        </row>
        <row r="3302">
          <cell r="A3302">
            <v>7707426</v>
          </cell>
          <cell r="B3302">
            <v>4</v>
          </cell>
        </row>
        <row r="3303">
          <cell r="A3303">
            <v>7707450</v>
          </cell>
          <cell r="B3303">
            <v>0</v>
          </cell>
        </row>
        <row r="3304">
          <cell r="A3304">
            <v>7707453</v>
          </cell>
          <cell r="B3304">
            <v>5</v>
          </cell>
        </row>
        <row r="3305">
          <cell r="A3305">
            <v>7707502</v>
          </cell>
          <cell r="B3305">
            <v>351</v>
          </cell>
        </row>
        <row r="3306">
          <cell r="A3306">
            <v>7707504</v>
          </cell>
          <cell r="B3306">
            <v>159</v>
          </cell>
        </row>
        <row r="3307">
          <cell r="A3307">
            <v>7707505</v>
          </cell>
          <cell r="B3307">
            <v>78</v>
          </cell>
        </row>
        <row r="3308">
          <cell r="A3308">
            <v>7707508</v>
          </cell>
          <cell r="B3308">
            <v>872</v>
          </cell>
        </row>
        <row r="3309">
          <cell r="A3309">
            <v>7707511</v>
          </cell>
          <cell r="B3309">
            <v>0</v>
          </cell>
        </row>
        <row r="3310">
          <cell r="A3310">
            <v>7707519</v>
          </cell>
          <cell r="B3310">
            <v>156</v>
          </cell>
        </row>
        <row r="3311">
          <cell r="A3311">
            <v>7707521</v>
          </cell>
          <cell r="B3311">
            <v>2378</v>
          </cell>
        </row>
        <row r="3312">
          <cell r="A3312">
            <v>7707522</v>
          </cell>
          <cell r="B3312">
            <v>215</v>
          </cell>
        </row>
        <row r="3313">
          <cell r="A3313">
            <v>7707524</v>
          </cell>
          <cell r="B3313">
            <v>4</v>
          </cell>
        </row>
        <row r="3314">
          <cell r="A3314">
            <v>7707528</v>
          </cell>
          <cell r="B3314">
            <v>20</v>
          </cell>
        </row>
        <row r="3315">
          <cell r="A3315">
            <v>7707532</v>
          </cell>
          <cell r="B3315">
            <v>134</v>
          </cell>
        </row>
        <row r="3316">
          <cell r="A3316">
            <v>7707545</v>
          </cell>
          <cell r="B3316">
            <v>0</v>
          </cell>
        </row>
        <row r="3317">
          <cell r="A3317">
            <v>7707547</v>
          </cell>
          <cell r="B3317">
            <v>32</v>
          </cell>
        </row>
        <row r="3318">
          <cell r="A3318">
            <v>7707550</v>
          </cell>
          <cell r="B3318">
            <v>0</v>
          </cell>
        </row>
        <row r="3319">
          <cell r="A3319">
            <v>7707556</v>
          </cell>
          <cell r="B3319">
            <v>85</v>
          </cell>
        </row>
        <row r="3320">
          <cell r="A3320">
            <v>7707557</v>
          </cell>
          <cell r="B3320">
            <v>236</v>
          </cell>
        </row>
        <row r="3321">
          <cell r="A3321">
            <v>7707562</v>
          </cell>
          <cell r="B3321">
            <v>31</v>
          </cell>
        </row>
        <row r="3322">
          <cell r="A3322">
            <v>7707563</v>
          </cell>
          <cell r="B3322">
            <v>19</v>
          </cell>
        </row>
        <row r="3323">
          <cell r="A3323">
            <v>7707566</v>
          </cell>
          <cell r="B3323">
            <v>19</v>
          </cell>
        </row>
        <row r="3324">
          <cell r="A3324">
            <v>7707567</v>
          </cell>
          <cell r="B3324">
            <v>34</v>
          </cell>
        </row>
        <row r="3325">
          <cell r="A3325">
            <v>7707569</v>
          </cell>
          <cell r="B3325">
            <v>4</v>
          </cell>
        </row>
        <row r="3326">
          <cell r="A3326">
            <v>7707570</v>
          </cell>
          <cell r="B3326">
            <v>10</v>
          </cell>
        </row>
        <row r="3327">
          <cell r="A3327">
            <v>7707571</v>
          </cell>
          <cell r="B3327">
            <v>39</v>
          </cell>
        </row>
        <row r="3328">
          <cell r="A3328">
            <v>7707572</v>
          </cell>
          <cell r="B3328">
            <v>0</v>
          </cell>
        </row>
        <row r="3329">
          <cell r="A3329">
            <v>7707582</v>
          </cell>
          <cell r="B3329">
            <v>63</v>
          </cell>
        </row>
        <row r="3330">
          <cell r="A3330">
            <v>7707586</v>
          </cell>
          <cell r="B3330">
            <v>100</v>
          </cell>
        </row>
        <row r="3331">
          <cell r="A3331">
            <v>7707710</v>
          </cell>
          <cell r="B3331">
            <v>15</v>
          </cell>
        </row>
        <row r="3332">
          <cell r="A3332">
            <v>7707712</v>
          </cell>
          <cell r="B3332">
            <v>31</v>
          </cell>
        </row>
        <row r="3333">
          <cell r="A3333">
            <v>7707714</v>
          </cell>
          <cell r="B3333">
            <v>0</v>
          </cell>
        </row>
        <row r="3334">
          <cell r="A3334">
            <v>7707756</v>
          </cell>
          <cell r="B3334">
            <v>0</v>
          </cell>
        </row>
        <row r="3335">
          <cell r="A3335">
            <v>7707784</v>
          </cell>
          <cell r="B3335">
            <v>0</v>
          </cell>
        </row>
        <row r="3336">
          <cell r="A3336">
            <v>7707900</v>
          </cell>
          <cell r="B3336">
            <v>0</v>
          </cell>
        </row>
        <row r="3337">
          <cell r="A3337">
            <v>7707922</v>
          </cell>
          <cell r="B3337">
            <v>25</v>
          </cell>
        </row>
        <row r="3338">
          <cell r="A3338">
            <v>7707923</v>
          </cell>
          <cell r="B3338">
            <v>25</v>
          </cell>
        </row>
        <row r="3339">
          <cell r="A3339">
            <v>7707924</v>
          </cell>
          <cell r="B3339">
            <v>3</v>
          </cell>
        </row>
        <row r="3340">
          <cell r="A3340">
            <v>7707949</v>
          </cell>
          <cell r="B3340">
            <v>0</v>
          </cell>
        </row>
        <row r="3341">
          <cell r="A3341">
            <v>7707950</v>
          </cell>
          <cell r="B3341">
            <v>0</v>
          </cell>
        </row>
        <row r="3342">
          <cell r="A3342">
            <v>7707952</v>
          </cell>
          <cell r="B3342">
            <v>24</v>
          </cell>
        </row>
        <row r="3343">
          <cell r="A3343">
            <v>7707980</v>
          </cell>
          <cell r="B3343">
            <v>0</v>
          </cell>
        </row>
        <row r="3344">
          <cell r="A3344">
            <v>7707987</v>
          </cell>
          <cell r="B3344">
            <v>5</v>
          </cell>
        </row>
        <row r="3345">
          <cell r="A3345">
            <v>7709014</v>
          </cell>
          <cell r="B3345">
            <v>8</v>
          </cell>
        </row>
        <row r="3346">
          <cell r="A3346">
            <v>7709015</v>
          </cell>
          <cell r="B3346">
            <v>16</v>
          </cell>
        </row>
        <row r="3347">
          <cell r="A3347">
            <v>7709016</v>
          </cell>
          <cell r="B3347">
            <v>14</v>
          </cell>
        </row>
        <row r="3348">
          <cell r="A3348">
            <v>7709017</v>
          </cell>
          <cell r="B3348">
            <v>1</v>
          </cell>
        </row>
        <row r="3349">
          <cell r="A3349">
            <v>7709021</v>
          </cell>
          <cell r="B3349">
            <v>1</v>
          </cell>
        </row>
        <row r="3350">
          <cell r="A3350">
            <v>7709041</v>
          </cell>
          <cell r="B3350">
            <v>6</v>
          </cell>
        </row>
        <row r="3351">
          <cell r="A3351">
            <v>7709061</v>
          </cell>
          <cell r="B3351">
            <v>0</v>
          </cell>
        </row>
        <row r="3352">
          <cell r="A3352">
            <v>7709062</v>
          </cell>
          <cell r="B3352">
            <v>5</v>
          </cell>
        </row>
        <row r="3353">
          <cell r="A3353">
            <v>7709064</v>
          </cell>
          <cell r="B3353">
            <v>0</v>
          </cell>
        </row>
        <row r="3354">
          <cell r="A3354">
            <v>7709065</v>
          </cell>
          <cell r="B3354">
            <v>8</v>
          </cell>
        </row>
        <row r="3355">
          <cell r="A3355">
            <v>7709066</v>
          </cell>
          <cell r="B3355">
            <v>7</v>
          </cell>
        </row>
        <row r="3356">
          <cell r="A3356">
            <v>7709067</v>
          </cell>
          <cell r="B3356">
            <v>10</v>
          </cell>
        </row>
        <row r="3357">
          <cell r="A3357">
            <v>7709068</v>
          </cell>
          <cell r="B3357">
            <v>1</v>
          </cell>
        </row>
        <row r="3358">
          <cell r="A3358">
            <v>7709069</v>
          </cell>
          <cell r="B3358">
            <v>4</v>
          </cell>
        </row>
        <row r="3359">
          <cell r="A3359">
            <v>7709101</v>
          </cell>
          <cell r="B3359">
            <v>0</v>
          </cell>
        </row>
        <row r="3360">
          <cell r="A3360">
            <v>7709103</v>
          </cell>
          <cell r="B3360">
            <v>7</v>
          </cell>
        </row>
        <row r="3361">
          <cell r="A3361">
            <v>7709104</v>
          </cell>
          <cell r="B3361">
            <v>0</v>
          </cell>
        </row>
        <row r="3362">
          <cell r="A3362">
            <v>7709138</v>
          </cell>
          <cell r="B3362">
            <v>78</v>
          </cell>
        </row>
        <row r="3363">
          <cell r="A3363">
            <v>7709139</v>
          </cell>
          <cell r="B3363">
            <v>0</v>
          </cell>
        </row>
        <row r="3364">
          <cell r="A3364">
            <v>7709156</v>
          </cell>
          <cell r="B3364">
            <v>22</v>
          </cell>
        </row>
        <row r="3365">
          <cell r="A3365">
            <v>7709158</v>
          </cell>
          <cell r="B3365">
            <v>37</v>
          </cell>
        </row>
        <row r="3366">
          <cell r="A3366">
            <v>7709204</v>
          </cell>
          <cell r="B3366">
            <v>0</v>
          </cell>
        </row>
        <row r="3367">
          <cell r="A3367">
            <v>7709208</v>
          </cell>
          <cell r="B3367">
            <v>0</v>
          </cell>
        </row>
        <row r="3368">
          <cell r="A3368">
            <v>7709233</v>
          </cell>
          <cell r="B3368">
            <v>113</v>
          </cell>
        </row>
        <row r="3369">
          <cell r="A3369">
            <v>7709238</v>
          </cell>
          <cell r="B3369">
            <v>0</v>
          </cell>
        </row>
        <row r="3370">
          <cell r="A3370">
            <v>7709245</v>
          </cell>
          <cell r="B3370">
            <v>42</v>
          </cell>
        </row>
        <row r="3371">
          <cell r="A3371">
            <v>7709333</v>
          </cell>
          <cell r="B3371">
            <v>19</v>
          </cell>
        </row>
        <row r="3372">
          <cell r="A3372">
            <v>7709360</v>
          </cell>
          <cell r="B3372">
            <v>0</v>
          </cell>
        </row>
        <row r="3373">
          <cell r="A3373">
            <v>7709364</v>
          </cell>
          <cell r="B3373">
            <v>0</v>
          </cell>
        </row>
        <row r="3374">
          <cell r="A3374">
            <v>7709365</v>
          </cell>
          <cell r="B3374">
            <v>7</v>
          </cell>
        </row>
        <row r="3375">
          <cell r="A3375">
            <v>7709380</v>
          </cell>
          <cell r="B3375">
            <v>7</v>
          </cell>
        </row>
        <row r="3376">
          <cell r="A3376">
            <v>7709394</v>
          </cell>
          <cell r="B3376">
            <v>0</v>
          </cell>
        </row>
        <row r="3377">
          <cell r="A3377">
            <v>7709396</v>
          </cell>
          <cell r="B3377">
            <v>18</v>
          </cell>
        </row>
        <row r="3378">
          <cell r="A3378">
            <v>7709401</v>
          </cell>
          <cell r="B3378">
            <v>3</v>
          </cell>
        </row>
        <row r="3379">
          <cell r="A3379">
            <v>7709420</v>
          </cell>
          <cell r="B3379">
            <v>20</v>
          </cell>
        </row>
        <row r="3380">
          <cell r="A3380">
            <v>7709421</v>
          </cell>
          <cell r="B3380">
            <v>33</v>
          </cell>
        </row>
        <row r="3381">
          <cell r="A3381">
            <v>7709456</v>
          </cell>
          <cell r="B3381">
            <v>33</v>
          </cell>
        </row>
        <row r="3382">
          <cell r="A3382">
            <v>7709459</v>
          </cell>
          <cell r="B3382">
            <v>0</v>
          </cell>
        </row>
        <row r="3383">
          <cell r="A3383">
            <v>7709517</v>
          </cell>
          <cell r="B3383">
            <v>2</v>
          </cell>
        </row>
        <row r="3384">
          <cell r="A3384">
            <v>7709540</v>
          </cell>
          <cell r="B3384">
            <v>20</v>
          </cell>
        </row>
        <row r="3385">
          <cell r="A3385">
            <v>7709547</v>
          </cell>
          <cell r="B3385">
            <v>0</v>
          </cell>
        </row>
        <row r="3386">
          <cell r="A3386">
            <v>7709572</v>
          </cell>
          <cell r="B3386">
            <v>7</v>
          </cell>
        </row>
        <row r="3387">
          <cell r="A3387">
            <v>7709600</v>
          </cell>
          <cell r="B3387">
            <v>8</v>
          </cell>
        </row>
        <row r="3388">
          <cell r="A3388">
            <v>7709625</v>
          </cell>
          <cell r="B3388">
            <v>74</v>
          </cell>
        </row>
        <row r="3389">
          <cell r="A3389">
            <v>7709650</v>
          </cell>
          <cell r="B3389">
            <v>5</v>
          </cell>
        </row>
        <row r="3390">
          <cell r="A3390">
            <v>7709653</v>
          </cell>
          <cell r="B3390">
            <v>20</v>
          </cell>
        </row>
        <row r="3391">
          <cell r="A3391">
            <v>7709654</v>
          </cell>
          <cell r="B3391">
            <v>10</v>
          </cell>
        </row>
        <row r="3392">
          <cell r="A3392">
            <v>7709655</v>
          </cell>
          <cell r="B3392">
            <v>0</v>
          </cell>
        </row>
        <row r="3393">
          <cell r="A3393">
            <v>7709661</v>
          </cell>
          <cell r="B3393">
            <v>0</v>
          </cell>
        </row>
        <row r="3394">
          <cell r="A3394">
            <v>7709662</v>
          </cell>
          <cell r="B3394">
            <v>0</v>
          </cell>
        </row>
        <row r="3395">
          <cell r="A3395">
            <v>7709665</v>
          </cell>
          <cell r="B3395">
            <v>17</v>
          </cell>
        </row>
        <row r="3396">
          <cell r="A3396">
            <v>7709668</v>
          </cell>
          <cell r="B3396">
            <v>0</v>
          </cell>
        </row>
        <row r="3397">
          <cell r="A3397">
            <v>7709680</v>
          </cell>
          <cell r="B3397">
            <v>0</v>
          </cell>
        </row>
        <row r="3398">
          <cell r="A3398">
            <v>7709712</v>
          </cell>
          <cell r="B3398">
            <v>22</v>
          </cell>
        </row>
        <row r="3399">
          <cell r="A3399">
            <v>7709753</v>
          </cell>
          <cell r="B3399">
            <v>9</v>
          </cell>
        </row>
        <row r="3400">
          <cell r="A3400">
            <v>7709754</v>
          </cell>
          <cell r="B3400">
            <v>65</v>
          </cell>
        </row>
        <row r="3401">
          <cell r="A3401">
            <v>7709755</v>
          </cell>
          <cell r="B3401">
            <v>12</v>
          </cell>
        </row>
        <row r="3402">
          <cell r="A3402">
            <v>7709756</v>
          </cell>
          <cell r="B3402">
            <v>35</v>
          </cell>
        </row>
        <row r="3403">
          <cell r="A3403">
            <v>7709785</v>
          </cell>
          <cell r="B3403">
            <v>0</v>
          </cell>
        </row>
        <row r="3404">
          <cell r="A3404">
            <v>7709786</v>
          </cell>
          <cell r="B3404">
            <v>0</v>
          </cell>
        </row>
        <row r="3405">
          <cell r="A3405">
            <v>7709787</v>
          </cell>
          <cell r="B3405">
            <v>13</v>
          </cell>
        </row>
        <row r="3406">
          <cell r="A3406">
            <v>7709788</v>
          </cell>
          <cell r="B3406">
            <v>0</v>
          </cell>
        </row>
        <row r="3407">
          <cell r="A3407">
            <v>7709854</v>
          </cell>
          <cell r="B3407">
            <v>25</v>
          </cell>
        </row>
        <row r="3408">
          <cell r="A3408">
            <v>7709855</v>
          </cell>
          <cell r="B3408">
            <v>8</v>
          </cell>
        </row>
        <row r="3409">
          <cell r="A3409">
            <v>7709867</v>
          </cell>
          <cell r="B3409">
            <v>13</v>
          </cell>
        </row>
        <row r="3410">
          <cell r="A3410">
            <v>7709943</v>
          </cell>
          <cell r="B3410">
            <v>3</v>
          </cell>
        </row>
        <row r="3411">
          <cell r="A3411">
            <v>7710001</v>
          </cell>
          <cell r="B3411">
            <v>108</v>
          </cell>
        </row>
        <row r="3412">
          <cell r="A3412">
            <v>7710030</v>
          </cell>
          <cell r="B3412">
            <v>3</v>
          </cell>
        </row>
        <row r="3413">
          <cell r="A3413">
            <v>7710031</v>
          </cell>
          <cell r="B3413">
            <v>7</v>
          </cell>
        </row>
        <row r="3414">
          <cell r="A3414">
            <v>7710032</v>
          </cell>
          <cell r="B3414">
            <v>3</v>
          </cell>
        </row>
        <row r="3415">
          <cell r="A3415">
            <v>7711222</v>
          </cell>
          <cell r="B3415">
            <v>0</v>
          </cell>
        </row>
        <row r="3416">
          <cell r="A3416">
            <v>7711676</v>
          </cell>
          <cell r="B3416">
            <v>24</v>
          </cell>
        </row>
        <row r="3417">
          <cell r="A3417">
            <v>7800000</v>
          </cell>
          <cell r="B3417">
            <v>1493</v>
          </cell>
        </row>
        <row r="3418">
          <cell r="A3418">
            <v>8203124</v>
          </cell>
          <cell r="B3418">
            <v>0</v>
          </cell>
        </row>
        <row r="3419">
          <cell r="A3419">
            <v>820312455</v>
          </cell>
          <cell r="B3419">
            <v>0</v>
          </cell>
        </row>
        <row r="3420">
          <cell r="A3420">
            <v>820312456</v>
          </cell>
          <cell r="B3420">
            <v>0</v>
          </cell>
        </row>
        <row r="3421">
          <cell r="A3421">
            <v>820312457</v>
          </cell>
          <cell r="B3421">
            <v>0</v>
          </cell>
        </row>
        <row r="3422">
          <cell r="A3422">
            <v>820312458</v>
          </cell>
          <cell r="B3422">
            <v>0</v>
          </cell>
        </row>
        <row r="3423">
          <cell r="A3423">
            <v>820312459</v>
          </cell>
          <cell r="B3423">
            <v>0</v>
          </cell>
        </row>
        <row r="3424">
          <cell r="A3424">
            <v>820312460</v>
          </cell>
          <cell r="B3424">
            <v>0</v>
          </cell>
        </row>
        <row r="3425">
          <cell r="A3425">
            <v>8203265</v>
          </cell>
          <cell r="B3425">
            <v>0</v>
          </cell>
        </row>
        <row r="3426">
          <cell r="A3426">
            <v>820326535</v>
          </cell>
          <cell r="B3426">
            <v>0</v>
          </cell>
        </row>
        <row r="3427">
          <cell r="A3427">
            <v>820326536</v>
          </cell>
          <cell r="B3427">
            <v>0</v>
          </cell>
        </row>
        <row r="3428">
          <cell r="A3428">
            <v>820326537</v>
          </cell>
          <cell r="B3428">
            <v>0</v>
          </cell>
        </row>
        <row r="3429">
          <cell r="A3429">
            <v>820326538</v>
          </cell>
          <cell r="B3429">
            <v>1</v>
          </cell>
        </row>
        <row r="3430">
          <cell r="A3430">
            <v>820326539</v>
          </cell>
          <cell r="B3430">
            <v>0</v>
          </cell>
        </row>
        <row r="3431">
          <cell r="A3431">
            <v>820326540</v>
          </cell>
          <cell r="B3431">
            <v>0</v>
          </cell>
        </row>
        <row r="3432">
          <cell r="A3432">
            <v>820326541</v>
          </cell>
          <cell r="B3432">
            <v>0</v>
          </cell>
        </row>
        <row r="3433">
          <cell r="A3433">
            <v>820326542</v>
          </cell>
          <cell r="B3433">
            <v>0</v>
          </cell>
        </row>
        <row r="3434">
          <cell r="A3434">
            <v>820326543</v>
          </cell>
          <cell r="B3434">
            <v>0</v>
          </cell>
        </row>
        <row r="3435">
          <cell r="A3435">
            <v>820326544</v>
          </cell>
          <cell r="B3435">
            <v>0</v>
          </cell>
        </row>
        <row r="3436">
          <cell r="A3436">
            <v>820326545</v>
          </cell>
          <cell r="B3436">
            <v>0</v>
          </cell>
        </row>
        <row r="3437">
          <cell r="A3437">
            <v>820383035</v>
          </cell>
          <cell r="B3437">
            <v>4</v>
          </cell>
        </row>
        <row r="3438">
          <cell r="A3438">
            <v>820383036</v>
          </cell>
          <cell r="B3438">
            <v>13</v>
          </cell>
        </row>
        <row r="3439">
          <cell r="A3439">
            <v>820383037</v>
          </cell>
          <cell r="B3439">
            <v>10</v>
          </cell>
        </row>
        <row r="3440">
          <cell r="A3440">
            <v>820383038</v>
          </cell>
          <cell r="B3440">
            <v>11</v>
          </cell>
        </row>
        <row r="3441">
          <cell r="A3441">
            <v>820383039</v>
          </cell>
          <cell r="B3441">
            <v>22</v>
          </cell>
        </row>
        <row r="3442">
          <cell r="A3442">
            <v>820383040</v>
          </cell>
          <cell r="B3442">
            <v>15</v>
          </cell>
        </row>
        <row r="3443">
          <cell r="A3443">
            <v>820383041</v>
          </cell>
          <cell r="B3443">
            <v>8</v>
          </cell>
        </row>
        <row r="3444">
          <cell r="A3444">
            <v>820383042</v>
          </cell>
          <cell r="B3444">
            <v>6</v>
          </cell>
        </row>
        <row r="3445">
          <cell r="A3445">
            <v>820383043</v>
          </cell>
          <cell r="B3445">
            <v>11</v>
          </cell>
        </row>
        <row r="3446">
          <cell r="A3446">
            <v>820383044</v>
          </cell>
          <cell r="B3446">
            <v>7</v>
          </cell>
        </row>
        <row r="3447">
          <cell r="A3447">
            <v>820383045</v>
          </cell>
          <cell r="B3447">
            <v>7</v>
          </cell>
        </row>
        <row r="3448">
          <cell r="A3448">
            <v>820383046</v>
          </cell>
          <cell r="B3448">
            <v>3</v>
          </cell>
        </row>
        <row r="3449">
          <cell r="A3449">
            <v>820383047</v>
          </cell>
          <cell r="B3449">
            <v>0</v>
          </cell>
        </row>
        <row r="3450">
          <cell r="A3450">
            <v>820501035</v>
          </cell>
          <cell r="B3450">
            <v>0</v>
          </cell>
        </row>
        <row r="3451">
          <cell r="A3451">
            <v>820501036</v>
          </cell>
          <cell r="B3451">
            <v>0</v>
          </cell>
        </row>
        <row r="3452">
          <cell r="A3452">
            <v>820501037</v>
          </cell>
          <cell r="B3452">
            <v>4</v>
          </cell>
        </row>
        <row r="3453">
          <cell r="A3453">
            <v>820501038</v>
          </cell>
          <cell r="B3453">
            <v>6</v>
          </cell>
        </row>
        <row r="3454">
          <cell r="A3454">
            <v>820501039</v>
          </cell>
          <cell r="B3454">
            <v>5</v>
          </cell>
        </row>
        <row r="3455">
          <cell r="A3455">
            <v>820501040</v>
          </cell>
          <cell r="B3455">
            <v>5</v>
          </cell>
        </row>
        <row r="3456">
          <cell r="A3456">
            <v>820501041</v>
          </cell>
          <cell r="B3456">
            <v>1</v>
          </cell>
        </row>
        <row r="3457">
          <cell r="A3457">
            <v>820501042</v>
          </cell>
          <cell r="B3457">
            <v>0</v>
          </cell>
        </row>
        <row r="3458">
          <cell r="A3458">
            <v>820501043</v>
          </cell>
          <cell r="B3458">
            <v>2</v>
          </cell>
        </row>
        <row r="3459">
          <cell r="A3459">
            <v>820501044</v>
          </cell>
          <cell r="B3459">
            <v>1</v>
          </cell>
        </row>
        <row r="3460">
          <cell r="A3460">
            <v>820501045</v>
          </cell>
          <cell r="B3460">
            <v>0</v>
          </cell>
        </row>
        <row r="3461">
          <cell r="A3461">
            <v>820501636</v>
          </cell>
          <cell r="B3461">
            <v>3</v>
          </cell>
        </row>
        <row r="3462">
          <cell r="A3462">
            <v>820501637</v>
          </cell>
          <cell r="B3462">
            <v>0</v>
          </cell>
        </row>
        <row r="3463">
          <cell r="A3463">
            <v>820501638</v>
          </cell>
          <cell r="B3463">
            <v>1</v>
          </cell>
        </row>
        <row r="3464">
          <cell r="A3464">
            <v>820501639</v>
          </cell>
          <cell r="B3464">
            <v>1</v>
          </cell>
        </row>
        <row r="3465">
          <cell r="A3465">
            <v>820501640</v>
          </cell>
          <cell r="B3465">
            <v>0</v>
          </cell>
        </row>
        <row r="3466">
          <cell r="A3466">
            <v>820501641</v>
          </cell>
          <cell r="B3466">
            <v>5</v>
          </cell>
        </row>
        <row r="3467">
          <cell r="A3467">
            <v>820501642</v>
          </cell>
          <cell r="B3467">
            <v>1</v>
          </cell>
        </row>
        <row r="3468">
          <cell r="A3468">
            <v>820501643</v>
          </cell>
          <cell r="B3468">
            <v>2</v>
          </cell>
        </row>
        <row r="3469">
          <cell r="A3469">
            <v>820501644</v>
          </cell>
          <cell r="B3469">
            <v>1</v>
          </cell>
        </row>
        <row r="3470">
          <cell r="A3470">
            <v>820501645</v>
          </cell>
          <cell r="B3470">
            <v>2</v>
          </cell>
        </row>
        <row r="3471">
          <cell r="A3471">
            <v>820501646</v>
          </cell>
          <cell r="B3471">
            <v>0</v>
          </cell>
        </row>
        <row r="3472">
          <cell r="A3472">
            <v>820501835</v>
          </cell>
          <cell r="B3472">
            <v>1</v>
          </cell>
        </row>
        <row r="3473">
          <cell r="A3473">
            <v>820501836</v>
          </cell>
          <cell r="B3473">
            <v>2</v>
          </cell>
        </row>
        <row r="3474">
          <cell r="A3474">
            <v>820501837</v>
          </cell>
          <cell r="B3474">
            <v>2</v>
          </cell>
        </row>
        <row r="3475">
          <cell r="A3475">
            <v>820501838</v>
          </cell>
          <cell r="B3475">
            <v>3</v>
          </cell>
        </row>
        <row r="3476">
          <cell r="A3476">
            <v>820501839</v>
          </cell>
          <cell r="B3476">
            <v>9</v>
          </cell>
        </row>
        <row r="3477">
          <cell r="A3477">
            <v>820501840</v>
          </cell>
          <cell r="B3477">
            <v>3</v>
          </cell>
        </row>
        <row r="3478">
          <cell r="A3478">
            <v>820501841</v>
          </cell>
          <cell r="B3478">
            <v>11</v>
          </cell>
        </row>
        <row r="3479">
          <cell r="A3479">
            <v>820501842</v>
          </cell>
          <cell r="B3479">
            <v>29</v>
          </cell>
        </row>
        <row r="3480">
          <cell r="A3480">
            <v>820501843</v>
          </cell>
          <cell r="B3480">
            <v>13</v>
          </cell>
        </row>
        <row r="3481">
          <cell r="A3481">
            <v>820501844</v>
          </cell>
          <cell r="B3481">
            <v>11</v>
          </cell>
        </row>
        <row r="3482">
          <cell r="A3482">
            <v>820501845</v>
          </cell>
          <cell r="B3482">
            <v>8</v>
          </cell>
        </row>
        <row r="3483">
          <cell r="A3483">
            <v>820502036</v>
          </cell>
          <cell r="B3483">
            <v>0</v>
          </cell>
        </row>
        <row r="3484">
          <cell r="A3484">
            <v>820502037</v>
          </cell>
          <cell r="B3484">
            <v>0</v>
          </cell>
        </row>
        <row r="3485">
          <cell r="A3485">
            <v>820502038</v>
          </cell>
          <cell r="B3485">
            <v>0</v>
          </cell>
        </row>
        <row r="3486">
          <cell r="A3486">
            <v>820502039</v>
          </cell>
          <cell r="B3486">
            <v>0</v>
          </cell>
        </row>
        <row r="3487">
          <cell r="A3487">
            <v>820502040</v>
          </cell>
          <cell r="B3487">
            <v>0</v>
          </cell>
        </row>
        <row r="3488">
          <cell r="A3488">
            <v>820502041</v>
          </cell>
          <cell r="B3488">
            <v>3</v>
          </cell>
        </row>
        <row r="3489">
          <cell r="A3489">
            <v>820502042</v>
          </cell>
          <cell r="B3489">
            <v>0</v>
          </cell>
        </row>
        <row r="3490">
          <cell r="A3490">
            <v>820502043</v>
          </cell>
          <cell r="B3490">
            <v>0</v>
          </cell>
        </row>
        <row r="3491">
          <cell r="A3491">
            <v>820502044</v>
          </cell>
          <cell r="B3491">
            <v>0</v>
          </cell>
        </row>
        <row r="3492">
          <cell r="A3492">
            <v>820502045</v>
          </cell>
          <cell r="B3492">
            <v>0</v>
          </cell>
        </row>
        <row r="3493">
          <cell r="A3493">
            <v>820504035</v>
          </cell>
          <cell r="B3493">
            <v>0</v>
          </cell>
        </row>
        <row r="3494">
          <cell r="A3494">
            <v>820504036</v>
          </cell>
          <cell r="B3494">
            <v>0</v>
          </cell>
        </row>
        <row r="3495">
          <cell r="A3495">
            <v>820504037</v>
          </cell>
          <cell r="B3495">
            <v>0</v>
          </cell>
        </row>
        <row r="3496">
          <cell r="A3496">
            <v>820504038</v>
          </cell>
          <cell r="B3496">
            <v>1</v>
          </cell>
        </row>
        <row r="3497">
          <cell r="A3497">
            <v>820504039</v>
          </cell>
          <cell r="B3497">
            <v>0</v>
          </cell>
        </row>
        <row r="3498">
          <cell r="A3498">
            <v>820504040</v>
          </cell>
          <cell r="B3498">
            <v>5</v>
          </cell>
        </row>
        <row r="3499">
          <cell r="A3499">
            <v>820504041</v>
          </cell>
          <cell r="B3499">
            <v>4</v>
          </cell>
        </row>
        <row r="3500">
          <cell r="A3500">
            <v>820504042</v>
          </cell>
          <cell r="B3500">
            <v>0</v>
          </cell>
        </row>
        <row r="3501">
          <cell r="A3501">
            <v>820504043</v>
          </cell>
          <cell r="B3501">
            <v>0</v>
          </cell>
        </row>
        <row r="3502">
          <cell r="A3502">
            <v>820504044</v>
          </cell>
          <cell r="B3502">
            <v>4</v>
          </cell>
        </row>
        <row r="3503">
          <cell r="A3503">
            <v>820504045</v>
          </cell>
          <cell r="B3503">
            <v>3</v>
          </cell>
        </row>
        <row r="3504">
          <cell r="A3504">
            <v>820504046</v>
          </cell>
          <cell r="B3504">
            <v>0</v>
          </cell>
        </row>
        <row r="3505">
          <cell r="A3505">
            <v>820504047</v>
          </cell>
          <cell r="B3505">
            <v>0</v>
          </cell>
        </row>
        <row r="3506">
          <cell r="A3506">
            <v>820504048</v>
          </cell>
          <cell r="B3506">
            <v>0</v>
          </cell>
        </row>
        <row r="3507">
          <cell r="A3507">
            <v>820504049</v>
          </cell>
          <cell r="B3507">
            <v>0</v>
          </cell>
        </row>
        <row r="3508">
          <cell r="A3508">
            <v>820504050</v>
          </cell>
          <cell r="B3508">
            <v>1</v>
          </cell>
        </row>
        <row r="3509">
          <cell r="A3509">
            <v>820504135</v>
          </cell>
          <cell r="B3509">
            <v>0</v>
          </cell>
        </row>
        <row r="3510">
          <cell r="A3510">
            <v>820504136</v>
          </cell>
          <cell r="B3510">
            <v>7</v>
          </cell>
        </row>
        <row r="3511">
          <cell r="A3511">
            <v>820504137</v>
          </cell>
          <cell r="B3511">
            <v>18</v>
          </cell>
        </row>
        <row r="3512">
          <cell r="A3512">
            <v>820504138</v>
          </cell>
          <cell r="B3512">
            <v>23</v>
          </cell>
        </row>
        <row r="3513">
          <cell r="A3513">
            <v>820504139</v>
          </cell>
          <cell r="B3513">
            <v>29</v>
          </cell>
        </row>
        <row r="3514">
          <cell r="A3514">
            <v>820504140</v>
          </cell>
          <cell r="B3514">
            <v>29</v>
          </cell>
        </row>
        <row r="3515">
          <cell r="A3515">
            <v>820504141</v>
          </cell>
          <cell r="B3515">
            <v>24</v>
          </cell>
        </row>
        <row r="3516">
          <cell r="A3516">
            <v>820504142</v>
          </cell>
          <cell r="B3516">
            <v>22</v>
          </cell>
        </row>
        <row r="3517">
          <cell r="A3517">
            <v>820504143</v>
          </cell>
          <cell r="B3517">
            <v>25</v>
          </cell>
        </row>
        <row r="3518">
          <cell r="A3518">
            <v>820504144</v>
          </cell>
          <cell r="B3518">
            <v>15</v>
          </cell>
        </row>
        <row r="3519">
          <cell r="A3519">
            <v>820504145</v>
          </cell>
          <cell r="B3519">
            <v>13</v>
          </cell>
        </row>
        <row r="3520">
          <cell r="A3520">
            <v>820504146</v>
          </cell>
          <cell r="B3520">
            <v>4</v>
          </cell>
        </row>
        <row r="3521">
          <cell r="A3521">
            <v>820505036</v>
          </cell>
          <cell r="B3521">
            <v>0</v>
          </cell>
        </row>
        <row r="3522">
          <cell r="A3522">
            <v>820505037</v>
          </cell>
          <cell r="B3522">
            <v>0</v>
          </cell>
        </row>
        <row r="3523">
          <cell r="A3523">
            <v>820505038</v>
          </cell>
          <cell r="B3523">
            <v>2</v>
          </cell>
        </row>
        <row r="3524">
          <cell r="A3524">
            <v>820505039</v>
          </cell>
          <cell r="B3524">
            <v>2</v>
          </cell>
        </row>
        <row r="3525">
          <cell r="A3525">
            <v>820505040</v>
          </cell>
          <cell r="B3525">
            <v>5</v>
          </cell>
        </row>
        <row r="3526">
          <cell r="A3526">
            <v>820505041</v>
          </cell>
          <cell r="B3526">
            <v>0</v>
          </cell>
        </row>
        <row r="3527">
          <cell r="A3527">
            <v>820505042</v>
          </cell>
          <cell r="B3527">
            <v>0</v>
          </cell>
        </row>
        <row r="3528">
          <cell r="A3528">
            <v>820505043</v>
          </cell>
          <cell r="B3528">
            <v>0</v>
          </cell>
        </row>
        <row r="3529">
          <cell r="A3529">
            <v>820505044</v>
          </cell>
          <cell r="B3529">
            <v>1</v>
          </cell>
        </row>
        <row r="3530">
          <cell r="A3530">
            <v>820505045</v>
          </cell>
          <cell r="B3530">
            <v>0</v>
          </cell>
        </row>
        <row r="3531">
          <cell r="A3531">
            <v>820505046</v>
          </cell>
          <cell r="B3531">
            <v>0</v>
          </cell>
        </row>
        <row r="3532">
          <cell r="A3532">
            <v>820505047</v>
          </cell>
          <cell r="B3532">
            <v>0</v>
          </cell>
        </row>
        <row r="3533">
          <cell r="A3533">
            <v>820505135</v>
          </cell>
          <cell r="B3533">
            <v>0</v>
          </cell>
        </row>
        <row r="3534">
          <cell r="A3534">
            <v>820505136</v>
          </cell>
          <cell r="B3534">
            <v>9</v>
          </cell>
        </row>
        <row r="3535">
          <cell r="A3535">
            <v>820505137</v>
          </cell>
          <cell r="B3535">
            <v>0</v>
          </cell>
        </row>
        <row r="3536">
          <cell r="A3536">
            <v>820505138</v>
          </cell>
          <cell r="B3536">
            <v>0</v>
          </cell>
        </row>
        <row r="3537">
          <cell r="A3537">
            <v>820505139</v>
          </cell>
          <cell r="B3537">
            <v>1</v>
          </cell>
        </row>
        <row r="3538">
          <cell r="A3538">
            <v>820505140</v>
          </cell>
          <cell r="B3538">
            <v>3</v>
          </cell>
        </row>
        <row r="3539">
          <cell r="A3539">
            <v>820505141</v>
          </cell>
          <cell r="B3539">
            <v>11</v>
          </cell>
        </row>
        <row r="3540">
          <cell r="A3540">
            <v>820505142</v>
          </cell>
          <cell r="B3540">
            <v>9</v>
          </cell>
        </row>
        <row r="3541">
          <cell r="A3541">
            <v>820505143</v>
          </cell>
          <cell r="B3541">
            <v>15</v>
          </cell>
        </row>
        <row r="3542">
          <cell r="A3542">
            <v>820505144</v>
          </cell>
          <cell r="B3542">
            <v>21</v>
          </cell>
        </row>
        <row r="3543">
          <cell r="A3543">
            <v>820505145</v>
          </cell>
          <cell r="B3543">
            <v>14</v>
          </cell>
        </row>
        <row r="3544">
          <cell r="A3544">
            <v>820506037</v>
          </cell>
          <cell r="B3544">
            <v>0</v>
          </cell>
        </row>
        <row r="3545">
          <cell r="A3545">
            <v>820506038</v>
          </cell>
          <cell r="B3545">
            <v>3</v>
          </cell>
        </row>
        <row r="3546">
          <cell r="A3546">
            <v>820506039</v>
          </cell>
          <cell r="B3546">
            <v>0</v>
          </cell>
        </row>
        <row r="3547">
          <cell r="A3547">
            <v>820506040</v>
          </cell>
          <cell r="B3547">
            <v>3</v>
          </cell>
        </row>
        <row r="3548">
          <cell r="A3548">
            <v>820506041</v>
          </cell>
          <cell r="B3548">
            <v>1</v>
          </cell>
        </row>
        <row r="3549">
          <cell r="A3549">
            <v>820506042</v>
          </cell>
          <cell r="B3549">
            <v>0</v>
          </cell>
        </row>
        <row r="3550">
          <cell r="A3550">
            <v>820508034</v>
          </cell>
          <cell r="B3550">
            <v>0</v>
          </cell>
        </row>
        <row r="3551">
          <cell r="A3551">
            <v>820508035</v>
          </cell>
          <cell r="B3551">
            <v>0</v>
          </cell>
        </row>
        <row r="3552">
          <cell r="A3552">
            <v>820508036</v>
          </cell>
          <cell r="B3552">
            <v>4</v>
          </cell>
        </row>
        <row r="3553">
          <cell r="A3553">
            <v>820508037</v>
          </cell>
          <cell r="B3553">
            <v>5</v>
          </cell>
        </row>
        <row r="3554">
          <cell r="A3554">
            <v>820508038</v>
          </cell>
          <cell r="B3554">
            <v>3</v>
          </cell>
        </row>
        <row r="3555">
          <cell r="A3555">
            <v>820508039</v>
          </cell>
          <cell r="B3555">
            <v>16</v>
          </cell>
        </row>
        <row r="3556">
          <cell r="A3556">
            <v>820508040</v>
          </cell>
          <cell r="B3556">
            <v>15</v>
          </cell>
        </row>
        <row r="3557">
          <cell r="A3557">
            <v>820508041</v>
          </cell>
          <cell r="B3557">
            <v>26</v>
          </cell>
        </row>
        <row r="3558">
          <cell r="A3558">
            <v>820508042</v>
          </cell>
          <cell r="B3558">
            <v>30</v>
          </cell>
        </row>
        <row r="3559">
          <cell r="A3559">
            <v>820508043</v>
          </cell>
          <cell r="B3559">
            <v>20</v>
          </cell>
        </row>
        <row r="3560">
          <cell r="A3560">
            <v>820508044</v>
          </cell>
          <cell r="B3560">
            <v>16</v>
          </cell>
        </row>
        <row r="3561">
          <cell r="A3561">
            <v>820508045</v>
          </cell>
          <cell r="B3561">
            <v>8</v>
          </cell>
        </row>
        <row r="3562">
          <cell r="A3562">
            <v>820508046</v>
          </cell>
          <cell r="B3562">
            <v>2</v>
          </cell>
        </row>
        <row r="3563">
          <cell r="A3563">
            <v>820509035</v>
          </cell>
          <cell r="B3563">
            <v>0</v>
          </cell>
        </row>
        <row r="3564">
          <cell r="A3564">
            <v>820509036</v>
          </cell>
          <cell r="B3564">
            <v>0</v>
          </cell>
        </row>
        <row r="3565">
          <cell r="A3565">
            <v>820509037</v>
          </cell>
          <cell r="B3565">
            <v>0</v>
          </cell>
        </row>
        <row r="3566">
          <cell r="A3566">
            <v>820509038</v>
          </cell>
          <cell r="B3566">
            <v>2</v>
          </cell>
        </row>
        <row r="3567">
          <cell r="A3567">
            <v>820509039</v>
          </cell>
          <cell r="B3567">
            <v>0</v>
          </cell>
        </row>
        <row r="3568">
          <cell r="A3568">
            <v>820509040</v>
          </cell>
          <cell r="B3568">
            <v>0</v>
          </cell>
        </row>
        <row r="3569">
          <cell r="A3569">
            <v>820509041</v>
          </cell>
          <cell r="B3569">
            <v>2</v>
          </cell>
        </row>
        <row r="3570">
          <cell r="A3570">
            <v>820509042</v>
          </cell>
          <cell r="B3570">
            <v>3</v>
          </cell>
        </row>
        <row r="3571">
          <cell r="A3571">
            <v>820509043</v>
          </cell>
          <cell r="B3571">
            <v>2</v>
          </cell>
        </row>
        <row r="3572">
          <cell r="A3572">
            <v>820509044</v>
          </cell>
          <cell r="B3572">
            <v>10</v>
          </cell>
        </row>
        <row r="3573">
          <cell r="A3573">
            <v>820509045</v>
          </cell>
          <cell r="B3573">
            <v>1</v>
          </cell>
        </row>
        <row r="3574">
          <cell r="A3574">
            <v>820509046</v>
          </cell>
          <cell r="B3574">
            <v>0</v>
          </cell>
        </row>
        <row r="3575">
          <cell r="A3575">
            <v>820509047</v>
          </cell>
          <cell r="B3575">
            <v>0</v>
          </cell>
        </row>
        <row r="3576">
          <cell r="A3576">
            <v>820509048</v>
          </cell>
          <cell r="B3576">
            <v>0</v>
          </cell>
        </row>
        <row r="3577">
          <cell r="A3577">
            <v>820509049</v>
          </cell>
          <cell r="B3577">
            <v>0</v>
          </cell>
        </row>
        <row r="3578">
          <cell r="A3578">
            <v>820509050</v>
          </cell>
          <cell r="B3578">
            <v>0</v>
          </cell>
        </row>
        <row r="3579">
          <cell r="A3579">
            <v>820511535</v>
          </cell>
          <cell r="B3579">
            <v>17</v>
          </cell>
        </row>
        <row r="3580">
          <cell r="A3580">
            <v>820511536</v>
          </cell>
          <cell r="B3580">
            <v>71</v>
          </cell>
        </row>
        <row r="3581">
          <cell r="A3581">
            <v>820511537</v>
          </cell>
          <cell r="B3581">
            <v>55</v>
          </cell>
        </row>
        <row r="3582">
          <cell r="A3582">
            <v>820511538</v>
          </cell>
          <cell r="B3582">
            <v>79</v>
          </cell>
        </row>
        <row r="3583">
          <cell r="A3583">
            <v>820511539</v>
          </cell>
          <cell r="B3583">
            <v>100</v>
          </cell>
        </row>
        <row r="3584">
          <cell r="A3584">
            <v>820511540</v>
          </cell>
          <cell r="B3584">
            <v>94</v>
          </cell>
        </row>
        <row r="3585">
          <cell r="A3585">
            <v>820511541</v>
          </cell>
          <cell r="B3585">
            <v>81</v>
          </cell>
        </row>
        <row r="3586">
          <cell r="A3586">
            <v>820511542</v>
          </cell>
          <cell r="B3586">
            <v>41</v>
          </cell>
        </row>
        <row r="3587">
          <cell r="A3587">
            <v>820511543</v>
          </cell>
          <cell r="B3587">
            <v>67</v>
          </cell>
        </row>
        <row r="3588">
          <cell r="A3588">
            <v>820511544</v>
          </cell>
          <cell r="B3588">
            <v>57</v>
          </cell>
        </row>
        <row r="3589">
          <cell r="A3589">
            <v>820511545</v>
          </cell>
          <cell r="B3589">
            <v>60</v>
          </cell>
        </row>
        <row r="3590">
          <cell r="A3590">
            <v>820511546</v>
          </cell>
          <cell r="B3590">
            <v>28</v>
          </cell>
        </row>
        <row r="3591">
          <cell r="A3591">
            <v>820511647</v>
          </cell>
          <cell r="B3591">
            <v>0</v>
          </cell>
        </row>
        <row r="3592">
          <cell r="A3592">
            <v>820511648</v>
          </cell>
          <cell r="B3592">
            <v>3</v>
          </cell>
        </row>
        <row r="3593">
          <cell r="A3593">
            <v>820511649</v>
          </cell>
          <cell r="B3593">
            <v>0</v>
          </cell>
        </row>
        <row r="3594">
          <cell r="A3594">
            <v>820511650</v>
          </cell>
          <cell r="B3594">
            <v>3</v>
          </cell>
        </row>
        <row r="3595">
          <cell r="A3595">
            <v>820511736</v>
          </cell>
          <cell r="B3595">
            <v>0</v>
          </cell>
        </row>
        <row r="3596">
          <cell r="A3596">
            <v>820511737</v>
          </cell>
          <cell r="B3596">
            <v>0</v>
          </cell>
        </row>
        <row r="3597">
          <cell r="A3597">
            <v>820511738</v>
          </cell>
          <cell r="B3597">
            <v>0</v>
          </cell>
        </row>
        <row r="3598">
          <cell r="A3598">
            <v>820511739</v>
          </cell>
          <cell r="B3598">
            <v>0</v>
          </cell>
        </row>
        <row r="3599">
          <cell r="A3599">
            <v>820511740</v>
          </cell>
          <cell r="B3599">
            <v>0</v>
          </cell>
        </row>
        <row r="3600">
          <cell r="A3600">
            <v>820511741</v>
          </cell>
          <cell r="B3600">
            <v>0</v>
          </cell>
        </row>
        <row r="3601">
          <cell r="A3601">
            <v>820511742</v>
          </cell>
          <cell r="B3601">
            <v>0</v>
          </cell>
        </row>
        <row r="3602">
          <cell r="A3602">
            <v>820511743</v>
          </cell>
          <cell r="B3602">
            <v>0</v>
          </cell>
        </row>
        <row r="3603">
          <cell r="A3603">
            <v>820511744</v>
          </cell>
          <cell r="B3603">
            <v>0</v>
          </cell>
        </row>
        <row r="3604">
          <cell r="A3604">
            <v>820511745</v>
          </cell>
          <cell r="B3604">
            <v>0</v>
          </cell>
        </row>
        <row r="3605">
          <cell r="A3605">
            <v>820511746</v>
          </cell>
          <cell r="B3605">
            <v>2</v>
          </cell>
        </row>
        <row r="3606">
          <cell r="A3606">
            <v>820511835</v>
          </cell>
          <cell r="B3606">
            <v>0</v>
          </cell>
        </row>
        <row r="3607">
          <cell r="A3607">
            <v>820511836</v>
          </cell>
          <cell r="B3607">
            <v>12</v>
          </cell>
        </row>
        <row r="3608">
          <cell r="A3608">
            <v>820511837</v>
          </cell>
          <cell r="B3608">
            <v>16</v>
          </cell>
        </row>
        <row r="3609">
          <cell r="A3609">
            <v>820511838</v>
          </cell>
          <cell r="B3609">
            <v>5</v>
          </cell>
        </row>
        <row r="3610">
          <cell r="A3610">
            <v>820511839</v>
          </cell>
          <cell r="B3610">
            <v>42</v>
          </cell>
        </row>
        <row r="3611">
          <cell r="A3611">
            <v>820511840</v>
          </cell>
          <cell r="B3611">
            <v>28</v>
          </cell>
        </row>
        <row r="3612">
          <cell r="A3612">
            <v>820511841</v>
          </cell>
          <cell r="B3612">
            <v>43</v>
          </cell>
        </row>
        <row r="3613">
          <cell r="A3613">
            <v>820511842</v>
          </cell>
          <cell r="B3613">
            <v>20</v>
          </cell>
        </row>
        <row r="3614">
          <cell r="A3614">
            <v>820511843</v>
          </cell>
          <cell r="B3614">
            <v>22</v>
          </cell>
        </row>
        <row r="3615">
          <cell r="A3615">
            <v>820511844</v>
          </cell>
          <cell r="B3615">
            <v>29</v>
          </cell>
        </row>
        <row r="3616">
          <cell r="A3616">
            <v>820511845</v>
          </cell>
          <cell r="B3616">
            <v>14</v>
          </cell>
        </row>
        <row r="3617">
          <cell r="A3617">
            <v>820511846</v>
          </cell>
          <cell r="B3617">
            <v>2</v>
          </cell>
        </row>
        <row r="3618">
          <cell r="A3618">
            <v>820511935</v>
          </cell>
          <cell r="B3618">
            <v>1</v>
          </cell>
        </row>
        <row r="3619">
          <cell r="A3619">
            <v>820511936</v>
          </cell>
          <cell r="B3619">
            <v>1</v>
          </cell>
        </row>
        <row r="3620">
          <cell r="A3620">
            <v>820511937</v>
          </cell>
          <cell r="B3620">
            <v>1</v>
          </cell>
        </row>
        <row r="3621">
          <cell r="A3621">
            <v>820511938</v>
          </cell>
          <cell r="B3621">
            <v>0</v>
          </cell>
        </row>
        <row r="3622">
          <cell r="A3622">
            <v>820511939</v>
          </cell>
          <cell r="B3622">
            <v>0</v>
          </cell>
        </row>
        <row r="3623">
          <cell r="A3623">
            <v>820511940</v>
          </cell>
          <cell r="B3623">
            <v>2</v>
          </cell>
        </row>
        <row r="3624">
          <cell r="A3624">
            <v>820511941</v>
          </cell>
          <cell r="B3624">
            <v>1</v>
          </cell>
        </row>
        <row r="3625">
          <cell r="A3625">
            <v>820511942</v>
          </cell>
          <cell r="B3625">
            <v>1</v>
          </cell>
        </row>
        <row r="3626">
          <cell r="A3626">
            <v>820511943</v>
          </cell>
          <cell r="B3626">
            <v>1</v>
          </cell>
        </row>
        <row r="3627">
          <cell r="A3627">
            <v>820511944</v>
          </cell>
          <cell r="B3627">
            <v>3</v>
          </cell>
        </row>
        <row r="3628">
          <cell r="A3628">
            <v>820511945</v>
          </cell>
          <cell r="B3628">
            <v>2</v>
          </cell>
        </row>
        <row r="3629">
          <cell r="A3629">
            <v>820511946</v>
          </cell>
          <cell r="B3629">
            <v>1</v>
          </cell>
        </row>
        <row r="3630">
          <cell r="A3630">
            <v>820511947</v>
          </cell>
          <cell r="B3630">
            <v>0</v>
          </cell>
        </row>
        <row r="3631">
          <cell r="A3631">
            <v>820511948</v>
          </cell>
          <cell r="B3631">
            <v>0</v>
          </cell>
        </row>
        <row r="3632">
          <cell r="A3632">
            <v>820511949</v>
          </cell>
          <cell r="B3632">
            <v>0</v>
          </cell>
        </row>
        <row r="3633">
          <cell r="A3633">
            <v>820511950</v>
          </cell>
          <cell r="B3633">
            <v>0</v>
          </cell>
        </row>
        <row r="3634">
          <cell r="A3634">
            <v>820512034</v>
          </cell>
          <cell r="B3634">
            <v>0</v>
          </cell>
        </row>
        <row r="3635">
          <cell r="A3635">
            <v>820512035</v>
          </cell>
          <cell r="B3635">
            <v>0</v>
          </cell>
        </row>
        <row r="3636">
          <cell r="A3636">
            <v>820512036</v>
          </cell>
          <cell r="B3636">
            <v>8</v>
          </cell>
        </row>
        <row r="3637">
          <cell r="A3637">
            <v>820512037</v>
          </cell>
          <cell r="B3637">
            <v>6</v>
          </cell>
        </row>
        <row r="3638">
          <cell r="A3638">
            <v>820512038</v>
          </cell>
          <cell r="B3638">
            <v>4</v>
          </cell>
        </row>
        <row r="3639">
          <cell r="A3639">
            <v>820512039</v>
          </cell>
          <cell r="B3639">
            <v>7</v>
          </cell>
        </row>
        <row r="3640">
          <cell r="A3640">
            <v>820512040</v>
          </cell>
          <cell r="B3640">
            <v>7</v>
          </cell>
        </row>
        <row r="3641">
          <cell r="A3641">
            <v>820512041</v>
          </cell>
          <cell r="B3641">
            <v>9</v>
          </cell>
        </row>
        <row r="3642">
          <cell r="A3642">
            <v>820512042</v>
          </cell>
          <cell r="B3642">
            <v>14</v>
          </cell>
        </row>
        <row r="3643">
          <cell r="A3643">
            <v>820512043</v>
          </cell>
          <cell r="B3643">
            <v>0</v>
          </cell>
        </row>
        <row r="3644">
          <cell r="A3644">
            <v>820512044</v>
          </cell>
          <cell r="B3644">
            <v>1</v>
          </cell>
        </row>
        <row r="3645">
          <cell r="A3645">
            <v>820512045</v>
          </cell>
          <cell r="B3645">
            <v>1</v>
          </cell>
        </row>
        <row r="3646">
          <cell r="A3646">
            <v>820512046</v>
          </cell>
          <cell r="B3646">
            <v>5</v>
          </cell>
        </row>
        <row r="3647">
          <cell r="A3647">
            <v>820512047</v>
          </cell>
          <cell r="B3647">
            <v>0</v>
          </cell>
        </row>
        <row r="3648">
          <cell r="A3648">
            <v>820512048</v>
          </cell>
          <cell r="B3648">
            <v>0</v>
          </cell>
        </row>
        <row r="3649">
          <cell r="A3649">
            <v>820512049</v>
          </cell>
          <cell r="B3649">
            <v>0</v>
          </cell>
        </row>
        <row r="3650">
          <cell r="A3650">
            <v>820512050</v>
          </cell>
          <cell r="B3650">
            <v>0</v>
          </cell>
        </row>
        <row r="3651">
          <cell r="A3651">
            <v>820515040</v>
          </cell>
          <cell r="B3651">
            <v>0</v>
          </cell>
        </row>
        <row r="3652">
          <cell r="A3652">
            <v>820515042</v>
          </cell>
          <cell r="B3652">
            <v>0</v>
          </cell>
        </row>
        <row r="3653">
          <cell r="A3653">
            <v>820540043</v>
          </cell>
          <cell r="B3653">
            <v>0</v>
          </cell>
        </row>
        <row r="3654">
          <cell r="A3654">
            <v>820545037</v>
          </cell>
          <cell r="B3654">
            <v>0</v>
          </cell>
        </row>
        <row r="3655">
          <cell r="A3655">
            <v>820545038</v>
          </cell>
          <cell r="B3655">
            <v>0</v>
          </cell>
        </row>
        <row r="3656">
          <cell r="A3656">
            <v>820545039</v>
          </cell>
          <cell r="B3656">
            <v>0</v>
          </cell>
        </row>
        <row r="3657">
          <cell r="A3657">
            <v>820545040</v>
          </cell>
          <cell r="B3657">
            <v>0</v>
          </cell>
        </row>
        <row r="3658">
          <cell r="A3658">
            <v>820545041</v>
          </cell>
          <cell r="B3658">
            <v>0</v>
          </cell>
        </row>
        <row r="3659">
          <cell r="A3659">
            <v>820545042</v>
          </cell>
          <cell r="B3659">
            <v>0</v>
          </cell>
        </row>
        <row r="3660">
          <cell r="A3660">
            <v>820545043</v>
          </cell>
          <cell r="B3660">
            <v>0</v>
          </cell>
        </row>
        <row r="3661">
          <cell r="A3661">
            <v>820545044</v>
          </cell>
          <cell r="B3661">
            <v>0</v>
          </cell>
        </row>
        <row r="3662">
          <cell r="A3662">
            <v>820545045</v>
          </cell>
          <cell r="B3662">
            <v>0</v>
          </cell>
        </row>
        <row r="3663">
          <cell r="A3663">
            <v>820580037</v>
          </cell>
          <cell r="B3663">
            <v>0</v>
          </cell>
        </row>
        <row r="3664">
          <cell r="A3664">
            <v>820580038</v>
          </cell>
          <cell r="B3664">
            <v>0</v>
          </cell>
        </row>
        <row r="3665">
          <cell r="A3665">
            <v>820580039</v>
          </cell>
          <cell r="B3665">
            <v>0</v>
          </cell>
        </row>
        <row r="3666">
          <cell r="A3666">
            <v>820580040</v>
          </cell>
          <cell r="B3666">
            <v>0</v>
          </cell>
        </row>
        <row r="3667">
          <cell r="A3667">
            <v>820580041</v>
          </cell>
          <cell r="B3667">
            <v>0</v>
          </cell>
        </row>
        <row r="3668">
          <cell r="A3668">
            <v>820580042</v>
          </cell>
          <cell r="B3668">
            <v>0</v>
          </cell>
        </row>
        <row r="3669">
          <cell r="A3669">
            <v>820580043</v>
          </cell>
          <cell r="B3669">
            <v>0</v>
          </cell>
        </row>
        <row r="3670">
          <cell r="A3670">
            <v>820580044</v>
          </cell>
          <cell r="B3670">
            <v>0</v>
          </cell>
        </row>
        <row r="3671">
          <cell r="A3671">
            <v>820580045</v>
          </cell>
          <cell r="B3671">
            <v>0</v>
          </cell>
        </row>
        <row r="3672">
          <cell r="A3672">
            <v>820580046</v>
          </cell>
          <cell r="B3672">
            <v>0</v>
          </cell>
        </row>
        <row r="3673">
          <cell r="A3673">
            <v>820588135</v>
          </cell>
          <cell r="B3673">
            <v>2</v>
          </cell>
        </row>
        <row r="3674">
          <cell r="A3674">
            <v>820588136</v>
          </cell>
          <cell r="B3674">
            <v>4</v>
          </cell>
        </row>
        <row r="3675">
          <cell r="A3675">
            <v>820588137</v>
          </cell>
          <cell r="B3675">
            <v>4</v>
          </cell>
        </row>
        <row r="3676">
          <cell r="A3676">
            <v>820588138</v>
          </cell>
          <cell r="B3676">
            <v>6</v>
          </cell>
        </row>
        <row r="3677">
          <cell r="A3677">
            <v>820588139</v>
          </cell>
          <cell r="B3677">
            <v>3</v>
          </cell>
        </row>
        <row r="3678">
          <cell r="A3678">
            <v>820588140</v>
          </cell>
          <cell r="B3678">
            <v>4</v>
          </cell>
        </row>
        <row r="3679">
          <cell r="A3679">
            <v>820588141</v>
          </cell>
          <cell r="B3679">
            <v>2</v>
          </cell>
        </row>
        <row r="3680">
          <cell r="A3680">
            <v>820588142</v>
          </cell>
          <cell r="B3680">
            <v>1</v>
          </cell>
        </row>
        <row r="3681">
          <cell r="A3681">
            <v>820588143</v>
          </cell>
          <cell r="B3681">
            <v>0</v>
          </cell>
        </row>
        <row r="3682">
          <cell r="A3682">
            <v>820588144</v>
          </cell>
          <cell r="B3682">
            <v>2</v>
          </cell>
        </row>
        <row r="3683">
          <cell r="A3683">
            <v>820588145</v>
          </cell>
          <cell r="B3683">
            <v>2</v>
          </cell>
        </row>
        <row r="3684">
          <cell r="A3684">
            <v>820588146</v>
          </cell>
          <cell r="B3684">
            <v>2</v>
          </cell>
        </row>
        <row r="3685">
          <cell r="A3685">
            <v>830100001</v>
          </cell>
          <cell r="B3685">
            <v>29</v>
          </cell>
        </row>
        <row r="3686">
          <cell r="A3686">
            <v>830100002</v>
          </cell>
          <cell r="B3686">
            <v>31</v>
          </cell>
        </row>
        <row r="3687">
          <cell r="A3687">
            <v>830100003</v>
          </cell>
          <cell r="B3687">
            <v>27</v>
          </cell>
        </row>
        <row r="3688">
          <cell r="A3688">
            <v>830100057</v>
          </cell>
          <cell r="B3688">
            <v>3</v>
          </cell>
        </row>
        <row r="3689">
          <cell r="A3689">
            <v>830100801</v>
          </cell>
          <cell r="B3689">
            <v>0</v>
          </cell>
        </row>
        <row r="3690">
          <cell r="A3690">
            <v>830100802</v>
          </cell>
          <cell r="B3690">
            <v>11</v>
          </cell>
        </row>
        <row r="3691">
          <cell r="A3691">
            <v>830100803</v>
          </cell>
          <cell r="B3691">
            <v>10</v>
          </cell>
        </row>
        <row r="3692">
          <cell r="A3692">
            <v>830100857</v>
          </cell>
          <cell r="B3692">
            <v>0</v>
          </cell>
        </row>
        <row r="3693">
          <cell r="A3693">
            <v>830100858</v>
          </cell>
          <cell r="B3693">
            <v>0</v>
          </cell>
        </row>
        <row r="3694">
          <cell r="A3694">
            <v>830100859</v>
          </cell>
          <cell r="B3694">
            <v>0</v>
          </cell>
        </row>
        <row r="3695">
          <cell r="A3695">
            <v>830100860</v>
          </cell>
          <cell r="B3695">
            <v>0</v>
          </cell>
        </row>
        <row r="3696">
          <cell r="A3696">
            <v>8301311</v>
          </cell>
          <cell r="B3696">
            <v>0</v>
          </cell>
        </row>
        <row r="3697">
          <cell r="A3697">
            <v>830131257</v>
          </cell>
          <cell r="B3697">
            <v>0</v>
          </cell>
        </row>
        <row r="3698">
          <cell r="A3698">
            <v>830131258</v>
          </cell>
          <cell r="B3698">
            <v>0</v>
          </cell>
        </row>
        <row r="3699">
          <cell r="A3699">
            <v>830131259</v>
          </cell>
          <cell r="B3699">
            <v>0</v>
          </cell>
        </row>
        <row r="3700">
          <cell r="A3700">
            <v>830131260</v>
          </cell>
          <cell r="B3700">
            <v>0</v>
          </cell>
        </row>
        <row r="3701">
          <cell r="A3701">
            <v>8301558</v>
          </cell>
          <cell r="B3701">
            <v>0</v>
          </cell>
        </row>
        <row r="3702">
          <cell r="A3702">
            <v>830155858</v>
          </cell>
          <cell r="B3702">
            <v>167</v>
          </cell>
        </row>
        <row r="3703">
          <cell r="A3703">
            <v>830155859</v>
          </cell>
          <cell r="B3703">
            <v>573</v>
          </cell>
        </row>
        <row r="3704">
          <cell r="A3704">
            <v>830155860</v>
          </cell>
          <cell r="B3704">
            <v>181</v>
          </cell>
        </row>
        <row r="3705">
          <cell r="A3705">
            <v>830180501</v>
          </cell>
          <cell r="B3705">
            <v>23</v>
          </cell>
        </row>
        <row r="3706">
          <cell r="A3706">
            <v>830180502</v>
          </cell>
          <cell r="B3706">
            <v>0</v>
          </cell>
        </row>
        <row r="3707">
          <cell r="A3707">
            <v>830180503</v>
          </cell>
          <cell r="B3707">
            <v>5</v>
          </cell>
        </row>
        <row r="3708">
          <cell r="A3708">
            <v>8301900</v>
          </cell>
          <cell r="B3708">
            <v>0</v>
          </cell>
        </row>
        <row r="3709">
          <cell r="A3709">
            <v>830190001</v>
          </cell>
          <cell r="B3709">
            <v>0</v>
          </cell>
        </row>
        <row r="3710">
          <cell r="A3710">
            <v>830190002</v>
          </cell>
          <cell r="B3710">
            <v>0</v>
          </cell>
        </row>
        <row r="3711">
          <cell r="A3711">
            <v>830190003</v>
          </cell>
          <cell r="B3711">
            <v>0</v>
          </cell>
        </row>
        <row r="3712">
          <cell r="A3712">
            <v>8303005</v>
          </cell>
          <cell r="B3712">
            <v>57</v>
          </cell>
        </row>
        <row r="3713">
          <cell r="A3713">
            <v>8303011</v>
          </cell>
          <cell r="B3713">
            <v>0</v>
          </cell>
        </row>
        <row r="3714">
          <cell r="A3714">
            <v>8303113</v>
          </cell>
          <cell r="B3714">
            <v>0</v>
          </cell>
        </row>
        <row r="3715">
          <cell r="A3715">
            <v>8303114</v>
          </cell>
          <cell r="B3715">
            <v>0</v>
          </cell>
        </row>
        <row r="3716">
          <cell r="A3716">
            <v>830312055</v>
          </cell>
          <cell r="B3716">
            <v>16</v>
          </cell>
        </row>
        <row r="3717">
          <cell r="A3717">
            <v>830312056</v>
          </cell>
          <cell r="B3717">
            <v>25</v>
          </cell>
        </row>
        <row r="3718">
          <cell r="A3718">
            <v>830312057</v>
          </cell>
          <cell r="B3718">
            <v>1</v>
          </cell>
        </row>
        <row r="3719">
          <cell r="A3719">
            <v>830312059</v>
          </cell>
          <cell r="B3719">
            <v>3</v>
          </cell>
        </row>
        <row r="3720">
          <cell r="A3720">
            <v>8303123</v>
          </cell>
          <cell r="B3720">
            <v>0</v>
          </cell>
        </row>
        <row r="3721">
          <cell r="A3721">
            <v>830312355</v>
          </cell>
          <cell r="B3721">
            <v>117</v>
          </cell>
        </row>
        <row r="3722">
          <cell r="A3722">
            <v>830312356</v>
          </cell>
          <cell r="B3722">
            <v>106</v>
          </cell>
        </row>
        <row r="3723">
          <cell r="A3723">
            <v>830312357</v>
          </cell>
          <cell r="B3723">
            <v>91</v>
          </cell>
        </row>
        <row r="3724">
          <cell r="A3724">
            <v>830312358</v>
          </cell>
          <cell r="B3724">
            <v>73</v>
          </cell>
        </row>
        <row r="3725">
          <cell r="A3725">
            <v>830312359</v>
          </cell>
          <cell r="B3725">
            <v>0</v>
          </cell>
        </row>
        <row r="3726">
          <cell r="A3726">
            <v>830312360</v>
          </cell>
          <cell r="B3726">
            <v>0</v>
          </cell>
        </row>
        <row r="3727">
          <cell r="A3727">
            <v>830312361</v>
          </cell>
          <cell r="B3727">
            <v>0</v>
          </cell>
        </row>
        <row r="3728">
          <cell r="A3728">
            <v>8303127</v>
          </cell>
          <cell r="B3728">
            <v>0</v>
          </cell>
        </row>
        <row r="3729">
          <cell r="A3729">
            <v>830312754</v>
          </cell>
          <cell r="B3729">
            <v>0</v>
          </cell>
        </row>
        <row r="3730">
          <cell r="A3730">
            <v>830312755</v>
          </cell>
          <cell r="B3730">
            <v>0</v>
          </cell>
        </row>
        <row r="3731">
          <cell r="A3731">
            <v>830312756</v>
          </cell>
          <cell r="B3731">
            <v>0</v>
          </cell>
        </row>
        <row r="3732">
          <cell r="A3732">
            <v>830312757</v>
          </cell>
          <cell r="B3732">
            <v>-13</v>
          </cell>
        </row>
        <row r="3733">
          <cell r="A3733">
            <v>830312758</v>
          </cell>
          <cell r="B3733">
            <v>0</v>
          </cell>
        </row>
        <row r="3734">
          <cell r="A3734">
            <v>830312759</v>
          </cell>
          <cell r="B3734">
            <v>0</v>
          </cell>
        </row>
        <row r="3735">
          <cell r="A3735">
            <v>830312760</v>
          </cell>
          <cell r="B3735">
            <v>0</v>
          </cell>
        </row>
        <row r="3736">
          <cell r="A3736">
            <v>830312958</v>
          </cell>
          <cell r="B3736">
            <v>47</v>
          </cell>
        </row>
        <row r="3737">
          <cell r="A3737">
            <v>830312959</v>
          </cell>
          <cell r="B3737">
            <v>158</v>
          </cell>
        </row>
        <row r="3738">
          <cell r="A3738">
            <v>830312960</v>
          </cell>
          <cell r="B3738">
            <v>57</v>
          </cell>
        </row>
        <row r="3739">
          <cell r="A3739">
            <v>830313058</v>
          </cell>
          <cell r="B3739">
            <v>0</v>
          </cell>
        </row>
        <row r="3740">
          <cell r="A3740">
            <v>830313059</v>
          </cell>
          <cell r="B3740">
            <v>0</v>
          </cell>
        </row>
        <row r="3741">
          <cell r="A3741">
            <v>830313060</v>
          </cell>
          <cell r="B3741">
            <v>0</v>
          </cell>
        </row>
        <row r="3742">
          <cell r="A3742">
            <v>8303297</v>
          </cell>
          <cell r="B3742">
            <v>0</v>
          </cell>
        </row>
        <row r="3743">
          <cell r="A3743">
            <v>830329703</v>
          </cell>
          <cell r="B3743">
            <v>0</v>
          </cell>
        </row>
        <row r="3744">
          <cell r="A3744">
            <v>830329706</v>
          </cell>
          <cell r="B3744">
            <v>0</v>
          </cell>
        </row>
        <row r="3745">
          <cell r="A3745">
            <v>830329708</v>
          </cell>
          <cell r="B3745">
            <v>33</v>
          </cell>
        </row>
        <row r="3746">
          <cell r="A3746">
            <v>830329709</v>
          </cell>
          <cell r="B3746">
            <v>457</v>
          </cell>
        </row>
        <row r="3747">
          <cell r="A3747">
            <v>830329720</v>
          </cell>
          <cell r="B3747">
            <v>0</v>
          </cell>
        </row>
        <row r="3748">
          <cell r="A3748">
            <v>830329721</v>
          </cell>
          <cell r="B3748">
            <v>35</v>
          </cell>
        </row>
        <row r="3749">
          <cell r="A3749">
            <v>8303298</v>
          </cell>
          <cell r="B3749">
            <v>0</v>
          </cell>
        </row>
        <row r="3750">
          <cell r="A3750">
            <v>8303299</v>
          </cell>
          <cell r="B3750">
            <v>134</v>
          </cell>
        </row>
        <row r="3751">
          <cell r="A3751">
            <v>8303300</v>
          </cell>
          <cell r="B3751">
            <v>0</v>
          </cell>
        </row>
        <row r="3752">
          <cell r="A3752">
            <v>830330003</v>
          </cell>
          <cell r="B3752">
            <v>0</v>
          </cell>
        </row>
        <row r="3753">
          <cell r="A3753">
            <v>830330006</v>
          </cell>
          <cell r="B3753">
            <v>68</v>
          </cell>
        </row>
        <row r="3754">
          <cell r="A3754">
            <v>830330009</v>
          </cell>
          <cell r="B3754">
            <v>28</v>
          </cell>
        </row>
        <row r="3755">
          <cell r="A3755">
            <v>830352301</v>
          </cell>
          <cell r="B3755">
            <v>0</v>
          </cell>
        </row>
        <row r="3756">
          <cell r="A3756">
            <v>830352302</v>
          </cell>
          <cell r="B3756">
            <v>0</v>
          </cell>
        </row>
        <row r="3757">
          <cell r="A3757">
            <v>830352303</v>
          </cell>
          <cell r="B3757">
            <v>0</v>
          </cell>
        </row>
        <row r="3758">
          <cell r="A3758">
            <v>830352304</v>
          </cell>
          <cell r="B3758">
            <v>82</v>
          </cell>
        </row>
        <row r="3759">
          <cell r="A3759">
            <v>830352305</v>
          </cell>
          <cell r="B3759">
            <v>0</v>
          </cell>
        </row>
        <row r="3760">
          <cell r="A3760">
            <v>830352306</v>
          </cell>
          <cell r="B3760">
            <v>113</v>
          </cell>
        </row>
        <row r="3761">
          <cell r="A3761">
            <v>830352307</v>
          </cell>
          <cell r="B3761">
            <v>0</v>
          </cell>
        </row>
        <row r="3762">
          <cell r="A3762">
            <v>830352308</v>
          </cell>
          <cell r="B3762">
            <v>31</v>
          </cell>
        </row>
        <row r="3763">
          <cell r="A3763">
            <v>830352309</v>
          </cell>
          <cell r="B3763">
            <v>242</v>
          </cell>
        </row>
        <row r="3764">
          <cell r="A3764">
            <v>830352310</v>
          </cell>
          <cell r="B3764">
            <v>0</v>
          </cell>
        </row>
        <row r="3765">
          <cell r="A3765">
            <v>830352311</v>
          </cell>
          <cell r="B3765">
            <v>0</v>
          </cell>
        </row>
        <row r="3766">
          <cell r="A3766">
            <v>830352312</v>
          </cell>
          <cell r="B3766">
            <v>0</v>
          </cell>
        </row>
        <row r="3767">
          <cell r="A3767">
            <v>830352313</v>
          </cell>
          <cell r="B3767">
            <v>77</v>
          </cell>
        </row>
        <row r="3768">
          <cell r="A3768">
            <v>830352321</v>
          </cell>
          <cell r="B3768">
            <v>92</v>
          </cell>
        </row>
        <row r="3769">
          <cell r="A3769">
            <v>8303544</v>
          </cell>
          <cell r="B3769">
            <v>15</v>
          </cell>
        </row>
        <row r="3770">
          <cell r="A3770">
            <v>8303674</v>
          </cell>
          <cell r="B3770">
            <v>0</v>
          </cell>
        </row>
        <row r="3771">
          <cell r="A3771">
            <v>8303677</v>
          </cell>
          <cell r="B3771">
            <v>283</v>
          </cell>
        </row>
        <row r="3772">
          <cell r="A3772">
            <v>8303900</v>
          </cell>
          <cell r="B3772">
            <v>54</v>
          </cell>
        </row>
        <row r="3773">
          <cell r="A3773">
            <v>8303902</v>
          </cell>
          <cell r="B3773">
            <v>0</v>
          </cell>
        </row>
        <row r="3774">
          <cell r="A3774">
            <v>8305000</v>
          </cell>
          <cell r="B3774">
            <v>0</v>
          </cell>
        </row>
        <row r="3775">
          <cell r="A3775">
            <v>830500055</v>
          </cell>
          <cell r="B3775">
            <v>16</v>
          </cell>
        </row>
        <row r="3776">
          <cell r="A3776">
            <v>830500056</v>
          </cell>
          <cell r="B3776">
            <v>13</v>
          </cell>
        </row>
        <row r="3777">
          <cell r="A3777">
            <v>830500057</v>
          </cell>
          <cell r="B3777">
            <v>10</v>
          </cell>
        </row>
        <row r="3778">
          <cell r="A3778">
            <v>830500058</v>
          </cell>
          <cell r="B3778">
            <v>16</v>
          </cell>
        </row>
        <row r="3779">
          <cell r="A3779">
            <v>830500059</v>
          </cell>
          <cell r="B3779">
            <v>17</v>
          </cell>
        </row>
        <row r="3780">
          <cell r="A3780">
            <v>830500060</v>
          </cell>
          <cell r="B3780">
            <v>11</v>
          </cell>
        </row>
        <row r="3781">
          <cell r="A3781">
            <v>830500061</v>
          </cell>
          <cell r="B3781">
            <v>0</v>
          </cell>
        </row>
        <row r="3782">
          <cell r="A3782">
            <v>830500062</v>
          </cell>
          <cell r="B3782">
            <v>3</v>
          </cell>
        </row>
        <row r="3783">
          <cell r="A3783">
            <v>830500250</v>
          </cell>
          <cell r="B3783">
            <v>0</v>
          </cell>
        </row>
        <row r="3784">
          <cell r="A3784">
            <v>830500251</v>
          </cell>
          <cell r="B3784">
            <v>0</v>
          </cell>
        </row>
        <row r="3785">
          <cell r="A3785">
            <v>830500252</v>
          </cell>
          <cell r="B3785">
            <v>0</v>
          </cell>
        </row>
        <row r="3786">
          <cell r="A3786">
            <v>830500253</v>
          </cell>
          <cell r="B3786">
            <v>0</v>
          </cell>
        </row>
        <row r="3787">
          <cell r="A3787">
            <v>830500254</v>
          </cell>
          <cell r="B3787">
            <v>2</v>
          </cell>
        </row>
        <row r="3788">
          <cell r="A3788">
            <v>830500255</v>
          </cell>
          <cell r="B3788">
            <v>5</v>
          </cell>
        </row>
        <row r="3789">
          <cell r="A3789">
            <v>830500256</v>
          </cell>
          <cell r="B3789">
            <v>7</v>
          </cell>
        </row>
        <row r="3790">
          <cell r="A3790">
            <v>830500257</v>
          </cell>
          <cell r="B3790">
            <v>5</v>
          </cell>
        </row>
        <row r="3791">
          <cell r="A3791">
            <v>830500258</v>
          </cell>
          <cell r="B3791">
            <v>5</v>
          </cell>
        </row>
        <row r="3792">
          <cell r="A3792">
            <v>830500259</v>
          </cell>
          <cell r="B3792">
            <v>0</v>
          </cell>
        </row>
        <row r="3793">
          <cell r="A3793">
            <v>830500260</v>
          </cell>
          <cell r="B3793">
            <v>0</v>
          </cell>
        </row>
        <row r="3794">
          <cell r="A3794">
            <v>830500261</v>
          </cell>
          <cell r="B3794">
            <v>0</v>
          </cell>
        </row>
        <row r="3795">
          <cell r="A3795">
            <v>830500262</v>
          </cell>
          <cell r="B3795">
            <v>0</v>
          </cell>
        </row>
        <row r="3796">
          <cell r="A3796">
            <v>8305006</v>
          </cell>
          <cell r="B3796">
            <v>0</v>
          </cell>
        </row>
        <row r="3797">
          <cell r="A3797">
            <v>830500650</v>
          </cell>
          <cell r="B3797">
            <v>0</v>
          </cell>
        </row>
        <row r="3798">
          <cell r="A3798">
            <v>830500651</v>
          </cell>
          <cell r="B3798">
            <v>0</v>
          </cell>
        </row>
        <row r="3799">
          <cell r="A3799">
            <v>830500652</v>
          </cell>
          <cell r="B3799">
            <v>0</v>
          </cell>
        </row>
        <row r="3800">
          <cell r="A3800">
            <v>830500653</v>
          </cell>
          <cell r="B3800">
            <v>0</v>
          </cell>
        </row>
        <row r="3801">
          <cell r="A3801">
            <v>830500654</v>
          </cell>
          <cell r="B3801">
            <v>0</v>
          </cell>
        </row>
        <row r="3802">
          <cell r="A3802">
            <v>830500655</v>
          </cell>
          <cell r="B3802">
            <v>0</v>
          </cell>
        </row>
        <row r="3803">
          <cell r="A3803">
            <v>830500656</v>
          </cell>
          <cell r="B3803">
            <v>1</v>
          </cell>
        </row>
        <row r="3804">
          <cell r="A3804">
            <v>830500657</v>
          </cell>
          <cell r="B3804">
            <v>0</v>
          </cell>
        </row>
        <row r="3805">
          <cell r="A3805">
            <v>830500658</v>
          </cell>
          <cell r="B3805">
            <v>2</v>
          </cell>
        </row>
        <row r="3806">
          <cell r="A3806">
            <v>830500659</v>
          </cell>
          <cell r="B3806">
            <v>1</v>
          </cell>
        </row>
        <row r="3807">
          <cell r="A3807">
            <v>830500660</v>
          </cell>
          <cell r="B3807">
            <v>0</v>
          </cell>
        </row>
        <row r="3808">
          <cell r="A3808">
            <v>830500661</v>
          </cell>
          <cell r="B3808">
            <v>0</v>
          </cell>
        </row>
        <row r="3809">
          <cell r="A3809">
            <v>830500662</v>
          </cell>
          <cell r="B3809">
            <v>0</v>
          </cell>
        </row>
        <row r="3810">
          <cell r="A3810">
            <v>8306100</v>
          </cell>
          <cell r="B3810">
            <v>0</v>
          </cell>
        </row>
        <row r="3811">
          <cell r="A3811">
            <v>8306101</v>
          </cell>
          <cell r="B3811">
            <v>83</v>
          </cell>
        </row>
        <row r="3812">
          <cell r="A3812">
            <v>8306200</v>
          </cell>
          <cell r="B3812">
            <v>37</v>
          </cell>
        </row>
        <row r="3813">
          <cell r="A3813">
            <v>830781055</v>
          </cell>
          <cell r="B3813">
            <v>0</v>
          </cell>
        </row>
        <row r="3814">
          <cell r="A3814">
            <v>830781056</v>
          </cell>
          <cell r="B3814">
            <v>0</v>
          </cell>
        </row>
        <row r="3815">
          <cell r="A3815">
            <v>830781057</v>
          </cell>
          <cell r="B3815">
            <v>2</v>
          </cell>
        </row>
        <row r="3816">
          <cell r="A3816">
            <v>830781058</v>
          </cell>
          <cell r="B3816">
            <v>0</v>
          </cell>
        </row>
        <row r="3817">
          <cell r="A3817">
            <v>830781059</v>
          </cell>
          <cell r="B3817">
            <v>0</v>
          </cell>
        </row>
        <row r="3818">
          <cell r="A3818">
            <v>830781060</v>
          </cell>
          <cell r="B3818">
            <v>0</v>
          </cell>
        </row>
        <row r="3819">
          <cell r="A3819">
            <v>830781061</v>
          </cell>
          <cell r="B3819">
            <v>0</v>
          </cell>
        </row>
        <row r="3820">
          <cell r="A3820">
            <v>8400000</v>
          </cell>
          <cell r="B3820">
            <v>0</v>
          </cell>
        </row>
        <row r="3821">
          <cell r="A3821">
            <v>8400001</v>
          </cell>
          <cell r="B3821">
            <v>0</v>
          </cell>
        </row>
        <row r="3822">
          <cell r="A3822">
            <v>8400002</v>
          </cell>
          <cell r="B3822">
            <v>0</v>
          </cell>
        </row>
        <row r="3823">
          <cell r="A3823">
            <v>8400010</v>
          </cell>
          <cell r="B3823">
            <v>6</v>
          </cell>
        </row>
        <row r="3824">
          <cell r="A3824">
            <v>8400024</v>
          </cell>
          <cell r="B3824">
            <v>0</v>
          </cell>
        </row>
        <row r="3825">
          <cell r="A3825">
            <v>8400119</v>
          </cell>
          <cell r="B3825">
            <v>2</v>
          </cell>
        </row>
        <row r="3826">
          <cell r="A3826">
            <v>8400128</v>
          </cell>
          <cell r="B3826">
            <v>0</v>
          </cell>
        </row>
        <row r="3827">
          <cell r="A3827">
            <v>8400129</v>
          </cell>
          <cell r="B3827">
            <v>0</v>
          </cell>
        </row>
        <row r="3828">
          <cell r="A3828">
            <v>8400224</v>
          </cell>
          <cell r="B3828">
            <v>0</v>
          </cell>
        </row>
        <row r="3829">
          <cell r="A3829">
            <v>8400240</v>
          </cell>
          <cell r="B3829">
            <v>102</v>
          </cell>
        </row>
        <row r="3830">
          <cell r="A3830">
            <v>8400661</v>
          </cell>
          <cell r="B3830">
            <v>0</v>
          </cell>
        </row>
        <row r="3831">
          <cell r="A3831">
            <v>8400689</v>
          </cell>
          <cell r="B3831">
            <v>382</v>
          </cell>
        </row>
        <row r="3832">
          <cell r="A3832">
            <v>8400691</v>
          </cell>
          <cell r="B3832">
            <v>837</v>
          </cell>
        </row>
        <row r="3833">
          <cell r="A3833">
            <v>8400908</v>
          </cell>
          <cell r="B3833">
            <v>0</v>
          </cell>
        </row>
        <row r="3834">
          <cell r="A3834">
            <v>8401001</v>
          </cell>
          <cell r="B3834">
            <v>53</v>
          </cell>
        </row>
        <row r="3835">
          <cell r="A3835">
            <v>8401003</v>
          </cell>
          <cell r="B3835">
            <v>0</v>
          </cell>
        </row>
        <row r="3836">
          <cell r="A3836">
            <v>8401004</v>
          </cell>
          <cell r="B3836">
            <v>0</v>
          </cell>
        </row>
        <row r="3837">
          <cell r="A3837">
            <v>8401005</v>
          </cell>
          <cell r="B3837">
            <v>0</v>
          </cell>
        </row>
        <row r="3838">
          <cell r="A3838">
            <v>8401006</v>
          </cell>
          <cell r="B3838">
            <v>0</v>
          </cell>
        </row>
        <row r="3839">
          <cell r="A3839">
            <v>8401009</v>
          </cell>
          <cell r="B3839">
            <v>255</v>
          </cell>
        </row>
        <row r="3840">
          <cell r="A3840">
            <v>8401010</v>
          </cell>
          <cell r="B3840">
            <v>22</v>
          </cell>
        </row>
        <row r="3841">
          <cell r="A3841">
            <v>8401011</v>
          </cell>
          <cell r="B3841">
            <v>17</v>
          </cell>
        </row>
        <row r="3842">
          <cell r="A3842">
            <v>8401012</v>
          </cell>
          <cell r="B3842">
            <v>0</v>
          </cell>
        </row>
        <row r="3843">
          <cell r="A3843">
            <v>8500001</v>
          </cell>
          <cell r="B3843">
            <v>0</v>
          </cell>
        </row>
        <row r="3844">
          <cell r="A3844">
            <v>8501025</v>
          </cell>
          <cell r="B3844">
            <v>0</v>
          </cell>
        </row>
        <row r="3845">
          <cell r="A3845">
            <v>8501027</v>
          </cell>
          <cell r="B3845">
            <v>43</v>
          </cell>
        </row>
        <row r="3846">
          <cell r="A3846">
            <v>8501551</v>
          </cell>
          <cell r="B3846">
            <v>0</v>
          </cell>
        </row>
        <row r="3847">
          <cell r="A3847">
            <v>8501602</v>
          </cell>
          <cell r="B3847">
            <v>0</v>
          </cell>
        </row>
        <row r="3848">
          <cell r="A3848">
            <v>8501621</v>
          </cell>
          <cell r="B3848">
            <v>-1</v>
          </cell>
        </row>
        <row r="3849">
          <cell r="A3849">
            <v>8501662</v>
          </cell>
          <cell r="B3849">
            <v>100</v>
          </cell>
        </row>
        <row r="3850">
          <cell r="A3850">
            <v>8503000</v>
          </cell>
          <cell r="B3850">
            <v>0</v>
          </cell>
        </row>
        <row r="3851">
          <cell r="A3851">
            <v>8503003</v>
          </cell>
          <cell r="B3851">
            <v>0</v>
          </cell>
        </row>
        <row r="3852">
          <cell r="A3852">
            <v>8503012</v>
          </cell>
          <cell r="B3852">
            <v>763</v>
          </cell>
        </row>
        <row r="3853">
          <cell r="A3853">
            <v>8503020</v>
          </cell>
          <cell r="B3853">
            <v>0</v>
          </cell>
        </row>
        <row r="3854">
          <cell r="A3854">
            <v>8503045</v>
          </cell>
          <cell r="B3854">
            <v>923</v>
          </cell>
        </row>
        <row r="3855">
          <cell r="A3855">
            <v>8503061</v>
          </cell>
          <cell r="B3855">
            <v>289</v>
          </cell>
        </row>
        <row r="3856">
          <cell r="A3856">
            <v>8503111</v>
          </cell>
          <cell r="B3856">
            <v>0</v>
          </cell>
        </row>
        <row r="3857">
          <cell r="A3857">
            <v>8503125</v>
          </cell>
          <cell r="B3857">
            <v>0</v>
          </cell>
        </row>
        <row r="3858">
          <cell r="A3858">
            <v>8503168</v>
          </cell>
          <cell r="B3858">
            <v>0</v>
          </cell>
        </row>
        <row r="3859">
          <cell r="A3859">
            <v>8503201</v>
          </cell>
          <cell r="B3859">
            <v>0</v>
          </cell>
        </row>
        <row r="3860">
          <cell r="A3860">
            <v>8503202</v>
          </cell>
          <cell r="B3860">
            <v>0</v>
          </cell>
        </row>
        <row r="3861">
          <cell r="A3861">
            <v>8503224</v>
          </cell>
          <cell r="B3861">
            <v>158</v>
          </cell>
        </row>
        <row r="3862">
          <cell r="A3862">
            <v>8503258</v>
          </cell>
          <cell r="B3862">
            <v>0</v>
          </cell>
        </row>
        <row r="3863">
          <cell r="A3863">
            <v>850325801</v>
          </cell>
          <cell r="B3863">
            <v>0</v>
          </cell>
        </row>
        <row r="3864">
          <cell r="A3864">
            <v>850325802</v>
          </cell>
          <cell r="B3864">
            <v>2</v>
          </cell>
        </row>
        <row r="3865">
          <cell r="A3865">
            <v>850325803</v>
          </cell>
          <cell r="B3865">
            <v>0</v>
          </cell>
        </row>
        <row r="3866">
          <cell r="A3866">
            <v>8503303</v>
          </cell>
          <cell r="B3866">
            <v>2</v>
          </cell>
        </row>
        <row r="3867">
          <cell r="A3867">
            <v>8503305</v>
          </cell>
          <cell r="B3867">
            <v>104</v>
          </cell>
        </row>
        <row r="3868">
          <cell r="A3868">
            <v>8503310</v>
          </cell>
          <cell r="B3868">
            <v>0</v>
          </cell>
        </row>
        <row r="3869">
          <cell r="A3869">
            <v>8503402</v>
          </cell>
          <cell r="B3869">
            <v>0</v>
          </cell>
        </row>
        <row r="3870">
          <cell r="A3870">
            <v>8503505</v>
          </cell>
          <cell r="B3870">
            <v>2</v>
          </cell>
        </row>
        <row r="3871">
          <cell r="A3871">
            <v>8503600</v>
          </cell>
          <cell r="B3871">
            <v>0</v>
          </cell>
        </row>
        <row r="3872">
          <cell r="A3872">
            <v>8503639</v>
          </cell>
          <cell r="B3872">
            <v>2</v>
          </cell>
        </row>
        <row r="3873">
          <cell r="A3873">
            <v>8503712</v>
          </cell>
          <cell r="B3873">
            <v>0</v>
          </cell>
        </row>
        <row r="3874">
          <cell r="A3874">
            <v>8503800</v>
          </cell>
          <cell r="B3874">
            <v>0</v>
          </cell>
        </row>
        <row r="3875">
          <cell r="A3875">
            <v>8503801</v>
          </cell>
          <cell r="B3875">
            <v>0</v>
          </cell>
        </row>
        <row r="3876">
          <cell r="A3876">
            <v>8503802</v>
          </cell>
          <cell r="B3876">
            <v>0</v>
          </cell>
        </row>
        <row r="3877">
          <cell r="A3877">
            <v>8503803</v>
          </cell>
          <cell r="B3877">
            <v>0</v>
          </cell>
        </row>
        <row r="3878">
          <cell r="A3878">
            <v>8503804</v>
          </cell>
          <cell r="B3878">
            <v>0</v>
          </cell>
        </row>
        <row r="3879">
          <cell r="A3879">
            <v>8503820</v>
          </cell>
          <cell r="B3879">
            <v>40</v>
          </cell>
        </row>
        <row r="3880">
          <cell r="A3880">
            <v>8503822</v>
          </cell>
          <cell r="B3880">
            <v>0</v>
          </cell>
        </row>
        <row r="3881">
          <cell r="A3881">
            <v>8503823</v>
          </cell>
          <cell r="B3881">
            <v>0</v>
          </cell>
        </row>
        <row r="3882">
          <cell r="A3882">
            <v>8503831</v>
          </cell>
          <cell r="B3882">
            <v>0</v>
          </cell>
        </row>
        <row r="3883">
          <cell r="A3883">
            <v>8503832</v>
          </cell>
          <cell r="B3883">
            <v>0</v>
          </cell>
        </row>
        <row r="3884">
          <cell r="A3884">
            <v>8503901</v>
          </cell>
          <cell r="B3884">
            <v>2</v>
          </cell>
        </row>
        <row r="3885">
          <cell r="A3885">
            <v>8503984</v>
          </cell>
          <cell r="B3885">
            <v>0</v>
          </cell>
        </row>
        <row r="3886">
          <cell r="A3886">
            <v>8505013</v>
          </cell>
          <cell r="B3886">
            <v>0</v>
          </cell>
        </row>
        <row r="3887">
          <cell r="A3887">
            <v>8505014</v>
          </cell>
          <cell r="B3887">
            <v>0</v>
          </cell>
        </row>
        <row r="3888">
          <cell r="A3888">
            <v>850501400</v>
          </cell>
          <cell r="B3888">
            <v>22</v>
          </cell>
        </row>
        <row r="3889">
          <cell r="A3889">
            <v>850501401</v>
          </cell>
          <cell r="B3889">
            <v>30</v>
          </cell>
        </row>
        <row r="3890">
          <cell r="A3890">
            <v>850501402</v>
          </cell>
          <cell r="B3890">
            <v>28</v>
          </cell>
        </row>
        <row r="3891">
          <cell r="A3891">
            <v>850501403</v>
          </cell>
          <cell r="B3891">
            <v>56</v>
          </cell>
        </row>
        <row r="3892">
          <cell r="A3892">
            <v>850501404</v>
          </cell>
          <cell r="B3892">
            <v>17</v>
          </cell>
        </row>
        <row r="3893">
          <cell r="A3893">
            <v>850501405</v>
          </cell>
          <cell r="B3893">
            <v>10</v>
          </cell>
        </row>
        <row r="3894">
          <cell r="A3894">
            <v>850501406</v>
          </cell>
          <cell r="B3894">
            <v>7</v>
          </cell>
        </row>
        <row r="3895">
          <cell r="A3895">
            <v>850501407</v>
          </cell>
          <cell r="B3895">
            <v>0</v>
          </cell>
        </row>
        <row r="3896">
          <cell r="A3896">
            <v>8505016</v>
          </cell>
          <cell r="B3896">
            <v>0</v>
          </cell>
        </row>
        <row r="3897">
          <cell r="A3897">
            <v>8505023</v>
          </cell>
          <cell r="B3897">
            <v>42</v>
          </cell>
        </row>
        <row r="3898">
          <cell r="A3898">
            <v>8505070</v>
          </cell>
          <cell r="B3898">
            <v>21</v>
          </cell>
        </row>
        <row r="3899">
          <cell r="A3899">
            <v>8505074</v>
          </cell>
          <cell r="B3899">
            <v>0</v>
          </cell>
        </row>
        <row r="3900">
          <cell r="A3900">
            <v>8505075</v>
          </cell>
          <cell r="B3900">
            <v>3</v>
          </cell>
        </row>
        <row r="3901">
          <cell r="A3901">
            <v>8505100</v>
          </cell>
          <cell r="B3901">
            <v>1060</v>
          </cell>
        </row>
        <row r="3902">
          <cell r="A3902">
            <v>850510012</v>
          </cell>
          <cell r="B3902">
            <v>0</v>
          </cell>
        </row>
        <row r="3903">
          <cell r="A3903">
            <v>8505101</v>
          </cell>
          <cell r="B3903">
            <v>98</v>
          </cell>
        </row>
        <row r="3904">
          <cell r="A3904">
            <v>8505109</v>
          </cell>
          <cell r="B3904">
            <v>0</v>
          </cell>
        </row>
        <row r="3905">
          <cell r="A3905">
            <v>8505120</v>
          </cell>
          <cell r="B3905">
            <v>124</v>
          </cell>
        </row>
        <row r="3906">
          <cell r="A3906">
            <v>8505121</v>
          </cell>
          <cell r="B3906">
            <v>53</v>
          </cell>
        </row>
        <row r="3907">
          <cell r="A3907">
            <v>8505122</v>
          </cell>
          <cell r="B3907">
            <v>52</v>
          </cell>
        </row>
        <row r="3908">
          <cell r="A3908">
            <v>8505123</v>
          </cell>
          <cell r="B3908">
            <v>52</v>
          </cell>
        </row>
        <row r="3909">
          <cell r="A3909">
            <v>8505124</v>
          </cell>
          <cell r="B3909">
            <v>18</v>
          </cell>
        </row>
        <row r="3910">
          <cell r="A3910">
            <v>8505125</v>
          </cell>
          <cell r="B3910">
            <v>19</v>
          </cell>
        </row>
        <row r="3911">
          <cell r="A3911">
            <v>8505127</v>
          </cell>
          <cell r="B3911">
            <v>0</v>
          </cell>
        </row>
        <row r="3912">
          <cell r="A3912">
            <v>8505130</v>
          </cell>
          <cell r="B3912">
            <v>0</v>
          </cell>
        </row>
        <row r="3913">
          <cell r="A3913">
            <v>8505131</v>
          </cell>
          <cell r="B3913">
            <v>42</v>
          </cell>
        </row>
        <row r="3914">
          <cell r="A3914">
            <v>8505133</v>
          </cell>
          <cell r="B3914">
            <v>0</v>
          </cell>
        </row>
        <row r="3915">
          <cell r="A3915">
            <v>8505134</v>
          </cell>
          <cell r="B3915">
            <v>99</v>
          </cell>
        </row>
        <row r="3916">
          <cell r="A3916">
            <v>8505135</v>
          </cell>
          <cell r="B3916">
            <v>50</v>
          </cell>
        </row>
        <row r="3917">
          <cell r="A3917">
            <v>8505136</v>
          </cell>
          <cell r="B3917">
            <v>44</v>
          </cell>
        </row>
        <row r="3918">
          <cell r="A3918">
            <v>8505137</v>
          </cell>
          <cell r="B3918">
            <v>55</v>
          </cell>
        </row>
        <row r="3919">
          <cell r="A3919">
            <v>8505138</v>
          </cell>
          <cell r="B3919">
            <v>0</v>
          </cell>
        </row>
        <row r="3920">
          <cell r="A3920">
            <v>8505139</v>
          </cell>
          <cell r="B3920">
            <v>12</v>
          </cell>
        </row>
        <row r="3921">
          <cell r="A3921">
            <v>8505140</v>
          </cell>
          <cell r="B3921">
            <v>25</v>
          </cell>
        </row>
        <row r="3922">
          <cell r="A3922">
            <v>8505151</v>
          </cell>
          <cell r="B3922">
            <v>0</v>
          </cell>
        </row>
        <row r="3923">
          <cell r="A3923">
            <v>8505153</v>
          </cell>
          <cell r="B3923">
            <v>0</v>
          </cell>
        </row>
        <row r="3924">
          <cell r="A3924">
            <v>8505156</v>
          </cell>
          <cell r="B3924">
            <v>77</v>
          </cell>
        </row>
        <row r="3925">
          <cell r="A3925">
            <v>8505157</v>
          </cell>
          <cell r="B3925">
            <v>83</v>
          </cell>
        </row>
        <row r="3926">
          <cell r="A3926">
            <v>8505158</v>
          </cell>
          <cell r="B3926">
            <v>118</v>
          </cell>
        </row>
        <row r="3927">
          <cell r="A3927">
            <v>8505159</v>
          </cell>
          <cell r="B3927">
            <v>209</v>
          </cell>
        </row>
        <row r="3928">
          <cell r="A3928">
            <v>8505160</v>
          </cell>
          <cell r="B3928">
            <v>101</v>
          </cell>
        </row>
        <row r="3929">
          <cell r="A3929">
            <v>8505162</v>
          </cell>
          <cell r="B3929">
            <v>0</v>
          </cell>
        </row>
        <row r="3930">
          <cell r="A3930">
            <v>8505172</v>
          </cell>
          <cell r="B3930">
            <v>0</v>
          </cell>
        </row>
        <row r="3931">
          <cell r="A3931">
            <v>8505196</v>
          </cell>
          <cell r="B3931">
            <v>70</v>
          </cell>
        </row>
        <row r="3932">
          <cell r="A3932">
            <v>8505205</v>
          </cell>
          <cell r="B3932">
            <v>30</v>
          </cell>
        </row>
        <row r="3933">
          <cell r="A3933">
            <v>8505206</v>
          </cell>
          <cell r="B3933">
            <v>30</v>
          </cell>
        </row>
        <row r="3934">
          <cell r="A3934">
            <v>8505207</v>
          </cell>
          <cell r="B3934">
            <v>30</v>
          </cell>
        </row>
        <row r="3935">
          <cell r="A3935">
            <v>8505209</v>
          </cell>
          <cell r="B3935">
            <v>6</v>
          </cell>
        </row>
        <row r="3936">
          <cell r="A3936">
            <v>850522001</v>
          </cell>
          <cell r="B3936">
            <v>48</v>
          </cell>
        </row>
        <row r="3937">
          <cell r="A3937">
            <v>850522002</v>
          </cell>
          <cell r="B3937">
            <v>23</v>
          </cell>
        </row>
        <row r="3938">
          <cell r="A3938">
            <v>850522003</v>
          </cell>
          <cell r="B3938">
            <v>19</v>
          </cell>
        </row>
        <row r="3939">
          <cell r="A3939">
            <v>850522004</v>
          </cell>
          <cell r="B3939">
            <v>0</v>
          </cell>
        </row>
        <row r="3940">
          <cell r="A3940">
            <v>850522005</v>
          </cell>
          <cell r="B3940">
            <v>43</v>
          </cell>
        </row>
        <row r="3941">
          <cell r="A3941">
            <v>850522006</v>
          </cell>
          <cell r="B3941">
            <v>43</v>
          </cell>
        </row>
        <row r="3942">
          <cell r="A3942">
            <v>8505224</v>
          </cell>
          <cell r="B3942">
            <v>40</v>
          </cell>
        </row>
        <row r="3943">
          <cell r="A3943">
            <v>8505233</v>
          </cell>
          <cell r="B3943">
            <v>24</v>
          </cell>
        </row>
        <row r="3944">
          <cell r="A3944">
            <v>8505243</v>
          </cell>
          <cell r="B3944">
            <v>118</v>
          </cell>
        </row>
        <row r="3945">
          <cell r="A3945">
            <v>8505262</v>
          </cell>
          <cell r="B3945">
            <v>56</v>
          </cell>
        </row>
        <row r="3946">
          <cell r="A3946">
            <v>8505329</v>
          </cell>
          <cell r="B3946">
            <v>148</v>
          </cell>
        </row>
        <row r="3947">
          <cell r="A3947">
            <v>8505367</v>
          </cell>
          <cell r="B3947">
            <v>3</v>
          </cell>
        </row>
        <row r="3948">
          <cell r="A3948">
            <v>8505603</v>
          </cell>
          <cell r="B3948">
            <v>36</v>
          </cell>
        </row>
        <row r="3949">
          <cell r="A3949">
            <v>8505604</v>
          </cell>
          <cell r="B3949">
            <v>30</v>
          </cell>
        </row>
        <row r="3950">
          <cell r="A3950">
            <v>8505605</v>
          </cell>
          <cell r="B3950">
            <v>35</v>
          </cell>
        </row>
        <row r="3951">
          <cell r="A3951">
            <v>8505606</v>
          </cell>
          <cell r="B3951">
            <v>17</v>
          </cell>
        </row>
        <row r="3952">
          <cell r="A3952">
            <v>8505688</v>
          </cell>
          <cell r="B3952">
            <v>6</v>
          </cell>
        </row>
        <row r="3953">
          <cell r="A3953">
            <v>8505689</v>
          </cell>
          <cell r="B3953">
            <v>0</v>
          </cell>
        </row>
        <row r="3954">
          <cell r="A3954">
            <v>8505705</v>
          </cell>
          <cell r="B3954">
            <v>0</v>
          </cell>
        </row>
        <row r="3955">
          <cell r="A3955">
            <v>8505706</v>
          </cell>
          <cell r="B3955">
            <v>0</v>
          </cell>
        </row>
        <row r="3956">
          <cell r="A3956">
            <v>8505707</v>
          </cell>
          <cell r="B3956">
            <v>0</v>
          </cell>
        </row>
        <row r="3957">
          <cell r="A3957">
            <v>8505789</v>
          </cell>
          <cell r="B3957">
            <v>13</v>
          </cell>
        </row>
        <row r="3958">
          <cell r="A3958">
            <v>8505820</v>
          </cell>
          <cell r="B3958">
            <v>166</v>
          </cell>
        </row>
        <row r="3959">
          <cell r="A3959">
            <v>8505822</v>
          </cell>
          <cell r="B3959">
            <v>0</v>
          </cell>
        </row>
        <row r="3960">
          <cell r="A3960">
            <v>8505823</v>
          </cell>
          <cell r="B3960">
            <v>40</v>
          </cell>
        </row>
        <row r="3961">
          <cell r="A3961">
            <v>8505825</v>
          </cell>
          <cell r="B3961">
            <v>375</v>
          </cell>
        </row>
        <row r="3962">
          <cell r="A3962">
            <v>8505827</v>
          </cell>
          <cell r="B3962">
            <v>244</v>
          </cell>
        </row>
        <row r="3963">
          <cell r="A3963">
            <v>8508065</v>
          </cell>
          <cell r="B3963">
            <v>0</v>
          </cell>
        </row>
        <row r="3964">
          <cell r="A3964">
            <v>8508132</v>
          </cell>
          <cell r="B3964">
            <v>0</v>
          </cell>
        </row>
        <row r="3965">
          <cell r="A3965">
            <v>850814110</v>
          </cell>
          <cell r="B3965">
            <v>0</v>
          </cell>
        </row>
        <row r="3966">
          <cell r="A3966">
            <v>8509729</v>
          </cell>
          <cell r="B3966">
            <v>25</v>
          </cell>
        </row>
        <row r="3967">
          <cell r="A3967">
            <v>8513173</v>
          </cell>
          <cell r="B3967">
            <v>0</v>
          </cell>
        </row>
        <row r="3968">
          <cell r="A3968">
            <v>8513175</v>
          </cell>
          <cell r="B3968">
            <v>4</v>
          </cell>
        </row>
        <row r="3969">
          <cell r="A3969">
            <v>8513303</v>
          </cell>
          <cell r="B3969">
            <v>3</v>
          </cell>
        </row>
        <row r="3970">
          <cell r="A3970">
            <v>8515746</v>
          </cell>
          <cell r="B3970">
            <v>100</v>
          </cell>
        </row>
        <row r="3971">
          <cell r="A3971">
            <v>8515747</v>
          </cell>
          <cell r="B3971">
            <v>0</v>
          </cell>
        </row>
        <row r="3972">
          <cell r="A3972">
            <v>8515748</v>
          </cell>
          <cell r="B3972">
            <v>138</v>
          </cell>
        </row>
        <row r="3973">
          <cell r="A3973">
            <v>8517000012</v>
          </cell>
          <cell r="B3973">
            <v>6</v>
          </cell>
        </row>
        <row r="3974">
          <cell r="A3974">
            <v>851700007</v>
          </cell>
          <cell r="B3974">
            <v>0</v>
          </cell>
        </row>
        <row r="3975">
          <cell r="A3975">
            <v>851700008</v>
          </cell>
          <cell r="B3975">
            <v>5</v>
          </cell>
        </row>
        <row r="3976">
          <cell r="A3976">
            <v>851700009</v>
          </cell>
          <cell r="B3976">
            <v>6</v>
          </cell>
        </row>
        <row r="3977">
          <cell r="A3977">
            <v>851700010</v>
          </cell>
          <cell r="B3977">
            <v>2</v>
          </cell>
        </row>
        <row r="3978">
          <cell r="A3978">
            <v>851700011</v>
          </cell>
          <cell r="B3978">
            <v>7</v>
          </cell>
        </row>
        <row r="3979">
          <cell r="A3979">
            <v>851700012</v>
          </cell>
          <cell r="B3979">
            <v>6</v>
          </cell>
        </row>
        <row r="3980">
          <cell r="A3980">
            <v>8517050</v>
          </cell>
          <cell r="B3980">
            <v>0</v>
          </cell>
        </row>
        <row r="3981">
          <cell r="A3981">
            <v>8517103</v>
          </cell>
          <cell r="B3981">
            <v>1</v>
          </cell>
        </row>
        <row r="3982">
          <cell r="A3982">
            <v>8517110</v>
          </cell>
          <cell r="B3982">
            <v>0</v>
          </cell>
        </row>
        <row r="3983">
          <cell r="A3983">
            <v>8517235</v>
          </cell>
          <cell r="B3983">
            <v>0</v>
          </cell>
        </row>
        <row r="3984">
          <cell r="A3984">
            <v>851723505</v>
          </cell>
          <cell r="B3984">
            <v>0</v>
          </cell>
        </row>
        <row r="3985">
          <cell r="A3985">
            <v>851723506</v>
          </cell>
          <cell r="B3985">
            <v>0</v>
          </cell>
        </row>
        <row r="3986">
          <cell r="A3986">
            <v>851723507</v>
          </cell>
          <cell r="B3986">
            <v>0</v>
          </cell>
        </row>
        <row r="3987">
          <cell r="A3987">
            <v>851723508</v>
          </cell>
          <cell r="B3987">
            <v>0</v>
          </cell>
        </row>
        <row r="3988">
          <cell r="A3988">
            <v>851723509</v>
          </cell>
          <cell r="B3988">
            <v>0</v>
          </cell>
        </row>
        <row r="3989">
          <cell r="A3989">
            <v>851723510</v>
          </cell>
          <cell r="B3989">
            <v>0</v>
          </cell>
        </row>
        <row r="3990">
          <cell r="A3990">
            <v>851723511</v>
          </cell>
          <cell r="B3990">
            <v>0</v>
          </cell>
        </row>
        <row r="3991">
          <cell r="A3991">
            <v>851723512</v>
          </cell>
          <cell r="B3991">
            <v>0</v>
          </cell>
        </row>
        <row r="3992">
          <cell r="A3992">
            <v>8517900</v>
          </cell>
          <cell r="B3992">
            <v>0</v>
          </cell>
        </row>
        <row r="3993">
          <cell r="A3993">
            <v>851790003</v>
          </cell>
          <cell r="B3993">
            <v>6</v>
          </cell>
        </row>
        <row r="3994">
          <cell r="A3994">
            <v>851790004</v>
          </cell>
          <cell r="B3994">
            <v>27</v>
          </cell>
        </row>
        <row r="3995">
          <cell r="A3995">
            <v>851790005</v>
          </cell>
          <cell r="B3995">
            <v>37</v>
          </cell>
        </row>
        <row r="3996">
          <cell r="A3996">
            <v>8517901</v>
          </cell>
          <cell r="B3996">
            <v>0</v>
          </cell>
        </row>
        <row r="3997">
          <cell r="A3997">
            <v>851790103</v>
          </cell>
          <cell r="B3997">
            <v>1</v>
          </cell>
        </row>
        <row r="3998">
          <cell r="A3998">
            <v>851790104</v>
          </cell>
          <cell r="B3998">
            <v>7</v>
          </cell>
        </row>
        <row r="3999">
          <cell r="A3999">
            <v>851790105</v>
          </cell>
          <cell r="B3999">
            <v>2</v>
          </cell>
        </row>
        <row r="4000">
          <cell r="A4000">
            <v>8517902</v>
          </cell>
          <cell r="B4000">
            <v>0</v>
          </cell>
        </row>
        <row r="4001">
          <cell r="A4001">
            <v>851790203</v>
          </cell>
          <cell r="B4001">
            <v>2</v>
          </cell>
        </row>
        <row r="4002">
          <cell r="A4002">
            <v>851790204</v>
          </cell>
          <cell r="B4002">
            <v>2</v>
          </cell>
        </row>
        <row r="4003">
          <cell r="A4003">
            <v>851790205</v>
          </cell>
          <cell r="B4003">
            <v>3</v>
          </cell>
        </row>
        <row r="4004">
          <cell r="A4004">
            <v>851790503</v>
          </cell>
          <cell r="B4004">
            <v>0</v>
          </cell>
        </row>
        <row r="4005">
          <cell r="A4005">
            <v>851790504</v>
          </cell>
          <cell r="B4005">
            <v>3</v>
          </cell>
        </row>
        <row r="4006">
          <cell r="A4006">
            <v>851790505</v>
          </cell>
          <cell r="B4006">
            <v>4</v>
          </cell>
        </row>
        <row r="4007">
          <cell r="A4007">
            <v>8518011</v>
          </cell>
          <cell r="B4007">
            <v>364</v>
          </cell>
        </row>
        <row r="4008">
          <cell r="A4008">
            <v>8518014</v>
          </cell>
          <cell r="B4008">
            <v>0</v>
          </cell>
        </row>
        <row r="4009">
          <cell r="A4009">
            <v>851801403</v>
          </cell>
          <cell r="B4009">
            <v>66</v>
          </cell>
        </row>
        <row r="4010">
          <cell r="A4010">
            <v>851801406</v>
          </cell>
          <cell r="B4010">
            <v>56</v>
          </cell>
        </row>
        <row r="4011">
          <cell r="A4011">
            <v>851801409</v>
          </cell>
          <cell r="B4011">
            <v>0</v>
          </cell>
        </row>
        <row r="4012">
          <cell r="A4012">
            <v>8518016</v>
          </cell>
          <cell r="B4012">
            <v>0</v>
          </cell>
        </row>
        <row r="4013">
          <cell r="A4013">
            <v>8518017</v>
          </cell>
          <cell r="B4013">
            <v>0</v>
          </cell>
        </row>
        <row r="4014">
          <cell r="A4014">
            <v>8518018</v>
          </cell>
          <cell r="B4014">
            <v>0</v>
          </cell>
        </row>
        <row r="4015">
          <cell r="A4015">
            <v>8518300</v>
          </cell>
          <cell r="B4015">
            <v>0</v>
          </cell>
        </row>
        <row r="4016">
          <cell r="A4016">
            <v>8518753</v>
          </cell>
          <cell r="B4016">
            <v>0</v>
          </cell>
        </row>
        <row r="4017">
          <cell r="A4017">
            <v>8519022</v>
          </cell>
          <cell r="B4017">
            <v>0</v>
          </cell>
        </row>
        <row r="4018">
          <cell r="A4018">
            <v>8519041</v>
          </cell>
          <cell r="B4018">
            <v>25</v>
          </cell>
        </row>
        <row r="4019">
          <cell r="A4019">
            <v>8519042</v>
          </cell>
          <cell r="B4019">
            <v>1</v>
          </cell>
        </row>
        <row r="4020">
          <cell r="A4020">
            <v>8519044</v>
          </cell>
          <cell r="B4020">
            <v>62</v>
          </cell>
        </row>
        <row r="4021">
          <cell r="A4021">
            <v>8519060</v>
          </cell>
          <cell r="B4021">
            <v>0</v>
          </cell>
        </row>
        <row r="4022">
          <cell r="A4022">
            <v>8520003</v>
          </cell>
          <cell r="B4022">
            <v>0</v>
          </cell>
        </row>
        <row r="4023">
          <cell r="A4023">
            <v>8520004</v>
          </cell>
          <cell r="B4023">
            <v>83</v>
          </cell>
        </row>
        <row r="4024">
          <cell r="A4024">
            <v>8520005</v>
          </cell>
          <cell r="B4024">
            <v>139</v>
          </cell>
        </row>
        <row r="4025">
          <cell r="A4025">
            <v>8520006</v>
          </cell>
          <cell r="B4025">
            <v>0</v>
          </cell>
        </row>
        <row r="4026">
          <cell r="A4026">
            <v>8520007</v>
          </cell>
          <cell r="B4026">
            <v>0</v>
          </cell>
        </row>
        <row r="4027">
          <cell r="A4027">
            <v>8520009</v>
          </cell>
          <cell r="B4027">
            <v>0</v>
          </cell>
        </row>
        <row r="4028">
          <cell r="A4028">
            <v>8520014</v>
          </cell>
          <cell r="B4028">
            <v>229</v>
          </cell>
        </row>
        <row r="4029">
          <cell r="A4029">
            <v>8520016</v>
          </cell>
          <cell r="B4029">
            <v>0</v>
          </cell>
        </row>
        <row r="4030">
          <cell r="A4030">
            <v>8520017</v>
          </cell>
          <cell r="B4030">
            <v>3</v>
          </cell>
        </row>
        <row r="4031">
          <cell r="A4031">
            <v>8520025</v>
          </cell>
          <cell r="B4031">
            <v>0</v>
          </cell>
        </row>
        <row r="4032">
          <cell r="A4032">
            <v>8520026</v>
          </cell>
          <cell r="B4032">
            <v>1</v>
          </cell>
        </row>
        <row r="4033">
          <cell r="A4033">
            <v>8520030</v>
          </cell>
          <cell r="B4033">
            <v>0</v>
          </cell>
        </row>
        <row r="4034">
          <cell r="A4034">
            <v>8520040</v>
          </cell>
          <cell r="B4034">
            <v>0</v>
          </cell>
        </row>
        <row r="4035">
          <cell r="A4035">
            <v>8520045</v>
          </cell>
          <cell r="B4035">
            <v>687</v>
          </cell>
        </row>
        <row r="4036">
          <cell r="A4036">
            <v>8520050</v>
          </cell>
          <cell r="B4036">
            <v>0</v>
          </cell>
        </row>
        <row r="4037">
          <cell r="A4037">
            <v>8520051</v>
          </cell>
          <cell r="B4037">
            <v>242</v>
          </cell>
        </row>
        <row r="4038">
          <cell r="A4038">
            <v>8520059</v>
          </cell>
          <cell r="B4038">
            <v>0</v>
          </cell>
        </row>
        <row r="4039">
          <cell r="A4039">
            <v>8520060</v>
          </cell>
          <cell r="B4039">
            <v>0</v>
          </cell>
        </row>
        <row r="4040">
          <cell r="A4040">
            <v>8520064</v>
          </cell>
          <cell r="B4040">
            <v>561</v>
          </cell>
        </row>
        <row r="4041">
          <cell r="A4041">
            <v>8520067</v>
          </cell>
          <cell r="B4041">
            <v>693</v>
          </cell>
        </row>
        <row r="4042">
          <cell r="A4042">
            <v>8520100</v>
          </cell>
          <cell r="B4042">
            <v>72</v>
          </cell>
        </row>
        <row r="4043">
          <cell r="A4043">
            <v>8520102</v>
          </cell>
          <cell r="B4043">
            <v>22</v>
          </cell>
        </row>
        <row r="4044">
          <cell r="A4044">
            <v>8520110</v>
          </cell>
          <cell r="B4044">
            <v>0</v>
          </cell>
        </row>
        <row r="4045">
          <cell r="A4045">
            <v>8520116</v>
          </cell>
          <cell r="B4045">
            <v>0</v>
          </cell>
        </row>
        <row r="4046">
          <cell r="A4046">
            <v>8520118</v>
          </cell>
          <cell r="B4046">
            <v>0</v>
          </cell>
        </row>
        <row r="4047">
          <cell r="A4047">
            <v>8520120</v>
          </cell>
          <cell r="B4047">
            <v>0</v>
          </cell>
        </row>
        <row r="4048">
          <cell r="A4048">
            <v>8520121</v>
          </cell>
          <cell r="B4048">
            <v>0</v>
          </cell>
        </row>
        <row r="4049">
          <cell r="A4049">
            <v>8520124</v>
          </cell>
          <cell r="B4049">
            <v>1</v>
          </cell>
        </row>
        <row r="4050">
          <cell r="A4050">
            <v>8520125</v>
          </cell>
          <cell r="B4050">
            <v>0</v>
          </cell>
        </row>
        <row r="4051">
          <cell r="A4051">
            <v>8520126</v>
          </cell>
          <cell r="B4051">
            <v>0</v>
          </cell>
        </row>
        <row r="4052">
          <cell r="A4052">
            <v>8520141</v>
          </cell>
          <cell r="B4052">
            <v>27</v>
          </cell>
        </row>
        <row r="4053">
          <cell r="A4053">
            <v>8520162</v>
          </cell>
          <cell r="B4053">
            <v>30</v>
          </cell>
        </row>
        <row r="4054">
          <cell r="A4054">
            <v>8520165</v>
          </cell>
          <cell r="B4054">
            <v>0</v>
          </cell>
        </row>
        <row r="4055">
          <cell r="A4055">
            <v>8520166</v>
          </cell>
          <cell r="B4055">
            <v>0</v>
          </cell>
        </row>
        <row r="4056">
          <cell r="A4056">
            <v>8520209</v>
          </cell>
          <cell r="B4056">
            <v>15</v>
          </cell>
        </row>
        <row r="4057">
          <cell r="A4057">
            <v>8520220</v>
          </cell>
          <cell r="B4057">
            <v>0</v>
          </cell>
        </row>
        <row r="4058">
          <cell r="A4058">
            <v>8520230</v>
          </cell>
          <cell r="B4058">
            <v>6</v>
          </cell>
        </row>
        <row r="4059">
          <cell r="A4059">
            <v>8520265</v>
          </cell>
          <cell r="B4059">
            <v>152</v>
          </cell>
        </row>
        <row r="4060">
          <cell r="A4060">
            <v>8520372</v>
          </cell>
          <cell r="B4060">
            <v>0</v>
          </cell>
        </row>
        <row r="4061">
          <cell r="A4061">
            <v>8520407</v>
          </cell>
          <cell r="B4061">
            <v>0</v>
          </cell>
        </row>
        <row r="4062">
          <cell r="A4062">
            <v>8520506</v>
          </cell>
          <cell r="B4062">
            <v>0</v>
          </cell>
        </row>
        <row r="4063">
          <cell r="A4063">
            <v>8520507</v>
          </cell>
          <cell r="B4063">
            <v>0</v>
          </cell>
        </row>
        <row r="4064">
          <cell r="A4064">
            <v>8520513</v>
          </cell>
          <cell r="B4064">
            <v>272</v>
          </cell>
        </row>
        <row r="4065">
          <cell r="A4065">
            <v>8520517</v>
          </cell>
          <cell r="B4065">
            <v>0</v>
          </cell>
        </row>
        <row r="4066">
          <cell r="A4066">
            <v>8520620</v>
          </cell>
          <cell r="B4066">
            <v>20</v>
          </cell>
        </row>
        <row r="4067">
          <cell r="A4067">
            <v>8520626</v>
          </cell>
          <cell r="B4067">
            <v>360</v>
          </cell>
        </row>
        <row r="4068">
          <cell r="A4068">
            <v>8520629</v>
          </cell>
          <cell r="B4068">
            <v>475</v>
          </cell>
        </row>
        <row r="4069">
          <cell r="A4069">
            <v>8520691</v>
          </cell>
          <cell r="B4069">
            <v>24</v>
          </cell>
        </row>
        <row r="4070">
          <cell r="A4070">
            <v>8520726</v>
          </cell>
          <cell r="B4070">
            <v>0</v>
          </cell>
        </row>
        <row r="4071">
          <cell r="A4071">
            <v>852072600</v>
          </cell>
          <cell r="B4071">
            <v>0</v>
          </cell>
        </row>
        <row r="4072">
          <cell r="A4072">
            <v>852072601</v>
          </cell>
          <cell r="B4072">
            <v>0</v>
          </cell>
        </row>
        <row r="4073">
          <cell r="A4073">
            <v>852072602</v>
          </cell>
          <cell r="B4073">
            <v>0</v>
          </cell>
        </row>
        <row r="4074">
          <cell r="A4074">
            <v>8520729</v>
          </cell>
          <cell r="B4074">
            <v>84</v>
          </cell>
        </row>
        <row r="4075">
          <cell r="A4075">
            <v>8520733</v>
          </cell>
          <cell r="B4075">
            <v>0</v>
          </cell>
        </row>
        <row r="4076">
          <cell r="A4076">
            <v>8520738</v>
          </cell>
          <cell r="B4076">
            <v>247</v>
          </cell>
        </row>
        <row r="4077">
          <cell r="A4077">
            <v>8520745</v>
          </cell>
          <cell r="B4077">
            <v>120</v>
          </cell>
        </row>
        <row r="4078">
          <cell r="A4078">
            <v>8520750</v>
          </cell>
          <cell r="B4078">
            <v>46</v>
          </cell>
        </row>
        <row r="4079">
          <cell r="A4079">
            <v>8520781</v>
          </cell>
          <cell r="B4079">
            <v>0</v>
          </cell>
        </row>
        <row r="4080">
          <cell r="A4080">
            <v>8520804</v>
          </cell>
          <cell r="B4080">
            <v>0</v>
          </cell>
        </row>
        <row r="4081">
          <cell r="A4081">
            <v>8520813</v>
          </cell>
          <cell r="B4081">
            <v>3</v>
          </cell>
        </row>
        <row r="4082">
          <cell r="A4082">
            <v>8520814</v>
          </cell>
          <cell r="B4082">
            <v>0</v>
          </cell>
        </row>
        <row r="4083">
          <cell r="A4083">
            <v>8520817</v>
          </cell>
          <cell r="B4083">
            <v>0</v>
          </cell>
        </row>
        <row r="4084">
          <cell r="A4084">
            <v>8520821</v>
          </cell>
          <cell r="B4084">
            <v>0</v>
          </cell>
        </row>
        <row r="4085">
          <cell r="A4085">
            <v>8520866</v>
          </cell>
          <cell r="B4085">
            <v>0</v>
          </cell>
        </row>
        <row r="4086">
          <cell r="A4086">
            <v>8520925</v>
          </cell>
          <cell r="B4086">
            <v>0</v>
          </cell>
        </row>
        <row r="4087">
          <cell r="A4087">
            <v>8520932</v>
          </cell>
          <cell r="B4087">
            <v>9</v>
          </cell>
        </row>
        <row r="4088">
          <cell r="A4088">
            <v>8520936</v>
          </cell>
          <cell r="B4088">
            <v>112</v>
          </cell>
        </row>
        <row r="4089">
          <cell r="A4089">
            <v>8520941</v>
          </cell>
          <cell r="B4089">
            <v>530</v>
          </cell>
        </row>
        <row r="4090">
          <cell r="A4090">
            <v>8520946</v>
          </cell>
          <cell r="B4090">
            <v>71</v>
          </cell>
        </row>
        <row r="4091">
          <cell r="A4091">
            <v>8520948</v>
          </cell>
          <cell r="B4091">
            <v>0</v>
          </cell>
        </row>
        <row r="4092">
          <cell r="A4092">
            <v>8520953</v>
          </cell>
          <cell r="B4092">
            <v>0</v>
          </cell>
        </row>
        <row r="4093">
          <cell r="A4093">
            <v>8520999</v>
          </cell>
          <cell r="B4093">
            <v>0</v>
          </cell>
        </row>
        <row r="4094">
          <cell r="A4094">
            <v>8521013</v>
          </cell>
          <cell r="B4094">
            <v>0</v>
          </cell>
        </row>
        <row r="4095">
          <cell r="A4095">
            <v>8521014</v>
          </cell>
          <cell r="B4095">
            <v>40</v>
          </cell>
        </row>
        <row r="4096">
          <cell r="A4096">
            <v>8521015</v>
          </cell>
          <cell r="B4096">
            <v>0</v>
          </cell>
        </row>
        <row r="4097">
          <cell r="A4097">
            <v>8521034</v>
          </cell>
          <cell r="B4097">
            <v>0</v>
          </cell>
        </row>
        <row r="4098">
          <cell r="A4098">
            <v>8521036</v>
          </cell>
          <cell r="B4098">
            <v>28</v>
          </cell>
        </row>
        <row r="4099">
          <cell r="A4099">
            <v>8521063</v>
          </cell>
          <cell r="B4099">
            <v>69</v>
          </cell>
        </row>
        <row r="4100">
          <cell r="A4100">
            <v>8521100</v>
          </cell>
          <cell r="B4100">
            <v>0</v>
          </cell>
        </row>
        <row r="4101">
          <cell r="A4101">
            <v>8521102</v>
          </cell>
          <cell r="B4101">
            <v>0</v>
          </cell>
        </row>
        <row r="4102">
          <cell r="A4102">
            <v>8521290</v>
          </cell>
          <cell r="B4102">
            <v>0</v>
          </cell>
        </row>
        <row r="4103">
          <cell r="A4103">
            <v>8521300</v>
          </cell>
          <cell r="B4103">
            <v>0</v>
          </cell>
        </row>
        <row r="4104">
          <cell r="A4104">
            <v>8521301</v>
          </cell>
          <cell r="B4104">
            <v>1</v>
          </cell>
        </row>
        <row r="4105">
          <cell r="A4105">
            <v>8521302</v>
          </cell>
          <cell r="B4105">
            <v>50</v>
          </cell>
        </row>
        <row r="4106">
          <cell r="A4106">
            <v>8521303</v>
          </cell>
          <cell r="B4106">
            <v>0</v>
          </cell>
        </row>
        <row r="4107">
          <cell r="A4107">
            <v>8521304</v>
          </cell>
          <cell r="B4107">
            <v>0</v>
          </cell>
        </row>
        <row r="4108">
          <cell r="A4108">
            <v>8521305</v>
          </cell>
          <cell r="B4108">
            <v>23</v>
          </cell>
        </row>
        <row r="4109">
          <cell r="A4109">
            <v>8521306</v>
          </cell>
          <cell r="B4109">
            <v>153</v>
          </cell>
        </row>
        <row r="4110">
          <cell r="A4110">
            <v>8521443</v>
          </cell>
          <cell r="B4110">
            <v>0</v>
          </cell>
        </row>
        <row r="4111">
          <cell r="A4111">
            <v>8521458</v>
          </cell>
          <cell r="B4111">
            <v>0</v>
          </cell>
        </row>
        <row r="4112">
          <cell r="A4112">
            <v>8521472</v>
          </cell>
          <cell r="B4112">
            <v>0</v>
          </cell>
        </row>
        <row r="4113">
          <cell r="A4113">
            <v>8521498</v>
          </cell>
          <cell r="B4113">
            <v>0</v>
          </cell>
        </row>
        <row r="4114">
          <cell r="A4114">
            <v>8521551</v>
          </cell>
          <cell r="B4114">
            <v>0</v>
          </cell>
        </row>
        <row r="4115">
          <cell r="A4115">
            <v>8521660</v>
          </cell>
          <cell r="B4115">
            <v>0</v>
          </cell>
        </row>
        <row r="4116">
          <cell r="A4116">
            <v>8521674</v>
          </cell>
          <cell r="B4116">
            <v>0</v>
          </cell>
        </row>
        <row r="4117">
          <cell r="A4117">
            <v>8522011</v>
          </cell>
          <cell r="B4117">
            <v>0</v>
          </cell>
        </row>
        <row r="4118">
          <cell r="A4118">
            <v>8522012</v>
          </cell>
          <cell r="B4118">
            <v>4</v>
          </cell>
        </row>
        <row r="4119">
          <cell r="A4119">
            <v>8522030</v>
          </cell>
          <cell r="B4119">
            <v>289</v>
          </cell>
        </row>
        <row r="4120">
          <cell r="A4120">
            <v>8522101</v>
          </cell>
          <cell r="B4120">
            <v>0</v>
          </cell>
        </row>
        <row r="4121">
          <cell r="A4121">
            <v>8522999</v>
          </cell>
          <cell r="B4121">
            <v>290</v>
          </cell>
        </row>
        <row r="4122">
          <cell r="A4122">
            <v>8523071</v>
          </cell>
          <cell r="B4122">
            <v>0</v>
          </cell>
        </row>
        <row r="4123">
          <cell r="A4123">
            <v>8525001</v>
          </cell>
          <cell r="B4123">
            <v>0</v>
          </cell>
        </row>
        <row r="4124">
          <cell r="A4124">
            <v>8525576</v>
          </cell>
          <cell r="B4124">
            <v>236</v>
          </cell>
        </row>
        <row r="4125">
          <cell r="A4125">
            <v>8525999</v>
          </cell>
          <cell r="B4125">
            <v>37</v>
          </cell>
        </row>
        <row r="4126">
          <cell r="A4126">
            <v>8612002</v>
          </cell>
          <cell r="B4126">
            <v>0</v>
          </cell>
        </row>
        <row r="4127">
          <cell r="A4127">
            <v>8612006</v>
          </cell>
          <cell r="B4127">
            <v>0</v>
          </cell>
        </row>
        <row r="4128">
          <cell r="A4128">
            <v>8612051</v>
          </cell>
          <cell r="B4128">
            <v>0</v>
          </cell>
        </row>
        <row r="4129">
          <cell r="A4129">
            <v>8612052</v>
          </cell>
          <cell r="B4129">
            <v>0</v>
          </cell>
        </row>
        <row r="4130">
          <cell r="A4130">
            <v>8612053</v>
          </cell>
          <cell r="B4130">
            <v>0</v>
          </cell>
        </row>
        <row r="4131">
          <cell r="A4131">
            <v>8612054</v>
          </cell>
          <cell r="B4131">
            <v>0</v>
          </cell>
        </row>
        <row r="4132">
          <cell r="A4132">
            <v>8612055</v>
          </cell>
          <cell r="B4132">
            <v>0</v>
          </cell>
        </row>
        <row r="4133">
          <cell r="A4133">
            <v>8612080</v>
          </cell>
          <cell r="B4133">
            <v>0</v>
          </cell>
        </row>
        <row r="4134">
          <cell r="A4134">
            <v>861208009</v>
          </cell>
          <cell r="B4134">
            <v>2</v>
          </cell>
        </row>
        <row r="4135">
          <cell r="A4135">
            <v>861208020</v>
          </cell>
          <cell r="B4135">
            <v>0</v>
          </cell>
        </row>
        <row r="4136">
          <cell r="A4136">
            <v>861208022</v>
          </cell>
          <cell r="B4136">
            <v>2</v>
          </cell>
        </row>
        <row r="4137">
          <cell r="A4137">
            <v>8612093</v>
          </cell>
          <cell r="B4137">
            <v>0</v>
          </cell>
        </row>
        <row r="4138">
          <cell r="A4138">
            <v>861209306</v>
          </cell>
          <cell r="B4138">
            <v>2</v>
          </cell>
        </row>
        <row r="4139">
          <cell r="A4139">
            <v>861209318</v>
          </cell>
          <cell r="B4139">
            <v>3</v>
          </cell>
        </row>
        <row r="4140">
          <cell r="A4140">
            <v>8612101</v>
          </cell>
          <cell r="B4140">
            <v>0</v>
          </cell>
        </row>
        <row r="4141">
          <cell r="A4141">
            <v>8612300</v>
          </cell>
          <cell r="B4141">
            <v>0</v>
          </cell>
        </row>
        <row r="4142">
          <cell r="A4142">
            <v>8612416</v>
          </cell>
          <cell r="B4142">
            <v>0</v>
          </cell>
        </row>
        <row r="4143">
          <cell r="A4143">
            <v>8612418</v>
          </cell>
          <cell r="B4143">
            <v>266</v>
          </cell>
        </row>
        <row r="4144">
          <cell r="A4144">
            <v>8612420</v>
          </cell>
          <cell r="B4144">
            <v>0</v>
          </cell>
        </row>
        <row r="4145">
          <cell r="A4145">
            <v>8612462</v>
          </cell>
          <cell r="B4145">
            <v>0</v>
          </cell>
        </row>
        <row r="4146">
          <cell r="A4146">
            <v>8612468</v>
          </cell>
          <cell r="B4146">
            <v>0</v>
          </cell>
        </row>
        <row r="4147">
          <cell r="A4147">
            <v>8612500</v>
          </cell>
          <cell r="B4147">
            <v>0</v>
          </cell>
        </row>
        <row r="4148">
          <cell r="A4148">
            <v>8612523</v>
          </cell>
          <cell r="B4148">
            <v>2</v>
          </cell>
        </row>
        <row r="4149">
          <cell r="A4149">
            <v>8612600</v>
          </cell>
          <cell r="B4149">
            <v>1</v>
          </cell>
        </row>
        <row r="4150">
          <cell r="A4150">
            <v>8612793</v>
          </cell>
          <cell r="B4150">
            <v>0</v>
          </cell>
        </row>
        <row r="4151">
          <cell r="A4151">
            <v>8612794</v>
          </cell>
          <cell r="B4151">
            <v>0</v>
          </cell>
        </row>
        <row r="4152">
          <cell r="A4152">
            <v>8614014</v>
          </cell>
          <cell r="B4152">
            <v>0</v>
          </cell>
        </row>
        <row r="4153">
          <cell r="A4153">
            <v>8614015</v>
          </cell>
          <cell r="B4153">
            <v>0</v>
          </cell>
        </row>
        <row r="4154">
          <cell r="A4154">
            <v>8676004</v>
          </cell>
          <cell r="B4154">
            <v>0</v>
          </cell>
        </row>
        <row r="4155">
          <cell r="A4155">
            <v>8686003</v>
          </cell>
          <cell r="B4155">
            <v>0</v>
          </cell>
        </row>
        <row r="4156">
          <cell r="A4156">
            <v>8686010</v>
          </cell>
          <cell r="B4156">
            <v>0</v>
          </cell>
        </row>
        <row r="4157">
          <cell r="A4157">
            <v>8686070</v>
          </cell>
          <cell r="B4157">
            <v>0</v>
          </cell>
        </row>
        <row r="4158">
          <cell r="A4158">
            <v>8701000</v>
          </cell>
          <cell r="B4158">
            <v>5</v>
          </cell>
        </row>
        <row r="4159">
          <cell r="A4159">
            <v>8701001</v>
          </cell>
          <cell r="B4159">
            <v>0</v>
          </cell>
        </row>
        <row r="4160">
          <cell r="A4160">
            <v>8701033100</v>
          </cell>
          <cell r="B4160">
            <v>2</v>
          </cell>
        </row>
        <row r="4161">
          <cell r="A4161">
            <v>8701033105</v>
          </cell>
          <cell r="B4161">
            <v>0</v>
          </cell>
        </row>
        <row r="4162">
          <cell r="A4162">
            <v>8701033110</v>
          </cell>
          <cell r="B4162">
            <v>0</v>
          </cell>
        </row>
        <row r="4163">
          <cell r="A4163">
            <v>8701033115</v>
          </cell>
          <cell r="B4163">
            <v>0</v>
          </cell>
        </row>
        <row r="4164">
          <cell r="A4164">
            <v>8701033120</v>
          </cell>
          <cell r="B4164">
            <v>0</v>
          </cell>
        </row>
        <row r="4165">
          <cell r="A4165">
            <v>8701033125</v>
          </cell>
          <cell r="B4165">
            <v>0</v>
          </cell>
        </row>
        <row r="4166">
          <cell r="A4166">
            <v>8701033130</v>
          </cell>
          <cell r="B4166">
            <v>0</v>
          </cell>
        </row>
        <row r="4167">
          <cell r="A4167">
            <v>8701033135</v>
          </cell>
          <cell r="B4167">
            <v>0</v>
          </cell>
        </row>
        <row r="4168">
          <cell r="A4168">
            <v>8701033140</v>
          </cell>
          <cell r="B4168">
            <v>0</v>
          </cell>
        </row>
        <row r="4169">
          <cell r="A4169">
            <v>870103370</v>
          </cell>
          <cell r="B4169">
            <v>0</v>
          </cell>
        </row>
        <row r="4170">
          <cell r="A4170">
            <v>870103375</v>
          </cell>
          <cell r="B4170">
            <v>0</v>
          </cell>
        </row>
        <row r="4171">
          <cell r="A4171">
            <v>870103380</v>
          </cell>
          <cell r="B4171">
            <v>2</v>
          </cell>
        </row>
        <row r="4172">
          <cell r="A4172">
            <v>870103385</v>
          </cell>
          <cell r="B4172">
            <v>2</v>
          </cell>
        </row>
        <row r="4173">
          <cell r="A4173">
            <v>870103390</v>
          </cell>
          <cell r="B4173">
            <v>4</v>
          </cell>
        </row>
        <row r="4174">
          <cell r="A4174">
            <v>870103395</v>
          </cell>
          <cell r="B4174">
            <v>4</v>
          </cell>
        </row>
        <row r="4175">
          <cell r="A4175">
            <v>8701038</v>
          </cell>
          <cell r="B4175">
            <v>9</v>
          </cell>
        </row>
        <row r="4176">
          <cell r="A4176">
            <v>870103806</v>
          </cell>
          <cell r="B4176">
            <v>1</v>
          </cell>
        </row>
        <row r="4177">
          <cell r="A4177">
            <v>870103809</v>
          </cell>
          <cell r="B4177">
            <v>9</v>
          </cell>
        </row>
        <row r="4178">
          <cell r="A4178">
            <v>8701090</v>
          </cell>
          <cell r="B4178">
            <v>0</v>
          </cell>
        </row>
        <row r="4179">
          <cell r="A4179">
            <v>870109000</v>
          </cell>
          <cell r="B4179">
            <v>0</v>
          </cell>
        </row>
        <row r="4180">
          <cell r="A4180">
            <v>870109001</v>
          </cell>
          <cell r="B4180">
            <v>0</v>
          </cell>
        </row>
        <row r="4181">
          <cell r="A4181">
            <v>870109002</v>
          </cell>
          <cell r="B4181">
            <v>1</v>
          </cell>
        </row>
        <row r="4182">
          <cell r="A4182">
            <v>870109003</v>
          </cell>
          <cell r="B4182">
            <v>0</v>
          </cell>
        </row>
        <row r="4183">
          <cell r="A4183">
            <v>870109004</v>
          </cell>
          <cell r="B4183">
            <v>2</v>
          </cell>
        </row>
        <row r="4184">
          <cell r="A4184">
            <v>870109005</v>
          </cell>
          <cell r="B4184">
            <v>0</v>
          </cell>
        </row>
        <row r="4185">
          <cell r="A4185">
            <v>870109006</v>
          </cell>
          <cell r="B4185">
            <v>0</v>
          </cell>
        </row>
        <row r="4186">
          <cell r="A4186">
            <v>8701092</v>
          </cell>
          <cell r="B4186">
            <v>0</v>
          </cell>
        </row>
        <row r="4187">
          <cell r="A4187">
            <v>870109200</v>
          </cell>
          <cell r="B4187">
            <v>0</v>
          </cell>
        </row>
        <row r="4188">
          <cell r="A4188">
            <v>870109201</v>
          </cell>
          <cell r="B4188">
            <v>0</v>
          </cell>
        </row>
        <row r="4189">
          <cell r="A4189">
            <v>870109202</v>
          </cell>
          <cell r="B4189">
            <v>4</v>
          </cell>
        </row>
        <row r="4190">
          <cell r="A4190">
            <v>870109203</v>
          </cell>
          <cell r="B4190">
            <v>4</v>
          </cell>
        </row>
        <row r="4191">
          <cell r="A4191">
            <v>870109204</v>
          </cell>
          <cell r="B4191">
            <v>13</v>
          </cell>
        </row>
        <row r="4192">
          <cell r="A4192">
            <v>870109205</v>
          </cell>
          <cell r="B4192">
            <v>0</v>
          </cell>
        </row>
        <row r="4193">
          <cell r="A4193">
            <v>870109206</v>
          </cell>
          <cell r="B4193">
            <v>2</v>
          </cell>
        </row>
        <row r="4194">
          <cell r="A4194">
            <v>8701093</v>
          </cell>
          <cell r="B4194">
            <v>0</v>
          </cell>
        </row>
        <row r="4195">
          <cell r="A4195">
            <v>870109300</v>
          </cell>
          <cell r="B4195">
            <v>0</v>
          </cell>
        </row>
        <row r="4196">
          <cell r="A4196">
            <v>870109301</v>
          </cell>
          <cell r="B4196">
            <v>0</v>
          </cell>
        </row>
        <row r="4197">
          <cell r="A4197">
            <v>870109302</v>
          </cell>
          <cell r="B4197">
            <v>2</v>
          </cell>
        </row>
        <row r="4198">
          <cell r="A4198">
            <v>870109303</v>
          </cell>
          <cell r="B4198">
            <v>6</v>
          </cell>
        </row>
        <row r="4199">
          <cell r="A4199">
            <v>870109304</v>
          </cell>
          <cell r="B4199">
            <v>0</v>
          </cell>
        </row>
        <row r="4200">
          <cell r="A4200">
            <v>870109305</v>
          </cell>
          <cell r="B4200">
            <v>4</v>
          </cell>
        </row>
        <row r="4201">
          <cell r="A4201">
            <v>870109306</v>
          </cell>
          <cell r="B4201">
            <v>0</v>
          </cell>
        </row>
        <row r="4202">
          <cell r="A4202">
            <v>8701200</v>
          </cell>
          <cell r="B4202">
            <v>1</v>
          </cell>
        </row>
        <row r="4203">
          <cell r="A4203">
            <v>8701214</v>
          </cell>
          <cell r="B4203">
            <v>33</v>
          </cell>
        </row>
        <row r="4204">
          <cell r="A4204">
            <v>870121400</v>
          </cell>
          <cell r="B4204">
            <v>0</v>
          </cell>
        </row>
        <row r="4205">
          <cell r="A4205">
            <v>870121401</v>
          </cell>
          <cell r="B4205">
            <v>0</v>
          </cell>
        </row>
        <row r="4206">
          <cell r="A4206">
            <v>870121402</v>
          </cell>
          <cell r="B4206">
            <v>0</v>
          </cell>
        </row>
        <row r="4207">
          <cell r="A4207">
            <v>870121403</v>
          </cell>
          <cell r="B4207">
            <v>0</v>
          </cell>
        </row>
        <row r="4208">
          <cell r="A4208">
            <v>870121404</v>
          </cell>
          <cell r="B4208">
            <v>0</v>
          </cell>
        </row>
        <row r="4209">
          <cell r="A4209">
            <v>870121405</v>
          </cell>
          <cell r="B4209">
            <v>0</v>
          </cell>
        </row>
        <row r="4210">
          <cell r="A4210">
            <v>870121406</v>
          </cell>
          <cell r="B4210">
            <v>0</v>
          </cell>
        </row>
        <row r="4211">
          <cell r="A4211">
            <v>8701216</v>
          </cell>
          <cell r="B4211">
            <v>0</v>
          </cell>
        </row>
        <row r="4212">
          <cell r="A4212">
            <v>8701350</v>
          </cell>
          <cell r="B4212">
            <v>0</v>
          </cell>
        </row>
        <row r="4213">
          <cell r="A4213">
            <v>8701494</v>
          </cell>
          <cell r="B4213">
            <v>40</v>
          </cell>
        </row>
        <row r="4214">
          <cell r="A4214">
            <v>8701495</v>
          </cell>
          <cell r="B4214">
            <v>549</v>
          </cell>
        </row>
        <row r="4215">
          <cell r="A4215">
            <v>8701500</v>
          </cell>
          <cell r="B4215">
            <v>248</v>
          </cell>
        </row>
        <row r="4216">
          <cell r="A4216">
            <v>8701541</v>
          </cell>
          <cell r="B4216">
            <v>236</v>
          </cell>
        </row>
        <row r="4217">
          <cell r="A4217">
            <v>8701542</v>
          </cell>
          <cell r="B4217">
            <v>456</v>
          </cell>
        </row>
        <row r="4218">
          <cell r="A4218">
            <v>870154200</v>
          </cell>
          <cell r="B4218">
            <v>0</v>
          </cell>
        </row>
        <row r="4219">
          <cell r="A4219">
            <v>870154201</v>
          </cell>
          <cell r="B4219">
            <v>0</v>
          </cell>
        </row>
        <row r="4220">
          <cell r="A4220">
            <v>870154202</v>
          </cell>
          <cell r="B4220">
            <v>0</v>
          </cell>
        </row>
        <row r="4221">
          <cell r="A4221">
            <v>870154203</v>
          </cell>
          <cell r="B4221">
            <v>0</v>
          </cell>
        </row>
        <row r="4222">
          <cell r="A4222">
            <v>870154204</v>
          </cell>
          <cell r="B4222">
            <v>0</v>
          </cell>
        </row>
        <row r="4223">
          <cell r="A4223">
            <v>870154205</v>
          </cell>
          <cell r="B4223">
            <v>0</v>
          </cell>
        </row>
        <row r="4224">
          <cell r="A4224">
            <v>870154206</v>
          </cell>
          <cell r="B4224">
            <v>0</v>
          </cell>
        </row>
        <row r="4225">
          <cell r="A4225">
            <v>8701575</v>
          </cell>
          <cell r="B4225">
            <v>135</v>
          </cell>
        </row>
        <row r="4226">
          <cell r="A4226">
            <v>870157603</v>
          </cell>
          <cell r="B4226">
            <v>0</v>
          </cell>
        </row>
        <row r="4227">
          <cell r="A4227">
            <v>870157606</v>
          </cell>
          <cell r="B4227">
            <v>0</v>
          </cell>
        </row>
        <row r="4228">
          <cell r="A4228">
            <v>870157609</v>
          </cell>
          <cell r="B4228">
            <v>376</v>
          </cell>
        </row>
        <row r="4229">
          <cell r="A4229">
            <v>8701652</v>
          </cell>
          <cell r="B4229">
            <v>15</v>
          </cell>
        </row>
        <row r="4230">
          <cell r="A4230">
            <v>8701653</v>
          </cell>
          <cell r="B4230">
            <v>18</v>
          </cell>
        </row>
        <row r="4231">
          <cell r="A4231">
            <v>8701655</v>
          </cell>
          <cell r="B4231">
            <v>1</v>
          </cell>
        </row>
        <row r="4232">
          <cell r="A4232">
            <v>8701735100</v>
          </cell>
          <cell r="B4232">
            <v>19</v>
          </cell>
        </row>
        <row r="4233">
          <cell r="A4233">
            <v>8701735105</v>
          </cell>
          <cell r="B4233">
            <v>13</v>
          </cell>
        </row>
        <row r="4234">
          <cell r="A4234">
            <v>8701735110</v>
          </cell>
          <cell r="B4234">
            <v>11</v>
          </cell>
        </row>
        <row r="4235">
          <cell r="A4235">
            <v>8701735115</v>
          </cell>
          <cell r="B4235">
            <v>4</v>
          </cell>
        </row>
        <row r="4236">
          <cell r="A4236">
            <v>8701735120</v>
          </cell>
          <cell r="B4236">
            <v>1</v>
          </cell>
        </row>
        <row r="4237">
          <cell r="A4237">
            <v>8701735125</v>
          </cell>
          <cell r="B4237">
            <v>0</v>
          </cell>
        </row>
        <row r="4238">
          <cell r="A4238">
            <v>8701735130</v>
          </cell>
          <cell r="B4238">
            <v>1</v>
          </cell>
        </row>
        <row r="4239">
          <cell r="A4239">
            <v>8701735135</v>
          </cell>
          <cell r="B4239">
            <v>0</v>
          </cell>
        </row>
        <row r="4240">
          <cell r="A4240">
            <v>8701735140</v>
          </cell>
          <cell r="B4240">
            <v>0</v>
          </cell>
        </row>
        <row r="4241">
          <cell r="A4241">
            <v>870173570</v>
          </cell>
          <cell r="B4241">
            <v>0</v>
          </cell>
        </row>
        <row r="4242">
          <cell r="A4242">
            <v>870173575</v>
          </cell>
          <cell r="B4242">
            <v>0</v>
          </cell>
        </row>
        <row r="4243">
          <cell r="A4243">
            <v>870173580</v>
          </cell>
          <cell r="B4243">
            <v>0</v>
          </cell>
        </row>
        <row r="4244">
          <cell r="A4244">
            <v>870173585</v>
          </cell>
          <cell r="B4244">
            <v>0</v>
          </cell>
        </row>
        <row r="4245">
          <cell r="A4245">
            <v>870173590</v>
          </cell>
          <cell r="B4245">
            <v>0</v>
          </cell>
        </row>
        <row r="4246">
          <cell r="A4246">
            <v>870173595</v>
          </cell>
          <cell r="B4246">
            <v>1</v>
          </cell>
        </row>
        <row r="4247">
          <cell r="A4247">
            <v>8701741</v>
          </cell>
          <cell r="B4247">
            <v>8</v>
          </cell>
        </row>
        <row r="4248">
          <cell r="A4248">
            <v>8701800</v>
          </cell>
          <cell r="B4248">
            <v>1</v>
          </cell>
        </row>
        <row r="4249">
          <cell r="A4249">
            <v>8701999100</v>
          </cell>
          <cell r="B4249">
            <v>-2</v>
          </cell>
        </row>
        <row r="4250">
          <cell r="A4250">
            <v>8701999105</v>
          </cell>
          <cell r="B4250">
            <v>0</v>
          </cell>
        </row>
        <row r="4251">
          <cell r="A4251">
            <v>8701999110</v>
          </cell>
          <cell r="B4251">
            <v>0</v>
          </cell>
        </row>
        <row r="4252">
          <cell r="A4252">
            <v>8701999115</v>
          </cell>
          <cell r="B4252">
            <v>1</v>
          </cell>
        </row>
        <row r="4253">
          <cell r="A4253">
            <v>8701999120</v>
          </cell>
          <cell r="B4253">
            <v>31</v>
          </cell>
        </row>
        <row r="4254">
          <cell r="A4254">
            <v>8701999125</v>
          </cell>
          <cell r="B4254">
            <v>0</v>
          </cell>
        </row>
        <row r="4255">
          <cell r="A4255">
            <v>8701999130</v>
          </cell>
          <cell r="B4255">
            <v>0</v>
          </cell>
        </row>
        <row r="4256">
          <cell r="A4256">
            <v>8701999135</v>
          </cell>
          <cell r="B4256">
            <v>1</v>
          </cell>
        </row>
        <row r="4257">
          <cell r="A4257">
            <v>8701999140</v>
          </cell>
          <cell r="B4257">
            <v>0</v>
          </cell>
        </row>
        <row r="4258">
          <cell r="A4258">
            <v>8701999145</v>
          </cell>
          <cell r="B4258">
            <v>0</v>
          </cell>
        </row>
        <row r="4259">
          <cell r="A4259">
            <v>8701999150</v>
          </cell>
          <cell r="B4259">
            <v>0</v>
          </cell>
        </row>
        <row r="4260">
          <cell r="A4260">
            <v>870199960</v>
          </cell>
          <cell r="B4260">
            <v>0</v>
          </cell>
        </row>
        <row r="4261">
          <cell r="A4261">
            <v>870199965</v>
          </cell>
          <cell r="B4261">
            <v>0</v>
          </cell>
        </row>
        <row r="4262">
          <cell r="A4262">
            <v>870199970</v>
          </cell>
          <cell r="B4262">
            <v>1</v>
          </cell>
        </row>
        <row r="4263">
          <cell r="A4263">
            <v>870199975</v>
          </cell>
          <cell r="B4263">
            <v>0</v>
          </cell>
        </row>
        <row r="4264">
          <cell r="A4264">
            <v>870199980</v>
          </cell>
          <cell r="B4264">
            <v>1</v>
          </cell>
        </row>
        <row r="4265">
          <cell r="A4265">
            <v>870199985</v>
          </cell>
          <cell r="B4265">
            <v>0</v>
          </cell>
        </row>
        <row r="4266">
          <cell r="A4266">
            <v>870199990</v>
          </cell>
          <cell r="B4266">
            <v>0</v>
          </cell>
        </row>
        <row r="4267">
          <cell r="A4267">
            <v>870199995</v>
          </cell>
          <cell r="B4267">
            <v>0</v>
          </cell>
        </row>
        <row r="4268">
          <cell r="A4268">
            <v>8702661</v>
          </cell>
          <cell r="B4268">
            <v>5</v>
          </cell>
        </row>
        <row r="4269">
          <cell r="A4269">
            <v>8702668</v>
          </cell>
          <cell r="B4269">
            <v>0</v>
          </cell>
        </row>
        <row r="4270">
          <cell r="A4270">
            <v>8703004</v>
          </cell>
          <cell r="B4270">
            <v>7</v>
          </cell>
        </row>
        <row r="4271">
          <cell r="A4271">
            <v>8703017</v>
          </cell>
          <cell r="B4271">
            <v>0</v>
          </cell>
        </row>
        <row r="4272">
          <cell r="A4272">
            <v>8703018</v>
          </cell>
          <cell r="B4272">
            <v>9</v>
          </cell>
        </row>
        <row r="4273">
          <cell r="A4273">
            <v>8703020</v>
          </cell>
          <cell r="B4273">
            <v>0</v>
          </cell>
        </row>
        <row r="4274">
          <cell r="A4274">
            <v>8703036</v>
          </cell>
          <cell r="B4274">
            <v>10</v>
          </cell>
        </row>
        <row r="4275">
          <cell r="A4275">
            <v>870303600</v>
          </cell>
          <cell r="B4275">
            <v>0</v>
          </cell>
        </row>
        <row r="4276">
          <cell r="A4276">
            <v>870303601</v>
          </cell>
          <cell r="B4276">
            <v>0</v>
          </cell>
        </row>
        <row r="4277">
          <cell r="A4277">
            <v>870303602</v>
          </cell>
          <cell r="B4277">
            <v>0</v>
          </cell>
        </row>
        <row r="4278">
          <cell r="A4278">
            <v>8703038</v>
          </cell>
          <cell r="B4278">
            <v>10</v>
          </cell>
        </row>
        <row r="4279">
          <cell r="A4279">
            <v>870303800</v>
          </cell>
          <cell r="B4279">
            <v>3</v>
          </cell>
        </row>
        <row r="4280">
          <cell r="A4280">
            <v>870303801</v>
          </cell>
          <cell r="B4280">
            <v>2</v>
          </cell>
        </row>
        <row r="4281">
          <cell r="A4281">
            <v>870303802</v>
          </cell>
          <cell r="B4281">
            <v>2</v>
          </cell>
        </row>
        <row r="4282">
          <cell r="A4282">
            <v>8703041</v>
          </cell>
          <cell r="B4282">
            <v>5</v>
          </cell>
        </row>
        <row r="4283">
          <cell r="A4283">
            <v>870304100</v>
          </cell>
          <cell r="B4283">
            <v>0</v>
          </cell>
        </row>
        <row r="4284">
          <cell r="A4284">
            <v>870304101</v>
          </cell>
          <cell r="B4284">
            <v>0</v>
          </cell>
        </row>
        <row r="4285">
          <cell r="A4285">
            <v>870304102</v>
          </cell>
          <cell r="B4285">
            <v>0</v>
          </cell>
        </row>
        <row r="4286">
          <cell r="A4286">
            <v>8703042</v>
          </cell>
          <cell r="B4286">
            <v>16</v>
          </cell>
        </row>
        <row r="4287">
          <cell r="A4287">
            <v>8703047</v>
          </cell>
          <cell r="B4287">
            <v>17</v>
          </cell>
        </row>
        <row r="4288">
          <cell r="A4288">
            <v>8703051</v>
          </cell>
          <cell r="B4288">
            <v>12</v>
          </cell>
        </row>
        <row r="4289">
          <cell r="A4289">
            <v>8703053</v>
          </cell>
          <cell r="B4289">
            <v>0</v>
          </cell>
        </row>
        <row r="4290">
          <cell r="A4290">
            <v>8703099</v>
          </cell>
          <cell r="B4290">
            <v>0</v>
          </cell>
        </row>
        <row r="4291">
          <cell r="A4291">
            <v>8703102</v>
          </cell>
          <cell r="B4291">
            <v>11</v>
          </cell>
        </row>
        <row r="4292">
          <cell r="A4292">
            <v>8703103</v>
          </cell>
          <cell r="B4292">
            <v>1</v>
          </cell>
        </row>
        <row r="4293">
          <cell r="A4293">
            <v>8703104</v>
          </cell>
          <cell r="B4293">
            <v>0</v>
          </cell>
        </row>
        <row r="4294">
          <cell r="A4294">
            <v>8703105</v>
          </cell>
          <cell r="B4294">
            <v>0</v>
          </cell>
        </row>
        <row r="4295">
          <cell r="A4295">
            <v>8703106</v>
          </cell>
          <cell r="B4295">
            <v>2</v>
          </cell>
        </row>
        <row r="4296">
          <cell r="A4296">
            <v>8703107</v>
          </cell>
          <cell r="B4296">
            <v>2</v>
          </cell>
        </row>
        <row r="4297">
          <cell r="A4297">
            <v>8703108</v>
          </cell>
          <cell r="B4297">
            <v>2</v>
          </cell>
        </row>
        <row r="4298">
          <cell r="A4298">
            <v>8703110</v>
          </cell>
          <cell r="B4298">
            <v>9</v>
          </cell>
        </row>
        <row r="4299">
          <cell r="A4299">
            <v>8703111</v>
          </cell>
          <cell r="B4299">
            <v>1</v>
          </cell>
        </row>
        <row r="4300">
          <cell r="A4300">
            <v>8703112</v>
          </cell>
          <cell r="B4300">
            <v>1</v>
          </cell>
        </row>
        <row r="4301">
          <cell r="A4301">
            <v>8703113</v>
          </cell>
          <cell r="B4301">
            <v>1</v>
          </cell>
        </row>
        <row r="4302">
          <cell r="A4302">
            <v>8703120</v>
          </cell>
          <cell r="B4302">
            <v>0</v>
          </cell>
        </row>
        <row r="4303">
          <cell r="A4303">
            <v>8703140</v>
          </cell>
          <cell r="B4303">
            <v>9</v>
          </cell>
        </row>
        <row r="4304">
          <cell r="A4304">
            <v>8703150</v>
          </cell>
          <cell r="B4304">
            <v>2</v>
          </cell>
        </row>
        <row r="4305">
          <cell r="A4305">
            <v>8703151</v>
          </cell>
          <cell r="B4305">
            <v>11</v>
          </cell>
        </row>
        <row r="4306">
          <cell r="A4306">
            <v>8703152</v>
          </cell>
          <cell r="B4306">
            <v>7</v>
          </cell>
        </row>
        <row r="4307">
          <cell r="A4307">
            <v>8703157</v>
          </cell>
          <cell r="B4307">
            <v>3</v>
          </cell>
        </row>
        <row r="4308">
          <cell r="A4308">
            <v>8703162</v>
          </cell>
          <cell r="B4308">
            <v>1</v>
          </cell>
        </row>
        <row r="4309">
          <cell r="A4309">
            <v>8703197</v>
          </cell>
          <cell r="B4309">
            <v>118</v>
          </cell>
        </row>
        <row r="4310">
          <cell r="A4310">
            <v>8703200</v>
          </cell>
          <cell r="B4310">
            <v>20</v>
          </cell>
        </row>
        <row r="4311">
          <cell r="A4311">
            <v>8703205</v>
          </cell>
          <cell r="B4311">
            <v>29</v>
          </cell>
        </row>
        <row r="4312">
          <cell r="A4312">
            <v>8703206</v>
          </cell>
          <cell r="B4312">
            <v>23</v>
          </cell>
        </row>
        <row r="4313">
          <cell r="A4313">
            <v>8703207</v>
          </cell>
          <cell r="B4313">
            <v>3</v>
          </cell>
        </row>
        <row r="4314">
          <cell r="A4314">
            <v>8703208</v>
          </cell>
          <cell r="B4314">
            <v>37</v>
          </cell>
        </row>
        <row r="4315">
          <cell r="A4315">
            <v>8703240</v>
          </cell>
          <cell r="B4315">
            <v>2</v>
          </cell>
        </row>
        <row r="4316">
          <cell r="A4316">
            <v>8703241</v>
          </cell>
          <cell r="B4316">
            <v>0</v>
          </cell>
        </row>
        <row r="4317">
          <cell r="A4317">
            <v>8703245</v>
          </cell>
          <cell r="B4317">
            <v>2</v>
          </cell>
        </row>
        <row r="4318">
          <cell r="A4318">
            <v>8703250</v>
          </cell>
          <cell r="B4318">
            <v>1</v>
          </cell>
        </row>
        <row r="4319">
          <cell r="A4319">
            <v>8703252</v>
          </cell>
          <cell r="B4319">
            <v>1</v>
          </cell>
        </row>
        <row r="4320">
          <cell r="A4320">
            <v>8703300</v>
          </cell>
          <cell r="B4320">
            <v>110</v>
          </cell>
        </row>
        <row r="4321">
          <cell r="A4321">
            <v>8703376</v>
          </cell>
          <cell r="B4321">
            <v>10</v>
          </cell>
        </row>
        <row r="4322">
          <cell r="A4322">
            <v>8703500</v>
          </cell>
          <cell r="B4322">
            <v>45</v>
          </cell>
        </row>
        <row r="4323">
          <cell r="A4323">
            <v>8703502</v>
          </cell>
          <cell r="B4323">
            <v>0</v>
          </cell>
        </row>
        <row r="4324">
          <cell r="A4324">
            <v>870350400</v>
          </cell>
          <cell r="B4324">
            <v>3</v>
          </cell>
        </row>
        <row r="4325">
          <cell r="A4325">
            <v>870350401</v>
          </cell>
          <cell r="B4325">
            <v>7</v>
          </cell>
        </row>
        <row r="4326">
          <cell r="A4326">
            <v>8703506</v>
          </cell>
          <cell r="B4326">
            <v>0</v>
          </cell>
        </row>
        <row r="4327">
          <cell r="A4327">
            <v>870350601</v>
          </cell>
          <cell r="B4327">
            <v>1</v>
          </cell>
        </row>
        <row r="4328">
          <cell r="A4328">
            <v>8703509</v>
          </cell>
          <cell r="B4328">
            <v>3</v>
          </cell>
        </row>
        <row r="4329">
          <cell r="A4329">
            <v>8703510</v>
          </cell>
          <cell r="B4329">
            <v>0</v>
          </cell>
        </row>
        <row r="4330">
          <cell r="A4330">
            <v>8703550</v>
          </cell>
          <cell r="B4330">
            <v>0</v>
          </cell>
        </row>
        <row r="4331">
          <cell r="A4331">
            <v>8703553</v>
          </cell>
          <cell r="B4331">
            <v>0</v>
          </cell>
        </row>
        <row r="4332">
          <cell r="A4332">
            <v>8703555</v>
          </cell>
          <cell r="B4332">
            <v>4</v>
          </cell>
        </row>
        <row r="4333">
          <cell r="A4333">
            <v>8703557</v>
          </cell>
          <cell r="B4333">
            <v>1</v>
          </cell>
        </row>
        <row r="4334">
          <cell r="A4334">
            <v>8703570</v>
          </cell>
          <cell r="B4334">
            <v>193</v>
          </cell>
        </row>
        <row r="4335">
          <cell r="A4335">
            <v>8703573</v>
          </cell>
          <cell r="B4335">
            <v>146</v>
          </cell>
        </row>
        <row r="4336">
          <cell r="A4336">
            <v>8703601</v>
          </cell>
          <cell r="B4336">
            <v>14</v>
          </cell>
        </row>
        <row r="4337">
          <cell r="A4337">
            <v>8703604</v>
          </cell>
          <cell r="B4337">
            <v>10</v>
          </cell>
        </row>
        <row r="4338">
          <cell r="A4338">
            <v>8703615</v>
          </cell>
          <cell r="B4338">
            <v>10</v>
          </cell>
        </row>
        <row r="4339">
          <cell r="A4339">
            <v>8703619</v>
          </cell>
          <cell r="B4339">
            <v>23</v>
          </cell>
        </row>
        <row r="4340">
          <cell r="A4340">
            <v>870363711</v>
          </cell>
          <cell r="B4340">
            <v>0</v>
          </cell>
        </row>
        <row r="4341">
          <cell r="A4341">
            <v>8703641</v>
          </cell>
          <cell r="B4341">
            <v>13</v>
          </cell>
        </row>
        <row r="4342">
          <cell r="A4342">
            <v>8703656</v>
          </cell>
          <cell r="B4342">
            <v>30</v>
          </cell>
        </row>
        <row r="4343">
          <cell r="A4343">
            <v>8703658</v>
          </cell>
          <cell r="B4343">
            <v>62</v>
          </cell>
        </row>
        <row r="4344">
          <cell r="A4344">
            <v>8703660</v>
          </cell>
          <cell r="B4344">
            <v>72</v>
          </cell>
        </row>
        <row r="4345">
          <cell r="A4345">
            <v>8703662</v>
          </cell>
          <cell r="B4345">
            <v>54</v>
          </cell>
        </row>
        <row r="4346">
          <cell r="A4346">
            <v>8703665</v>
          </cell>
          <cell r="B4346">
            <v>20</v>
          </cell>
        </row>
        <row r="4347">
          <cell r="A4347">
            <v>8703667</v>
          </cell>
          <cell r="B4347">
            <v>26</v>
          </cell>
        </row>
        <row r="4348">
          <cell r="A4348">
            <v>8703669</v>
          </cell>
          <cell r="B4348">
            <v>32</v>
          </cell>
        </row>
        <row r="4349">
          <cell r="A4349">
            <v>8703671</v>
          </cell>
          <cell r="B4349">
            <v>0</v>
          </cell>
        </row>
        <row r="4350">
          <cell r="A4350">
            <v>8703679</v>
          </cell>
          <cell r="B4350">
            <v>22</v>
          </cell>
        </row>
        <row r="4351">
          <cell r="A4351">
            <v>8703681</v>
          </cell>
          <cell r="B4351">
            <v>9</v>
          </cell>
        </row>
        <row r="4352">
          <cell r="A4352">
            <v>8703699</v>
          </cell>
          <cell r="B4352">
            <v>16</v>
          </cell>
        </row>
        <row r="4353">
          <cell r="A4353">
            <v>8703702</v>
          </cell>
          <cell r="B4353">
            <v>0</v>
          </cell>
        </row>
        <row r="4354">
          <cell r="A4354">
            <v>870370200</v>
          </cell>
          <cell r="B4354">
            <v>0</v>
          </cell>
        </row>
        <row r="4355">
          <cell r="A4355">
            <v>870370201</v>
          </cell>
          <cell r="B4355">
            <v>5</v>
          </cell>
        </row>
        <row r="4356">
          <cell r="A4356">
            <v>8703703</v>
          </cell>
          <cell r="B4356">
            <v>6</v>
          </cell>
        </row>
        <row r="4357">
          <cell r="A4357">
            <v>8703707</v>
          </cell>
          <cell r="B4357">
            <v>0</v>
          </cell>
        </row>
        <row r="4358">
          <cell r="A4358">
            <v>8703779</v>
          </cell>
          <cell r="B4358">
            <v>10</v>
          </cell>
        </row>
        <row r="4359">
          <cell r="A4359">
            <v>8703800</v>
          </cell>
          <cell r="B4359">
            <v>0</v>
          </cell>
        </row>
        <row r="4360">
          <cell r="A4360">
            <v>8703810</v>
          </cell>
          <cell r="B4360">
            <v>23</v>
          </cell>
        </row>
        <row r="4361">
          <cell r="A4361">
            <v>8703811</v>
          </cell>
          <cell r="B4361">
            <v>10</v>
          </cell>
        </row>
        <row r="4362">
          <cell r="A4362">
            <v>8703812</v>
          </cell>
          <cell r="B4362">
            <v>32</v>
          </cell>
        </row>
        <row r="4363">
          <cell r="A4363">
            <v>8703900</v>
          </cell>
          <cell r="B4363">
            <v>14</v>
          </cell>
        </row>
        <row r="4364">
          <cell r="A4364">
            <v>8703925</v>
          </cell>
          <cell r="B4364">
            <v>0</v>
          </cell>
        </row>
        <row r="4365">
          <cell r="A4365">
            <v>870392500</v>
          </cell>
          <cell r="B4365">
            <v>0</v>
          </cell>
        </row>
        <row r="4366">
          <cell r="A4366">
            <v>870392501</v>
          </cell>
          <cell r="B4366">
            <v>9</v>
          </cell>
        </row>
        <row r="4367">
          <cell r="A4367">
            <v>8703926</v>
          </cell>
          <cell r="B4367">
            <v>36</v>
          </cell>
        </row>
        <row r="4368">
          <cell r="A4368">
            <v>870392600</v>
          </cell>
          <cell r="B4368">
            <v>0</v>
          </cell>
        </row>
        <row r="4369">
          <cell r="A4369">
            <v>870392601</v>
          </cell>
          <cell r="B4369">
            <v>13</v>
          </cell>
        </row>
        <row r="4370">
          <cell r="A4370">
            <v>8703955</v>
          </cell>
          <cell r="B4370">
            <v>4</v>
          </cell>
        </row>
        <row r="4371">
          <cell r="A4371">
            <v>8703956</v>
          </cell>
          <cell r="B4371">
            <v>0</v>
          </cell>
        </row>
        <row r="4372">
          <cell r="A4372">
            <v>8703958</v>
          </cell>
          <cell r="B4372">
            <v>3</v>
          </cell>
        </row>
        <row r="4373">
          <cell r="A4373">
            <v>8703960</v>
          </cell>
          <cell r="B4373">
            <v>0</v>
          </cell>
        </row>
        <row r="4374">
          <cell r="A4374">
            <v>8703962</v>
          </cell>
          <cell r="B4374">
            <v>110</v>
          </cell>
        </row>
        <row r="4375">
          <cell r="A4375">
            <v>8703987</v>
          </cell>
          <cell r="B4375">
            <v>70</v>
          </cell>
        </row>
        <row r="4376">
          <cell r="A4376">
            <v>8705001</v>
          </cell>
          <cell r="B4376">
            <v>0</v>
          </cell>
        </row>
        <row r="4377">
          <cell r="A4377">
            <v>8705002</v>
          </cell>
          <cell r="B4377">
            <v>0</v>
          </cell>
        </row>
        <row r="4378">
          <cell r="A4378">
            <v>8705003</v>
          </cell>
          <cell r="B4378">
            <v>88</v>
          </cell>
        </row>
        <row r="4379">
          <cell r="A4379">
            <v>8705008</v>
          </cell>
          <cell r="B4379">
            <v>0</v>
          </cell>
        </row>
        <row r="4380">
          <cell r="A4380">
            <v>8705011</v>
          </cell>
          <cell r="B4380">
            <v>0</v>
          </cell>
        </row>
        <row r="4381">
          <cell r="A4381">
            <v>8705018</v>
          </cell>
          <cell r="B4381">
            <v>8</v>
          </cell>
        </row>
        <row r="4382">
          <cell r="A4382">
            <v>8705019</v>
          </cell>
          <cell r="B4382">
            <v>1</v>
          </cell>
        </row>
        <row r="4383">
          <cell r="A4383">
            <v>8705037</v>
          </cell>
          <cell r="B4383">
            <v>0</v>
          </cell>
        </row>
        <row r="4384">
          <cell r="A4384">
            <v>8705038</v>
          </cell>
          <cell r="B4384">
            <v>0</v>
          </cell>
        </row>
        <row r="4385">
          <cell r="A4385">
            <v>8705072</v>
          </cell>
          <cell r="B4385">
            <v>515</v>
          </cell>
        </row>
        <row r="4386">
          <cell r="A4386">
            <v>8705075</v>
          </cell>
          <cell r="B4386">
            <v>0</v>
          </cell>
        </row>
        <row r="4387">
          <cell r="A4387">
            <v>8705100</v>
          </cell>
          <cell r="B4387">
            <v>0</v>
          </cell>
        </row>
        <row r="4388">
          <cell r="A4388">
            <v>8705113</v>
          </cell>
          <cell r="B4388">
            <v>20</v>
          </cell>
        </row>
        <row r="4389">
          <cell r="A4389">
            <v>8705225</v>
          </cell>
          <cell r="B4389">
            <v>0</v>
          </cell>
        </row>
        <row r="4390">
          <cell r="A4390">
            <v>870523300</v>
          </cell>
          <cell r="B4390">
            <v>0</v>
          </cell>
        </row>
        <row r="4391">
          <cell r="A4391">
            <v>870523301</v>
          </cell>
          <cell r="B4391">
            <v>0</v>
          </cell>
        </row>
        <row r="4392">
          <cell r="A4392">
            <v>8705370</v>
          </cell>
          <cell r="B4392">
            <v>0</v>
          </cell>
        </row>
        <row r="4393">
          <cell r="A4393">
            <v>8705450</v>
          </cell>
          <cell r="B4393">
            <v>0</v>
          </cell>
        </row>
        <row r="4394">
          <cell r="A4394">
            <v>8705459</v>
          </cell>
          <cell r="B4394">
            <v>10</v>
          </cell>
        </row>
        <row r="4395">
          <cell r="A4395">
            <v>8705550</v>
          </cell>
          <cell r="B4395">
            <v>1</v>
          </cell>
        </row>
        <row r="4396">
          <cell r="A4396">
            <v>8705551</v>
          </cell>
          <cell r="B4396">
            <v>332</v>
          </cell>
        </row>
        <row r="4397">
          <cell r="A4397">
            <v>8705552</v>
          </cell>
          <cell r="B4397">
            <v>4</v>
          </cell>
        </row>
        <row r="4398">
          <cell r="A4398">
            <v>8705553</v>
          </cell>
          <cell r="B4398">
            <v>1</v>
          </cell>
        </row>
        <row r="4399">
          <cell r="A4399">
            <v>8705554</v>
          </cell>
          <cell r="B4399">
            <v>0</v>
          </cell>
        </row>
        <row r="4400">
          <cell r="A4400">
            <v>8705555</v>
          </cell>
          <cell r="B4400">
            <v>0</v>
          </cell>
        </row>
        <row r="4401">
          <cell r="A4401">
            <v>8705556</v>
          </cell>
          <cell r="B4401">
            <v>0</v>
          </cell>
        </row>
        <row r="4402">
          <cell r="A4402">
            <v>8705568</v>
          </cell>
          <cell r="B4402">
            <v>49</v>
          </cell>
        </row>
        <row r="4403">
          <cell r="A4403">
            <v>8705586</v>
          </cell>
          <cell r="B4403">
            <v>107</v>
          </cell>
        </row>
        <row r="4404">
          <cell r="A4404">
            <v>8705661</v>
          </cell>
          <cell r="B4404">
            <v>98</v>
          </cell>
        </row>
        <row r="4405">
          <cell r="A4405">
            <v>8705683</v>
          </cell>
          <cell r="B4405">
            <v>11</v>
          </cell>
        </row>
        <row r="4406">
          <cell r="A4406">
            <v>8705749</v>
          </cell>
          <cell r="B4406">
            <v>0</v>
          </cell>
        </row>
        <row r="4407">
          <cell r="A4407">
            <v>8705750</v>
          </cell>
          <cell r="B4407">
            <v>9</v>
          </cell>
        </row>
        <row r="4408">
          <cell r="A4408">
            <v>8705861</v>
          </cell>
          <cell r="B4408">
            <v>0</v>
          </cell>
        </row>
        <row r="4409">
          <cell r="A4409">
            <v>8705913</v>
          </cell>
          <cell r="B4409">
            <v>8</v>
          </cell>
        </row>
        <row r="4410">
          <cell r="A4410">
            <v>8705914</v>
          </cell>
          <cell r="B4410">
            <v>0</v>
          </cell>
        </row>
        <row r="4411">
          <cell r="A4411">
            <v>8706002</v>
          </cell>
          <cell r="B4411">
            <v>82</v>
          </cell>
        </row>
        <row r="4412">
          <cell r="A4412">
            <v>8707000</v>
          </cell>
          <cell r="B4412">
            <v>0</v>
          </cell>
        </row>
        <row r="4413">
          <cell r="A4413">
            <v>8707023</v>
          </cell>
          <cell r="B4413">
            <v>15</v>
          </cell>
        </row>
        <row r="4414">
          <cell r="A4414">
            <v>8707024</v>
          </cell>
          <cell r="B4414">
            <v>0</v>
          </cell>
        </row>
        <row r="4415">
          <cell r="A4415">
            <v>8707026</v>
          </cell>
          <cell r="B4415">
            <v>0</v>
          </cell>
        </row>
        <row r="4416">
          <cell r="A4416">
            <v>8707113</v>
          </cell>
          <cell r="B4416">
            <v>0</v>
          </cell>
        </row>
        <row r="4417">
          <cell r="A4417">
            <v>870711300</v>
          </cell>
          <cell r="B4417">
            <v>0</v>
          </cell>
        </row>
        <row r="4418">
          <cell r="A4418">
            <v>870711301</v>
          </cell>
          <cell r="B4418">
            <v>9</v>
          </cell>
        </row>
        <row r="4419">
          <cell r="A4419">
            <v>8707117</v>
          </cell>
          <cell r="B4419">
            <v>0</v>
          </cell>
        </row>
        <row r="4420">
          <cell r="A4420">
            <v>8707381</v>
          </cell>
          <cell r="B4420">
            <v>2</v>
          </cell>
        </row>
        <row r="4421">
          <cell r="A4421">
            <v>8707509</v>
          </cell>
          <cell r="B4421">
            <v>1</v>
          </cell>
        </row>
        <row r="4422">
          <cell r="A4422">
            <v>8707550</v>
          </cell>
          <cell r="B4422">
            <v>6</v>
          </cell>
        </row>
        <row r="4423">
          <cell r="A4423">
            <v>8707552</v>
          </cell>
          <cell r="B4423">
            <v>1131</v>
          </cell>
        </row>
        <row r="4424">
          <cell r="A4424">
            <v>870755206</v>
          </cell>
          <cell r="B4424">
            <v>2</v>
          </cell>
        </row>
        <row r="4425">
          <cell r="A4425">
            <v>870755209</v>
          </cell>
          <cell r="B4425">
            <v>0</v>
          </cell>
        </row>
        <row r="4426">
          <cell r="A4426">
            <v>870755213</v>
          </cell>
          <cell r="B4426">
            <v>1</v>
          </cell>
        </row>
        <row r="4427">
          <cell r="A4427">
            <v>8707553</v>
          </cell>
          <cell r="B4427">
            <v>16</v>
          </cell>
        </row>
        <row r="4428">
          <cell r="A4428">
            <v>8707555</v>
          </cell>
          <cell r="B4428">
            <v>1</v>
          </cell>
        </row>
        <row r="4429">
          <cell r="A4429">
            <v>8707556</v>
          </cell>
          <cell r="B4429">
            <v>0</v>
          </cell>
        </row>
        <row r="4430">
          <cell r="A4430">
            <v>8707657</v>
          </cell>
          <cell r="B4430">
            <v>0</v>
          </cell>
        </row>
        <row r="4431">
          <cell r="A4431">
            <v>8707658</v>
          </cell>
          <cell r="B4431">
            <v>0</v>
          </cell>
        </row>
        <row r="4432">
          <cell r="A4432">
            <v>8707702</v>
          </cell>
          <cell r="B4432">
            <v>7</v>
          </cell>
        </row>
        <row r="4433">
          <cell r="A4433">
            <v>8707721</v>
          </cell>
          <cell r="B4433">
            <v>0</v>
          </cell>
        </row>
        <row r="4434">
          <cell r="A4434">
            <v>8707750</v>
          </cell>
          <cell r="B4434">
            <v>0</v>
          </cell>
        </row>
        <row r="4435">
          <cell r="A4435">
            <v>8707982</v>
          </cell>
          <cell r="B4435">
            <v>0</v>
          </cell>
        </row>
        <row r="4436">
          <cell r="A4436">
            <v>8708001</v>
          </cell>
          <cell r="B4436">
            <v>208</v>
          </cell>
        </row>
        <row r="4437">
          <cell r="A4437">
            <v>8708010</v>
          </cell>
          <cell r="B4437">
            <v>0</v>
          </cell>
        </row>
        <row r="4438">
          <cell r="A4438">
            <v>8708011</v>
          </cell>
          <cell r="B4438">
            <v>0</v>
          </cell>
        </row>
        <row r="4439">
          <cell r="A4439">
            <v>8708020</v>
          </cell>
          <cell r="B4439">
            <v>5</v>
          </cell>
        </row>
        <row r="4440">
          <cell r="A4440">
            <v>8708024</v>
          </cell>
          <cell r="B4440">
            <v>0</v>
          </cell>
        </row>
        <row r="4441">
          <cell r="A4441">
            <v>8708040</v>
          </cell>
          <cell r="B4441">
            <v>0</v>
          </cell>
        </row>
        <row r="4442">
          <cell r="A4442">
            <v>8708044</v>
          </cell>
          <cell r="B4442">
            <v>1</v>
          </cell>
        </row>
        <row r="4443">
          <cell r="A4443">
            <v>8708045</v>
          </cell>
          <cell r="B4443">
            <v>2</v>
          </cell>
        </row>
        <row r="4444">
          <cell r="A4444">
            <v>8708046</v>
          </cell>
          <cell r="B4444">
            <v>0</v>
          </cell>
        </row>
        <row r="4445">
          <cell r="A4445">
            <v>8708047</v>
          </cell>
          <cell r="B4445">
            <v>2</v>
          </cell>
        </row>
        <row r="4446">
          <cell r="A4446">
            <v>8708048</v>
          </cell>
          <cell r="B4446">
            <v>0</v>
          </cell>
        </row>
        <row r="4447">
          <cell r="A4447">
            <v>8708049</v>
          </cell>
          <cell r="B4447">
            <v>0</v>
          </cell>
        </row>
        <row r="4448">
          <cell r="A4448">
            <v>870805204</v>
          </cell>
          <cell r="B4448">
            <v>2</v>
          </cell>
        </row>
        <row r="4449">
          <cell r="A4449">
            <v>870805206</v>
          </cell>
          <cell r="B4449">
            <v>3</v>
          </cell>
        </row>
        <row r="4450">
          <cell r="A4450">
            <v>870805209</v>
          </cell>
          <cell r="B4450">
            <v>0</v>
          </cell>
        </row>
        <row r="4451">
          <cell r="A4451">
            <v>870805213</v>
          </cell>
          <cell r="B4451">
            <v>0</v>
          </cell>
        </row>
        <row r="4452">
          <cell r="A4452">
            <v>870805218</v>
          </cell>
          <cell r="B4452">
            <v>0</v>
          </cell>
        </row>
        <row r="4453">
          <cell r="A4453">
            <v>8708053</v>
          </cell>
          <cell r="B4453">
            <v>0</v>
          </cell>
        </row>
        <row r="4454">
          <cell r="A4454">
            <v>870805403</v>
          </cell>
          <cell r="B4454">
            <v>0</v>
          </cell>
        </row>
        <row r="4455">
          <cell r="A4455">
            <v>870805404</v>
          </cell>
          <cell r="B4455">
            <v>0</v>
          </cell>
        </row>
        <row r="4456">
          <cell r="A4456">
            <v>870805405</v>
          </cell>
          <cell r="B4456">
            <v>0</v>
          </cell>
        </row>
        <row r="4457">
          <cell r="A4457">
            <v>870805406</v>
          </cell>
          <cell r="B4457">
            <v>0</v>
          </cell>
        </row>
        <row r="4458">
          <cell r="A4458">
            <v>870805409</v>
          </cell>
          <cell r="B4458">
            <v>0</v>
          </cell>
        </row>
        <row r="4459">
          <cell r="A4459">
            <v>870805413</v>
          </cell>
          <cell r="B4459">
            <v>0</v>
          </cell>
        </row>
        <row r="4460">
          <cell r="A4460">
            <v>870805418</v>
          </cell>
          <cell r="B4460">
            <v>0</v>
          </cell>
        </row>
        <row r="4461">
          <cell r="A4461">
            <v>8708055</v>
          </cell>
          <cell r="B4461">
            <v>0</v>
          </cell>
        </row>
        <row r="4462">
          <cell r="A4462">
            <v>8708056</v>
          </cell>
          <cell r="B4462">
            <v>0</v>
          </cell>
        </row>
        <row r="4463">
          <cell r="A4463">
            <v>8708057</v>
          </cell>
          <cell r="B4463">
            <v>3</v>
          </cell>
        </row>
        <row r="4464">
          <cell r="A4464">
            <v>8708058</v>
          </cell>
          <cell r="B4464">
            <v>2</v>
          </cell>
        </row>
        <row r="4465">
          <cell r="A4465">
            <v>8708070</v>
          </cell>
          <cell r="B4465">
            <v>0</v>
          </cell>
        </row>
        <row r="4466">
          <cell r="A4466">
            <v>8708099</v>
          </cell>
          <cell r="B4466">
            <v>0</v>
          </cell>
        </row>
        <row r="4467">
          <cell r="A4467">
            <v>8708100</v>
          </cell>
          <cell r="B4467">
            <v>0</v>
          </cell>
        </row>
        <row r="4468">
          <cell r="A4468">
            <v>870810004</v>
          </cell>
          <cell r="B4468">
            <v>26</v>
          </cell>
        </row>
        <row r="4469">
          <cell r="A4469">
            <v>870810006</v>
          </cell>
          <cell r="B4469">
            <v>15</v>
          </cell>
        </row>
        <row r="4470">
          <cell r="A4470">
            <v>870810009</v>
          </cell>
          <cell r="B4470">
            <v>0</v>
          </cell>
        </row>
        <row r="4471">
          <cell r="A4471">
            <v>870810021</v>
          </cell>
          <cell r="B4471">
            <v>12</v>
          </cell>
        </row>
        <row r="4472">
          <cell r="A4472">
            <v>8708101</v>
          </cell>
          <cell r="B4472">
            <v>5</v>
          </cell>
        </row>
        <row r="4473">
          <cell r="A4473">
            <v>8708102</v>
          </cell>
          <cell r="B4473">
            <v>8</v>
          </cell>
        </row>
        <row r="4474">
          <cell r="A4474">
            <v>8708103</v>
          </cell>
          <cell r="B4474">
            <v>12</v>
          </cell>
        </row>
        <row r="4475">
          <cell r="A4475">
            <v>8708104</v>
          </cell>
          <cell r="B4475">
            <v>23</v>
          </cell>
        </row>
        <row r="4476">
          <cell r="A4476">
            <v>870810409</v>
          </cell>
          <cell r="B4476">
            <v>0</v>
          </cell>
        </row>
        <row r="4477">
          <cell r="A4477">
            <v>8708105</v>
          </cell>
          <cell r="B4477">
            <v>5</v>
          </cell>
        </row>
        <row r="4478">
          <cell r="A4478">
            <v>8708107</v>
          </cell>
          <cell r="B4478">
            <v>0</v>
          </cell>
        </row>
        <row r="4479">
          <cell r="A4479">
            <v>8708109</v>
          </cell>
          <cell r="B4479">
            <v>1</v>
          </cell>
        </row>
        <row r="4480">
          <cell r="A4480">
            <v>8708110</v>
          </cell>
          <cell r="B4480">
            <v>8</v>
          </cell>
        </row>
        <row r="4481">
          <cell r="A4481">
            <v>8708111</v>
          </cell>
          <cell r="B4481">
            <v>0</v>
          </cell>
        </row>
        <row r="4482">
          <cell r="A4482">
            <v>870811100</v>
          </cell>
          <cell r="B4482">
            <v>0</v>
          </cell>
        </row>
        <row r="4483">
          <cell r="A4483">
            <v>870811101</v>
          </cell>
          <cell r="B4483">
            <v>0</v>
          </cell>
        </row>
        <row r="4484">
          <cell r="A4484">
            <v>870811102</v>
          </cell>
          <cell r="B4484">
            <v>8</v>
          </cell>
        </row>
        <row r="4485">
          <cell r="A4485">
            <v>870811103</v>
          </cell>
          <cell r="B4485">
            <v>6</v>
          </cell>
        </row>
        <row r="4486">
          <cell r="A4486">
            <v>870811104</v>
          </cell>
          <cell r="B4486">
            <v>7</v>
          </cell>
        </row>
        <row r="4487">
          <cell r="A4487">
            <v>870811105</v>
          </cell>
          <cell r="B4487">
            <v>6</v>
          </cell>
        </row>
        <row r="4488">
          <cell r="A4488">
            <v>870811106</v>
          </cell>
          <cell r="B4488">
            <v>7</v>
          </cell>
        </row>
        <row r="4489">
          <cell r="A4489">
            <v>870811107</v>
          </cell>
          <cell r="B4489">
            <v>0</v>
          </cell>
        </row>
        <row r="4490">
          <cell r="A4490">
            <v>870811108</v>
          </cell>
          <cell r="B4490">
            <v>0</v>
          </cell>
        </row>
        <row r="4491">
          <cell r="A4491">
            <v>870811109</v>
          </cell>
          <cell r="B4491">
            <v>0</v>
          </cell>
        </row>
        <row r="4492">
          <cell r="A4492">
            <v>8708112</v>
          </cell>
          <cell r="B4492">
            <v>0</v>
          </cell>
        </row>
        <row r="4493">
          <cell r="A4493">
            <v>870811200</v>
          </cell>
          <cell r="B4493">
            <v>0</v>
          </cell>
        </row>
        <row r="4494">
          <cell r="A4494">
            <v>870811201</v>
          </cell>
          <cell r="B4494">
            <v>0</v>
          </cell>
        </row>
        <row r="4495">
          <cell r="A4495">
            <v>870811202</v>
          </cell>
          <cell r="B4495">
            <v>3</v>
          </cell>
        </row>
        <row r="4496">
          <cell r="A4496">
            <v>870811203</v>
          </cell>
          <cell r="B4496">
            <v>9</v>
          </cell>
        </row>
        <row r="4497">
          <cell r="A4497">
            <v>870811204</v>
          </cell>
          <cell r="B4497">
            <v>13</v>
          </cell>
        </row>
        <row r="4498">
          <cell r="A4498">
            <v>870811205</v>
          </cell>
          <cell r="B4498">
            <v>25</v>
          </cell>
        </row>
        <row r="4499">
          <cell r="A4499">
            <v>870811206</v>
          </cell>
          <cell r="B4499">
            <v>14</v>
          </cell>
        </row>
        <row r="4500">
          <cell r="A4500">
            <v>870811207</v>
          </cell>
          <cell r="B4500">
            <v>0</v>
          </cell>
        </row>
        <row r="4501">
          <cell r="A4501">
            <v>870811208</v>
          </cell>
          <cell r="B4501">
            <v>0</v>
          </cell>
        </row>
        <row r="4502">
          <cell r="A4502">
            <v>870811209</v>
          </cell>
          <cell r="B4502">
            <v>0</v>
          </cell>
        </row>
        <row r="4503">
          <cell r="A4503">
            <v>870811300</v>
          </cell>
          <cell r="B4503">
            <v>0</v>
          </cell>
        </row>
        <row r="4504">
          <cell r="A4504">
            <v>870811301</v>
          </cell>
          <cell r="B4504">
            <v>0</v>
          </cell>
        </row>
        <row r="4505">
          <cell r="A4505">
            <v>870811302</v>
          </cell>
          <cell r="B4505">
            <v>9</v>
          </cell>
        </row>
        <row r="4506">
          <cell r="A4506">
            <v>870811303</v>
          </cell>
          <cell r="B4506">
            <v>15</v>
          </cell>
        </row>
        <row r="4507">
          <cell r="A4507">
            <v>870811304</v>
          </cell>
          <cell r="B4507">
            <v>28</v>
          </cell>
        </row>
        <row r="4508">
          <cell r="A4508">
            <v>870811305</v>
          </cell>
          <cell r="B4508">
            <v>24</v>
          </cell>
        </row>
        <row r="4509">
          <cell r="A4509">
            <v>870811306</v>
          </cell>
          <cell r="B4509">
            <v>20</v>
          </cell>
        </row>
        <row r="4510">
          <cell r="A4510">
            <v>870811307</v>
          </cell>
          <cell r="B4510">
            <v>0</v>
          </cell>
        </row>
        <row r="4511">
          <cell r="A4511">
            <v>870811308</v>
          </cell>
          <cell r="B4511">
            <v>0</v>
          </cell>
        </row>
        <row r="4512">
          <cell r="A4512">
            <v>870811309</v>
          </cell>
          <cell r="B4512">
            <v>0</v>
          </cell>
        </row>
        <row r="4513">
          <cell r="A4513">
            <v>8708114</v>
          </cell>
          <cell r="B4513">
            <v>26</v>
          </cell>
        </row>
        <row r="4514">
          <cell r="A4514">
            <v>8708115</v>
          </cell>
          <cell r="B4514">
            <v>0</v>
          </cell>
        </row>
        <row r="4515">
          <cell r="A4515">
            <v>870811600</v>
          </cell>
          <cell r="B4515">
            <v>0</v>
          </cell>
        </row>
        <row r="4516">
          <cell r="A4516">
            <v>870811601</v>
          </cell>
          <cell r="B4516">
            <v>0</v>
          </cell>
        </row>
        <row r="4517">
          <cell r="A4517">
            <v>870811602</v>
          </cell>
          <cell r="B4517">
            <v>2</v>
          </cell>
        </row>
        <row r="4518">
          <cell r="A4518">
            <v>870811603</v>
          </cell>
          <cell r="B4518">
            <v>2</v>
          </cell>
        </row>
        <row r="4519">
          <cell r="A4519">
            <v>870811604</v>
          </cell>
          <cell r="B4519">
            <v>0</v>
          </cell>
        </row>
        <row r="4520">
          <cell r="A4520">
            <v>870811605</v>
          </cell>
          <cell r="B4520">
            <v>4</v>
          </cell>
        </row>
        <row r="4521">
          <cell r="A4521">
            <v>870811606</v>
          </cell>
          <cell r="B4521">
            <v>16</v>
          </cell>
        </row>
        <row r="4522">
          <cell r="A4522">
            <v>870811607</v>
          </cell>
          <cell r="B4522">
            <v>3</v>
          </cell>
        </row>
        <row r="4523">
          <cell r="A4523">
            <v>870811608</v>
          </cell>
          <cell r="B4523">
            <v>0</v>
          </cell>
        </row>
        <row r="4524">
          <cell r="A4524">
            <v>870811609</v>
          </cell>
          <cell r="B4524">
            <v>0</v>
          </cell>
        </row>
        <row r="4525">
          <cell r="A4525">
            <v>8708117</v>
          </cell>
          <cell r="B4525">
            <v>0</v>
          </cell>
        </row>
        <row r="4526">
          <cell r="A4526">
            <v>870811704</v>
          </cell>
          <cell r="B4526">
            <v>0</v>
          </cell>
        </row>
        <row r="4527">
          <cell r="A4527">
            <v>870811709</v>
          </cell>
          <cell r="B4527">
            <v>3</v>
          </cell>
        </row>
        <row r="4528">
          <cell r="A4528">
            <v>870811713</v>
          </cell>
          <cell r="B4528">
            <v>1</v>
          </cell>
        </row>
        <row r="4529">
          <cell r="A4529">
            <v>8708118</v>
          </cell>
          <cell r="B4529">
            <v>0</v>
          </cell>
        </row>
        <row r="4530">
          <cell r="A4530">
            <v>8708119</v>
          </cell>
          <cell r="B4530">
            <v>0</v>
          </cell>
        </row>
        <row r="4531">
          <cell r="A4531">
            <v>8708120</v>
          </cell>
          <cell r="B4531">
            <v>15</v>
          </cell>
        </row>
        <row r="4532">
          <cell r="A4532">
            <v>8708121</v>
          </cell>
          <cell r="B4532">
            <v>5</v>
          </cell>
        </row>
        <row r="4533">
          <cell r="A4533">
            <v>870812104</v>
          </cell>
          <cell r="B4533">
            <v>2</v>
          </cell>
        </row>
        <row r="4534">
          <cell r="A4534">
            <v>870812106</v>
          </cell>
          <cell r="B4534">
            <v>2</v>
          </cell>
        </row>
        <row r="4535">
          <cell r="A4535">
            <v>870812109</v>
          </cell>
          <cell r="B4535">
            <v>0</v>
          </cell>
        </row>
        <row r="4536">
          <cell r="A4536">
            <v>870812113</v>
          </cell>
          <cell r="B4536">
            <v>0</v>
          </cell>
        </row>
        <row r="4537">
          <cell r="A4537">
            <v>870812118</v>
          </cell>
          <cell r="B4537">
            <v>3</v>
          </cell>
        </row>
        <row r="4538">
          <cell r="A4538">
            <v>8708123</v>
          </cell>
          <cell r="B4538">
            <v>7</v>
          </cell>
        </row>
        <row r="4539">
          <cell r="A4539">
            <v>8708128</v>
          </cell>
          <cell r="B4539">
            <v>0</v>
          </cell>
        </row>
        <row r="4540">
          <cell r="A4540">
            <v>8708129</v>
          </cell>
          <cell r="B4540">
            <v>0</v>
          </cell>
        </row>
        <row r="4541">
          <cell r="A4541">
            <v>8708130</v>
          </cell>
          <cell r="B4541">
            <v>0</v>
          </cell>
        </row>
        <row r="4542">
          <cell r="A4542">
            <v>870813004</v>
          </cell>
          <cell r="B4542">
            <v>0</v>
          </cell>
        </row>
        <row r="4543">
          <cell r="A4543">
            <v>870813006</v>
          </cell>
          <cell r="B4543">
            <v>0</v>
          </cell>
        </row>
        <row r="4544">
          <cell r="A4544">
            <v>870813009</v>
          </cell>
          <cell r="B4544">
            <v>3</v>
          </cell>
        </row>
        <row r="4545">
          <cell r="A4545">
            <v>870813013</v>
          </cell>
          <cell r="B4545">
            <v>1</v>
          </cell>
        </row>
        <row r="4546">
          <cell r="A4546">
            <v>870813018</v>
          </cell>
          <cell r="B4546">
            <v>0</v>
          </cell>
        </row>
        <row r="4547">
          <cell r="A4547">
            <v>8708196</v>
          </cell>
          <cell r="B4547">
            <v>4</v>
          </cell>
        </row>
        <row r="4548">
          <cell r="A4548">
            <v>870819600</v>
          </cell>
          <cell r="B4548">
            <v>4</v>
          </cell>
        </row>
        <row r="4549">
          <cell r="A4549">
            <v>870819601</v>
          </cell>
          <cell r="B4549">
            <v>1</v>
          </cell>
        </row>
        <row r="4550">
          <cell r="A4550">
            <v>8708198</v>
          </cell>
          <cell r="B4550">
            <v>0</v>
          </cell>
        </row>
        <row r="4551">
          <cell r="A4551">
            <v>8708211</v>
          </cell>
          <cell r="B4551">
            <v>0</v>
          </cell>
        </row>
        <row r="4552">
          <cell r="A4552">
            <v>8708213</v>
          </cell>
          <cell r="B4552">
            <v>0</v>
          </cell>
        </row>
        <row r="4553">
          <cell r="A4553">
            <v>8708226</v>
          </cell>
          <cell r="B4553">
            <v>0</v>
          </cell>
        </row>
        <row r="4554">
          <cell r="A4554">
            <v>870822704</v>
          </cell>
          <cell r="B4554">
            <v>5</v>
          </cell>
        </row>
        <row r="4555">
          <cell r="A4555">
            <v>870822706</v>
          </cell>
          <cell r="B4555">
            <v>2</v>
          </cell>
        </row>
        <row r="4556">
          <cell r="A4556">
            <v>870822709</v>
          </cell>
          <cell r="B4556">
            <v>0</v>
          </cell>
        </row>
        <row r="4557">
          <cell r="A4557">
            <v>870822713</v>
          </cell>
          <cell r="B4557">
            <v>0</v>
          </cell>
        </row>
        <row r="4558">
          <cell r="A4558">
            <v>870822718</v>
          </cell>
          <cell r="B4558">
            <v>5</v>
          </cell>
        </row>
        <row r="4559">
          <cell r="A4559">
            <v>8708249</v>
          </cell>
          <cell r="B4559">
            <v>19</v>
          </cell>
        </row>
        <row r="4560">
          <cell r="A4560">
            <v>8708272</v>
          </cell>
          <cell r="B4560">
            <v>1</v>
          </cell>
        </row>
        <row r="4561">
          <cell r="A4561">
            <v>8708273</v>
          </cell>
          <cell r="B4561">
            <v>0</v>
          </cell>
        </row>
        <row r="4562">
          <cell r="A4562">
            <v>8708300</v>
          </cell>
          <cell r="B4562">
            <v>0</v>
          </cell>
        </row>
        <row r="4563">
          <cell r="A4563">
            <v>870830000</v>
          </cell>
          <cell r="B4563">
            <v>0</v>
          </cell>
        </row>
        <row r="4564">
          <cell r="A4564">
            <v>870830001</v>
          </cell>
          <cell r="B4564">
            <v>0</v>
          </cell>
        </row>
        <row r="4565">
          <cell r="A4565">
            <v>870830002</v>
          </cell>
          <cell r="B4565">
            <v>28</v>
          </cell>
        </row>
        <row r="4566">
          <cell r="A4566">
            <v>870830003</v>
          </cell>
          <cell r="B4566">
            <v>20</v>
          </cell>
        </row>
        <row r="4567">
          <cell r="A4567">
            <v>870830004</v>
          </cell>
          <cell r="B4567">
            <v>27</v>
          </cell>
        </row>
        <row r="4568">
          <cell r="A4568">
            <v>870830005</v>
          </cell>
          <cell r="B4568">
            <v>27</v>
          </cell>
        </row>
        <row r="4569">
          <cell r="A4569">
            <v>870830006</v>
          </cell>
          <cell r="B4569">
            <v>47</v>
          </cell>
        </row>
        <row r="4570">
          <cell r="A4570">
            <v>8708301</v>
          </cell>
          <cell r="B4570">
            <v>0</v>
          </cell>
        </row>
        <row r="4571">
          <cell r="A4571">
            <v>870830100</v>
          </cell>
          <cell r="B4571">
            <v>0</v>
          </cell>
        </row>
        <row r="4572">
          <cell r="A4572">
            <v>870830101</v>
          </cell>
          <cell r="B4572">
            <v>0</v>
          </cell>
        </row>
        <row r="4573">
          <cell r="A4573">
            <v>870830102</v>
          </cell>
          <cell r="B4573">
            <v>1</v>
          </cell>
        </row>
        <row r="4574">
          <cell r="A4574">
            <v>870830103</v>
          </cell>
          <cell r="B4574">
            <v>4</v>
          </cell>
        </row>
        <row r="4575">
          <cell r="A4575">
            <v>870830104</v>
          </cell>
          <cell r="B4575">
            <v>4</v>
          </cell>
        </row>
        <row r="4576">
          <cell r="A4576">
            <v>870830105</v>
          </cell>
          <cell r="B4576">
            <v>9</v>
          </cell>
        </row>
        <row r="4577">
          <cell r="A4577">
            <v>870830106</v>
          </cell>
          <cell r="B4577">
            <v>5</v>
          </cell>
        </row>
        <row r="4578">
          <cell r="A4578">
            <v>8708311</v>
          </cell>
          <cell r="B4578">
            <v>0</v>
          </cell>
        </row>
        <row r="4579">
          <cell r="A4579">
            <v>8708312</v>
          </cell>
          <cell r="B4579">
            <v>0</v>
          </cell>
        </row>
        <row r="4580">
          <cell r="A4580">
            <v>8708313</v>
          </cell>
          <cell r="B4580">
            <v>0</v>
          </cell>
        </row>
        <row r="4581">
          <cell r="A4581">
            <v>8708315</v>
          </cell>
          <cell r="B4581">
            <v>0</v>
          </cell>
        </row>
        <row r="4582">
          <cell r="A4582">
            <v>8708550</v>
          </cell>
          <cell r="B4582">
            <v>0</v>
          </cell>
        </row>
        <row r="4583">
          <cell r="A4583">
            <v>870855001</v>
          </cell>
          <cell r="B4583">
            <v>0</v>
          </cell>
        </row>
        <row r="4584">
          <cell r="A4584">
            <v>870855002</v>
          </cell>
          <cell r="B4584">
            <v>0</v>
          </cell>
        </row>
        <row r="4585">
          <cell r="A4585">
            <v>870855003</v>
          </cell>
          <cell r="B4585">
            <v>0</v>
          </cell>
        </row>
        <row r="4586">
          <cell r="A4586">
            <v>870855004</v>
          </cell>
          <cell r="B4586">
            <v>2</v>
          </cell>
        </row>
        <row r="4587">
          <cell r="A4587">
            <v>870855005</v>
          </cell>
          <cell r="B4587">
            <v>0</v>
          </cell>
        </row>
        <row r="4588">
          <cell r="A4588">
            <v>870855006</v>
          </cell>
          <cell r="B4588">
            <v>0</v>
          </cell>
        </row>
        <row r="4589">
          <cell r="A4589">
            <v>870855007</v>
          </cell>
          <cell r="B4589">
            <v>2</v>
          </cell>
        </row>
        <row r="4590">
          <cell r="A4590">
            <v>870855008</v>
          </cell>
          <cell r="B4590">
            <v>1</v>
          </cell>
        </row>
        <row r="4591">
          <cell r="A4591">
            <v>870855009</v>
          </cell>
          <cell r="B4591">
            <v>0</v>
          </cell>
        </row>
        <row r="4592">
          <cell r="A4592">
            <v>870855010</v>
          </cell>
          <cell r="B4592">
            <v>2</v>
          </cell>
        </row>
        <row r="4593">
          <cell r="A4593">
            <v>870855011</v>
          </cell>
          <cell r="B4593">
            <v>0</v>
          </cell>
        </row>
        <row r="4594">
          <cell r="A4594">
            <v>870855012</v>
          </cell>
          <cell r="B4594">
            <v>0</v>
          </cell>
        </row>
        <row r="4595">
          <cell r="A4595">
            <v>870855013</v>
          </cell>
          <cell r="B4595">
            <v>0</v>
          </cell>
        </row>
        <row r="4596">
          <cell r="A4596">
            <v>870855014</v>
          </cell>
          <cell r="B4596">
            <v>0</v>
          </cell>
        </row>
        <row r="4597">
          <cell r="A4597">
            <v>870855015</v>
          </cell>
          <cell r="B4597">
            <v>0</v>
          </cell>
        </row>
        <row r="4598">
          <cell r="A4598">
            <v>870855016</v>
          </cell>
          <cell r="B4598">
            <v>0</v>
          </cell>
        </row>
        <row r="4599">
          <cell r="A4599">
            <v>870855017</v>
          </cell>
          <cell r="B4599">
            <v>0</v>
          </cell>
        </row>
        <row r="4600">
          <cell r="A4600">
            <v>8708552</v>
          </cell>
          <cell r="B4600">
            <v>0</v>
          </cell>
        </row>
        <row r="4601">
          <cell r="A4601">
            <v>870860101</v>
          </cell>
          <cell r="B4601">
            <v>0</v>
          </cell>
        </row>
        <row r="4602">
          <cell r="A4602">
            <v>870860102</v>
          </cell>
          <cell r="B4602">
            <v>5</v>
          </cell>
        </row>
        <row r="4603">
          <cell r="A4603">
            <v>870860103</v>
          </cell>
          <cell r="B4603">
            <v>8</v>
          </cell>
        </row>
        <row r="4604">
          <cell r="A4604">
            <v>870860104</v>
          </cell>
          <cell r="B4604">
            <v>0</v>
          </cell>
        </row>
        <row r="4605">
          <cell r="A4605">
            <v>870860105</v>
          </cell>
          <cell r="B4605">
            <v>0</v>
          </cell>
        </row>
        <row r="4606">
          <cell r="A4606">
            <v>870860106</v>
          </cell>
          <cell r="B4606">
            <v>16</v>
          </cell>
        </row>
        <row r="4607">
          <cell r="A4607">
            <v>870860107</v>
          </cell>
          <cell r="B4607">
            <v>0</v>
          </cell>
        </row>
        <row r="4608">
          <cell r="A4608">
            <v>870860108</v>
          </cell>
          <cell r="B4608">
            <v>0</v>
          </cell>
        </row>
        <row r="4609">
          <cell r="A4609">
            <v>870860109</v>
          </cell>
          <cell r="B4609">
            <v>0</v>
          </cell>
        </row>
        <row r="4610">
          <cell r="A4610">
            <v>870860110</v>
          </cell>
          <cell r="B4610">
            <v>1</v>
          </cell>
        </row>
        <row r="4611">
          <cell r="A4611">
            <v>870860111</v>
          </cell>
          <cell r="B4611">
            <v>0</v>
          </cell>
        </row>
        <row r="4612">
          <cell r="A4612">
            <v>870860112</v>
          </cell>
          <cell r="B4612">
            <v>0</v>
          </cell>
        </row>
        <row r="4613">
          <cell r="A4613">
            <v>870860113</v>
          </cell>
          <cell r="B4613">
            <v>0</v>
          </cell>
        </row>
        <row r="4614">
          <cell r="A4614">
            <v>870860114</v>
          </cell>
          <cell r="B4614">
            <v>14</v>
          </cell>
        </row>
        <row r="4615">
          <cell r="A4615">
            <v>870860115</v>
          </cell>
          <cell r="B4615">
            <v>25</v>
          </cell>
        </row>
        <row r="4616">
          <cell r="A4616">
            <v>870860116</v>
          </cell>
          <cell r="B4616">
            <v>4</v>
          </cell>
        </row>
        <row r="4617">
          <cell r="A4617">
            <v>870860117</v>
          </cell>
          <cell r="B4617">
            <v>7</v>
          </cell>
        </row>
        <row r="4618">
          <cell r="A4618">
            <v>870860201</v>
          </cell>
          <cell r="B4618">
            <v>0</v>
          </cell>
        </row>
        <row r="4619">
          <cell r="A4619">
            <v>870860202</v>
          </cell>
          <cell r="B4619">
            <v>1</v>
          </cell>
        </row>
        <row r="4620">
          <cell r="A4620">
            <v>870860203</v>
          </cell>
          <cell r="B4620">
            <v>0</v>
          </cell>
        </row>
        <row r="4621">
          <cell r="A4621">
            <v>870860204</v>
          </cell>
          <cell r="B4621">
            <v>3</v>
          </cell>
        </row>
        <row r="4622">
          <cell r="A4622">
            <v>870860205</v>
          </cell>
          <cell r="B4622">
            <v>1</v>
          </cell>
        </row>
        <row r="4623">
          <cell r="A4623">
            <v>870860206</v>
          </cell>
          <cell r="B4623">
            <v>1</v>
          </cell>
        </row>
        <row r="4624">
          <cell r="A4624">
            <v>870860207</v>
          </cell>
          <cell r="B4624">
            <v>0</v>
          </cell>
        </row>
        <row r="4625">
          <cell r="A4625">
            <v>870860208</v>
          </cell>
          <cell r="B4625">
            <v>1</v>
          </cell>
        </row>
        <row r="4626">
          <cell r="A4626">
            <v>870860209</v>
          </cell>
          <cell r="B4626">
            <v>0</v>
          </cell>
        </row>
        <row r="4627">
          <cell r="A4627">
            <v>870860210</v>
          </cell>
          <cell r="B4627">
            <v>1</v>
          </cell>
        </row>
        <row r="4628">
          <cell r="A4628">
            <v>870860211</v>
          </cell>
          <cell r="B4628">
            <v>1</v>
          </cell>
        </row>
        <row r="4629">
          <cell r="A4629">
            <v>870860212</v>
          </cell>
          <cell r="B4629">
            <v>0</v>
          </cell>
        </row>
        <row r="4630">
          <cell r="A4630">
            <v>870860213</v>
          </cell>
          <cell r="B4630">
            <v>0</v>
          </cell>
        </row>
        <row r="4631">
          <cell r="A4631">
            <v>870860214</v>
          </cell>
          <cell r="B4631">
            <v>4</v>
          </cell>
        </row>
        <row r="4632">
          <cell r="A4632">
            <v>870860215</v>
          </cell>
          <cell r="B4632">
            <v>0</v>
          </cell>
        </row>
        <row r="4633">
          <cell r="A4633">
            <v>870860216</v>
          </cell>
          <cell r="B4633">
            <v>0</v>
          </cell>
        </row>
        <row r="4634">
          <cell r="A4634">
            <v>870860217</v>
          </cell>
          <cell r="B4634">
            <v>0</v>
          </cell>
        </row>
        <row r="4635">
          <cell r="A4635">
            <v>870860301</v>
          </cell>
          <cell r="B4635">
            <v>0</v>
          </cell>
        </row>
        <row r="4636">
          <cell r="A4636">
            <v>870860302</v>
          </cell>
          <cell r="B4636">
            <v>0</v>
          </cell>
        </row>
        <row r="4637">
          <cell r="A4637">
            <v>870860303</v>
          </cell>
          <cell r="B4637">
            <v>16</v>
          </cell>
        </row>
        <row r="4638">
          <cell r="A4638">
            <v>870860304</v>
          </cell>
          <cell r="B4638">
            <v>0</v>
          </cell>
        </row>
        <row r="4639">
          <cell r="A4639">
            <v>870860305</v>
          </cell>
          <cell r="B4639">
            <v>0</v>
          </cell>
        </row>
        <row r="4640">
          <cell r="A4640">
            <v>870860306</v>
          </cell>
          <cell r="B4640">
            <v>18</v>
          </cell>
        </row>
        <row r="4641">
          <cell r="A4641">
            <v>870860307</v>
          </cell>
          <cell r="B4641">
            <v>0</v>
          </cell>
        </row>
        <row r="4642">
          <cell r="A4642">
            <v>870860308</v>
          </cell>
          <cell r="B4642">
            <v>18</v>
          </cell>
        </row>
        <row r="4643">
          <cell r="A4643">
            <v>870860309</v>
          </cell>
          <cell r="B4643">
            <v>8</v>
          </cell>
        </row>
        <row r="4644">
          <cell r="A4644">
            <v>870860310</v>
          </cell>
          <cell r="B4644">
            <v>0</v>
          </cell>
        </row>
        <row r="4645">
          <cell r="A4645">
            <v>870860311</v>
          </cell>
          <cell r="B4645">
            <v>0</v>
          </cell>
        </row>
        <row r="4646">
          <cell r="A4646">
            <v>870860312</v>
          </cell>
          <cell r="B4646">
            <v>0</v>
          </cell>
        </row>
        <row r="4647">
          <cell r="A4647">
            <v>870860313</v>
          </cell>
          <cell r="B4647">
            <v>0</v>
          </cell>
        </row>
        <row r="4648">
          <cell r="A4648">
            <v>870860314</v>
          </cell>
          <cell r="B4648">
            <v>0</v>
          </cell>
        </row>
        <row r="4649">
          <cell r="A4649">
            <v>870860315</v>
          </cell>
          <cell r="B4649">
            <v>2</v>
          </cell>
        </row>
        <row r="4650">
          <cell r="A4650">
            <v>870860316</v>
          </cell>
          <cell r="B4650">
            <v>4</v>
          </cell>
        </row>
        <row r="4651">
          <cell r="A4651">
            <v>870860317</v>
          </cell>
          <cell r="B4651">
            <v>8</v>
          </cell>
        </row>
        <row r="4652">
          <cell r="A4652">
            <v>870860401</v>
          </cell>
          <cell r="B4652">
            <v>11</v>
          </cell>
        </row>
        <row r="4653">
          <cell r="A4653">
            <v>870860402</v>
          </cell>
          <cell r="B4653">
            <v>1</v>
          </cell>
        </row>
        <row r="4654">
          <cell r="A4654">
            <v>870860403</v>
          </cell>
          <cell r="B4654">
            <v>14</v>
          </cell>
        </row>
        <row r="4655">
          <cell r="A4655">
            <v>870860404</v>
          </cell>
          <cell r="B4655">
            <v>4</v>
          </cell>
        </row>
        <row r="4656">
          <cell r="A4656">
            <v>870860405</v>
          </cell>
          <cell r="B4656">
            <v>3</v>
          </cell>
        </row>
        <row r="4657">
          <cell r="A4657">
            <v>870860406</v>
          </cell>
          <cell r="B4657">
            <v>21</v>
          </cell>
        </row>
        <row r="4658">
          <cell r="A4658">
            <v>870860407</v>
          </cell>
          <cell r="B4658">
            <v>1</v>
          </cell>
        </row>
        <row r="4659">
          <cell r="A4659">
            <v>870860408</v>
          </cell>
          <cell r="B4659">
            <v>15</v>
          </cell>
        </row>
        <row r="4660">
          <cell r="A4660">
            <v>870860409</v>
          </cell>
          <cell r="B4660">
            <v>21</v>
          </cell>
        </row>
        <row r="4661">
          <cell r="A4661">
            <v>870860410</v>
          </cell>
          <cell r="B4661">
            <v>1</v>
          </cell>
        </row>
        <row r="4662">
          <cell r="A4662">
            <v>870860411</v>
          </cell>
          <cell r="B4662">
            <v>3</v>
          </cell>
        </row>
        <row r="4663">
          <cell r="A4663">
            <v>870860412</v>
          </cell>
          <cell r="B4663">
            <v>0</v>
          </cell>
        </row>
        <row r="4664">
          <cell r="A4664">
            <v>870860413</v>
          </cell>
          <cell r="B4664">
            <v>0</v>
          </cell>
        </row>
        <row r="4665">
          <cell r="A4665">
            <v>870860414</v>
          </cell>
          <cell r="B4665">
            <v>0</v>
          </cell>
        </row>
        <row r="4666">
          <cell r="A4666">
            <v>870860415</v>
          </cell>
          <cell r="B4666">
            <v>0</v>
          </cell>
        </row>
        <row r="4667">
          <cell r="A4667">
            <v>870860416</v>
          </cell>
          <cell r="B4667">
            <v>0</v>
          </cell>
        </row>
        <row r="4668">
          <cell r="A4668">
            <v>870860417</v>
          </cell>
          <cell r="B4668">
            <v>0</v>
          </cell>
        </row>
        <row r="4669">
          <cell r="A4669">
            <v>870860701</v>
          </cell>
          <cell r="B4669">
            <v>19</v>
          </cell>
        </row>
        <row r="4670">
          <cell r="A4670">
            <v>870860702</v>
          </cell>
          <cell r="B4670">
            <v>0</v>
          </cell>
        </row>
        <row r="4671">
          <cell r="A4671">
            <v>870860703</v>
          </cell>
          <cell r="B4671">
            <v>0</v>
          </cell>
        </row>
        <row r="4672">
          <cell r="A4672">
            <v>870860704</v>
          </cell>
          <cell r="B4672">
            <v>13</v>
          </cell>
        </row>
        <row r="4673">
          <cell r="A4673">
            <v>870860705</v>
          </cell>
          <cell r="B4673">
            <v>5</v>
          </cell>
        </row>
        <row r="4674">
          <cell r="A4674">
            <v>870860706</v>
          </cell>
          <cell r="B4674">
            <v>13</v>
          </cell>
        </row>
        <row r="4675">
          <cell r="A4675">
            <v>870860707</v>
          </cell>
          <cell r="B4675">
            <v>14</v>
          </cell>
        </row>
        <row r="4676">
          <cell r="A4676">
            <v>870860708</v>
          </cell>
          <cell r="B4676">
            <v>0</v>
          </cell>
        </row>
        <row r="4677">
          <cell r="A4677">
            <v>870860709</v>
          </cell>
          <cell r="B4677">
            <v>0</v>
          </cell>
        </row>
        <row r="4678">
          <cell r="A4678">
            <v>870860710</v>
          </cell>
          <cell r="B4678">
            <v>6</v>
          </cell>
        </row>
        <row r="4679">
          <cell r="A4679">
            <v>870860711</v>
          </cell>
          <cell r="B4679">
            <v>13</v>
          </cell>
        </row>
        <row r="4680">
          <cell r="A4680">
            <v>870860712</v>
          </cell>
          <cell r="B4680">
            <v>0</v>
          </cell>
        </row>
        <row r="4681">
          <cell r="A4681">
            <v>870860713</v>
          </cell>
          <cell r="B4681">
            <v>0</v>
          </cell>
        </row>
        <row r="4682">
          <cell r="A4682">
            <v>870860714</v>
          </cell>
          <cell r="B4682">
            <v>0</v>
          </cell>
        </row>
        <row r="4683">
          <cell r="A4683">
            <v>870860715</v>
          </cell>
          <cell r="B4683">
            <v>0</v>
          </cell>
        </row>
        <row r="4684">
          <cell r="A4684">
            <v>870860716</v>
          </cell>
          <cell r="B4684">
            <v>0</v>
          </cell>
        </row>
        <row r="4685">
          <cell r="A4685">
            <v>870860717</v>
          </cell>
          <cell r="B4685">
            <v>0</v>
          </cell>
        </row>
        <row r="4686">
          <cell r="A4686">
            <v>870860801</v>
          </cell>
          <cell r="B4686">
            <v>25</v>
          </cell>
        </row>
        <row r="4687">
          <cell r="A4687">
            <v>870860802</v>
          </cell>
          <cell r="B4687">
            <v>9</v>
          </cell>
        </row>
        <row r="4688">
          <cell r="A4688">
            <v>870860803</v>
          </cell>
          <cell r="B4688">
            <v>43</v>
          </cell>
        </row>
        <row r="4689">
          <cell r="A4689">
            <v>870860804</v>
          </cell>
          <cell r="B4689">
            <v>27</v>
          </cell>
        </row>
        <row r="4690">
          <cell r="A4690">
            <v>870860805</v>
          </cell>
          <cell r="B4690">
            <v>9</v>
          </cell>
        </row>
        <row r="4691">
          <cell r="A4691">
            <v>870860806</v>
          </cell>
          <cell r="B4691">
            <v>27</v>
          </cell>
        </row>
        <row r="4692">
          <cell r="A4692">
            <v>870860807</v>
          </cell>
          <cell r="B4692">
            <v>16</v>
          </cell>
        </row>
        <row r="4693">
          <cell r="A4693">
            <v>870860808</v>
          </cell>
          <cell r="B4693">
            <v>0</v>
          </cell>
        </row>
        <row r="4694">
          <cell r="A4694">
            <v>870860809</v>
          </cell>
          <cell r="B4694">
            <v>0</v>
          </cell>
        </row>
        <row r="4695">
          <cell r="A4695">
            <v>870860810</v>
          </cell>
          <cell r="B4695">
            <v>16</v>
          </cell>
        </row>
        <row r="4696">
          <cell r="A4696">
            <v>870860811</v>
          </cell>
          <cell r="B4696">
            <v>64</v>
          </cell>
        </row>
        <row r="4697">
          <cell r="A4697">
            <v>870860812</v>
          </cell>
          <cell r="B4697">
            <v>8</v>
          </cell>
        </row>
        <row r="4698">
          <cell r="A4698">
            <v>870860813</v>
          </cell>
          <cell r="B4698">
            <v>0</v>
          </cell>
        </row>
        <row r="4699">
          <cell r="A4699">
            <v>870860814</v>
          </cell>
          <cell r="B4699">
            <v>14</v>
          </cell>
        </row>
        <row r="4700">
          <cell r="A4700">
            <v>870860815</v>
          </cell>
          <cell r="B4700">
            <v>10</v>
          </cell>
        </row>
        <row r="4701">
          <cell r="A4701">
            <v>870860816</v>
          </cell>
          <cell r="B4701">
            <v>0</v>
          </cell>
        </row>
        <row r="4702">
          <cell r="A4702">
            <v>870860817</v>
          </cell>
          <cell r="B4702">
            <v>0</v>
          </cell>
        </row>
        <row r="4703">
          <cell r="A4703">
            <v>870860901</v>
          </cell>
          <cell r="B4703">
            <v>0</v>
          </cell>
        </row>
        <row r="4704">
          <cell r="A4704">
            <v>870860902</v>
          </cell>
          <cell r="B4704">
            <v>0</v>
          </cell>
        </row>
        <row r="4705">
          <cell r="A4705">
            <v>870860903</v>
          </cell>
          <cell r="B4705">
            <v>13</v>
          </cell>
        </row>
        <row r="4706">
          <cell r="A4706">
            <v>870860904</v>
          </cell>
          <cell r="B4706">
            <v>0</v>
          </cell>
        </row>
        <row r="4707">
          <cell r="A4707">
            <v>870860905</v>
          </cell>
          <cell r="B4707">
            <v>17</v>
          </cell>
        </row>
        <row r="4708">
          <cell r="A4708">
            <v>870860906</v>
          </cell>
          <cell r="B4708">
            <v>0</v>
          </cell>
        </row>
        <row r="4709">
          <cell r="A4709">
            <v>870860907</v>
          </cell>
          <cell r="B4709">
            <v>11</v>
          </cell>
        </row>
        <row r="4710">
          <cell r="A4710">
            <v>870860908</v>
          </cell>
          <cell r="B4710">
            <v>12</v>
          </cell>
        </row>
        <row r="4711">
          <cell r="A4711">
            <v>870860909</v>
          </cell>
          <cell r="B4711">
            <v>17</v>
          </cell>
        </row>
        <row r="4712">
          <cell r="A4712">
            <v>870860910</v>
          </cell>
          <cell r="B4712">
            <v>0</v>
          </cell>
        </row>
        <row r="4713">
          <cell r="A4713">
            <v>870860911</v>
          </cell>
          <cell r="B4713">
            <v>8</v>
          </cell>
        </row>
        <row r="4714">
          <cell r="A4714">
            <v>870860912</v>
          </cell>
          <cell r="B4714">
            <v>0</v>
          </cell>
        </row>
        <row r="4715">
          <cell r="A4715">
            <v>870860913</v>
          </cell>
          <cell r="B4715">
            <v>0</v>
          </cell>
        </row>
        <row r="4716">
          <cell r="A4716">
            <v>870860914</v>
          </cell>
          <cell r="B4716">
            <v>0</v>
          </cell>
        </row>
        <row r="4717">
          <cell r="A4717">
            <v>870860915</v>
          </cell>
          <cell r="B4717">
            <v>0</v>
          </cell>
        </row>
        <row r="4718">
          <cell r="A4718">
            <v>870860916</v>
          </cell>
          <cell r="B4718">
            <v>0</v>
          </cell>
        </row>
        <row r="4719">
          <cell r="A4719">
            <v>870860917</v>
          </cell>
          <cell r="B4719">
            <v>0</v>
          </cell>
        </row>
        <row r="4720">
          <cell r="A4720">
            <v>870861001</v>
          </cell>
          <cell r="B4720">
            <v>0</v>
          </cell>
        </row>
        <row r="4721">
          <cell r="A4721">
            <v>870861002</v>
          </cell>
          <cell r="B4721">
            <v>0</v>
          </cell>
        </row>
        <row r="4722">
          <cell r="A4722">
            <v>870861003</v>
          </cell>
          <cell r="B4722">
            <v>2</v>
          </cell>
        </row>
        <row r="4723">
          <cell r="A4723">
            <v>870861004</v>
          </cell>
          <cell r="B4723">
            <v>5</v>
          </cell>
        </row>
        <row r="4724">
          <cell r="A4724">
            <v>870861005</v>
          </cell>
          <cell r="B4724">
            <v>0</v>
          </cell>
        </row>
        <row r="4725">
          <cell r="A4725">
            <v>870861006</v>
          </cell>
          <cell r="B4725">
            <v>2</v>
          </cell>
        </row>
        <row r="4726">
          <cell r="A4726">
            <v>870861007</v>
          </cell>
          <cell r="B4726">
            <v>0</v>
          </cell>
        </row>
        <row r="4727">
          <cell r="A4727">
            <v>870861008</v>
          </cell>
          <cell r="B4727">
            <v>0</v>
          </cell>
        </row>
        <row r="4728">
          <cell r="A4728">
            <v>870861009</v>
          </cell>
          <cell r="B4728">
            <v>0</v>
          </cell>
        </row>
        <row r="4729">
          <cell r="A4729">
            <v>870861010</v>
          </cell>
          <cell r="B4729">
            <v>0</v>
          </cell>
        </row>
        <row r="4730">
          <cell r="A4730">
            <v>870861011</v>
          </cell>
          <cell r="B4730">
            <v>2</v>
          </cell>
        </row>
        <row r="4731">
          <cell r="A4731">
            <v>870861012</v>
          </cell>
          <cell r="B4731">
            <v>0</v>
          </cell>
        </row>
        <row r="4732">
          <cell r="A4732">
            <v>870861013</v>
          </cell>
          <cell r="B4732">
            <v>0</v>
          </cell>
        </row>
        <row r="4733">
          <cell r="A4733">
            <v>870861014</v>
          </cell>
          <cell r="B4733">
            <v>0</v>
          </cell>
        </row>
        <row r="4734">
          <cell r="A4734">
            <v>870861015</v>
          </cell>
          <cell r="B4734">
            <v>0</v>
          </cell>
        </row>
        <row r="4735">
          <cell r="A4735">
            <v>870861016</v>
          </cell>
          <cell r="B4735">
            <v>0</v>
          </cell>
        </row>
        <row r="4736">
          <cell r="A4736">
            <v>870861017</v>
          </cell>
          <cell r="B4736">
            <v>0</v>
          </cell>
        </row>
        <row r="4737">
          <cell r="A4737">
            <v>8708617</v>
          </cell>
          <cell r="B4737">
            <v>4</v>
          </cell>
        </row>
        <row r="4738">
          <cell r="A4738">
            <v>870861801</v>
          </cell>
          <cell r="B4738">
            <v>0</v>
          </cell>
        </row>
        <row r="4739">
          <cell r="A4739">
            <v>870861802</v>
          </cell>
          <cell r="B4739">
            <v>0</v>
          </cell>
        </row>
        <row r="4740">
          <cell r="A4740">
            <v>870861803</v>
          </cell>
          <cell r="B4740">
            <v>11</v>
          </cell>
        </row>
        <row r="4741">
          <cell r="A4741">
            <v>870861804</v>
          </cell>
          <cell r="B4741">
            <v>2</v>
          </cell>
        </row>
        <row r="4742">
          <cell r="A4742">
            <v>870861805</v>
          </cell>
          <cell r="B4742">
            <v>0</v>
          </cell>
        </row>
        <row r="4743">
          <cell r="A4743">
            <v>870861806</v>
          </cell>
          <cell r="B4743">
            <v>2</v>
          </cell>
        </row>
        <row r="4744">
          <cell r="A4744">
            <v>870861807</v>
          </cell>
          <cell r="B4744">
            <v>10</v>
          </cell>
        </row>
        <row r="4745">
          <cell r="A4745">
            <v>870861808</v>
          </cell>
          <cell r="B4745">
            <v>10</v>
          </cell>
        </row>
        <row r="4746">
          <cell r="A4746">
            <v>870861809</v>
          </cell>
          <cell r="B4746">
            <v>0</v>
          </cell>
        </row>
        <row r="4747">
          <cell r="A4747">
            <v>870861810</v>
          </cell>
          <cell r="B4747">
            <v>0</v>
          </cell>
        </row>
        <row r="4748">
          <cell r="A4748">
            <v>870861811</v>
          </cell>
          <cell r="B4748">
            <v>15</v>
          </cell>
        </row>
        <row r="4749">
          <cell r="A4749">
            <v>870861812</v>
          </cell>
          <cell r="B4749">
            <v>0</v>
          </cell>
        </row>
        <row r="4750">
          <cell r="A4750">
            <v>870861813</v>
          </cell>
          <cell r="B4750">
            <v>0</v>
          </cell>
        </row>
        <row r="4751">
          <cell r="A4751">
            <v>870861814</v>
          </cell>
          <cell r="B4751">
            <v>0</v>
          </cell>
        </row>
        <row r="4752">
          <cell r="A4752">
            <v>870861815</v>
          </cell>
          <cell r="B4752">
            <v>0</v>
          </cell>
        </row>
        <row r="4753">
          <cell r="A4753">
            <v>870861816</v>
          </cell>
          <cell r="B4753">
            <v>0</v>
          </cell>
        </row>
        <row r="4754">
          <cell r="A4754">
            <v>870861817</v>
          </cell>
          <cell r="B4754">
            <v>0</v>
          </cell>
        </row>
        <row r="4755">
          <cell r="A4755">
            <v>870862001</v>
          </cell>
          <cell r="B4755">
            <v>0</v>
          </cell>
        </row>
        <row r="4756">
          <cell r="A4756">
            <v>870862002</v>
          </cell>
          <cell r="B4756">
            <v>0</v>
          </cell>
        </row>
        <row r="4757">
          <cell r="A4757">
            <v>870862003</v>
          </cell>
          <cell r="B4757">
            <v>21</v>
          </cell>
        </row>
        <row r="4758">
          <cell r="A4758">
            <v>870862004</v>
          </cell>
          <cell r="B4758">
            <v>18</v>
          </cell>
        </row>
        <row r="4759">
          <cell r="A4759">
            <v>870862005</v>
          </cell>
          <cell r="B4759">
            <v>10</v>
          </cell>
        </row>
        <row r="4760">
          <cell r="A4760">
            <v>870862006</v>
          </cell>
          <cell r="B4760">
            <v>16</v>
          </cell>
        </row>
        <row r="4761">
          <cell r="A4761">
            <v>870862007</v>
          </cell>
          <cell r="B4761">
            <v>8</v>
          </cell>
        </row>
        <row r="4762">
          <cell r="A4762">
            <v>870862008</v>
          </cell>
          <cell r="B4762">
            <v>12</v>
          </cell>
        </row>
        <row r="4763">
          <cell r="A4763">
            <v>870862009</v>
          </cell>
          <cell r="B4763">
            <v>3</v>
          </cell>
        </row>
        <row r="4764">
          <cell r="A4764">
            <v>870862010</v>
          </cell>
          <cell r="B4764">
            <v>5</v>
          </cell>
        </row>
        <row r="4765">
          <cell r="A4765">
            <v>870862011</v>
          </cell>
          <cell r="B4765">
            <v>15</v>
          </cell>
        </row>
        <row r="4766">
          <cell r="A4766">
            <v>870862012</v>
          </cell>
          <cell r="B4766">
            <v>0</v>
          </cell>
        </row>
        <row r="4767">
          <cell r="A4767">
            <v>870862013</v>
          </cell>
          <cell r="B4767">
            <v>0</v>
          </cell>
        </row>
        <row r="4768">
          <cell r="A4768">
            <v>870862014</v>
          </cell>
          <cell r="B4768">
            <v>0</v>
          </cell>
        </row>
        <row r="4769">
          <cell r="A4769">
            <v>870862015</v>
          </cell>
          <cell r="B4769">
            <v>0</v>
          </cell>
        </row>
        <row r="4770">
          <cell r="A4770">
            <v>870862016</v>
          </cell>
          <cell r="B4770">
            <v>0</v>
          </cell>
        </row>
        <row r="4771">
          <cell r="A4771">
            <v>870862017</v>
          </cell>
          <cell r="B4771">
            <v>0</v>
          </cell>
        </row>
        <row r="4772">
          <cell r="A4772">
            <v>870862501</v>
          </cell>
          <cell r="B4772">
            <v>0</v>
          </cell>
        </row>
        <row r="4773">
          <cell r="A4773">
            <v>870862502</v>
          </cell>
          <cell r="B4773">
            <v>0</v>
          </cell>
        </row>
        <row r="4774">
          <cell r="A4774">
            <v>870862503</v>
          </cell>
          <cell r="B4774">
            <v>12</v>
          </cell>
        </row>
        <row r="4775">
          <cell r="A4775">
            <v>870862504</v>
          </cell>
          <cell r="B4775">
            <v>0</v>
          </cell>
        </row>
        <row r="4776">
          <cell r="A4776">
            <v>870862505</v>
          </cell>
          <cell r="B4776">
            <v>0</v>
          </cell>
        </row>
        <row r="4777">
          <cell r="A4777">
            <v>870862506</v>
          </cell>
          <cell r="B4777">
            <v>18</v>
          </cell>
        </row>
        <row r="4778">
          <cell r="A4778">
            <v>870862507</v>
          </cell>
          <cell r="B4778">
            <v>15</v>
          </cell>
        </row>
        <row r="4779">
          <cell r="A4779">
            <v>870862508</v>
          </cell>
          <cell r="B4779">
            <v>0</v>
          </cell>
        </row>
        <row r="4780">
          <cell r="A4780">
            <v>870862509</v>
          </cell>
          <cell r="B4780">
            <v>43</v>
          </cell>
        </row>
        <row r="4781">
          <cell r="A4781">
            <v>870862510</v>
          </cell>
          <cell r="B4781">
            <v>0</v>
          </cell>
        </row>
        <row r="4782">
          <cell r="A4782">
            <v>870862511</v>
          </cell>
          <cell r="B4782">
            <v>0</v>
          </cell>
        </row>
        <row r="4783">
          <cell r="A4783">
            <v>870862512</v>
          </cell>
          <cell r="B4783">
            <v>0</v>
          </cell>
        </row>
        <row r="4784">
          <cell r="A4784">
            <v>870862513</v>
          </cell>
          <cell r="B4784">
            <v>0</v>
          </cell>
        </row>
        <row r="4785">
          <cell r="A4785">
            <v>870862514</v>
          </cell>
          <cell r="B4785">
            <v>0</v>
          </cell>
        </row>
        <row r="4786">
          <cell r="A4786">
            <v>870862515</v>
          </cell>
          <cell r="B4786">
            <v>0</v>
          </cell>
        </row>
        <row r="4787">
          <cell r="A4787">
            <v>870862516</v>
          </cell>
          <cell r="B4787">
            <v>0</v>
          </cell>
        </row>
        <row r="4788">
          <cell r="A4788">
            <v>870862517</v>
          </cell>
          <cell r="B4788">
            <v>0</v>
          </cell>
        </row>
        <row r="4789">
          <cell r="A4789">
            <v>870862801</v>
          </cell>
          <cell r="B4789">
            <v>0</v>
          </cell>
        </row>
        <row r="4790">
          <cell r="A4790">
            <v>870862802</v>
          </cell>
          <cell r="B4790">
            <v>0</v>
          </cell>
        </row>
        <row r="4791">
          <cell r="A4791">
            <v>870862803</v>
          </cell>
          <cell r="B4791">
            <v>0</v>
          </cell>
        </row>
        <row r="4792">
          <cell r="A4792">
            <v>870862804</v>
          </cell>
          <cell r="B4792">
            <v>0</v>
          </cell>
        </row>
        <row r="4793">
          <cell r="A4793">
            <v>870862805</v>
          </cell>
          <cell r="B4793">
            <v>0</v>
          </cell>
        </row>
        <row r="4794">
          <cell r="A4794">
            <v>870862806</v>
          </cell>
          <cell r="B4794">
            <v>11</v>
          </cell>
        </row>
        <row r="4795">
          <cell r="A4795">
            <v>870862807</v>
          </cell>
          <cell r="B4795">
            <v>10</v>
          </cell>
        </row>
        <row r="4796">
          <cell r="A4796">
            <v>870862808</v>
          </cell>
          <cell r="B4796">
            <v>0</v>
          </cell>
        </row>
        <row r="4797">
          <cell r="A4797">
            <v>870862809</v>
          </cell>
          <cell r="B4797">
            <v>0</v>
          </cell>
        </row>
        <row r="4798">
          <cell r="A4798">
            <v>870862810</v>
          </cell>
          <cell r="B4798">
            <v>0</v>
          </cell>
        </row>
        <row r="4799">
          <cell r="A4799">
            <v>870862811</v>
          </cell>
          <cell r="B4799">
            <v>0</v>
          </cell>
        </row>
        <row r="4800">
          <cell r="A4800">
            <v>870862812</v>
          </cell>
          <cell r="B4800">
            <v>0</v>
          </cell>
        </row>
        <row r="4801">
          <cell r="A4801">
            <v>870862813</v>
          </cell>
          <cell r="B4801">
            <v>0</v>
          </cell>
        </row>
        <row r="4802">
          <cell r="A4802">
            <v>870862814</v>
          </cell>
          <cell r="B4802">
            <v>0</v>
          </cell>
        </row>
        <row r="4803">
          <cell r="A4803">
            <v>870862815</v>
          </cell>
          <cell r="B4803">
            <v>0</v>
          </cell>
        </row>
        <row r="4804">
          <cell r="A4804">
            <v>870862816</v>
          </cell>
          <cell r="B4804">
            <v>0</v>
          </cell>
        </row>
        <row r="4805">
          <cell r="A4805">
            <v>870862817</v>
          </cell>
          <cell r="B4805">
            <v>0</v>
          </cell>
        </row>
        <row r="4806">
          <cell r="A4806">
            <v>8708629</v>
          </cell>
          <cell r="B4806">
            <v>37</v>
          </cell>
        </row>
        <row r="4807">
          <cell r="A4807">
            <v>8708630</v>
          </cell>
          <cell r="B4807">
            <v>37</v>
          </cell>
        </row>
        <row r="4808">
          <cell r="A4808">
            <v>870863101</v>
          </cell>
          <cell r="B4808">
            <v>0</v>
          </cell>
        </row>
        <row r="4809">
          <cell r="A4809">
            <v>870863102</v>
          </cell>
          <cell r="B4809">
            <v>0</v>
          </cell>
        </row>
        <row r="4810">
          <cell r="A4810">
            <v>870863103</v>
          </cell>
          <cell r="B4810">
            <v>0</v>
          </cell>
        </row>
        <row r="4811">
          <cell r="A4811">
            <v>870863104</v>
          </cell>
          <cell r="B4811">
            <v>0</v>
          </cell>
        </row>
        <row r="4812">
          <cell r="A4812">
            <v>870863105</v>
          </cell>
          <cell r="B4812">
            <v>0</v>
          </cell>
        </row>
        <row r="4813">
          <cell r="A4813">
            <v>870863106</v>
          </cell>
          <cell r="B4813">
            <v>0</v>
          </cell>
        </row>
        <row r="4814">
          <cell r="A4814">
            <v>870863107</v>
          </cell>
          <cell r="B4814">
            <v>0</v>
          </cell>
        </row>
        <row r="4815">
          <cell r="A4815">
            <v>870863108</v>
          </cell>
          <cell r="B4815">
            <v>0</v>
          </cell>
        </row>
        <row r="4816">
          <cell r="A4816">
            <v>870863109</v>
          </cell>
          <cell r="B4816">
            <v>0</v>
          </cell>
        </row>
        <row r="4817">
          <cell r="A4817">
            <v>870863110</v>
          </cell>
          <cell r="B4817">
            <v>0</v>
          </cell>
        </row>
        <row r="4818">
          <cell r="A4818">
            <v>870863111</v>
          </cell>
          <cell r="B4818">
            <v>0</v>
          </cell>
        </row>
        <row r="4819">
          <cell r="A4819">
            <v>870863112</v>
          </cell>
          <cell r="B4819">
            <v>0</v>
          </cell>
        </row>
        <row r="4820">
          <cell r="A4820">
            <v>870863113</v>
          </cell>
          <cell r="B4820">
            <v>0</v>
          </cell>
        </row>
        <row r="4821">
          <cell r="A4821">
            <v>870863114</v>
          </cell>
          <cell r="B4821">
            <v>0</v>
          </cell>
        </row>
        <row r="4822">
          <cell r="A4822">
            <v>870863115</v>
          </cell>
          <cell r="B4822">
            <v>0</v>
          </cell>
        </row>
        <row r="4823">
          <cell r="A4823">
            <v>870863116</v>
          </cell>
          <cell r="B4823">
            <v>0</v>
          </cell>
        </row>
        <row r="4824">
          <cell r="A4824">
            <v>870863117</v>
          </cell>
          <cell r="B4824">
            <v>0</v>
          </cell>
        </row>
        <row r="4825">
          <cell r="A4825">
            <v>870863401</v>
          </cell>
          <cell r="B4825">
            <v>0</v>
          </cell>
        </row>
        <row r="4826">
          <cell r="A4826">
            <v>870863402</v>
          </cell>
          <cell r="B4826">
            <v>0</v>
          </cell>
        </row>
        <row r="4827">
          <cell r="A4827">
            <v>870863403</v>
          </cell>
          <cell r="B4827">
            <v>-1</v>
          </cell>
        </row>
        <row r="4828">
          <cell r="A4828">
            <v>870863404</v>
          </cell>
          <cell r="B4828">
            <v>0</v>
          </cell>
        </row>
        <row r="4829">
          <cell r="A4829">
            <v>870863405</v>
          </cell>
          <cell r="B4829">
            <v>0</v>
          </cell>
        </row>
        <row r="4830">
          <cell r="A4830">
            <v>870863406</v>
          </cell>
          <cell r="B4830">
            <v>0</v>
          </cell>
        </row>
        <row r="4831">
          <cell r="A4831">
            <v>870863407</v>
          </cell>
          <cell r="B4831">
            <v>0</v>
          </cell>
        </row>
        <row r="4832">
          <cell r="A4832">
            <v>870863408</v>
          </cell>
          <cell r="B4832">
            <v>0</v>
          </cell>
        </row>
        <row r="4833">
          <cell r="A4833">
            <v>870863409</v>
          </cell>
          <cell r="B4833">
            <v>0</v>
          </cell>
        </row>
        <row r="4834">
          <cell r="A4834">
            <v>870863410</v>
          </cell>
          <cell r="B4834">
            <v>0</v>
          </cell>
        </row>
        <row r="4835">
          <cell r="A4835">
            <v>870863411</v>
          </cell>
          <cell r="B4835">
            <v>0</v>
          </cell>
        </row>
        <row r="4836">
          <cell r="A4836">
            <v>870863412</v>
          </cell>
          <cell r="B4836">
            <v>0</v>
          </cell>
        </row>
        <row r="4837">
          <cell r="A4837">
            <v>870863413</v>
          </cell>
          <cell r="B4837">
            <v>0</v>
          </cell>
        </row>
        <row r="4838">
          <cell r="A4838">
            <v>870863414</v>
          </cell>
          <cell r="B4838">
            <v>0</v>
          </cell>
        </row>
        <row r="4839">
          <cell r="A4839">
            <v>870863415</v>
          </cell>
          <cell r="B4839">
            <v>0</v>
          </cell>
        </row>
        <row r="4840">
          <cell r="A4840">
            <v>870863416</v>
          </cell>
          <cell r="B4840">
            <v>0</v>
          </cell>
        </row>
        <row r="4841">
          <cell r="A4841">
            <v>870863417</v>
          </cell>
          <cell r="B4841">
            <v>0</v>
          </cell>
        </row>
        <row r="4842">
          <cell r="A4842">
            <v>870863501</v>
          </cell>
          <cell r="B4842">
            <v>0</v>
          </cell>
        </row>
        <row r="4843">
          <cell r="A4843">
            <v>870863502</v>
          </cell>
          <cell r="B4843">
            <v>0</v>
          </cell>
        </row>
        <row r="4844">
          <cell r="A4844">
            <v>870863503</v>
          </cell>
          <cell r="B4844">
            <v>0</v>
          </cell>
        </row>
        <row r="4845">
          <cell r="A4845">
            <v>870863504</v>
          </cell>
          <cell r="B4845">
            <v>0</v>
          </cell>
        </row>
        <row r="4846">
          <cell r="A4846">
            <v>870863505</v>
          </cell>
          <cell r="B4846">
            <v>0</v>
          </cell>
        </row>
        <row r="4847">
          <cell r="A4847">
            <v>870863506</v>
          </cell>
          <cell r="B4847">
            <v>0</v>
          </cell>
        </row>
        <row r="4848">
          <cell r="A4848">
            <v>870863507</v>
          </cell>
          <cell r="B4848">
            <v>0</v>
          </cell>
        </row>
        <row r="4849">
          <cell r="A4849">
            <v>870863508</v>
          </cell>
          <cell r="B4849">
            <v>0</v>
          </cell>
        </row>
        <row r="4850">
          <cell r="A4850">
            <v>870863509</v>
          </cell>
          <cell r="B4850">
            <v>0</v>
          </cell>
        </row>
        <row r="4851">
          <cell r="A4851">
            <v>870863510</v>
          </cell>
          <cell r="B4851">
            <v>0</v>
          </cell>
        </row>
        <row r="4852">
          <cell r="A4852">
            <v>870863511</v>
          </cell>
          <cell r="B4852">
            <v>0</v>
          </cell>
        </row>
        <row r="4853">
          <cell r="A4853">
            <v>870863512</v>
          </cell>
          <cell r="B4853">
            <v>0</v>
          </cell>
        </row>
        <row r="4854">
          <cell r="A4854">
            <v>870863513</v>
          </cell>
          <cell r="B4854">
            <v>0</v>
          </cell>
        </row>
        <row r="4855">
          <cell r="A4855">
            <v>870863514</v>
          </cell>
          <cell r="B4855">
            <v>0</v>
          </cell>
        </row>
        <row r="4856">
          <cell r="A4856">
            <v>870863515</v>
          </cell>
          <cell r="B4856">
            <v>0</v>
          </cell>
        </row>
        <row r="4857">
          <cell r="A4857">
            <v>870863516</v>
          </cell>
          <cell r="B4857">
            <v>0</v>
          </cell>
        </row>
        <row r="4858">
          <cell r="A4858">
            <v>870863517</v>
          </cell>
          <cell r="B4858">
            <v>0</v>
          </cell>
        </row>
        <row r="4859">
          <cell r="A4859">
            <v>8708637</v>
          </cell>
          <cell r="B4859">
            <v>0</v>
          </cell>
        </row>
        <row r="4860">
          <cell r="A4860">
            <v>870863701</v>
          </cell>
          <cell r="B4860">
            <v>0</v>
          </cell>
        </row>
        <row r="4861">
          <cell r="A4861">
            <v>870863702</v>
          </cell>
          <cell r="B4861">
            <v>0</v>
          </cell>
        </row>
        <row r="4862">
          <cell r="A4862">
            <v>870863703</v>
          </cell>
          <cell r="B4862">
            <v>60</v>
          </cell>
        </row>
        <row r="4863">
          <cell r="A4863">
            <v>870863704</v>
          </cell>
          <cell r="B4863">
            <v>0</v>
          </cell>
        </row>
        <row r="4864">
          <cell r="A4864">
            <v>870863705</v>
          </cell>
          <cell r="B4864">
            <v>0</v>
          </cell>
        </row>
        <row r="4865">
          <cell r="A4865">
            <v>870863706</v>
          </cell>
          <cell r="B4865">
            <v>0</v>
          </cell>
        </row>
        <row r="4866">
          <cell r="A4866">
            <v>870863707</v>
          </cell>
          <cell r="B4866">
            <v>0</v>
          </cell>
        </row>
        <row r="4867">
          <cell r="A4867">
            <v>870863708</v>
          </cell>
          <cell r="B4867">
            <v>0</v>
          </cell>
        </row>
        <row r="4868">
          <cell r="A4868">
            <v>870863709</v>
          </cell>
          <cell r="B4868">
            <v>28</v>
          </cell>
        </row>
        <row r="4869">
          <cell r="A4869">
            <v>870863710</v>
          </cell>
          <cell r="B4869">
            <v>0</v>
          </cell>
        </row>
        <row r="4870">
          <cell r="A4870">
            <v>870863712</v>
          </cell>
          <cell r="B4870">
            <v>0</v>
          </cell>
        </row>
        <row r="4871">
          <cell r="A4871">
            <v>870863713</v>
          </cell>
          <cell r="B4871">
            <v>0</v>
          </cell>
        </row>
        <row r="4872">
          <cell r="A4872">
            <v>870863714</v>
          </cell>
          <cell r="B4872">
            <v>0</v>
          </cell>
        </row>
        <row r="4873">
          <cell r="A4873">
            <v>870863715</v>
          </cell>
          <cell r="B4873">
            <v>0</v>
          </cell>
        </row>
        <row r="4874">
          <cell r="A4874">
            <v>870863716</v>
          </cell>
          <cell r="B4874">
            <v>0</v>
          </cell>
        </row>
        <row r="4875">
          <cell r="A4875">
            <v>870863717</v>
          </cell>
          <cell r="B4875">
            <v>0</v>
          </cell>
        </row>
        <row r="4876">
          <cell r="A4876">
            <v>8708638</v>
          </cell>
          <cell r="B4876">
            <v>74</v>
          </cell>
        </row>
        <row r="4877">
          <cell r="A4877">
            <v>870863903</v>
          </cell>
          <cell r="B4877">
            <v>100</v>
          </cell>
        </row>
        <row r="4878">
          <cell r="A4878">
            <v>870863906</v>
          </cell>
          <cell r="B4878">
            <v>49</v>
          </cell>
        </row>
        <row r="4879">
          <cell r="A4879">
            <v>870863909</v>
          </cell>
          <cell r="B4879">
            <v>180</v>
          </cell>
        </row>
        <row r="4880">
          <cell r="A4880">
            <v>870864001</v>
          </cell>
          <cell r="B4880">
            <v>0</v>
          </cell>
        </row>
        <row r="4881">
          <cell r="A4881">
            <v>870864002</v>
          </cell>
          <cell r="B4881">
            <v>0</v>
          </cell>
        </row>
        <row r="4882">
          <cell r="A4882">
            <v>870864003</v>
          </cell>
          <cell r="B4882">
            <v>0</v>
          </cell>
        </row>
        <row r="4883">
          <cell r="A4883">
            <v>870864004</v>
          </cell>
          <cell r="B4883">
            <v>0</v>
          </cell>
        </row>
        <row r="4884">
          <cell r="A4884">
            <v>870864005</v>
          </cell>
          <cell r="B4884">
            <v>0</v>
          </cell>
        </row>
        <row r="4885">
          <cell r="A4885">
            <v>870864006</v>
          </cell>
          <cell r="B4885">
            <v>0</v>
          </cell>
        </row>
        <row r="4886">
          <cell r="A4886">
            <v>870864007</v>
          </cell>
          <cell r="B4886">
            <v>0</v>
          </cell>
        </row>
        <row r="4887">
          <cell r="A4887">
            <v>870864008</v>
          </cell>
          <cell r="B4887">
            <v>0</v>
          </cell>
        </row>
        <row r="4888">
          <cell r="A4888">
            <v>870864009</v>
          </cell>
          <cell r="B4888">
            <v>0</v>
          </cell>
        </row>
        <row r="4889">
          <cell r="A4889">
            <v>870864010</v>
          </cell>
          <cell r="B4889">
            <v>0</v>
          </cell>
        </row>
        <row r="4890">
          <cell r="A4890">
            <v>870864011</v>
          </cell>
          <cell r="B4890">
            <v>0</v>
          </cell>
        </row>
        <row r="4891">
          <cell r="A4891">
            <v>870864012</v>
          </cell>
          <cell r="B4891">
            <v>0</v>
          </cell>
        </row>
        <row r="4892">
          <cell r="A4892">
            <v>870864013</v>
          </cell>
          <cell r="B4892">
            <v>0</v>
          </cell>
        </row>
        <row r="4893">
          <cell r="A4893">
            <v>870864014</v>
          </cell>
          <cell r="B4893">
            <v>0</v>
          </cell>
        </row>
        <row r="4894">
          <cell r="A4894">
            <v>870864015</v>
          </cell>
          <cell r="B4894">
            <v>0</v>
          </cell>
        </row>
        <row r="4895">
          <cell r="A4895">
            <v>870864016</v>
          </cell>
          <cell r="B4895">
            <v>0</v>
          </cell>
        </row>
        <row r="4896">
          <cell r="A4896">
            <v>870864017</v>
          </cell>
          <cell r="B4896">
            <v>0</v>
          </cell>
        </row>
        <row r="4897">
          <cell r="A4897">
            <v>870864301</v>
          </cell>
          <cell r="B4897">
            <v>0</v>
          </cell>
        </row>
        <row r="4898">
          <cell r="A4898">
            <v>870864302</v>
          </cell>
          <cell r="B4898">
            <v>0</v>
          </cell>
        </row>
        <row r="4899">
          <cell r="A4899">
            <v>870864303</v>
          </cell>
          <cell r="B4899">
            <v>0</v>
          </cell>
        </row>
        <row r="4900">
          <cell r="A4900">
            <v>870864304</v>
          </cell>
          <cell r="B4900">
            <v>0</v>
          </cell>
        </row>
        <row r="4901">
          <cell r="A4901">
            <v>870864305</v>
          </cell>
          <cell r="B4901">
            <v>0</v>
          </cell>
        </row>
        <row r="4902">
          <cell r="A4902">
            <v>870864306</v>
          </cell>
          <cell r="B4902">
            <v>0</v>
          </cell>
        </row>
        <row r="4903">
          <cell r="A4903">
            <v>870864307</v>
          </cell>
          <cell r="B4903">
            <v>0</v>
          </cell>
        </row>
        <row r="4904">
          <cell r="A4904">
            <v>870864308</v>
          </cell>
          <cell r="B4904">
            <v>0</v>
          </cell>
        </row>
        <row r="4905">
          <cell r="A4905">
            <v>870864309</v>
          </cell>
          <cell r="B4905">
            <v>0</v>
          </cell>
        </row>
        <row r="4906">
          <cell r="A4906">
            <v>870864310</v>
          </cell>
          <cell r="B4906">
            <v>0</v>
          </cell>
        </row>
        <row r="4907">
          <cell r="A4907">
            <v>870864311</v>
          </cell>
          <cell r="B4907">
            <v>0</v>
          </cell>
        </row>
        <row r="4908">
          <cell r="A4908">
            <v>870864312</v>
          </cell>
          <cell r="B4908">
            <v>0</v>
          </cell>
        </row>
        <row r="4909">
          <cell r="A4909">
            <v>870864313</v>
          </cell>
          <cell r="B4909">
            <v>0</v>
          </cell>
        </row>
        <row r="4910">
          <cell r="A4910">
            <v>870864314</v>
          </cell>
          <cell r="B4910">
            <v>0</v>
          </cell>
        </row>
        <row r="4911">
          <cell r="A4911">
            <v>870864315</v>
          </cell>
          <cell r="B4911">
            <v>0</v>
          </cell>
        </row>
        <row r="4912">
          <cell r="A4912">
            <v>870864316</v>
          </cell>
          <cell r="B4912">
            <v>0</v>
          </cell>
        </row>
        <row r="4913">
          <cell r="A4913">
            <v>870864317</v>
          </cell>
          <cell r="B4913">
            <v>0</v>
          </cell>
        </row>
        <row r="4914">
          <cell r="A4914">
            <v>870864403</v>
          </cell>
          <cell r="B4914">
            <v>68</v>
          </cell>
        </row>
        <row r="4915">
          <cell r="A4915">
            <v>870864406</v>
          </cell>
          <cell r="B4915">
            <v>79</v>
          </cell>
        </row>
        <row r="4916">
          <cell r="A4916">
            <v>870864409</v>
          </cell>
          <cell r="B4916">
            <v>85</v>
          </cell>
        </row>
        <row r="4917">
          <cell r="A4917" t="str">
            <v>8708644BE</v>
          </cell>
          <cell r="B4917">
            <v>0</v>
          </cell>
        </row>
        <row r="4918">
          <cell r="A4918" t="str">
            <v>8708644NE</v>
          </cell>
          <cell r="B4918">
            <v>0</v>
          </cell>
        </row>
        <row r="4919">
          <cell r="A4919" t="str">
            <v>8708644VE</v>
          </cell>
          <cell r="B4919">
            <v>0</v>
          </cell>
        </row>
        <row r="4920">
          <cell r="A4920">
            <v>870865701</v>
          </cell>
          <cell r="B4920">
            <v>0</v>
          </cell>
        </row>
        <row r="4921">
          <cell r="A4921">
            <v>870865702</v>
          </cell>
          <cell r="B4921">
            <v>0</v>
          </cell>
        </row>
        <row r="4922">
          <cell r="A4922">
            <v>870865703</v>
          </cell>
          <cell r="B4922">
            <v>0</v>
          </cell>
        </row>
        <row r="4923">
          <cell r="A4923">
            <v>870865704</v>
          </cell>
          <cell r="B4923">
            <v>0</v>
          </cell>
        </row>
        <row r="4924">
          <cell r="A4924">
            <v>870865705</v>
          </cell>
          <cell r="B4924">
            <v>0</v>
          </cell>
        </row>
        <row r="4925">
          <cell r="A4925">
            <v>870865706</v>
          </cell>
          <cell r="B4925">
            <v>0</v>
          </cell>
        </row>
        <row r="4926">
          <cell r="A4926">
            <v>870865707</v>
          </cell>
          <cell r="B4926">
            <v>0</v>
          </cell>
        </row>
        <row r="4927">
          <cell r="A4927">
            <v>870865708</v>
          </cell>
          <cell r="B4927">
            <v>0</v>
          </cell>
        </row>
        <row r="4928">
          <cell r="A4928">
            <v>870865709</v>
          </cell>
          <cell r="B4928">
            <v>0</v>
          </cell>
        </row>
        <row r="4929">
          <cell r="A4929">
            <v>870865710</v>
          </cell>
          <cell r="B4929">
            <v>0</v>
          </cell>
        </row>
        <row r="4930">
          <cell r="A4930">
            <v>870865711</v>
          </cell>
          <cell r="B4930">
            <v>0</v>
          </cell>
        </row>
        <row r="4931">
          <cell r="A4931">
            <v>870865712</v>
          </cell>
          <cell r="B4931">
            <v>0</v>
          </cell>
        </row>
        <row r="4932">
          <cell r="A4932">
            <v>870865713</v>
          </cell>
          <cell r="B4932">
            <v>0</v>
          </cell>
        </row>
        <row r="4933">
          <cell r="A4933">
            <v>870865714</v>
          </cell>
          <cell r="B4933">
            <v>0</v>
          </cell>
        </row>
        <row r="4934">
          <cell r="A4934">
            <v>870865715</v>
          </cell>
          <cell r="B4934">
            <v>0</v>
          </cell>
        </row>
        <row r="4935">
          <cell r="A4935">
            <v>870865716</v>
          </cell>
          <cell r="B4935">
            <v>0</v>
          </cell>
        </row>
        <row r="4936">
          <cell r="A4936">
            <v>870865717</v>
          </cell>
          <cell r="B4936">
            <v>0</v>
          </cell>
        </row>
        <row r="4937">
          <cell r="A4937">
            <v>8708815</v>
          </cell>
          <cell r="B4937">
            <v>0</v>
          </cell>
        </row>
        <row r="4938">
          <cell r="A4938">
            <v>870881501</v>
          </cell>
          <cell r="B4938">
            <v>1</v>
          </cell>
        </row>
        <row r="4939">
          <cell r="A4939">
            <v>870881502</v>
          </cell>
          <cell r="B4939">
            <v>0</v>
          </cell>
        </row>
        <row r="4940">
          <cell r="A4940">
            <v>870881503</v>
          </cell>
          <cell r="B4940">
            <v>80</v>
          </cell>
        </row>
        <row r="4941">
          <cell r="A4941">
            <v>870881504</v>
          </cell>
          <cell r="B4941">
            <v>52</v>
          </cell>
        </row>
        <row r="4942">
          <cell r="A4942">
            <v>870881505</v>
          </cell>
          <cell r="B4942">
            <v>0</v>
          </cell>
        </row>
        <row r="4943">
          <cell r="A4943">
            <v>870881506</v>
          </cell>
          <cell r="B4943">
            <v>47</v>
          </cell>
        </row>
        <row r="4944">
          <cell r="A4944">
            <v>870881507</v>
          </cell>
          <cell r="B4944">
            <v>0</v>
          </cell>
        </row>
        <row r="4945">
          <cell r="A4945">
            <v>870881508</v>
          </cell>
          <cell r="B4945">
            <v>42</v>
          </cell>
        </row>
        <row r="4946">
          <cell r="A4946">
            <v>870881509</v>
          </cell>
          <cell r="B4946">
            <v>155</v>
          </cell>
        </row>
        <row r="4947">
          <cell r="A4947">
            <v>870881510</v>
          </cell>
          <cell r="B4947">
            <v>48</v>
          </cell>
        </row>
        <row r="4948">
          <cell r="A4948">
            <v>870881511</v>
          </cell>
          <cell r="B4948">
            <v>47</v>
          </cell>
        </row>
        <row r="4949">
          <cell r="A4949">
            <v>8708888</v>
          </cell>
          <cell r="B4949">
            <v>96</v>
          </cell>
        </row>
        <row r="4950">
          <cell r="A4950">
            <v>8708899007</v>
          </cell>
          <cell r="B4950">
            <v>0</v>
          </cell>
        </row>
        <row r="4951">
          <cell r="A4951">
            <v>870889903</v>
          </cell>
          <cell r="B4951">
            <v>10</v>
          </cell>
        </row>
        <row r="4952">
          <cell r="A4952">
            <v>870889906</v>
          </cell>
          <cell r="B4952">
            <v>12</v>
          </cell>
        </row>
        <row r="4953">
          <cell r="A4953">
            <v>870889907</v>
          </cell>
          <cell r="B4953">
            <v>0</v>
          </cell>
        </row>
        <row r="4954">
          <cell r="A4954">
            <v>870889909</v>
          </cell>
          <cell r="B4954">
            <v>6</v>
          </cell>
        </row>
        <row r="4955">
          <cell r="A4955">
            <v>8708907003</v>
          </cell>
          <cell r="B4955">
            <v>19</v>
          </cell>
        </row>
        <row r="4956">
          <cell r="A4956">
            <v>870890701</v>
          </cell>
          <cell r="B4956">
            <v>0</v>
          </cell>
        </row>
        <row r="4957">
          <cell r="A4957">
            <v>870890702</v>
          </cell>
          <cell r="B4957">
            <v>0</v>
          </cell>
        </row>
        <row r="4958">
          <cell r="A4958">
            <v>870890703</v>
          </cell>
          <cell r="B4958">
            <v>19</v>
          </cell>
        </row>
        <row r="4959">
          <cell r="A4959">
            <v>870890704</v>
          </cell>
          <cell r="B4959">
            <v>0</v>
          </cell>
        </row>
        <row r="4960">
          <cell r="A4960">
            <v>870890705</v>
          </cell>
          <cell r="B4960">
            <v>0</v>
          </cell>
        </row>
        <row r="4961">
          <cell r="A4961">
            <v>870890706</v>
          </cell>
          <cell r="B4961">
            <v>17</v>
          </cell>
        </row>
        <row r="4962">
          <cell r="A4962">
            <v>870890707</v>
          </cell>
          <cell r="B4962">
            <v>0</v>
          </cell>
        </row>
        <row r="4963">
          <cell r="A4963">
            <v>870890708</v>
          </cell>
          <cell r="B4963">
            <v>0</v>
          </cell>
        </row>
        <row r="4964">
          <cell r="A4964">
            <v>870890709</v>
          </cell>
          <cell r="B4964">
            <v>27</v>
          </cell>
        </row>
        <row r="4965">
          <cell r="A4965">
            <v>870890710</v>
          </cell>
          <cell r="B4965">
            <v>0</v>
          </cell>
        </row>
        <row r="4966">
          <cell r="A4966">
            <v>870890711</v>
          </cell>
          <cell r="B4966">
            <v>0</v>
          </cell>
        </row>
        <row r="4967">
          <cell r="A4967">
            <v>870890712</v>
          </cell>
          <cell r="B4967">
            <v>0</v>
          </cell>
        </row>
        <row r="4968">
          <cell r="A4968">
            <v>870890713</v>
          </cell>
          <cell r="B4968">
            <v>0</v>
          </cell>
        </row>
        <row r="4969">
          <cell r="A4969">
            <v>870890714</v>
          </cell>
          <cell r="B4969">
            <v>0</v>
          </cell>
        </row>
        <row r="4970">
          <cell r="A4970">
            <v>870890715</v>
          </cell>
          <cell r="B4970">
            <v>0</v>
          </cell>
        </row>
        <row r="4971">
          <cell r="A4971">
            <v>870890716</v>
          </cell>
          <cell r="B4971">
            <v>0</v>
          </cell>
        </row>
        <row r="4972">
          <cell r="A4972">
            <v>870890717</v>
          </cell>
          <cell r="B4972">
            <v>0</v>
          </cell>
        </row>
        <row r="4973">
          <cell r="A4973">
            <v>870890718</v>
          </cell>
          <cell r="B4973">
            <v>0</v>
          </cell>
        </row>
        <row r="4974">
          <cell r="A4974">
            <v>870890721</v>
          </cell>
          <cell r="B4974">
            <v>0</v>
          </cell>
        </row>
        <row r="4975">
          <cell r="A4975">
            <v>870890722</v>
          </cell>
          <cell r="B4975">
            <v>0</v>
          </cell>
        </row>
        <row r="4976">
          <cell r="A4976">
            <v>870890723</v>
          </cell>
          <cell r="B4976">
            <v>4</v>
          </cell>
        </row>
        <row r="4977">
          <cell r="A4977">
            <v>870899000</v>
          </cell>
          <cell r="B4977">
            <v>0</v>
          </cell>
        </row>
        <row r="4978">
          <cell r="A4978">
            <v>870899001</v>
          </cell>
          <cell r="B4978">
            <v>0</v>
          </cell>
        </row>
        <row r="4979">
          <cell r="A4979">
            <v>870899002</v>
          </cell>
          <cell r="B4979">
            <v>0</v>
          </cell>
        </row>
        <row r="4980">
          <cell r="A4980">
            <v>870899003</v>
          </cell>
          <cell r="B4980">
            <v>0</v>
          </cell>
        </row>
        <row r="4981">
          <cell r="A4981">
            <v>870899004</v>
          </cell>
          <cell r="B4981">
            <v>0</v>
          </cell>
        </row>
        <row r="4982">
          <cell r="A4982">
            <v>870899005</v>
          </cell>
          <cell r="B4982">
            <v>0</v>
          </cell>
        </row>
        <row r="4983">
          <cell r="A4983">
            <v>870899006</v>
          </cell>
          <cell r="B4983">
            <v>0</v>
          </cell>
        </row>
        <row r="4984">
          <cell r="A4984">
            <v>8708999</v>
          </cell>
          <cell r="B4984">
            <v>152</v>
          </cell>
        </row>
        <row r="4985">
          <cell r="A4985">
            <v>8711700</v>
          </cell>
          <cell r="B4985">
            <v>8</v>
          </cell>
        </row>
        <row r="4986">
          <cell r="A4986">
            <v>8711701</v>
          </cell>
          <cell r="B4986">
            <v>4</v>
          </cell>
        </row>
        <row r="4987">
          <cell r="A4987">
            <v>8711702</v>
          </cell>
          <cell r="B4987">
            <v>4</v>
          </cell>
        </row>
        <row r="4988">
          <cell r="A4988">
            <v>8717033</v>
          </cell>
          <cell r="B4988">
            <v>10</v>
          </cell>
        </row>
        <row r="4989">
          <cell r="A4989">
            <v>871703303</v>
          </cell>
          <cell r="B4989">
            <v>0</v>
          </cell>
        </row>
        <row r="4990">
          <cell r="A4990">
            <v>871703304</v>
          </cell>
          <cell r="B4990">
            <v>0</v>
          </cell>
        </row>
        <row r="4991">
          <cell r="A4991">
            <v>871703305</v>
          </cell>
          <cell r="B4991">
            <v>138</v>
          </cell>
        </row>
        <row r="4992">
          <cell r="A4992">
            <v>8857005</v>
          </cell>
          <cell r="B4992">
            <v>1</v>
          </cell>
        </row>
        <row r="4993">
          <cell r="A4993">
            <v>8857829</v>
          </cell>
          <cell r="B4993">
            <v>65</v>
          </cell>
        </row>
        <row r="4994">
          <cell r="A4994">
            <v>9003020</v>
          </cell>
          <cell r="B4994">
            <v>0</v>
          </cell>
        </row>
        <row r="4995">
          <cell r="A4995">
            <v>900309003</v>
          </cell>
          <cell r="B4995">
            <v>0</v>
          </cell>
        </row>
        <row r="4996">
          <cell r="A4996">
            <v>900309006</v>
          </cell>
          <cell r="B4996">
            <v>0</v>
          </cell>
        </row>
        <row r="4997">
          <cell r="A4997">
            <v>900309009</v>
          </cell>
          <cell r="B4997">
            <v>0</v>
          </cell>
        </row>
        <row r="4998">
          <cell r="A4998">
            <v>900309018</v>
          </cell>
          <cell r="B4998">
            <v>0</v>
          </cell>
        </row>
        <row r="4999">
          <cell r="A4999">
            <v>900310000</v>
          </cell>
          <cell r="B4999">
            <v>0</v>
          </cell>
        </row>
        <row r="5000">
          <cell r="A5000">
            <v>900310001</v>
          </cell>
          <cell r="B5000">
            <v>0</v>
          </cell>
        </row>
        <row r="5001">
          <cell r="A5001">
            <v>900310002</v>
          </cell>
          <cell r="B5001">
            <v>0</v>
          </cell>
        </row>
        <row r="5002">
          <cell r="A5002">
            <v>900310003</v>
          </cell>
          <cell r="B5002">
            <v>4</v>
          </cell>
        </row>
        <row r="5003">
          <cell r="A5003">
            <v>900310004</v>
          </cell>
          <cell r="B5003">
            <v>2</v>
          </cell>
        </row>
        <row r="5004">
          <cell r="A5004">
            <v>900310102</v>
          </cell>
          <cell r="B5004">
            <v>0</v>
          </cell>
        </row>
        <row r="5005">
          <cell r="A5005">
            <v>900310103</v>
          </cell>
          <cell r="B5005">
            <v>0</v>
          </cell>
        </row>
        <row r="5006">
          <cell r="A5006">
            <v>900310104</v>
          </cell>
          <cell r="B5006">
            <v>6</v>
          </cell>
        </row>
        <row r="5007">
          <cell r="A5007">
            <v>900397601</v>
          </cell>
          <cell r="B5007">
            <v>0</v>
          </cell>
        </row>
        <row r="5008">
          <cell r="A5008">
            <v>900397801</v>
          </cell>
          <cell r="B5008">
            <v>0</v>
          </cell>
        </row>
        <row r="5009">
          <cell r="A5009">
            <v>900397802</v>
          </cell>
          <cell r="B5009">
            <v>1</v>
          </cell>
        </row>
        <row r="5010">
          <cell r="A5010">
            <v>900399301</v>
          </cell>
          <cell r="B5010">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ow r="1">
          <cell r="A1" t="str">
            <v>id</v>
          </cell>
          <cell r="B1" t="str">
            <v>id padre</v>
          </cell>
          <cell r="C1" t="str">
            <v>nombre web</v>
          </cell>
          <cell r="D1" t="str">
            <v>talle</v>
          </cell>
          <cell r="E1" t="str">
            <v>color</v>
          </cell>
          <cell r="F1" t="str">
            <v>desc corta</v>
          </cell>
          <cell r="G1" t="str">
            <v>desc larga</v>
          </cell>
          <cell r="H1" t="str">
            <v>cat principal</v>
          </cell>
          <cell r="I1" t="str">
            <v>sub cat</v>
          </cell>
          <cell r="J1" t="str">
            <v>sub sub cat</v>
          </cell>
          <cell r="K1" t="str">
            <v>etiquetas</v>
          </cell>
          <cell r="L1" t="str">
            <v>precio</v>
          </cell>
          <cell r="M1" t="str">
            <v>imagenes</v>
          </cell>
          <cell r="N1" t="str">
            <v>stock</v>
          </cell>
          <cell r="O1" t="str">
            <v>anch paq cm</v>
          </cell>
          <cell r="P1" t="str">
            <v>alt paq cm</v>
          </cell>
          <cell r="Q1" t="str">
            <v>prof paq cm</v>
          </cell>
          <cell r="R1" t="str">
            <v>peso paq kg</v>
          </cell>
          <cell r="S1" t="str">
            <v>Jerarquía</v>
          </cell>
          <cell r="T1" t="str">
            <v>Denominación</v>
          </cell>
          <cell r="U1" t="str">
            <v>Jurisdicción</v>
          </cell>
          <cell r="V1" t="str">
            <v>Material</v>
          </cell>
          <cell r="W1" t="str">
            <v>Modelo</v>
          </cell>
          <cell r="X1" t="str">
            <v>Altura</v>
          </cell>
          <cell r="Y1" t="str">
            <v>Ancho</v>
          </cell>
          <cell r="Z1" t="str">
            <v>Espesor</v>
          </cell>
          <cell r="AA1" t="str">
            <v>Peso</v>
          </cell>
          <cell r="AB1" t="str">
            <v>Longitud Extendido</v>
          </cell>
          <cell r="AC1" t="str">
            <v>Longitud Plegado</v>
          </cell>
          <cell r="AD1" t="str">
            <v>Voltage de entrada</v>
          </cell>
          <cell r="AE1" t="str">
            <v>Voltage de Salida</v>
          </cell>
          <cell r="AF1" t="str">
            <v>Tipo de Cuello</v>
          </cell>
          <cell r="AG1" t="str">
            <v>Medidas Exteriores</v>
          </cell>
          <cell r="AH1" t="str">
            <v>Medidas Interiores</v>
          </cell>
          <cell r="AI1" t="str">
            <v>Cierre</v>
          </cell>
          <cell r="AJ1" t="str">
            <v>Lúmenes</v>
          </cell>
          <cell r="AK1" t="str">
            <v>Zoom</v>
          </cell>
          <cell r="AL1" t="str">
            <v>Recargable</v>
          </cell>
          <cell r="AM1" t="str">
            <v>USB</v>
          </cell>
          <cell r="AN1" t="str">
            <v>Batería</v>
          </cell>
          <cell r="AO1" t="str">
            <v>Diámetro</v>
          </cell>
          <cell r="AP1" t="str">
            <v>Capacidad</v>
          </cell>
          <cell r="AQ1" t="str">
            <v>Arma</v>
          </cell>
        </row>
        <row r="2">
          <cell r="A2">
            <v>830</v>
          </cell>
          <cell r="B2">
            <v>8505206</v>
          </cell>
          <cell r="C2" t="str">
            <v>Adjutor Penitenciaría</v>
          </cell>
          <cell r="F2" t="str">
            <v>Insignias pectorales para los oficiales penitenciarios.  Oficial Adjutor : dos soles blanco base celeste.</v>
          </cell>
          <cell r="G2">
            <v>0</v>
          </cell>
          <cell r="H2" t="str">
            <v>Atributos</v>
          </cell>
          <cell r="I2" t="str">
            <v>Insignias</v>
          </cell>
          <cell r="J2" t="str">
            <v>Penitenciaría</v>
          </cell>
          <cell r="K2" t="str">
            <v>Penitenciaría,Oficial,Adjutor</v>
          </cell>
          <cell r="L2">
            <v>270</v>
          </cell>
          <cell r="M2" t="str">
            <v>http://rerda.com/img/p/4/0/0/8/4008.jpg</v>
          </cell>
          <cell r="N2">
            <v>30</v>
          </cell>
          <cell r="O2">
            <v>5</v>
          </cell>
          <cell r="P2">
            <v>5</v>
          </cell>
          <cell r="Q2">
            <v>5</v>
          </cell>
          <cell r="R2">
            <v>0.1</v>
          </cell>
          <cell r="S2" t="str">
            <v>Adjutor</v>
          </cell>
          <cell r="T2" t="str">
            <v/>
          </cell>
          <cell r="U2" t="str">
            <v>Penitenciaría</v>
          </cell>
          <cell r="V2" t="str">
            <v/>
          </cell>
          <cell r="W2" t="str">
            <v>Bordado</v>
          </cell>
          <cell r="X2" t="str">
            <v>5 cm</v>
          </cell>
          <cell r="Y2" t="str">
            <v>8 cm</v>
          </cell>
          <cell r="Z2" t="str">
            <v/>
          </cell>
          <cell r="AA2" t="str">
            <v/>
          </cell>
          <cell r="AB2" t="str">
            <v/>
          </cell>
          <cell r="AC2" t="str">
            <v/>
          </cell>
          <cell r="AD2" t="str">
            <v/>
          </cell>
          <cell r="AE2" t="str">
            <v/>
          </cell>
          <cell r="AF2" t="str">
            <v/>
          </cell>
          <cell r="AG2" t="str">
            <v/>
          </cell>
          <cell r="AH2" t="str">
            <v/>
          </cell>
          <cell r="AI2" t="str">
            <v/>
          </cell>
          <cell r="AJ2" t="str">
            <v/>
          </cell>
          <cell r="AK2" t="str">
            <v/>
          </cell>
          <cell r="AL2" t="str">
            <v/>
          </cell>
          <cell r="AM2" t="str">
            <v/>
          </cell>
          <cell r="AN2" t="str">
            <v/>
          </cell>
          <cell r="AO2" t="str">
            <v/>
          </cell>
          <cell r="AP2" t="str">
            <v/>
          </cell>
          <cell r="AQ2" t="str">
            <v/>
          </cell>
        </row>
        <row r="3">
          <cell r="A3">
            <v>831</v>
          </cell>
          <cell r="B3">
            <v>8505207</v>
          </cell>
          <cell r="C3" t="str">
            <v>Adjutor Principal Penitenciaría</v>
          </cell>
          <cell r="F3" t="str">
            <v>Insignias pectorales para los oficiales penitenciarios.  Oficial Adjutor Principal : tres soles blanco base celeste.</v>
          </cell>
          <cell r="G3">
            <v>0</v>
          </cell>
          <cell r="H3" t="str">
            <v>Atributos</v>
          </cell>
          <cell r="I3" t="str">
            <v>Insignias</v>
          </cell>
          <cell r="J3" t="str">
            <v>Penitenciaría</v>
          </cell>
          <cell r="K3" t="str">
            <v>Penitenciaría,Oficial,Adjutor Principal</v>
          </cell>
          <cell r="L3">
            <v>270</v>
          </cell>
          <cell r="M3" t="str">
            <v>http://rerda.com/img/p/4/0/0/9/4009.jpg</v>
          </cell>
          <cell r="N3">
            <v>30</v>
          </cell>
          <cell r="O3">
            <v>5</v>
          </cell>
          <cell r="P3">
            <v>5</v>
          </cell>
          <cell r="Q3">
            <v>5</v>
          </cell>
          <cell r="R3">
            <v>0.1</v>
          </cell>
          <cell r="S3" t="str">
            <v>Adjutor Principal</v>
          </cell>
          <cell r="T3" t="str">
            <v/>
          </cell>
          <cell r="U3" t="str">
            <v>Penitenciaría</v>
          </cell>
          <cell r="V3" t="str">
            <v/>
          </cell>
          <cell r="W3" t="str">
            <v>Bordado</v>
          </cell>
          <cell r="X3" t="str">
            <v>5 cm</v>
          </cell>
          <cell r="Y3" t="str">
            <v>11 cm</v>
          </cell>
          <cell r="Z3" t="str">
            <v/>
          </cell>
          <cell r="AA3" t="str">
            <v/>
          </cell>
          <cell r="AB3" t="str">
            <v/>
          </cell>
          <cell r="AC3" t="str">
            <v/>
          </cell>
          <cell r="AD3" t="str">
            <v/>
          </cell>
          <cell r="AE3" t="str">
            <v/>
          </cell>
          <cell r="AF3" t="str">
            <v/>
          </cell>
          <cell r="AG3" t="str">
            <v/>
          </cell>
          <cell r="AH3" t="str">
            <v/>
          </cell>
          <cell r="AI3" t="str">
            <v/>
          </cell>
          <cell r="AJ3" t="str">
            <v/>
          </cell>
          <cell r="AK3" t="str">
            <v/>
          </cell>
          <cell r="AL3" t="str">
            <v/>
          </cell>
          <cell r="AM3" t="str">
            <v/>
          </cell>
          <cell r="AN3" t="str">
            <v/>
          </cell>
          <cell r="AO3" t="str">
            <v/>
          </cell>
          <cell r="AP3" t="str">
            <v/>
          </cell>
          <cell r="AQ3" t="str">
            <v/>
          </cell>
        </row>
        <row r="4">
          <cell r="A4">
            <v>448</v>
          </cell>
          <cell r="B4">
            <v>8503823</v>
          </cell>
          <cell r="C4" t="str">
            <v>Antiparra Sport 3000MS</v>
          </cell>
          <cell r="F4" t="str">
            <v xml:space="preserve">Doble lente. Reistente al impacto. Correa elástica, con antideslizante y traba. Cuenta con respiradores y estructura de espuma. </v>
          </cell>
          <cell r="G4">
            <v>0</v>
          </cell>
          <cell r="K4" t="str">
            <v>Antiparra,UV,Antiniebla,Anteojo</v>
          </cell>
          <cell r="L4">
            <v>3139.25</v>
          </cell>
          <cell r="M4" t="str">
            <v>http://rerda.com/img/p/1/8/0/2/1802.jpg,http://rerda.com/img/p/1/8/0/3/1803.jpg,http://rerda.com/img/p/1/8/0/4/1804.jpg</v>
          </cell>
          <cell r="N4">
            <v>0</v>
          </cell>
          <cell r="O4">
            <v>5</v>
          </cell>
          <cell r="P4">
            <v>5</v>
          </cell>
          <cell r="Q4">
            <v>5</v>
          </cell>
          <cell r="R4">
            <v>0.1</v>
          </cell>
          <cell r="S4" t="str">
            <v/>
          </cell>
          <cell r="T4" t="str">
            <v/>
          </cell>
          <cell r="U4" t="str">
            <v/>
          </cell>
          <cell r="V4" t="str">
            <v>Policarbonato</v>
          </cell>
          <cell r="W4" t="str">
            <v>3000MS Antiniebla</v>
          </cell>
          <cell r="X4" t="str">
            <v/>
          </cell>
          <cell r="Y4" t="str">
            <v/>
          </cell>
          <cell r="Z4" t="str">
            <v/>
          </cell>
          <cell r="AA4" t="str">
            <v/>
          </cell>
          <cell r="AB4" t="str">
            <v/>
          </cell>
          <cell r="AC4" t="str">
            <v/>
          </cell>
          <cell r="AD4" t="str">
            <v/>
          </cell>
          <cell r="AE4" t="str">
            <v/>
          </cell>
          <cell r="AF4" t="str">
            <v/>
          </cell>
          <cell r="AG4" t="str">
            <v/>
          </cell>
          <cell r="AH4" t="str">
            <v/>
          </cell>
          <cell r="AI4" t="str">
            <v/>
          </cell>
          <cell r="AJ4" t="str">
            <v/>
          </cell>
          <cell r="AK4" t="str">
            <v/>
          </cell>
          <cell r="AL4" t="str">
            <v/>
          </cell>
          <cell r="AM4" t="str">
            <v/>
          </cell>
          <cell r="AN4" t="str">
            <v/>
          </cell>
          <cell r="AO4" t="str">
            <v/>
          </cell>
          <cell r="AP4" t="str">
            <v/>
          </cell>
          <cell r="AQ4" t="str">
            <v/>
          </cell>
        </row>
        <row r="5">
          <cell r="A5">
            <v>447</v>
          </cell>
          <cell r="B5">
            <v>8503832</v>
          </cell>
          <cell r="C5" t="str">
            <v>Antiparra Sport 3104OR</v>
          </cell>
          <cell r="F5" t="str">
            <v xml:space="preserve">Lentes antiparra de color amarillo/anaranjado. Resistente al impacto. Protección contra rayos UV 400. </v>
          </cell>
          <cell r="G5">
            <v>0</v>
          </cell>
          <cell r="K5" t="str">
            <v>Esquí,Anteojos,Antiparra,UV,Antiniebla</v>
          </cell>
          <cell r="L5">
            <v>2147.39</v>
          </cell>
          <cell r="M5" t="str">
            <v>http://rerda.com/img/p/1/7/9/9/1799.jpg,http://rerda.com/img/p/1/8/0/0/1800.jpg,http://rerda.com/img/p/1/8/0/1/1801.jpg</v>
          </cell>
          <cell r="N5">
            <v>0</v>
          </cell>
          <cell r="O5">
            <v>5</v>
          </cell>
          <cell r="P5">
            <v>5</v>
          </cell>
          <cell r="Q5">
            <v>5</v>
          </cell>
          <cell r="R5">
            <v>0.1</v>
          </cell>
          <cell r="S5" t="str">
            <v/>
          </cell>
          <cell r="T5" t="str">
            <v/>
          </cell>
          <cell r="U5" t="str">
            <v/>
          </cell>
          <cell r="V5" t="str">
            <v>Policarbonato</v>
          </cell>
          <cell r="W5" t="str">
            <v>3104OR Antiniebla</v>
          </cell>
          <cell r="X5" t="str">
            <v/>
          </cell>
          <cell r="Y5" t="str">
            <v/>
          </cell>
          <cell r="Z5" t="str">
            <v/>
          </cell>
          <cell r="AA5" t="str">
            <v/>
          </cell>
          <cell r="AB5" t="str">
            <v/>
          </cell>
          <cell r="AC5" t="str">
            <v/>
          </cell>
          <cell r="AD5" t="str">
            <v/>
          </cell>
          <cell r="AE5" t="str">
            <v/>
          </cell>
          <cell r="AF5" t="str">
            <v/>
          </cell>
          <cell r="AG5" t="str">
            <v/>
          </cell>
          <cell r="AH5" t="str">
            <v/>
          </cell>
          <cell r="AI5" t="str">
            <v/>
          </cell>
          <cell r="AJ5" t="str">
            <v/>
          </cell>
          <cell r="AK5" t="str">
            <v/>
          </cell>
          <cell r="AL5" t="str">
            <v/>
          </cell>
          <cell r="AM5" t="str">
            <v/>
          </cell>
          <cell r="AN5" t="str">
            <v/>
          </cell>
          <cell r="AO5" t="str">
            <v/>
          </cell>
          <cell r="AP5" t="str">
            <v/>
          </cell>
          <cell r="AQ5" t="str">
            <v/>
          </cell>
        </row>
        <row r="6">
          <cell r="A6">
            <v>151</v>
          </cell>
          <cell r="B6">
            <v>8503822</v>
          </cell>
          <cell r="C6" t="str">
            <v>Antiparras Sport 3000BM</v>
          </cell>
          <cell r="F6" t="str">
            <v xml:space="preserve">Doble lente. Correa elástica regulable. Antireflex. Protección contra rayos UV 400. </v>
          </cell>
          <cell r="G6">
            <v>0</v>
          </cell>
          <cell r="K6" t="str">
            <v>Motorizada,Esquí,Anteojos,Antiparras,UV</v>
          </cell>
          <cell r="L6">
            <v>3139.25</v>
          </cell>
          <cell r="M6" t="str">
            <v>http://rerda.com/img/p/6/7/3/673.jpg,http://rerda.com/img/p/6/7/4/674.jpg,http://rerda.com/img/p/6/7/5/675.jpg</v>
          </cell>
          <cell r="N6">
            <v>0</v>
          </cell>
          <cell r="O6">
            <v>5</v>
          </cell>
          <cell r="P6">
            <v>5</v>
          </cell>
          <cell r="Q6">
            <v>5</v>
          </cell>
          <cell r="R6">
            <v>0.1</v>
          </cell>
          <cell r="S6" t="str">
            <v/>
          </cell>
          <cell r="T6" t="str">
            <v/>
          </cell>
          <cell r="U6" t="str">
            <v/>
          </cell>
          <cell r="V6" t="str">
            <v>Policarbonato</v>
          </cell>
          <cell r="W6" t="str">
            <v>3000BM Antiniebla</v>
          </cell>
          <cell r="X6" t="str">
            <v/>
          </cell>
          <cell r="Y6" t="str">
            <v/>
          </cell>
          <cell r="Z6" t="str">
            <v/>
          </cell>
          <cell r="AA6" t="str">
            <v/>
          </cell>
          <cell r="AB6" t="str">
            <v/>
          </cell>
          <cell r="AC6" t="str">
            <v/>
          </cell>
          <cell r="AD6" t="str">
            <v/>
          </cell>
          <cell r="AE6" t="str">
            <v/>
          </cell>
          <cell r="AF6" t="str">
            <v/>
          </cell>
          <cell r="AG6" t="str">
            <v/>
          </cell>
          <cell r="AH6" t="str">
            <v/>
          </cell>
          <cell r="AI6" t="str">
            <v/>
          </cell>
          <cell r="AJ6" t="str">
            <v/>
          </cell>
          <cell r="AK6" t="str">
            <v/>
          </cell>
          <cell r="AL6" t="str">
            <v/>
          </cell>
          <cell r="AM6" t="str">
            <v/>
          </cell>
          <cell r="AN6" t="str">
            <v/>
          </cell>
          <cell r="AO6" t="str">
            <v/>
          </cell>
          <cell r="AP6" t="str">
            <v/>
          </cell>
          <cell r="AQ6" t="str">
            <v/>
          </cell>
        </row>
        <row r="7">
          <cell r="A7">
            <v>861</v>
          </cell>
          <cell r="B7">
            <v>7709540</v>
          </cell>
          <cell r="C7" t="str">
            <v>Aplique Bordado Seguridad</v>
          </cell>
          <cell r="F7" t="str">
            <v>Parche bordado para usar de pectoral, con la leyende 'Seguridad'. Fondo y bordes negros, letras amarillas. Ideal para empresas de seguridad privada.</v>
          </cell>
          <cell r="G7">
            <v>0</v>
          </cell>
          <cell r="K7" t="str">
            <v>Bordado,Seguridad,Parche,Aplique</v>
          </cell>
          <cell r="L7">
            <v>215.62</v>
          </cell>
          <cell r="M7" t="str">
            <v>http://rerda.com/img/p/4/1/0/3/4103.jpg</v>
          </cell>
          <cell r="N7">
            <v>50</v>
          </cell>
          <cell r="O7">
            <v>5</v>
          </cell>
          <cell r="P7">
            <v>5</v>
          </cell>
          <cell r="Q7">
            <v>5</v>
          </cell>
          <cell r="R7">
            <v>0.1</v>
          </cell>
          <cell r="S7" t="str">
            <v/>
          </cell>
          <cell r="T7" t="str">
            <v>Parche</v>
          </cell>
          <cell r="U7" t="str">
            <v>Seguridad Privada</v>
          </cell>
          <cell r="V7" t="str">
            <v>Bordado</v>
          </cell>
          <cell r="W7" t="str">
            <v>Aplique</v>
          </cell>
          <cell r="X7" t="str">
            <v>2.5 cm</v>
          </cell>
          <cell r="Y7" t="str">
            <v>10.5 cm</v>
          </cell>
          <cell r="Z7" t="str">
            <v/>
          </cell>
          <cell r="AA7" t="str">
            <v/>
          </cell>
          <cell r="AB7" t="str">
            <v/>
          </cell>
          <cell r="AC7" t="str">
            <v/>
          </cell>
          <cell r="AD7" t="str">
            <v/>
          </cell>
          <cell r="AE7" t="str">
            <v/>
          </cell>
          <cell r="AF7" t="str">
            <v/>
          </cell>
          <cell r="AG7" t="str">
            <v/>
          </cell>
          <cell r="AH7" t="str">
            <v/>
          </cell>
          <cell r="AI7" t="str">
            <v/>
          </cell>
          <cell r="AJ7" t="str">
            <v/>
          </cell>
          <cell r="AK7" t="str">
            <v/>
          </cell>
          <cell r="AL7" t="str">
            <v/>
          </cell>
          <cell r="AM7" t="str">
            <v/>
          </cell>
          <cell r="AN7" t="str">
            <v/>
          </cell>
          <cell r="AO7" t="str">
            <v/>
          </cell>
          <cell r="AP7" t="str">
            <v/>
          </cell>
          <cell r="AQ7" t="str">
            <v/>
          </cell>
        </row>
        <row r="8">
          <cell r="A8">
            <v>1087</v>
          </cell>
          <cell r="B8">
            <v>8857005</v>
          </cell>
          <cell r="C8" t="str">
            <v>Balde para limpieza con sistema de mopa giratoria</v>
          </cell>
          <cell r="F8" t="str">
            <v>Balde para limpieza con sistema de mopa giratoria. CON REPUESTO DE MOPA DE REGALO!. El Color es surtido y  no se puede elegir , depende de cómo venga dentro de la caja. Puede ser celeste, rosa o verde.</v>
          </cell>
          <cell r="G8" t="str">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ell>
          <cell r="K8">
            <v>0</v>
          </cell>
          <cell r="L8">
            <v>2160</v>
          </cell>
          <cell r="M8" t="str">
            <v>http://rerda.com/img/p/5/3/1/7/5317.jpg,http://rerda.com/img/p/5/3/1/6/5316.jpg,http://rerda.com/img/p/5/3/1/8/5318.jpg,http://rerda.com/img/p/5/3/1/9/5319.jpg,http://rerda.com/img/p/5/3/2/0/5320.jpg</v>
          </cell>
          <cell r="N8">
            <v>324</v>
          </cell>
          <cell r="O8">
            <v>5</v>
          </cell>
          <cell r="P8">
            <v>5</v>
          </cell>
          <cell r="Q8">
            <v>5</v>
          </cell>
          <cell r="R8">
            <v>0.1</v>
          </cell>
          <cell r="S8" t="str">
            <v/>
          </cell>
          <cell r="T8" t="str">
            <v/>
          </cell>
          <cell r="U8" t="str">
            <v/>
          </cell>
          <cell r="V8" t="str">
            <v/>
          </cell>
          <cell r="W8" t="str">
            <v/>
          </cell>
          <cell r="X8" t="str">
            <v/>
          </cell>
          <cell r="Y8" t="str">
            <v/>
          </cell>
          <cell r="Z8" t="str">
            <v/>
          </cell>
          <cell r="AA8" t="str">
            <v/>
          </cell>
          <cell r="AB8" t="str">
            <v/>
          </cell>
          <cell r="AC8" t="str">
            <v/>
          </cell>
          <cell r="AD8" t="str">
            <v/>
          </cell>
          <cell r="AE8" t="str">
            <v/>
          </cell>
          <cell r="AF8" t="str">
            <v/>
          </cell>
          <cell r="AG8" t="str">
            <v/>
          </cell>
          <cell r="AH8" t="str">
            <v/>
          </cell>
          <cell r="AI8" t="str">
            <v/>
          </cell>
          <cell r="AJ8" t="str">
            <v/>
          </cell>
          <cell r="AK8" t="str">
            <v/>
          </cell>
          <cell r="AL8" t="str">
            <v/>
          </cell>
          <cell r="AM8" t="str">
            <v/>
          </cell>
          <cell r="AN8" t="str">
            <v/>
          </cell>
          <cell r="AO8" t="str">
            <v/>
          </cell>
          <cell r="AP8" t="str">
            <v/>
          </cell>
          <cell r="AQ8" t="str">
            <v/>
          </cell>
        </row>
        <row r="9">
          <cell r="A9">
            <v>275</v>
          </cell>
          <cell r="B9">
            <v>8520165</v>
          </cell>
          <cell r="C9" t="str">
            <v>Baliza Táctica de Mano</v>
          </cell>
          <cell r="F9" t="str">
            <v xml:space="preserve">Baliza de mano para hacer señales. Incluye un cordón para sujetarse a la mano.  Dos puntos : opción baliza y opción encendido continuo. </v>
          </cell>
          <cell r="G9" t="str">
            <v xml:space="preserve">Funciona con 2 (dos) pilas grandes tamaño D. Utiliza un sistema de iluminación Led. Su cuerpo posee 10 Led. El material con el que está hecho es de policarbonato y resiste golpes y clima adverso. Su mango es antideslizante. </v>
          </cell>
          <cell r="K9" t="str">
            <v>Policía,Linterna,PSA,Aeroportuaria,Gendarmería,P.S.A.,Baliza</v>
          </cell>
          <cell r="L9">
            <v>415.8</v>
          </cell>
          <cell r="M9" t="str">
            <v>http://rerda.com/img/p/1/1/6/5/1165.jpg</v>
          </cell>
          <cell r="N9">
            <v>0</v>
          </cell>
          <cell r="O9">
            <v>5</v>
          </cell>
          <cell r="P9">
            <v>5</v>
          </cell>
          <cell r="Q9">
            <v>5</v>
          </cell>
          <cell r="R9">
            <v>0.1</v>
          </cell>
          <cell r="S9" t="str">
            <v/>
          </cell>
          <cell r="T9" t="str">
            <v/>
          </cell>
          <cell r="U9" t="str">
            <v/>
          </cell>
          <cell r="V9" t="str">
            <v>Plástico</v>
          </cell>
          <cell r="W9" t="str">
            <v/>
          </cell>
          <cell r="X9" t="str">
            <v>53.5 cm</v>
          </cell>
          <cell r="Y9" t="str">
            <v>5 cm</v>
          </cell>
          <cell r="Z9" t="str">
            <v>5 cm</v>
          </cell>
          <cell r="AA9" t="str">
            <v/>
          </cell>
          <cell r="AB9" t="str">
            <v/>
          </cell>
          <cell r="AC9" t="str">
            <v/>
          </cell>
          <cell r="AD9" t="str">
            <v/>
          </cell>
          <cell r="AE9" t="str">
            <v/>
          </cell>
          <cell r="AF9" t="str">
            <v/>
          </cell>
          <cell r="AG9" t="str">
            <v/>
          </cell>
          <cell r="AH9" t="str">
            <v/>
          </cell>
          <cell r="AI9" t="str">
            <v/>
          </cell>
          <cell r="AJ9" t="str">
            <v/>
          </cell>
          <cell r="AK9" t="str">
            <v/>
          </cell>
          <cell r="AL9" t="str">
            <v/>
          </cell>
          <cell r="AM9" t="str">
            <v/>
          </cell>
          <cell r="AN9" t="str">
            <v/>
          </cell>
          <cell r="AO9" t="str">
            <v/>
          </cell>
          <cell r="AP9" t="str">
            <v/>
          </cell>
          <cell r="AQ9" t="str">
            <v/>
          </cell>
        </row>
        <row r="10">
          <cell r="A10">
            <v>221</v>
          </cell>
          <cell r="B10">
            <v>7707159</v>
          </cell>
          <cell r="C10" t="str">
            <v>Bandera Argentina Baja Visibilidad</v>
          </cell>
          <cell r="F10" t="str">
            <v>Bandera Argentina bordada de baja visibilidad.</v>
          </cell>
          <cell r="G10">
            <v>0</v>
          </cell>
          <cell r="H10" t="str">
            <v>Atributos</v>
          </cell>
          <cell r="I10" t="str">
            <v>Banderas</v>
          </cell>
          <cell r="K10" t="str">
            <v>Baja Visibilidad,Bandera Argentina</v>
          </cell>
          <cell r="L10">
            <v>246.32</v>
          </cell>
          <cell r="M10" t="str">
            <v>http://rerda.com/img/p/1/0/2/7/1027.jpg,http://rerda.com/img/p/1/0/2/6/1026.jpg</v>
          </cell>
          <cell r="N10">
            <v>65</v>
          </cell>
          <cell r="O10">
            <v>5</v>
          </cell>
          <cell r="P10">
            <v>5</v>
          </cell>
          <cell r="Q10">
            <v>5</v>
          </cell>
          <cell r="R10">
            <v>0.1</v>
          </cell>
          <cell r="S10" t="str">
            <v/>
          </cell>
          <cell r="T10" t="str">
            <v>Bandera Argentina</v>
          </cell>
          <cell r="U10" t="str">
            <v/>
          </cell>
          <cell r="V10" t="str">
            <v>Bordado</v>
          </cell>
          <cell r="W10" t="str">
            <v>Baja Visibilidad</v>
          </cell>
          <cell r="X10" t="str">
            <v>4.5 cm</v>
          </cell>
          <cell r="Y10" t="str">
            <v>7 cm</v>
          </cell>
          <cell r="Z10" t="str">
            <v>0.2 cm</v>
          </cell>
          <cell r="AA10" t="str">
            <v/>
          </cell>
          <cell r="AB10" t="str">
            <v/>
          </cell>
          <cell r="AC10" t="str">
            <v/>
          </cell>
          <cell r="AD10" t="str">
            <v/>
          </cell>
          <cell r="AE10" t="str">
            <v/>
          </cell>
          <cell r="AF10" t="str">
            <v/>
          </cell>
          <cell r="AG10" t="str">
            <v/>
          </cell>
          <cell r="AH10" t="str">
            <v/>
          </cell>
          <cell r="AI10" t="str">
            <v/>
          </cell>
          <cell r="AJ10" t="str">
            <v/>
          </cell>
          <cell r="AK10" t="str">
            <v/>
          </cell>
          <cell r="AL10" t="str">
            <v/>
          </cell>
          <cell r="AM10" t="str">
            <v/>
          </cell>
          <cell r="AN10" t="str">
            <v/>
          </cell>
          <cell r="AO10" t="str">
            <v/>
          </cell>
          <cell r="AP10" t="str">
            <v/>
          </cell>
          <cell r="AQ10" t="str">
            <v/>
          </cell>
        </row>
        <row r="11">
          <cell r="A11">
            <v>222</v>
          </cell>
          <cell r="B11">
            <v>7707136</v>
          </cell>
          <cell r="C11" t="str">
            <v>Bandera Argentina Bordada</v>
          </cell>
          <cell r="F11" t="str">
            <v>Bandera Argentina Bordada para brazo.</v>
          </cell>
          <cell r="G11">
            <v>0</v>
          </cell>
          <cell r="H11" t="str">
            <v>Atributos</v>
          </cell>
          <cell r="I11" t="str">
            <v>Banderas</v>
          </cell>
          <cell r="K11" t="str">
            <v>Brazo,Bandera Argentina</v>
          </cell>
          <cell r="L11">
            <v>247.95</v>
          </cell>
          <cell r="M11" t="str">
            <v>http://rerda.com/img/p/1/0/2/8/1028.jpg</v>
          </cell>
          <cell r="N11">
            <v>14</v>
          </cell>
          <cell r="O11">
            <v>5</v>
          </cell>
          <cell r="P11">
            <v>5</v>
          </cell>
          <cell r="Q11">
            <v>5</v>
          </cell>
          <cell r="R11">
            <v>0.1</v>
          </cell>
          <cell r="S11" t="str">
            <v/>
          </cell>
          <cell r="T11" t="str">
            <v>Bandera Argentina Bordada</v>
          </cell>
          <cell r="U11" t="str">
            <v/>
          </cell>
          <cell r="V11" t="str">
            <v>Bordado</v>
          </cell>
          <cell r="W11" t="str">
            <v/>
          </cell>
          <cell r="X11" t="str">
            <v>4.5 cm</v>
          </cell>
          <cell r="Y11" t="str">
            <v>7 cm</v>
          </cell>
          <cell r="Z11" t="str">
            <v>0.2 cm</v>
          </cell>
          <cell r="AA11" t="str">
            <v/>
          </cell>
          <cell r="AB11" t="str">
            <v/>
          </cell>
          <cell r="AC11" t="str">
            <v/>
          </cell>
          <cell r="AD11" t="str">
            <v/>
          </cell>
          <cell r="AE11" t="str">
            <v/>
          </cell>
          <cell r="AF11" t="str">
            <v/>
          </cell>
          <cell r="AG11" t="str">
            <v/>
          </cell>
          <cell r="AH11" t="str">
            <v/>
          </cell>
          <cell r="AI11" t="str">
            <v/>
          </cell>
          <cell r="AJ11" t="str">
            <v/>
          </cell>
          <cell r="AK11" t="str">
            <v/>
          </cell>
          <cell r="AL11" t="str">
            <v/>
          </cell>
          <cell r="AM11" t="str">
            <v/>
          </cell>
          <cell r="AN11" t="str">
            <v/>
          </cell>
          <cell r="AO11" t="str">
            <v/>
          </cell>
          <cell r="AP11" t="str">
            <v/>
          </cell>
          <cell r="AQ11" t="str">
            <v/>
          </cell>
        </row>
        <row r="12">
          <cell r="A12">
            <v>501</v>
          </cell>
          <cell r="B12">
            <v>7710030</v>
          </cell>
          <cell r="C12" t="str">
            <v>Bandera Argentina de Goma (PVC) a Color</v>
          </cell>
          <cell r="F12" t="str">
            <v>Bandera de PVC a color con contorno negro.</v>
          </cell>
          <cell r="G12">
            <v>0</v>
          </cell>
          <cell r="H12" t="str">
            <v>Atributos</v>
          </cell>
          <cell r="I12" t="str">
            <v>Banderas</v>
          </cell>
          <cell r="K12" t="str">
            <v>Bandera,Goma,PVC</v>
          </cell>
          <cell r="L12">
            <v>312.44</v>
          </cell>
          <cell r="M12" t="str">
            <v>http://rerda.com/img/p/2/1/6/8/2168.jpg</v>
          </cell>
          <cell r="N12">
            <v>24</v>
          </cell>
          <cell r="O12">
            <v>5</v>
          </cell>
          <cell r="P12">
            <v>5</v>
          </cell>
          <cell r="Q12">
            <v>5</v>
          </cell>
          <cell r="R12">
            <v>0.1</v>
          </cell>
          <cell r="S12" t="str">
            <v/>
          </cell>
          <cell r="T12" t="str">
            <v/>
          </cell>
          <cell r="U12" t="str">
            <v/>
          </cell>
          <cell r="V12" t="str">
            <v>PVC</v>
          </cell>
          <cell r="W12" t="str">
            <v/>
          </cell>
          <cell r="X12" t="str">
            <v>5 cm</v>
          </cell>
          <cell r="Y12" t="str">
            <v>8.5 cm</v>
          </cell>
          <cell r="Z12" t="str">
            <v/>
          </cell>
          <cell r="AA12" t="str">
            <v/>
          </cell>
          <cell r="AB12" t="str">
            <v/>
          </cell>
          <cell r="AC12" t="str">
            <v/>
          </cell>
          <cell r="AD12" t="str">
            <v/>
          </cell>
          <cell r="AE12" t="str">
            <v/>
          </cell>
          <cell r="AF12" t="str">
            <v/>
          </cell>
          <cell r="AG12" t="str">
            <v/>
          </cell>
          <cell r="AH12" t="str">
            <v/>
          </cell>
          <cell r="AI12" t="str">
            <v/>
          </cell>
          <cell r="AJ12" t="str">
            <v/>
          </cell>
          <cell r="AK12" t="str">
            <v/>
          </cell>
          <cell r="AL12" t="str">
            <v/>
          </cell>
          <cell r="AM12" t="str">
            <v/>
          </cell>
          <cell r="AN12" t="str">
            <v/>
          </cell>
          <cell r="AO12" t="str">
            <v/>
          </cell>
          <cell r="AP12" t="str">
            <v/>
          </cell>
          <cell r="AQ12" t="str">
            <v/>
          </cell>
        </row>
        <row r="13">
          <cell r="A13">
            <v>503</v>
          </cell>
          <cell r="B13">
            <v>7710032</v>
          </cell>
          <cell r="C13" t="str">
            <v>Bandera Argentina de Goma (PVC) a Verde Bosque</v>
          </cell>
          <cell r="F13" t="str">
            <v>Bandera de PVC verde bosque con contorno negro. Ideal para gendarmería o ejército.</v>
          </cell>
          <cell r="G13">
            <v>0</v>
          </cell>
          <cell r="H13" t="str">
            <v>Atributos</v>
          </cell>
          <cell r="I13" t="str">
            <v>Banderas</v>
          </cell>
          <cell r="K13" t="str">
            <v>Ejército,Gendarmería,Bandera,Goma,PVC</v>
          </cell>
          <cell r="L13">
            <v>312.44</v>
          </cell>
          <cell r="M13" t="str">
            <v>http://rerda.com/img/p/2/1/7/3/2173.jpg</v>
          </cell>
          <cell r="N13">
            <v>3</v>
          </cell>
          <cell r="O13">
            <v>5</v>
          </cell>
          <cell r="P13">
            <v>5</v>
          </cell>
          <cell r="Q13">
            <v>5</v>
          </cell>
          <cell r="R13">
            <v>0.1</v>
          </cell>
          <cell r="S13" t="str">
            <v/>
          </cell>
          <cell r="T13" t="str">
            <v/>
          </cell>
          <cell r="U13" t="str">
            <v/>
          </cell>
          <cell r="V13" t="str">
            <v>PVC</v>
          </cell>
          <cell r="W13" t="str">
            <v/>
          </cell>
          <cell r="X13" t="str">
            <v>5 cm</v>
          </cell>
          <cell r="Y13" t="str">
            <v>8.5 cm</v>
          </cell>
          <cell r="Z13" t="str">
            <v/>
          </cell>
          <cell r="AA13" t="str">
            <v/>
          </cell>
          <cell r="AB13" t="str">
            <v/>
          </cell>
          <cell r="AC13" t="str">
            <v/>
          </cell>
          <cell r="AD13" t="str">
            <v/>
          </cell>
          <cell r="AE13" t="str">
            <v/>
          </cell>
          <cell r="AF13" t="str">
            <v/>
          </cell>
          <cell r="AG13" t="str">
            <v/>
          </cell>
          <cell r="AH13" t="str">
            <v/>
          </cell>
          <cell r="AI13" t="str">
            <v/>
          </cell>
          <cell r="AJ13" t="str">
            <v/>
          </cell>
          <cell r="AK13" t="str">
            <v/>
          </cell>
          <cell r="AL13" t="str">
            <v/>
          </cell>
          <cell r="AM13" t="str">
            <v/>
          </cell>
          <cell r="AN13" t="str">
            <v/>
          </cell>
          <cell r="AO13" t="str">
            <v/>
          </cell>
          <cell r="AP13" t="str">
            <v/>
          </cell>
          <cell r="AQ13" t="str">
            <v/>
          </cell>
        </row>
        <row r="14">
          <cell r="A14">
            <v>502</v>
          </cell>
          <cell r="B14">
            <v>7710031</v>
          </cell>
          <cell r="C14" t="str">
            <v>Bandera Argentina de Goma (PVC) Baja Visibilidad</v>
          </cell>
          <cell r="F14" t="str">
            <v>Bandera de PVC a baja visibilidad , con tonalidad grisácea y contorno negro.</v>
          </cell>
          <cell r="G14">
            <v>0</v>
          </cell>
          <cell r="H14" t="str">
            <v>Atributos</v>
          </cell>
          <cell r="I14" t="str">
            <v>Banderas</v>
          </cell>
          <cell r="K14" t="str">
            <v>Baja Visibilidad,Bandera,Goma,PVC</v>
          </cell>
          <cell r="L14">
            <v>312.44</v>
          </cell>
          <cell r="M14" t="str">
            <v>http://rerda.com/img/p/2/1/7/0/2170.jpg</v>
          </cell>
          <cell r="N14">
            <v>37</v>
          </cell>
          <cell r="O14">
            <v>5</v>
          </cell>
          <cell r="P14">
            <v>5</v>
          </cell>
          <cell r="Q14">
            <v>5</v>
          </cell>
          <cell r="R14">
            <v>0.1</v>
          </cell>
          <cell r="S14" t="str">
            <v/>
          </cell>
          <cell r="T14" t="str">
            <v/>
          </cell>
          <cell r="U14" t="str">
            <v/>
          </cell>
          <cell r="V14" t="str">
            <v>PVC</v>
          </cell>
          <cell r="W14" t="str">
            <v>Baja Visibilidad</v>
          </cell>
          <cell r="X14" t="str">
            <v>5 cm</v>
          </cell>
          <cell r="Y14" t="str">
            <v>8.5 cm</v>
          </cell>
          <cell r="Z14" t="str">
            <v/>
          </cell>
          <cell r="AA14" t="str">
            <v/>
          </cell>
          <cell r="AB14" t="str">
            <v/>
          </cell>
          <cell r="AC14" t="str">
            <v/>
          </cell>
          <cell r="AD14" t="str">
            <v/>
          </cell>
          <cell r="AE14" t="str">
            <v/>
          </cell>
          <cell r="AF14" t="str">
            <v/>
          </cell>
          <cell r="AG14" t="str">
            <v/>
          </cell>
          <cell r="AH14" t="str">
            <v/>
          </cell>
          <cell r="AI14" t="str">
            <v/>
          </cell>
          <cell r="AJ14" t="str">
            <v/>
          </cell>
          <cell r="AK14" t="str">
            <v/>
          </cell>
          <cell r="AL14" t="str">
            <v/>
          </cell>
          <cell r="AM14" t="str">
            <v/>
          </cell>
          <cell r="AN14" t="str">
            <v/>
          </cell>
          <cell r="AO14" t="str">
            <v/>
          </cell>
          <cell r="AP14" t="str">
            <v/>
          </cell>
          <cell r="AQ14" t="str">
            <v/>
          </cell>
        </row>
        <row r="15">
          <cell r="A15">
            <v>223</v>
          </cell>
          <cell r="B15">
            <v>7701136</v>
          </cell>
          <cell r="C15" t="str">
            <v>Bandera Argentina Larga</v>
          </cell>
          <cell r="F15" t="str">
            <v>Bandera Argentina Bordada Larga para brazo.</v>
          </cell>
          <cell r="G15">
            <v>0</v>
          </cell>
          <cell r="H15" t="str">
            <v>Atributos</v>
          </cell>
          <cell r="I15" t="str">
            <v>Banderas</v>
          </cell>
          <cell r="K15" t="str">
            <v>Bandera Argentina,Larga</v>
          </cell>
          <cell r="L15">
            <v>213.26</v>
          </cell>
          <cell r="M15" t="str">
            <v>http://rerda.com/img/p/1/0/2/9/1029.jpg</v>
          </cell>
          <cell r="N15">
            <v>22</v>
          </cell>
          <cell r="O15">
            <v>5</v>
          </cell>
          <cell r="P15">
            <v>5</v>
          </cell>
          <cell r="Q15">
            <v>5</v>
          </cell>
          <cell r="R15">
            <v>0.1</v>
          </cell>
          <cell r="S15" t="str">
            <v/>
          </cell>
          <cell r="T15" t="str">
            <v>Bandera Argentina</v>
          </cell>
          <cell r="U15" t="str">
            <v/>
          </cell>
          <cell r="V15" t="str">
            <v>Bordado</v>
          </cell>
          <cell r="W15" t="str">
            <v>Larga</v>
          </cell>
          <cell r="X15" t="str">
            <v>3.3 cm</v>
          </cell>
          <cell r="Y15" t="str">
            <v>12 cm</v>
          </cell>
          <cell r="Z15" t="str">
            <v>0.2 cm</v>
          </cell>
          <cell r="AA15" t="str">
            <v/>
          </cell>
          <cell r="AB15" t="str">
            <v/>
          </cell>
          <cell r="AC15" t="str">
            <v/>
          </cell>
          <cell r="AD15" t="str">
            <v/>
          </cell>
          <cell r="AE15" t="str">
            <v/>
          </cell>
          <cell r="AF15" t="str">
            <v/>
          </cell>
          <cell r="AG15" t="str">
            <v/>
          </cell>
          <cell r="AH15" t="str">
            <v/>
          </cell>
          <cell r="AI15" t="str">
            <v/>
          </cell>
          <cell r="AJ15" t="str">
            <v/>
          </cell>
          <cell r="AK15" t="str">
            <v/>
          </cell>
          <cell r="AL15" t="str">
            <v/>
          </cell>
          <cell r="AM15" t="str">
            <v/>
          </cell>
          <cell r="AN15" t="str">
            <v/>
          </cell>
          <cell r="AO15" t="str">
            <v/>
          </cell>
          <cell r="AP15" t="str">
            <v/>
          </cell>
          <cell r="AQ15" t="str">
            <v/>
          </cell>
        </row>
        <row r="16">
          <cell r="A16">
            <v>224</v>
          </cell>
          <cell r="B16">
            <v>7701137</v>
          </cell>
          <cell r="C16" t="str">
            <v>Bandera Argentina Larga Baja Visibilidad</v>
          </cell>
          <cell r="F16" t="str">
            <v>Bandera Argentina Bordada Larga Baja Visibilidad para brazo.</v>
          </cell>
          <cell r="G16">
            <v>0</v>
          </cell>
          <cell r="H16" t="str">
            <v>Atributos</v>
          </cell>
          <cell r="I16" t="str">
            <v>Banderas</v>
          </cell>
          <cell r="K16" t="str">
            <v>Baja Visibilidad,Bandera</v>
          </cell>
          <cell r="L16">
            <v>196.72</v>
          </cell>
          <cell r="M16" t="str">
            <v>http://rerda.com/img/p/1/0/3/0/1030.jpg</v>
          </cell>
          <cell r="N16">
            <v>20</v>
          </cell>
          <cell r="O16">
            <v>5</v>
          </cell>
          <cell r="P16">
            <v>5</v>
          </cell>
          <cell r="Q16">
            <v>5</v>
          </cell>
          <cell r="R16">
            <v>0.1</v>
          </cell>
          <cell r="S16" t="str">
            <v/>
          </cell>
          <cell r="T16" t="str">
            <v>Bandera Argentina</v>
          </cell>
          <cell r="U16" t="str">
            <v/>
          </cell>
          <cell r="V16" t="str">
            <v>Bordado</v>
          </cell>
          <cell r="W16" t="str">
            <v>Larga Baja Visibilidad</v>
          </cell>
          <cell r="X16" t="str">
            <v>3 cm</v>
          </cell>
          <cell r="Y16" t="str">
            <v>11.5 cm</v>
          </cell>
          <cell r="Z16" t="str">
            <v>0.2 cm</v>
          </cell>
          <cell r="AA16" t="str">
            <v/>
          </cell>
          <cell r="AB16" t="str">
            <v/>
          </cell>
          <cell r="AC16" t="str">
            <v/>
          </cell>
          <cell r="AD16" t="str">
            <v/>
          </cell>
          <cell r="AE16" t="str">
            <v/>
          </cell>
          <cell r="AF16" t="str">
            <v/>
          </cell>
          <cell r="AG16" t="str">
            <v/>
          </cell>
          <cell r="AH16" t="str">
            <v/>
          </cell>
          <cell r="AI16" t="str">
            <v/>
          </cell>
          <cell r="AJ16" t="str">
            <v/>
          </cell>
          <cell r="AK16" t="str">
            <v/>
          </cell>
          <cell r="AL16" t="str">
            <v/>
          </cell>
          <cell r="AM16" t="str">
            <v/>
          </cell>
          <cell r="AN16" t="str">
            <v/>
          </cell>
          <cell r="AO16" t="str">
            <v/>
          </cell>
          <cell r="AP16" t="str">
            <v/>
          </cell>
          <cell r="AQ16" t="str">
            <v/>
          </cell>
        </row>
        <row r="17">
          <cell r="A17">
            <v>320</v>
          </cell>
          <cell r="B17">
            <v>8513175</v>
          </cell>
          <cell r="C17" t="str">
            <v>Baqueta de Aluminio Giratoria para Grueso Calibre</v>
          </cell>
          <cell r="F17" t="str">
            <v>Incluye dos piezas para intruducir el paño limpiador y estuche de plástico.</v>
          </cell>
          <cell r="G17">
            <v>0</v>
          </cell>
          <cell r="H17" t="str">
            <v>Atributos</v>
          </cell>
          <cell r="I17" t="str">
            <v>Banderas</v>
          </cell>
          <cell r="K17" t="str">
            <v>Policía,Penitenciaría,Ejército,Infantería,Gendarmería,Fuerzas Especiales</v>
          </cell>
          <cell r="L17">
            <v>0</v>
          </cell>
          <cell r="M17" t="str">
            <v>http://rerda.com/img/p/1/3/3/3/1333.jpg</v>
          </cell>
          <cell r="N17">
            <v>4</v>
          </cell>
          <cell r="O17">
            <v>5</v>
          </cell>
          <cell r="P17">
            <v>5</v>
          </cell>
          <cell r="Q17">
            <v>5</v>
          </cell>
          <cell r="R17">
            <v>0.1</v>
          </cell>
          <cell r="S17" t="str">
            <v/>
          </cell>
          <cell r="T17" t="str">
            <v/>
          </cell>
          <cell r="U17" t="str">
            <v/>
          </cell>
          <cell r="V17" t="str">
            <v>Aluminio</v>
          </cell>
          <cell r="W17" t="str">
            <v>Giratoria Grueso Calibre</v>
          </cell>
          <cell r="X17" t="str">
            <v>24 cm</v>
          </cell>
          <cell r="Y17" t="str">
            <v>5 mm</v>
          </cell>
          <cell r="Z17" t="str">
            <v>5 mm</v>
          </cell>
          <cell r="AA17" t="str">
            <v/>
          </cell>
          <cell r="AB17" t="str">
            <v/>
          </cell>
          <cell r="AC17" t="str">
            <v/>
          </cell>
          <cell r="AD17" t="str">
            <v/>
          </cell>
          <cell r="AE17" t="str">
            <v/>
          </cell>
          <cell r="AF17" t="str">
            <v/>
          </cell>
          <cell r="AG17" t="str">
            <v/>
          </cell>
          <cell r="AH17" t="str">
            <v/>
          </cell>
          <cell r="AI17" t="str">
            <v/>
          </cell>
          <cell r="AJ17" t="str">
            <v/>
          </cell>
          <cell r="AK17" t="str">
            <v/>
          </cell>
          <cell r="AL17" t="str">
            <v/>
          </cell>
          <cell r="AM17" t="str">
            <v/>
          </cell>
          <cell r="AN17" t="str">
            <v/>
          </cell>
          <cell r="AO17" t="str">
            <v/>
          </cell>
          <cell r="AP17" t="str">
            <v/>
          </cell>
          <cell r="AQ17" t="str">
            <v/>
          </cell>
        </row>
        <row r="18">
          <cell r="A18">
            <v>69</v>
          </cell>
          <cell r="B18">
            <v>8505822</v>
          </cell>
          <cell r="C18" t="str">
            <v>Barbijo con Soutach</v>
          </cell>
          <cell r="F18" t="str">
            <v>Para colocar en gorra.</v>
          </cell>
          <cell r="G18">
            <v>0</v>
          </cell>
          <cell r="H18" t="str">
            <v>Atributos</v>
          </cell>
          <cell r="I18" t="str">
            <v>Barbijos</v>
          </cell>
          <cell r="K18" t="str">
            <v>Barbijo,Soutach</v>
          </cell>
          <cell r="L18">
            <v>648</v>
          </cell>
          <cell r="M18" t="str">
            <v>http://rerda.com/img/p/4/9/1/491.jpg</v>
          </cell>
          <cell r="N18">
            <v>0</v>
          </cell>
          <cell r="O18">
            <v>5</v>
          </cell>
          <cell r="P18">
            <v>5</v>
          </cell>
          <cell r="Q18">
            <v>5</v>
          </cell>
          <cell r="R18">
            <v>0.1</v>
          </cell>
          <cell r="S18" t="str">
            <v/>
          </cell>
          <cell r="T18" t="str">
            <v/>
          </cell>
          <cell r="U18" t="str">
            <v/>
          </cell>
          <cell r="V18" t="str">
            <v/>
          </cell>
          <cell r="W18" t="str">
            <v/>
          </cell>
          <cell r="X18" t="str">
            <v/>
          </cell>
          <cell r="Y18" t="str">
            <v/>
          </cell>
          <cell r="Z18" t="str">
            <v/>
          </cell>
          <cell r="AA18" t="str">
            <v/>
          </cell>
          <cell r="AB18" t="str">
            <v/>
          </cell>
          <cell r="AC18" t="str">
            <v/>
          </cell>
          <cell r="AD18" t="str">
            <v/>
          </cell>
          <cell r="AE18" t="str">
            <v/>
          </cell>
          <cell r="AF18" t="str">
            <v/>
          </cell>
          <cell r="AG18" t="str">
            <v/>
          </cell>
          <cell r="AH18" t="str">
            <v/>
          </cell>
          <cell r="AI18" t="str">
            <v/>
          </cell>
          <cell r="AJ18" t="str">
            <v/>
          </cell>
          <cell r="AK18" t="str">
            <v/>
          </cell>
          <cell r="AL18" t="str">
            <v/>
          </cell>
          <cell r="AM18" t="str">
            <v/>
          </cell>
          <cell r="AN18" t="str">
            <v/>
          </cell>
          <cell r="AO18" t="str">
            <v/>
          </cell>
          <cell r="AP18" t="str">
            <v/>
          </cell>
          <cell r="AQ18" t="str">
            <v/>
          </cell>
        </row>
        <row r="19">
          <cell r="A19">
            <v>71</v>
          </cell>
          <cell r="B19">
            <v>8505823</v>
          </cell>
          <cell r="C19" t="str">
            <v>Barbijo Cordón Dorado</v>
          </cell>
          <cell r="F19">
            <v>0</v>
          </cell>
          <cell r="G19">
            <v>0</v>
          </cell>
          <cell r="H19" t="str">
            <v>Atributos</v>
          </cell>
          <cell r="I19" t="str">
            <v>Barbijos</v>
          </cell>
          <cell r="K19" t="str">
            <v>Cordón,Barbijo</v>
          </cell>
          <cell r="L19">
            <v>913.45</v>
          </cell>
          <cell r="M19" t="str">
            <v>http://rerda.com/img/p/4/9/3/493.jpg</v>
          </cell>
          <cell r="N19">
            <v>38</v>
          </cell>
          <cell r="O19">
            <v>5</v>
          </cell>
          <cell r="P19">
            <v>5</v>
          </cell>
          <cell r="Q19">
            <v>5</v>
          </cell>
          <cell r="R19">
            <v>0.1</v>
          </cell>
          <cell r="S19" t="str">
            <v/>
          </cell>
          <cell r="T19" t="str">
            <v/>
          </cell>
          <cell r="U19" t="str">
            <v/>
          </cell>
          <cell r="V19" t="str">
            <v/>
          </cell>
          <cell r="W19" t="str">
            <v/>
          </cell>
          <cell r="X19" t="str">
            <v/>
          </cell>
          <cell r="Y19" t="str">
            <v/>
          </cell>
          <cell r="Z19" t="str">
            <v/>
          </cell>
          <cell r="AA19" t="str">
            <v/>
          </cell>
          <cell r="AB19" t="str">
            <v/>
          </cell>
          <cell r="AC19" t="str">
            <v/>
          </cell>
          <cell r="AD19" t="str">
            <v/>
          </cell>
          <cell r="AE19" t="str">
            <v/>
          </cell>
          <cell r="AF19" t="str">
            <v/>
          </cell>
          <cell r="AG19" t="str">
            <v/>
          </cell>
          <cell r="AH19" t="str">
            <v/>
          </cell>
          <cell r="AI19" t="str">
            <v/>
          </cell>
          <cell r="AJ19" t="str">
            <v/>
          </cell>
          <cell r="AK19" t="str">
            <v/>
          </cell>
          <cell r="AL19" t="str">
            <v/>
          </cell>
          <cell r="AM19" t="str">
            <v/>
          </cell>
          <cell r="AN19" t="str">
            <v/>
          </cell>
          <cell r="AO19" t="str">
            <v/>
          </cell>
          <cell r="AP19" t="str">
            <v/>
          </cell>
          <cell r="AQ19" t="str">
            <v/>
          </cell>
        </row>
        <row r="20">
          <cell r="A20">
            <v>779</v>
          </cell>
          <cell r="B20">
            <v>8505820</v>
          </cell>
          <cell r="C20" t="str">
            <v>Barbijo Cordón Negro</v>
          </cell>
          <cell r="F20" t="str">
            <v>Barbijo de poliamida compuesto por dos cordones extensibles y 4 pasadores regulables. Ideal para la gorra plato.</v>
          </cell>
          <cell r="G20">
            <v>0</v>
          </cell>
          <cell r="H20" t="str">
            <v>Atributos</v>
          </cell>
          <cell r="I20" t="str">
            <v>Barbijos</v>
          </cell>
          <cell r="K20" t="str">
            <v>Cordón,Barbijo</v>
          </cell>
          <cell r="L20">
            <v>914.75</v>
          </cell>
          <cell r="M20" t="str">
            <v>http://rerda.com/img/p/3/6/9/4/3694.jpg</v>
          </cell>
          <cell r="N20">
            <v>11</v>
          </cell>
          <cell r="O20">
            <v>5</v>
          </cell>
          <cell r="P20">
            <v>5</v>
          </cell>
          <cell r="Q20">
            <v>5</v>
          </cell>
          <cell r="R20">
            <v>0.1</v>
          </cell>
          <cell r="S20" t="str">
            <v/>
          </cell>
          <cell r="T20" t="str">
            <v/>
          </cell>
          <cell r="U20" t="str">
            <v/>
          </cell>
          <cell r="V20" t="str">
            <v>Poliamida</v>
          </cell>
          <cell r="W20" t="str">
            <v>Barbijo</v>
          </cell>
          <cell r="X20" t="str">
            <v/>
          </cell>
          <cell r="Y20" t="str">
            <v/>
          </cell>
          <cell r="Z20" t="str">
            <v/>
          </cell>
          <cell r="AA20" t="str">
            <v/>
          </cell>
          <cell r="AB20" t="str">
            <v/>
          </cell>
          <cell r="AC20" t="str">
            <v/>
          </cell>
          <cell r="AD20" t="str">
            <v/>
          </cell>
          <cell r="AE20" t="str">
            <v/>
          </cell>
          <cell r="AF20" t="str">
            <v/>
          </cell>
          <cell r="AG20" t="str">
            <v>Largo 29 cm</v>
          </cell>
          <cell r="AH20" t="str">
            <v/>
          </cell>
          <cell r="AI20" t="str">
            <v/>
          </cell>
          <cell r="AJ20" t="str">
            <v/>
          </cell>
          <cell r="AK20" t="str">
            <v/>
          </cell>
          <cell r="AL20" t="str">
            <v/>
          </cell>
          <cell r="AM20" t="str">
            <v/>
          </cell>
          <cell r="AN20" t="str">
            <v/>
          </cell>
          <cell r="AO20" t="str">
            <v>5 mm</v>
          </cell>
          <cell r="AP20" t="str">
            <v/>
          </cell>
          <cell r="AQ20" t="str">
            <v/>
          </cell>
        </row>
        <row r="21">
          <cell r="A21">
            <v>388</v>
          </cell>
          <cell r="B21">
            <v>7707502</v>
          </cell>
          <cell r="C21" t="str">
            <v>Barra Metálica Curso Cadete</v>
          </cell>
          <cell r="F21" t="str">
            <v xml:space="preserve">Barra metálica del curso de cadetes para las distintas fuerzas: Liceo Militar, Ejército, etc. Con 2 (dos) alambres para asegurar a la prenda. </v>
          </cell>
          <cell r="G21">
            <v>0</v>
          </cell>
          <cell r="H21" t="str">
            <v>Atributos</v>
          </cell>
          <cell r="I21" t="str">
            <v>Metálicos</v>
          </cell>
          <cell r="K21" t="str">
            <v>Ejército,Infantería,LMGE,Cadete,L.M.G.E.,Liceo,Militar,Barra Dorada</v>
          </cell>
          <cell r="L21">
            <v>162</v>
          </cell>
          <cell r="M21" t="str">
            <v>http://rerda.com/img/p/1/5/2/0/1520.jpg</v>
          </cell>
          <cell r="N21">
            <v>100</v>
          </cell>
          <cell r="O21">
            <v>5</v>
          </cell>
          <cell r="P21">
            <v>5</v>
          </cell>
          <cell r="Q21">
            <v>5</v>
          </cell>
          <cell r="R21">
            <v>0.1</v>
          </cell>
          <cell r="S21" t="str">
            <v/>
          </cell>
          <cell r="T21" t="str">
            <v/>
          </cell>
          <cell r="U21" t="str">
            <v/>
          </cell>
          <cell r="V21" t="str">
            <v>Metal Dorado</v>
          </cell>
          <cell r="W21" t="str">
            <v>Con 2 alambres</v>
          </cell>
          <cell r="X21" t="str">
            <v>3 mm</v>
          </cell>
          <cell r="Y21" t="str">
            <v>31 mm</v>
          </cell>
          <cell r="Z21" t="str">
            <v/>
          </cell>
          <cell r="AA21" t="str">
            <v/>
          </cell>
          <cell r="AB21" t="str">
            <v/>
          </cell>
          <cell r="AC21" t="str">
            <v/>
          </cell>
          <cell r="AD21" t="str">
            <v/>
          </cell>
          <cell r="AE21" t="str">
            <v/>
          </cell>
          <cell r="AF21" t="str">
            <v/>
          </cell>
          <cell r="AG21" t="str">
            <v/>
          </cell>
          <cell r="AH21" t="str">
            <v/>
          </cell>
          <cell r="AI21" t="str">
            <v/>
          </cell>
          <cell r="AJ21" t="str">
            <v/>
          </cell>
          <cell r="AK21" t="str">
            <v/>
          </cell>
          <cell r="AL21" t="str">
            <v/>
          </cell>
          <cell r="AM21" t="str">
            <v/>
          </cell>
          <cell r="AN21" t="str">
            <v/>
          </cell>
          <cell r="AO21" t="str">
            <v/>
          </cell>
          <cell r="AP21" t="str">
            <v/>
          </cell>
          <cell r="AQ21" t="str">
            <v/>
          </cell>
        </row>
        <row r="22">
          <cell r="A22">
            <v>1170</v>
          </cell>
          <cell r="B22">
            <v>8505151</v>
          </cell>
          <cell r="C22" t="str">
            <v>Base Acrílica 1 rombo chico 3x3</v>
          </cell>
          <cell r="F22" t="str">
            <v>Base acrílica para colocar rombos metálicos y armar una insignia.  Ideal para armar jerarquía de Oficial Subayudante y Ayudante.</v>
          </cell>
          <cell r="G22" t="str">
            <v>Confeccionada en acrílico marrón oscuro.  Cuenta con un alfiler de gancho adherido al dorso.</v>
          </cell>
          <cell r="H22" t="str">
            <v>Atributos</v>
          </cell>
          <cell r="I22" t="str">
            <v>Acrílicos</v>
          </cell>
          <cell r="K22">
            <v>0</v>
          </cell>
          <cell r="L22">
            <v>216</v>
          </cell>
          <cell r="M22" t="str">
            <v>http://rerda.com/img/p/6/2/3/5/6235.jpg,http://rerda.com/img/p/6/2/3/6/6236.jpg</v>
          </cell>
          <cell r="N22">
            <v>7</v>
          </cell>
          <cell r="O22">
            <v>5</v>
          </cell>
          <cell r="P22">
            <v>5</v>
          </cell>
          <cell r="Q22">
            <v>5</v>
          </cell>
          <cell r="R22">
            <v>0.1</v>
          </cell>
          <cell r="S22" t="str">
            <v>Oficial Subayudante y Ayudante</v>
          </cell>
          <cell r="T22" t="str">
            <v/>
          </cell>
          <cell r="U22" t="str">
            <v/>
          </cell>
          <cell r="V22" t="str">
            <v>Acrílico</v>
          </cell>
          <cell r="W22" t="str">
            <v>1 Rombo chico</v>
          </cell>
          <cell r="X22" t="str">
            <v>3 cm</v>
          </cell>
          <cell r="Y22" t="str">
            <v>3 cm</v>
          </cell>
          <cell r="Z22" t="str">
            <v/>
          </cell>
          <cell r="AA22" t="str">
            <v/>
          </cell>
          <cell r="AB22" t="str">
            <v/>
          </cell>
          <cell r="AC22" t="str">
            <v/>
          </cell>
          <cell r="AD22" t="str">
            <v/>
          </cell>
          <cell r="AE22" t="str">
            <v/>
          </cell>
          <cell r="AF22" t="str">
            <v/>
          </cell>
          <cell r="AG22" t="str">
            <v/>
          </cell>
          <cell r="AH22" t="str">
            <v/>
          </cell>
          <cell r="AI22" t="str">
            <v/>
          </cell>
          <cell r="AJ22" t="str">
            <v/>
          </cell>
          <cell r="AK22" t="str">
            <v/>
          </cell>
          <cell r="AL22" t="str">
            <v/>
          </cell>
          <cell r="AM22" t="str">
            <v/>
          </cell>
          <cell r="AN22" t="str">
            <v/>
          </cell>
          <cell r="AO22" t="str">
            <v/>
          </cell>
          <cell r="AP22" t="str">
            <v/>
          </cell>
          <cell r="AQ22" t="str">
            <v/>
          </cell>
        </row>
        <row r="23">
          <cell r="A23">
            <v>1171</v>
          </cell>
          <cell r="B23">
            <v>8505133</v>
          </cell>
          <cell r="C23" t="str">
            <v>Base Acrílica 2 rombos chicos 3x6</v>
          </cell>
          <cell r="F23" t="str">
            <v>Base acrílica para colocar rombos metálicos y armar una insignia.  Ideal para armar jerarquía de Oficial Inspector y Subinspector.</v>
          </cell>
          <cell r="G23" t="str">
            <v>Confeccionada en acrílico marrón oscuro.  Cuenta con un alfiler de gancho adherido al dorso.</v>
          </cell>
          <cell r="H23" t="str">
            <v>Atributos</v>
          </cell>
          <cell r="I23" t="str">
            <v>Acrílicos</v>
          </cell>
          <cell r="K23">
            <v>0</v>
          </cell>
          <cell r="L23">
            <v>216</v>
          </cell>
          <cell r="M23" t="str">
            <v>http://rerda.com/img/p/6/2/3/8/6238.jpg</v>
          </cell>
          <cell r="N23">
            <v>14</v>
          </cell>
          <cell r="O23">
            <v>5</v>
          </cell>
          <cell r="P23">
            <v>5</v>
          </cell>
          <cell r="Q23">
            <v>5</v>
          </cell>
          <cell r="R23">
            <v>0.1</v>
          </cell>
          <cell r="S23" t="str">
            <v>Oficial Inspector y Subinspector</v>
          </cell>
          <cell r="T23" t="str">
            <v/>
          </cell>
          <cell r="U23" t="str">
            <v/>
          </cell>
          <cell r="V23" t="str">
            <v>Acrílico</v>
          </cell>
          <cell r="W23" t="str">
            <v>2 rombos chicos</v>
          </cell>
          <cell r="X23" t="str">
            <v>3 cm</v>
          </cell>
          <cell r="Y23" t="str">
            <v>6 cm</v>
          </cell>
          <cell r="Z23" t="str">
            <v/>
          </cell>
          <cell r="AA23" t="str">
            <v/>
          </cell>
          <cell r="AB23" t="str">
            <v/>
          </cell>
          <cell r="AC23" t="str">
            <v/>
          </cell>
          <cell r="AD23" t="str">
            <v/>
          </cell>
          <cell r="AE23" t="str">
            <v/>
          </cell>
          <cell r="AF23" t="str">
            <v/>
          </cell>
          <cell r="AG23" t="str">
            <v/>
          </cell>
          <cell r="AH23" t="str">
            <v/>
          </cell>
          <cell r="AI23" t="str">
            <v/>
          </cell>
          <cell r="AJ23" t="str">
            <v/>
          </cell>
          <cell r="AK23" t="str">
            <v/>
          </cell>
          <cell r="AL23" t="str">
            <v/>
          </cell>
          <cell r="AM23" t="str">
            <v/>
          </cell>
          <cell r="AN23" t="str">
            <v/>
          </cell>
          <cell r="AO23" t="str">
            <v/>
          </cell>
          <cell r="AP23" t="str">
            <v/>
          </cell>
          <cell r="AQ23" t="str">
            <v/>
          </cell>
        </row>
        <row r="24">
          <cell r="A24">
            <v>1196</v>
          </cell>
          <cell r="B24">
            <v>8505162</v>
          </cell>
          <cell r="C24" t="str">
            <v>Base Acrílica 2 rombos grandes</v>
          </cell>
          <cell r="F24" t="str">
            <v>Base acrílica para colocar rombos metálicos y armar una insignia.</v>
          </cell>
          <cell r="G24" t="str">
            <v>Confeccionada en acrílico marrón oscuro.  Cuenta con un alfiler de gancho adherido al dorso.</v>
          </cell>
          <cell r="H24" t="str">
            <v>Atributos</v>
          </cell>
          <cell r="I24" t="str">
            <v>Acrílicos</v>
          </cell>
          <cell r="K24">
            <v>0</v>
          </cell>
          <cell r="L24">
            <v>216</v>
          </cell>
          <cell r="M24" t="str">
            <v>http://rerda.com/img/p/6/3/6/3/6363.jpg,http://rerda.com/img/p/6/3/6/4/6364.jpg</v>
          </cell>
          <cell r="N24">
            <v>9</v>
          </cell>
          <cell r="O24">
            <v>5</v>
          </cell>
          <cell r="P24">
            <v>5</v>
          </cell>
          <cell r="Q24">
            <v>5</v>
          </cell>
          <cell r="R24">
            <v>0.1</v>
          </cell>
          <cell r="S24" t="str">
            <v>Oficial Inspector y Subinspector .</v>
          </cell>
          <cell r="T24" t="str">
            <v/>
          </cell>
          <cell r="U24" t="str">
            <v/>
          </cell>
          <cell r="V24" t="str">
            <v>Acrílico</v>
          </cell>
          <cell r="W24" t="str">
            <v>2 rombos grandes</v>
          </cell>
          <cell r="X24" t="str">
            <v>5 cm</v>
          </cell>
          <cell r="Y24" t="str">
            <v>7.5 cm</v>
          </cell>
          <cell r="Z24" t="str">
            <v/>
          </cell>
          <cell r="AA24" t="str">
            <v/>
          </cell>
          <cell r="AB24" t="str">
            <v/>
          </cell>
          <cell r="AC24" t="str">
            <v/>
          </cell>
          <cell r="AD24" t="str">
            <v/>
          </cell>
          <cell r="AE24" t="str">
            <v/>
          </cell>
          <cell r="AF24" t="str">
            <v/>
          </cell>
          <cell r="AG24" t="str">
            <v/>
          </cell>
          <cell r="AH24" t="str">
            <v/>
          </cell>
          <cell r="AI24" t="str">
            <v/>
          </cell>
          <cell r="AJ24" t="str">
            <v/>
          </cell>
          <cell r="AK24" t="str">
            <v/>
          </cell>
          <cell r="AL24" t="str">
            <v/>
          </cell>
          <cell r="AM24" t="str">
            <v/>
          </cell>
          <cell r="AN24" t="str">
            <v/>
          </cell>
          <cell r="AO24" t="str">
            <v/>
          </cell>
          <cell r="AP24" t="str">
            <v/>
          </cell>
          <cell r="AQ24" t="str">
            <v/>
          </cell>
        </row>
        <row r="25">
          <cell r="A25">
            <v>1200</v>
          </cell>
          <cell r="B25">
            <v>8505172</v>
          </cell>
          <cell r="C25" t="str">
            <v>Base Acrílica 2 rombos grandes y serreta</v>
          </cell>
          <cell r="F25" t="str">
            <v>Base acrílica para colocar 2 rombos grandes y una serreta. Ideal para la jerarquía de Comisario.</v>
          </cell>
          <cell r="G25">
            <v>0</v>
          </cell>
          <cell r="H25" t="str">
            <v>Atributos</v>
          </cell>
          <cell r="I25" t="str">
            <v>Acrílicos</v>
          </cell>
          <cell r="K25">
            <v>0</v>
          </cell>
          <cell r="L25">
            <v>216</v>
          </cell>
          <cell r="M25" t="str">
            <v>http://rerda.com/img/p/6/3/7/0/6370.jpg,http://rerda.com/img/p/6/3/7/1/6371.jpg</v>
          </cell>
          <cell r="N25">
            <v>0</v>
          </cell>
          <cell r="O25">
            <v>5</v>
          </cell>
          <cell r="P25">
            <v>5</v>
          </cell>
          <cell r="Q25">
            <v>5</v>
          </cell>
          <cell r="R25">
            <v>0.1</v>
          </cell>
          <cell r="S25" t="str">
            <v>Comisario</v>
          </cell>
          <cell r="T25" t="str">
            <v/>
          </cell>
          <cell r="U25" t="str">
            <v/>
          </cell>
          <cell r="V25" t="str">
            <v/>
          </cell>
          <cell r="W25" t="str">
            <v/>
          </cell>
          <cell r="X25" t="str">
            <v/>
          </cell>
          <cell r="Y25" t="str">
            <v/>
          </cell>
          <cell r="Z25" t="str">
            <v/>
          </cell>
          <cell r="AA25" t="str">
            <v/>
          </cell>
          <cell r="AB25" t="str">
            <v/>
          </cell>
          <cell r="AC25" t="str">
            <v/>
          </cell>
          <cell r="AD25" t="str">
            <v/>
          </cell>
          <cell r="AE25" t="str">
            <v/>
          </cell>
          <cell r="AF25" t="str">
            <v/>
          </cell>
          <cell r="AG25" t="str">
            <v/>
          </cell>
          <cell r="AH25" t="str">
            <v/>
          </cell>
          <cell r="AI25" t="str">
            <v/>
          </cell>
          <cell r="AJ25" t="str">
            <v/>
          </cell>
          <cell r="AK25" t="str">
            <v/>
          </cell>
          <cell r="AL25" t="str">
            <v/>
          </cell>
          <cell r="AM25" t="str">
            <v/>
          </cell>
          <cell r="AN25" t="str">
            <v/>
          </cell>
          <cell r="AO25" t="str">
            <v/>
          </cell>
          <cell r="AP25" t="str">
            <v/>
          </cell>
          <cell r="AQ25" t="str">
            <v/>
          </cell>
        </row>
        <row r="26">
          <cell r="A26">
            <v>1172</v>
          </cell>
          <cell r="B26">
            <v>8505153</v>
          </cell>
          <cell r="C26" t="str">
            <v>Base Acrílica 3 rombos chicos 3x8</v>
          </cell>
          <cell r="F26" t="str">
            <v>Base acrílica para colocar rombos metálicos y armar una insignia.</v>
          </cell>
          <cell r="G26" t="str">
            <v>Confeccionada en acrílico marrón oscuro.  Cuenta con un alfiler de gancho adherido al dorso.</v>
          </cell>
          <cell r="H26" t="str">
            <v>Atributos</v>
          </cell>
          <cell r="I26" t="str">
            <v>Acrílicos</v>
          </cell>
          <cell r="K26">
            <v>0</v>
          </cell>
          <cell r="L26">
            <v>216</v>
          </cell>
          <cell r="M26" t="str">
            <v>http://rerda.com/img/p/6/2/3/7/6237.jpg</v>
          </cell>
          <cell r="N26">
            <v>13</v>
          </cell>
          <cell r="O26">
            <v>5</v>
          </cell>
          <cell r="P26">
            <v>5</v>
          </cell>
          <cell r="Q26">
            <v>5</v>
          </cell>
          <cell r="R26">
            <v>0.1</v>
          </cell>
          <cell r="S26" t="str">
            <v>Oficial Principal</v>
          </cell>
          <cell r="T26" t="str">
            <v/>
          </cell>
          <cell r="U26" t="str">
            <v/>
          </cell>
          <cell r="V26" t="str">
            <v>Acrílico</v>
          </cell>
          <cell r="W26" t="str">
            <v>3 rombos chicos</v>
          </cell>
          <cell r="X26" t="str">
            <v>3 cm</v>
          </cell>
          <cell r="Y26" t="str">
            <v>8 cm</v>
          </cell>
          <cell r="Z26" t="str">
            <v/>
          </cell>
          <cell r="AA26" t="str">
            <v/>
          </cell>
          <cell r="AB26" t="str">
            <v/>
          </cell>
          <cell r="AC26" t="str">
            <v/>
          </cell>
          <cell r="AD26" t="str">
            <v/>
          </cell>
          <cell r="AE26" t="str">
            <v/>
          </cell>
          <cell r="AF26" t="str">
            <v/>
          </cell>
          <cell r="AG26" t="str">
            <v/>
          </cell>
          <cell r="AH26" t="str">
            <v/>
          </cell>
          <cell r="AI26" t="str">
            <v/>
          </cell>
          <cell r="AJ26" t="str">
            <v/>
          </cell>
          <cell r="AK26" t="str">
            <v/>
          </cell>
          <cell r="AL26" t="str">
            <v/>
          </cell>
          <cell r="AM26" t="str">
            <v/>
          </cell>
          <cell r="AN26" t="str">
            <v/>
          </cell>
          <cell r="AO26" t="str">
            <v/>
          </cell>
          <cell r="AP26" t="str">
            <v/>
          </cell>
          <cell r="AQ26" t="str">
            <v/>
          </cell>
        </row>
        <row r="27">
          <cell r="A27">
            <v>1164</v>
          </cell>
          <cell r="B27">
            <v>8505121</v>
          </cell>
          <cell r="C27" t="str">
            <v>Base Acrílica de Antigüedad 1 Estrella</v>
          </cell>
          <cell r="F27" t="str">
            <v>Base acrílica con agujeritos para poder colocar estrellas metálicas que simbolizan la Antigüedad.</v>
          </cell>
          <cell r="G27" t="str">
            <v>Cuenta con un alfiler de gancho trasero, adherido a la estructura.</v>
          </cell>
          <cell r="H27" t="str">
            <v>Atributos</v>
          </cell>
          <cell r="I27" t="str">
            <v>Acrílicos</v>
          </cell>
          <cell r="K27">
            <v>0</v>
          </cell>
          <cell r="L27">
            <v>216</v>
          </cell>
          <cell r="M27" t="str">
            <v>http://rerda.com/img/p/6/2/2/2/6222.jpg</v>
          </cell>
          <cell r="N27">
            <v>53</v>
          </cell>
          <cell r="O27">
            <v>5</v>
          </cell>
          <cell r="P27">
            <v>5</v>
          </cell>
          <cell r="Q27">
            <v>5</v>
          </cell>
          <cell r="R27">
            <v>0.1</v>
          </cell>
          <cell r="S27" t="str">
            <v/>
          </cell>
          <cell r="T27" t="str">
            <v/>
          </cell>
          <cell r="U27" t="str">
            <v/>
          </cell>
          <cell r="V27" t="str">
            <v>Acrílico</v>
          </cell>
          <cell r="W27" t="str">
            <v>1 Estrella</v>
          </cell>
          <cell r="X27" t="str">
            <v>2 cm</v>
          </cell>
          <cell r="Y27" t="str">
            <v>6 cm</v>
          </cell>
          <cell r="Z27" t="str">
            <v/>
          </cell>
          <cell r="AA27" t="str">
            <v/>
          </cell>
          <cell r="AB27" t="str">
            <v/>
          </cell>
          <cell r="AC27" t="str">
            <v/>
          </cell>
          <cell r="AD27" t="str">
            <v/>
          </cell>
          <cell r="AE27" t="str">
            <v/>
          </cell>
          <cell r="AF27" t="str">
            <v/>
          </cell>
          <cell r="AG27" t="str">
            <v/>
          </cell>
          <cell r="AH27" t="str">
            <v/>
          </cell>
          <cell r="AI27" t="str">
            <v/>
          </cell>
          <cell r="AJ27" t="str">
            <v/>
          </cell>
          <cell r="AK27" t="str">
            <v/>
          </cell>
          <cell r="AL27" t="str">
            <v/>
          </cell>
          <cell r="AM27" t="str">
            <v/>
          </cell>
          <cell r="AN27" t="str">
            <v/>
          </cell>
          <cell r="AO27" t="str">
            <v/>
          </cell>
          <cell r="AP27" t="str">
            <v/>
          </cell>
          <cell r="AQ27" t="str">
            <v/>
          </cell>
        </row>
        <row r="28">
          <cell r="A28">
            <v>1165</v>
          </cell>
          <cell r="B28">
            <v>8505122</v>
          </cell>
          <cell r="C28" t="str">
            <v>Base Acrílica de Antigüedad 2 Estrellas</v>
          </cell>
          <cell r="F28" t="str">
            <v>Base acrílica con agujeritos para poder colocar estrellas metálicas que simbolizan la Antigüedad.</v>
          </cell>
          <cell r="G28" t="str">
            <v>Cuenta con un alfiler de gancho trasero, adherido a la estructura.</v>
          </cell>
          <cell r="H28" t="str">
            <v>Atributos</v>
          </cell>
          <cell r="I28" t="str">
            <v>Acrílicos</v>
          </cell>
          <cell r="K28">
            <v>0</v>
          </cell>
          <cell r="L28">
            <v>216</v>
          </cell>
          <cell r="M28" t="str">
            <v>http://rerda.com/img/p/6/2/1/7/6217.jpg,http://rerda.com/img/p/6/2/1/8/6218.jpg</v>
          </cell>
          <cell r="N28">
            <v>62</v>
          </cell>
          <cell r="O28">
            <v>5</v>
          </cell>
          <cell r="P28">
            <v>5</v>
          </cell>
          <cell r="Q28">
            <v>5</v>
          </cell>
          <cell r="R28">
            <v>0.1</v>
          </cell>
          <cell r="S28" t="str">
            <v/>
          </cell>
          <cell r="T28" t="str">
            <v/>
          </cell>
          <cell r="U28" t="str">
            <v/>
          </cell>
          <cell r="V28" t="str">
            <v>Acrílico</v>
          </cell>
          <cell r="W28" t="str">
            <v>2 Estrellas</v>
          </cell>
          <cell r="X28" t="str">
            <v>2 cm</v>
          </cell>
          <cell r="Y28" t="str">
            <v>6 cm</v>
          </cell>
          <cell r="Z28" t="str">
            <v/>
          </cell>
          <cell r="AA28" t="str">
            <v/>
          </cell>
          <cell r="AB28" t="str">
            <v/>
          </cell>
          <cell r="AC28" t="str">
            <v/>
          </cell>
          <cell r="AD28" t="str">
            <v/>
          </cell>
          <cell r="AE28" t="str">
            <v/>
          </cell>
          <cell r="AF28" t="str">
            <v/>
          </cell>
          <cell r="AG28" t="str">
            <v/>
          </cell>
          <cell r="AH28" t="str">
            <v/>
          </cell>
          <cell r="AI28" t="str">
            <v/>
          </cell>
          <cell r="AJ28" t="str">
            <v/>
          </cell>
          <cell r="AK28" t="str">
            <v/>
          </cell>
          <cell r="AL28" t="str">
            <v/>
          </cell>
          <cell r="AM28" t="str">
            <v/>
          </cell>
          <cell r="AN28" t="str">
            <v/>
          </cell>
          <cell r="AO28" t="str">
            <v/>
          </cell>
          <cell r="AP28" t="str">
            <v/>
          </cell>
          <cell r="AQ28" t="str">
            <v/>
          </cell>
        </row>
        <row r="29">
          <cell r="A29">
            <v>1166</v>
          </cell>
          <cell r="B29">
            <v>8505123</v>
          </cell>
          <cell r="C29" t="str">
            <v>Base Acrílica de Antigüedad 3 Estrellas</v>
          </cell>
          <cell r="F29" t="str">
            <v>Base acrílica con agujeritos para poder colocar estrellas metálicas que simbolizan la Antigüedad.</v>
          </cell>
          <cell r="G29" t="str">
            <v>Cuenta con un alfiler de gancho trasero, adherido a la estructura.</v>
          </cell>
          <cell r="H29" t="str">
            <v>Atributos</v>
          </cell>
          <cell r="I29" t="str">
            <v>Acrílicos</v>
          </cell>
          <cell r="K29">
            <v>0</v>
          </cell>
          <cell r="L29">
            <v>216</v>
          </cell>
          <cell r="M29" t="str">
            <v>http://rerda.com/img/p/6/2/2/0/6220.jpg</v>
          </cell>
          <cell r="N29">
            <v>52</v>
          </cell>
          <cell r="O29">
            <v>5</v>
          </cell>
          <cell r="P29">
            <v>5</v>
          </cell>
          <cell r="Q29">
            <v>5</v>
          </cell>
          <cell r="R29">
            <v>0.1</v>
          </cell>
          <cell r="S29" t="str">
            <v/>
          </cell>
          <cell r="T29" t="str">
            <v/>
          </cell>
          <cell r="U29" t="str">
            <v/>
          </cell>
          <cell r="V29" t="str">
            <v>Acrílico</v>
          </cell>
          <cell r="W29" t="str">
            <v>3 Estrellas</v>
          </cell>
          <cell r="X29" t="str">
            <v>2 cm</v>
          </cell>
          <cell r="Y29" t="str">
            <v>10 cm</v>
          </cell>
          <cell r="Z29" t="str">
            <v/>
          </cell>
          <cell r="AA29" t="str">
            <v/>
          </cell>
          <cell r="AB29" t="str">
            <v/>
          </cell>
          <cell r="AC29" t="str">
            <v/>
          </cell>
          <cell r="AD29" t="str">
            <v/>
          </cell>
          <cell r="AE29" t="str">
            <v/>
          </cell>
          <cell r="AF29" t="str">
            <v/>
          </cell>
          <cell r="AG29" t="str">
            <v/>
          </cell>
          <cell r="AH29" t="str">
            <v/>
          </cell>
          <cell r="AI29" t="str">
            <v/>
          </cell>
          <cell r="AJ29" t="str">
            <v/>
          </cell>
          <cell r="AK29" t="str">
            <v/>
          </cell>
          <cell r="AL29" t="str">
            <v/>
          </cell>
          <cell r="AM29" t="str">
            <v/>
          </cell>
          <cell r="AN29" t="str">
            <v/>
          </cell>
          <cell r="AO29" t="str">
            <v/>
          </cell>
          <cell r="AP29" t="str">
            <v/>
          </cell>
          <cell r="AQ29" t="str">
            <v/>
          </cell>
        </row>
        <row r="30">
          <cell r="A30">
            <v>1167</v>
          </cell>
          <cell r="B30">
            <v>8505124</v>
          </cell>
          <cell r="C30" t="str">
            <v>Base Acrílica de Antigüedad 4 Estrellas</v>
          </cell>
          <cell r="F30" t="str">
            <v>Base acrílica con agujeritos para poder colocar estrellas metálicas que simbolizan la Antigüedad.</v>
          </cell>
          <cell r="G30" t="str">
            <v>Cuenta con un alfiler de gancho trasero, adherido a la estructura.</v>
          </cell>
          <cell r="H30" t="str">
            <v>Atributos</v>
          </cell>
          <cell r="I30" t="str">
            <v>Acrílicos</v>
          </cell>
          <cell r="K30">
            <v>0</v>
          </cell>
          <cell r="L30">
            <v>216</v>
          </cell>
          <cell r="M30" t="str">
            <v>http://rerda.com/img/p/6/2/2/1/6221.jpg</v>
          </cell>
          <cell r="N30">
            <v>18</v>
          </cell>
          <cell r="O30">
            <v>5</v>
          </cell>
          <cell r="P30">
            <v>5</v>
          </cell>
          <cell r="Q30">
            <v>5</v>
          </cell>
          <cell r="R30">
            <v>0.1</v>
          </cell>
          <cell r="S30" t="str">
            <v/>
          </cell>
          <cell r="T30" t="str">
            <v/>
          </cell>
          <cell r="U30" t="str">
            <v/>
          </cell>
          <cell r="V30" t="str">
            <v>Acrílico</v>
          </cell>
          <cell r="W30" t="str">
            <v>4 Estrellas</v>
          </cell>
          <cell r="X30" t="str">
            <v>2 cm</v>
          </cell>
          <cell r="Y30" t="str">
            <v>10 cm</v>
          </cell>
          <cell r="Z30" t="str">
            <v/>
          </cell>
          <cell r="AA30" t="str">
            <v/>
          </cell>
          <cell r="AB30" t="str">
            <v/>
          </cell>
          <cell r="AC30" t="str">
            <v/>
          </cell>
          <cell r="AD30" t="str">
            <v/>
          </cell>
          <cell r="AE30" t="str">
            <v/>
          </cell>
          <cell r="AF30" t="str">
            <v/>
          </cell>
          <cell r="AG30" t="str">
            <v/>
          </cell>
          <cell r="AH30" t="str">
            <v/>
          </cell>
          <cell r="AI30" t="str">
            <v/>
          </cell>
          <cell r="AJ30" t="str">
            <v/>
          </cell>
          <cell r="AK30" t="str">
            <v/>
          </cell>
          <cell r="AL30" t="str">
            <v/>
          </cell>
          <cell r="AM30" t="str">
            <v/>
          </cell>
          <cell r="AN30" t="str">
            <v/>
          </cell>
          <cell r="AO30" t="str">
            <v/>
          </cell>
          <cell r="AP30" t="str">
            <v/>
          </cell>
          <cell r="AQ30" t="str">
            <v/>
          </cell>
        </row>
        <row r="31">
          <cell r="A31">
            <v>1168</v>
          </cell>
          <cell r="B31">
            <v>8505125</v>
          </cell>
          <cell r="C31" t="str">
            <v>Base Acrílica de Antigüedad 5 Estrellas</v>
          </cell>
          <cell r="F31" t="str">
            <v>Base acrílica con agujeritos para poder colocar estrellas metálicas que simbolizan la Antigüedad.</v>
          </cell>
          <cell r="G31" t="str">
            <v>Cuenta con un alfiler de gancho trasero, adherido a la estructura.</v>
          </cell>
          <cell r="H31" t="str">
            <v>Atributos</v>
          </cell>
          <cell r="I31" t="str">
            <v>Acrílicos</v>
          </cell>
          <cell r="K31">
            <v>0</v>
          </cell>
          <cell r="L31">
            <v>216</v>
          </cell>
          <cell r="M31" t="str">
            <v>http://rerda.com/img/p/6/2/1/9/6219.jpg</v>
          </cell>
          <cell r="N31">
            <v>6</v>
          </cell>
          <cell r="O31">
            <v>5</v>
          </cell>
          <cell r="P31">
            <v>5</v>
          </cell>
          <cell r="Q31">
            <v>5</v>
          </cell>
          <cell r="R31">
            <v>0.1</v>
          </cell>
          <cell r="S31" t="str">
            <v/>
          </cell>
          <cell r="T31" t="str">
            <v/>
          </cell>
          <cell r="U31" t="str">
            <v/>
          </cell>
          <cell r="V31" t="str">
            <v>Acrílico</v>
          </cell>
          <cell r="W31" t="str">
            <v>5 Estrellas</v>
          </cell>
          <cell r="X31" t="str">
            <v>2 cm</v>
          </cell>
          <cell r="Y31" t="str">
            <v>10 cm</v>
          </cell>
          <cell r="Z31" t="str">
            <v/>
          </cell>
          <cell r="AA31" t="str">
            <v/>
          </cell>
          <cell r="AB31" t="str">
            <v/>
          </cell>
          <cell r="AC31" t="str">
            <v/>
          </cell>
          <cell r="AD31" t="str">
            <v/>
          </cell>
          <cell r="AE31" t="str">
            <v/>
          </cell>
          <cell r="AF31" t="str">
            <v/>
          </cell>
          <cell r="AG31" t="str">
            <v/>
          </cell>
          <cell r="AH31" t="str">
            <v/>
          </cell>
          <cell r="AI31" t="str">
            <v/>
          </cell>
          <cell r="AJ31" t="str">
            <v/>
          </cell>
          <cell r="AK31" t="str">
            <v/>
          </cell>
          <cell r="AL31" t="str">
            <v/>
          </cell>
          <cell r="AM31" t="str">
            <v/>
          </cell>
          <cell r="AN31" t="str">
            <v/>
          </cell>
          <cell r="AO31" t="str">
            <v/>
          </cell>
          <cell r="AP31" t="str">
            <v/>
          </cell>
          <cell r="AQ31" t="str">
            <v/>
          </cell>
        </row>
        <row r="32">
          <cell r="A32">
            <v>80</v>
          </cell>
          <cell r="B32">
            <v>8503402</v>
          </cell>
          <cell r="C32" t="str">
            <v>Bastón Extensible Policía</v>
          </cell>
          <cell r="F32" t="str">
            <v>Mango negro con goma y calado. Excelente elemento para uso policial. Estuche incluído. Leyenda Police" en el mango. "</v>
          </cell>
          <cell r="G32" t="str">
            <v>Portacinto de tela. Utraresistente. Larga duración.</v>
          </cell>
          <cell r="H32" t="str">
            <v>Equipamientos</v>
          </cell>
          <cell r="I32" t="str">
            <v>Bastones y portabastones</v>
          </cell>
          <cell r="K32" t="str">
            <v>Policía,Bastón,Extensible</v>
          </cell>
          <cell r="L32">
            <v>810</v>
          </cell>
          <cell r="M32" t="str">
            <v>http://rerda.com/img/p/2/5/4/5/2545.jpg,http://rerda.com/img/p/1/5/8/6/1586.jpg,http://rerda.com/img/p/1/5/8/7/1587.jpg,http://rerda.com/img/p/1/5/8/8/1588.jpg,http://rerda.com/img/p/1/5/8/9/1589.jpg</v>
          </cell>
          <cell r="N32">
            <v>2</v>
          </cell>
          <cell r="O32">
            <v>5</v>
          </cell>
          <cell r="P32">
            <v>5</v>
          </cell>
          <cell r="Q32">
            <v>5</v>
          </cell>
          <cell r="R32">
            <v>0.1</v>
          </cell>
          <cell r="S32" t="str">
            <v/>
          </cell>
          <cell r="T32" t="str">
            <v/>
          </cell>
          <cell r="U32" t="str">
            <v/>
          </cell>
          <cell r="V32" t="str">
            <v>Acero Inoxidable</v>
          </cell>
          <cell r="W32" t="str">
            <v>Extensible</v>
          </cell>
          <cell r="X32" t="str">
            <v/>
          </cell>
          <cell r="Y32" t="str">
            <v/>
          </cell>
          <cell r="Z32" t="str">
            <v/>
          </cell>
          <cell r="AA32" t="str">
            <v>480 gr</v>
          </cell>
          <cell r="AB32" t="str">
            <v>50 cm</v>
          </cell>
          <cell r="AC32" t="str">
            <v>20 cm</v>
          </cell>
          <cell r="AD32" t="str">
            <v/>
          </cell>
          <cell r="AE32" t="str">
            <v/>
          </cell>
          <cell r="AF32" t="str">
            <v/>
          </cell>
          <cell r="AG32" t="str">
            <v/>
          </cell>
          <cell r="AH32" t="str">
            <v/>
          </cell>
          <cell r="AI32" t="str">
            <v/>
          </cell>
          <cell r="AJ32" t="str">
            <v/>
          </cell>
          <cell r="AK32" t="str">
            <v/>
          </cell>
          <cell r="AL32" t="str">
            <v/>
          </cell>
          <cell r="AM32" t="str">
            <v/>
          </cell>
          <cell r="AN32" t="str">
            <v/>
          </cell>
          <cell r="AO32" t="str">
            <v/>
          </cell>
          <cell r="AP32" t="str">
            <v/>
          </cell>
          <cell r="AQ32" t="str">
            <v/>
          </cell>
        </row>
        <row r="33">
          <cell r="A33">
            <v>1121</v>
          </cell>
          <cell r="B33">
            <v>8503125</v>
          </cell>
          <cell r="C33" t="str">
            <v>Bastón Extensible Policial De Metal</v>
          </cell>
          <cell r="F33" t="str">
            <v>Bastón extensible policial</v>
          </cell>
          <cell r="G33" t="str">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ell>
          <cell r="H33" t="str">
            <v>Equipamientos</v>
          </cell>
          <cell r="I33" t="str">
            <v>Bastones y portabastones</v>
          </cell>
          <cell r="K33">
            <v>0</v>
          </cell>
          <cell r="L33">
            <v>1728</v>
          </cell>
          <cell r="M33" t="str">
            <v>http://rerda.com/img/p/5/9/6/7/5967.jpg,http://rerda.com/img/p/5/9/6/8/5968.jpg</v>
          </cell>
          <cell r="N33">
            <v>42</v>
          </cell>
          <cell r="O33">
            <v>5</v>
          </cell>
          <cell r="P33">
            <v>5</v>
          </cell>
          <cell r="Q33">
            <v>5</v>
          </cell>
          <cell r="R33">
            <v>0.1</v>
          </cell>
          <cell r="S33" t="str">
            <v/>
          </cell>
          <cell r="T33" t="str">
            <v/>
          </cell>
          <cell r="U33" t="str">
            <v/>
          </cell>
          <cell r="V33" t="str">
            <v/>
          </cell>
          <cell r="W33" t="str">
            <v/>
          </cell>
          <cell r="X33" t="str">
            <v/>
          </cell>
          <cell r="Y33" t="str">
            <v/>
          </cell>
          <cell r="Z33" t="str">
            <v/>
          </cell>
          <cell r="AA33" t="str">
            <v/>
          </cell>
          <cell r="AB33" t="str">
            <v/>
          </cell>
          <cell r="AC33" t="str">
            <v/>
          </cell>
          <cell r="AD33" t="str">
            <v/>
          </cell>
          <cell r="AE33" t="str">
            <v/>
          </cell>
          <cell r="AF33" t="str">
            <v/>
          </cell>
          <cell r="AG33" t="str">
            <v/>
          </cell>
          <cell r="AH33" t="str">
            <v/>
          </cell>
          <cell r="AI33" t="str">
            <v/>
          </cell>
          <cell r="AJ33" t="str">
            <v/>
          </cell>
          <cell r="AK33" t="str">
            <v/>
          </cell>
          <cell r="AL33" t="str">
            <v/>
          </cell>
          <cell r="AM33" t="str">
            <v/>
          </cell>
          <cell r="AN33" t="str">
            <v/>
          </cell>
          <cell r="AO33" t="str">
            <v/>
          </cell>
          <cell r="AP33" t="str">
            <v/>
          </cell>
          <cell r="AQ33" t="str">
            <v/>
          </cell>
        </row>
        <row r="34">
          <cell r="A34">
            <v>106</v>
          </cell>
          <cell r="B34">
            <v>8501025</v>
          </cell>
          <cell r="C34" t="str">
            <v>Billetera Porta Credencial de Cuero</v>
          </cell>
          <cell r="F34" t="str">
            <v xml:space="preserve">Sección para valores. Una sección interna para tarjeta. Sección transparente para credencial. Sección con broche para placa. </v>
          </cell>
          <cell r="G34">
            <v>0</v>
          </cell>
          <cell r="H34" t="str">
            <v>Equipamientos</v>
          </cell>
          <cell r="I34" t="str">
            <v>Billeteras</v>
          </cell>
          <cell r="K34" t="str">
            <v>Cuero,Porta Credencial</v>
          </cell>
          <cell r="L34">
            <v>1944</v>
          </cell>
          <cell r="M34" t="str">
            <v>http://rerda.com/img/p/5/7/2/572.jpg,http://rerda.com/img/p/5/7/3/573.jpg,http://rerda.com/img/p/5/7/4/574.jpg</v>
          </cell>
          <cell r="N34">
            <v>6</v>
          </cell>
          <cell r="O34">
            <v>5</v>
          </cell>
          <cell r="P34">
            <v>5</v>
          </cell>
          <cell r="Q34">
            <v>5</v>
          </cell>
          <cell r="R34">
            <v>0.1</v>
          </cell>
          <cell r="S34" t="str">
            <v/>
          </cell>
          <cell r="T34" t="str">
            <v/>
          </cell>
          <cell r="U34" t="str">
            <v/>
          </cell>
          <cell r="V34" t="str">
            <v>Cuero</v>
          </cell>
          <cell r="W34" t="str">
            <v/>
          </cell>
          <cell r="X34" t="str">
            <v>8.5 cm</v>
          </cell>
          <cell r="Y34" t="str">
            <v>11.3 cm</v>
          </cell>
          <cell r="Z34" t="str">
            <v>1.2 cm</v>
          </cell>
          <cell r="AA34" t="str">
            <v/>
          </cell>
          <cell r="AB34" t="str">
            <v/>
          </cell>
          <cell r="AC34" t="str">
            <v/>
          </cell>
          <cell r="AD34" t="str">
            <v/>
          </cell>
          <cell r="AE34" t="str">
            <v/>
          </cell>
          <cell r="AF34" t="str">
            <v/>
          </cell>
          <cell r="AG34" t="str">
            <v/>
          </cell>
          <cell r="AH34" t="str">
            <v/>
          </cell>
          <cell r="AI34" t="str">
            <v/>
          </cell>
          <cell r="AJ34" t="str">
            <v/>
          </cell>
          <cell r="AK34" t="str">
            <v/>
          </cell>
          <cell r="AL34" t="str">
            <v/>
          </cell>
          <cell r="AM34" t="str">
            <v/>
          </cell>
          <cell r="AN34" t="str">
            <v/>
          </cell>
          <cell r="AO34" t="str">
            <v/>
          </cell>
          <cell r="AP34" t="str">
            <v/>
          </cell>
          <cell r="AQ34" t="str">
            <v/>
          </cell>
        </row>
        <row r="35">
          <cell r="A35">
            <v>846</v>
          </cell>
          <cell r="B35">
            <v>8520691</v>
          </cell>
          <cell r="C35" t="str">
            <v>Binoculares Tasco 8x21 Con Funda</v>
          </cell>
          <cell r="F35" t="str">
            <v xml:space="preserve">Binoculares portátiles simple y ligero. Fácil de usar, ideal para el camping, trekking y maniobas tácticas simples. </v>
          </cell>
          <cell r="G35" t="str">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ell>
          <cell r="H35" t="str">
            <v>Equipamientos</v>
          </cell>
          <cell r="I35" t="str">
            <v>Binoculares</v>
          </cell>
          <cell r="K35" t="str">
            <v>Táctico,Camping,Binoculares</v>
          </cell>
          <cell r="L35">
            <v>2268</v>
          </cell>
          <cell r="M35" t="str">
            <v>http://rerda.com/img/p/4/0/4/0/4040.jpg,http://rerda.com/img/p/4/0/3/4/4034.jpg,http://rerda.com/img/p/4/0/3/5/4035.jpg,http://rerda.com/img/p/4/0/3/6/4036.jpg,http://rerda.com/img/p/4/0/3/7/4037.jpg,http://rerda.com/img/p/4/0/3/8/4038.jpg,http://rerda.com/img/p/4/0/3/9/4039.jpg,http://rerda.com/img/p/4/0/4/1/4041.jpg</v>
          </cell>
          <cell r="N35">
            <v>40</v>
          </cell>
          <cell r="O35">
            <v>5</v>
          </cell>
          <cell r="P35">
            <v>5</v>
          </cell>
          <cell r="Q35">
            <v>5</v>
          </cell>
          <cell r="R35">
            <v>0.1</v>
          </cell>
          <cell r="S35" t="str">
            <v/>
          </cell>
          <cell r="T35" t="str">
            <v/>
          </cell>
          <cell r="U35" t="str">
            <v/>
          </cell>
          <cell r="V35" t="str">
            <v/>
          </cell>
          <cell r="W35" t="str">
            <v>Tasco 8x21.</v>
          </cell>
          <cell r="X35" t="str">
            <v/>
          </cell>
          <cell r="Y35" t="str">
            <v/>
          </cell>
          <cell r="Z35" t="str">
            <v/>
          </cell>
          <cell r="AA35" t="str">
            <v>185 gr</v>
          </cell>
          <cell r="AB35" t="str">
            <v>10 x 9 x 3 cm</v>
          </cell>
          <cell r="AC35" t="str">
            <v/>
          </cell>
          <cell r="AD35" t="str">
            <v/>
          </cell>
          <cell r="AE35" t="str">
            <v/>
          </cell>
          <cell r="AF35" t="str">
            <v/>
          </cell>
          <cell r="AG35" t="str">
            <v>6 x 9 x 3.5 cm</v>
          </cell>
          <cell r="AH35" t="str">
            <v/>
          </cell>
          <cell r="AI35" t="str">
            <v/>
          </cell>
          <cell r="AJ35" t="str">
            <v/>
          </cell>
          <cell r="AK35" t="str">
            <v/>
          </cell>
          <cell r="AL35" t="str">
            <v/>
          </cell>
          <cell r="AM35" t="str">
            <v/>
          </cell>
          <cell r="AN35" t="str">
            <v/>
          </cell>
          <cell r="AO35" t="str">
            <v/>
          </cell>
          <cell r="AP35" t="str">
            <v/>
          </cell>
          <cell r="AQ35" t="str">
            <v/>
          </cell>
        </row>
        <row r="36">
          <cell r="A36">
            <v>429</v>
          </cell>
          <cell r="B36">
            <v>8708104</v>
          </cell>
          <cell r="C36" t="str">
            <v>Bolso Maletín Porta Pistolas</v>
          </cell>
          <cell r="F36" t="str">
            <v xml:space="preserve">Maletín táctico de mano para portar 2 (dos) pistolas, 3 (tres) cargadores y un porta silenciador o porta baqueta. </v>
          </cell>
          <cell r="G36" t="str">
            <v xml:space="preserve">Abrojo (velcro) en el dorso para identificaciones o similares. Dos bolsillos tipo fuelle, exteriores delanteros con tapa y abrojo (velcro). Dos sujetadores para dos pistolas. 3 (tres) porta cargadores con tapa y abrojo (velcro). Bolsillo interno en la tapa, con abrojo. </v>
          </cell>
          <cell r="H36" t="str">
            <v>Equipamientos</v>
          </cell>
          <cell r="I36" t="str">
            <v>Bolso</v>
          </cell>
          <cell r="K36" t="str">
            <v>Poliamida,Porta Cargador,Táctico,Maletín,Porta Armas</v>
          </cell>
          <cell r="L36">
            <v>6048</v>
          </cell>
          <cell r="M36" t="str">
            <v>http://rerda.com/img/p/1/6/8/5/1685.jpg,http://rerda.com/img/p/1/6/8/1/1681.jpg,http://rerda.com/img/p/1/6/8/2/1682.jpg,http://rerda.com/img/p/1/6/8/3/1683.jpg,http://rerda.com/img/p/1/6/8/4/1684.jpg</v>
          </cell>
          <cell r="N36">
            <v>23</v>
          </cell>
          <cell r="O36">
            <v>5</v>
          </cell>
          <cell r="P36">
            <v>5</v>
          </cell>
          <cell r="Q36">
            <v>5</v>
          </cell>
          <cell r="R36">
            <v>0.1</v>
          </cell>
          <cell r="S36" t="str">
            <v/>
          </cell>
          <cell r="T36" t="str">
            <v/>
          </cell>
          <cell r="U36" t="str">
            <v/>
          </cell>
          <cell r="V36" t="str">
            <v>Poliamida</v>
          </cell>
          <cell r="W36" t="str">
            <v>Táctico</v>
          </cell>
          <cell r="X36" t="str">
            <v/>
          </cell>
          <cell r="Y36" t="str">
            <v/>
          </cell>
          <cell r="Z36" t="str">
            <v/>
          </cell>
          <cell r="AA36" t="str">
            <v/>
          </cell>
          <cell r="AB36" t="str">
            <v/>
          </cell>
          <cell r="AC36" t="str">
            <v/>
          </cell>
          <cell r="AD36" t="str">
            <v/>
          </cell>
          <cell r="AE36" t="str">
            <v/>
          </cell>
          <cell r="AF36" t="str">
            <v/>
          </cell>
          <cell r="AG36" t="str">
            <v>38 x 22 x 4 cm</v>
          </cell>
          <cell r="AH36" t="str">
            <v>35 x 20 x 3.5 cm</v>
          </cell>
          <cell r="AI36" t="str">
            <v/>
          </cell>
          <cell r="AJ36" t="str">
            <v/>
          </cell>
          <cell r="AK36" t="str">
            <v/>
          </cell>
          <cell r="AL36" t="str">
            <v/>
          </cell>
          <cell r="AM36" t="str">
            <v/>
          </cell>
          <cell r="AN36" t="str">
            <v/>
          </cell>
          <cell r="AO36" t="str">
            <v/>
          </cell>
          <cell r="AP36" t="str">
            <v/>
          </cell>
          <cell r="AQ36" t="str">
            <v/>
          </cell>
        </row>
        <row r="37">
          <cell r="A37">
            <v>430</v>
          </cell>
          <cell r="B37">
            <v>8708110</v>
          </cell>
          <cell r="C37" t="str">
            <v>Bolso Matero Táctico Camping y Operaciones</v>
          </cell>
          <cell r="F37" t="str">
            <v>Bolso matero tipo táctico.  Compartimiento de la yerba y azucar: 32x10x7cm. Compatimiento principal: 25x9x30cm</v>
          </cell>
          <cell r="G37" t="str">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ell>
          <cell r="H37" t="str">
            <v>Equipamientos</v>
          </cell>
          <cell r="I37" t="str">
            <v>Bolso</v>
          </cell>
          <cell r="K37" t="str">
            <v>Poliamida,Táctico,Bolso,Matero,Mate</v>
          </cell>
          <cell r="L37">
            <v>4644</v>
          </cell>
          <cell r="M37" t="str">
            <v>http://rerda.com/img/p/1/6/9/6/1696.jpg,http://rerda.com/img/p/1/7/0/3/1703.jpg,http://rerda.com/img/p/1/7/0/1/1701.jpg,http://rerda.com/img/p/1/6/9/7/1697.jpg,http://rerda.com/img/p/1/6/9/9/1699.jpg</v>
          </cell>
          <cell r="N37">
            <v>5</v>
          </cell>
          <cell r="O37">
            <v>5</v>
          </cell>
          <cell r="P37">
            <v>5</v>
          </cell>
          <cell r="Q37">
            <v>5</v>
          </cell>
          <cell r="R37">
            <v>0.1</v>
          </cell>
          <cell r="S37" t="str">
            <v/>
          </cell>
          <cell r="T37" t="str">
            <v/>
          </cell>
          <cell r="U37" t="str">
            <v/>
          </cell>
          <cell r="V37" t="str">
            <v/>
          </cell>
          <cell r="W37" t="str">
            <v/>
          </cell>
          <cell r="X37" t="str">
            <v/>
          </cell>
          <cell r="Y37" t="str">
            <v/>
          </cell>
          <cell r="Z37" t="str">
            <v/>
          </cell>
          <cell r="AA37" t="str">
            <v/>
          </cell>
          <cell r="AB37" t="str">
            <v/>
          </cell>
          <cell r="AC37" t="str">
            <v/>
          </cell>
          <cell r="AD37" t="str">
            <v/>
          </cell>
          <cell r="AE37" t="str">
            <v/>
          </cell>
          <cell r="AF37" t="str">
            <v/>
          </cell>
          <cell r="AG37" t="str">
            <v/>
          </cell>
          <cell r="AH37" t="str">
            <v/>
          </cell>
          <cell r="AI37" t="str">
            <v/>
          </cell>
          <cell r="AJ37" t="str">
            <v/>
          </cell>
          <cell r="AK37" t="str">
            <v/>
          </cell>
          <cell r="AL37" t="str">
            <v/>
          </cell>
          <cell r="AM37" t="str">
            <v/>
          </cell>
          <cell r="AN37" t="str">
            <v/>
          </cell>
          <cell r="AO37" t="str">
            <v/>
          </cell>
          <cell r="AP37" t="str">
            <v/>
          </cell>
          <cell r="AQ37" t="str">
            <v/>
          </cell>
        </row>
        <row r="38">
          <cell r="A38">
            <v>420</v>
          </cell>
          <cell r="B38">
            <v>8708099</v>
          </cell>
          <cell r="C38" t="str">
            <v>Bolso tipo Mochila</v>
          </cell>
          <cell r="F38" t="str">
            <v>Bolso táctico modalidad mochila con sistema molle.</v>
          </cell>
          <cell r="G38" t="str">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ell>
          <cell r="H38" t="str">
            <v>Equipamientos</v>
          </cell>
          <cell r="I38" t="str">
            <v>Bolso</v>
          </cell>
          <cell r="K38" t="str">
            <v>Poliamida,Mochila,Táctico,Bolso</v>
          </cell>
          <cell r="L38">
            <v>6588</v>
          </cell>
          <cell r="M38" t="str">
            <v>http://rerda.com/img/p/1/6/4/7/1647.jpg,http://rerda.com/img/p/1/6/4/4/1644.jpg,http://rerda.com/img/p/1/6/4/5/1645.jpg,http://rerda.com/img/p/1/6/4/6/1646.jpg,http://rerda.com/img/p/1/6/4/8/1648.jpg,http://rerda.com/img/p/1/6/4/9/1649.jpg,http://rerda.com/img/p/1/6/5/0/1650.jpg,http://rerda.com/img/p/1/6/5/1/1651.jpg,http://rerda.com/img/p/1/6/5/2/1652.jpg</v>
          </cell>
          <cell r="N38">
            <v>0</v>
          </cell>
          <cell r="O38">
            <v>5</v>
          </cell>
          <cell r="P38">
            <v>5</v>
          </cell>
          <cell r="Q38">
            <v>5</v>
          </cell>
          <cell r="R38">
            <v>0.1</v>
          </cell>
          <cell r="S38" t="str">
            <v/>
          </cell>
          <cell r="T38" t="str">
            <v/>
          </cell>
          <cell r="U38" t="str">
            <v/>
          </cell>
          <cell r="V38" t="str">
            <v>Poliamida</v>
          </cell>
          <cell r="W38" t="str">
            <v>Bolso Mochila</v>
          </cell>
          <cell r="X38" t="str">
            <v/>
          </cell>
          <cell r="Y38" t="str">
            <v/>
          </cell>
          <cell r="Z38" t="str">
            <v/>
          </cell>
          <cell r="AA38" t="str">
            <v/>
          </cell>
          <cell r="AB38" t="str">
            <v/>
          </cell>
          <cell r="AC38" t="str">
            <v/>
          </cell>
          <cell r="AD38" t="str">
            <v/>
          </cell>
          <cell r="AE38" t="str">
            <v/>
          </cell>
          <cell r="AF38" t="str">
            <v/>
          </cell>
          <cell r="AG38" t="str">
            <v>35 x 82 x 32 cm</v>
          </cell>
          <cell r="AH38" t="str">
            <v>30 x 31 x 70 cm</v>
          </cell>
          <cell r="AI38" t="str">
            <v/>
          </cell>
          <cell r="AJ38" t="str">
            <v/>
          </cell>
          <cell r="AK38" t="str">
            <v/>
          </cell>
          <cell r="AL38" t="str">
            <v/>
          </cell>
          <cell r="AM38" t="str">
            <v/>
          </cell>
          <cell r="AN38" t="str">
            <v/>
          </cell>
          <cell r="AO38" t="str">
            <v/>
          </cell>
          <cell r="AP38" t="str">
            <v>65 litros</v>
          </cell>
          <cell r="AQ38" t="str">
            <v/>
          </cell>
        </row>
        <row r="39">
          <cell r="A39">
            <v>358</v>
          </cell>
          <cell r="B39">
            <v>7707508</v>
          </cell>
          <cell r="C39" t="str">
            <v>Botón Metálico con Escudo Patrio 10 a 12 mm Dorado</v>
          </cell>
          <cell r="F39" t="str">
            <v xml:space="preserve">Prendedor dorado metálico con el escudo patrio en el centro. Incorpora un par de alambres para asegurar en una jerarquía, charretera, chaquetilla, boina, etc. </v>
          </cell>
          <cell r="G39">
            <v>0</v>
          </cell>
          <cell r="H39" t="str">
            <v>Atributos</v>
          </cell>
          <cell r="I39" t="str">
            <v>Metálicos</v>
          </cell>
          <cell r="J39" t="str">
            <v>Botones</v>
          </cell>
          <cell r="K39" t="str">
            <v>Prendedor,Escudo Patrio,Botón,Pin</v>
          </cell>
          <cell r="L39">
            <v>150</v>
          </cell>
          <cell r="M39" t="str">
            <v>http://rerda.com/img/p/1/4/4/4/1444.jpg</v>
          </cell>
          <cell r="N39">
            <v>0</v>
          </cell>
          <cell r="O39">
            <v>5</v>
          </cell>
          <cell r="P39">
            <v>5</v>
          </cell>
          <cell r="Q39">
            <v>5</v>
          </cell>
          <cell r="R39">
            <v>0.1</v>
          </cell>
          <cell r="S39" t="str">
            <v/>
          </cell>
          <cell r="T39" t="str">
            <v/>
          </cell>
          <cell r="U39" t="str">
            <v/>
          </cell>
          <cell r="V39" t="str">
            <v>Metal</v>
          </cell>
          <cell r="W39" t="str">
            <v>Con 2 alambres</v>
          </cell>
          <cell r="X39" t="str">
            <v/>
          </cell>
          <cell r="Y39" t="str">
            <v/>
          </cell>
          <cell r="Z39" t="str">
            <v/>
          </cell>
          <cell r="AA39" t="str">
            <v/>
          </cell>
          <cell r="AB39" t="str">
            <v/>
          </cell>
          <cell r="AC39" t="str">
            <v/>
          </cell>
          <cell r="AD39" t="str">
            <v/>
          </cell>
          <cell r="AE39" t="str">
            <v/>
          </cell>
          <cell r="AF39" t="str">
            <v/>
          </cell>
          <cell r="AG39" t="str">
            <v>Diámetro de 16mm</v>
          </cell>
          <cell r="AH39" t="str">
            <v/>
          </cell>
          <cell r="AI39" t="str">
            <v/>
          </cell>
          <cell r="AJ39" t="str">
            <v/>
          </cell>
          <cell r="AK39" t="str">
            <v/>
          </cell>
          <cell r="AL39" t="str">
            <v/>
          </cell>
          <cell r="AM39" t="str">
            <v/>
          </cell>
          <cell r="AN39" t="str">
            <v/>
          </cell>
          <cell r="AO39" t="str">
            <v/>
          </cell>
          <cell r="AP39" t="str">
            <v/>
          </cell>
          <cell r="AQ39" t="str">
            <v/>
          </cell>
        </row>
        <row r="40">
          <cell r="A40">
            <v>662</v>
          </cell>
          <cell r="B40">
            <v>7707288</v>
          </cell>
          <cell r="C40" t="str">
            <v>Botón Metálico con Escudo Patrio 10 a 12 mm Plateado</v>
          </cell>
          <cell r="F40" t="str">
            <v xml:space="preserve">Prendedor plateado metálico con el escudo patrio en el centro. Incorpora un par de alambres para asegurar en una jerarquía, charretera, chaquetilla, boina, etc. </v>
          </cell>
          <cell r="G40">
            <v>0</v>
          </cell>
          <cell r="H40" t="str">
            <v>Atributos</v>
          </cell>
          <cell r="I40" t="str">
            <v>Metálicos</v>
          </cell>
          <cell r="J40" t="str">
            <v>Botones</v>
          </cell>
          <cell r="K40" t="str">
            <v>Prendedor,Escudo Patrio,Botón,Pin</v>
          </cell>
          <cell r="L40">
            <v>150</v>
          </cell>
          <cell r="M40" t="str">
            <v>http://rerda.com/img/p/3/0/9/9/3099.jpg</v>
          </cell>
          <cell r="N40">
            <v>50</v>
          </cell>
          <cell r="O40">
            <v>5</v>
          </cell>
          <cell r="P40">
            <v>5</v>
          </cell>
          <cell r="Q40">
            <v>5</v>
          </cell>
          <cell r="R40">
            <v>0.1</v>
          </cell>
          <cell r="S40" t="str">
            <v/>
          </cell>
          <cell r="T40" t="str">
            <v/>
          </cell>
          <cell r="U40" t="str">
            <v/>
          </cell>
          <cell r="V40" t="str">
            <v>Metal</v>
          </cell>
          <cell r="W40" t="str">
            <v>Con 2 alambres</v>
          </cell>
          <cell r="X40" t="str">
            <v/>
          </cell>
          <cell r="Y40" t="str">
            <v/>
          </cell>
          <cell r="Z40" t="str">
            <v/>
          </cell>
          <cell r="AA40" t="str">
            <v/>
          </cell>
          <cell r="AB40" t="str">
            <v/>
          </cell>
          <cell r="AC40" t="str">
            <v/>
          </cell>
          <cell r="AD40" t="str">
            <v/>
          </cell>
          <cell r="AE40" t="str">
            <v/>
          </cell>
          <cell r="AF40" t="str">
            <v/>
          </cell>
          <cell r="AG40" t="str">
            <v>Diámetro de 10 a 12mm</v>
          </cell>
          <cell r="AH40" t="str">
            <v/>
          </cell>
          <cell r="AI40" t="str">
            <v/>
          </cell>
          <cell r="AJ40" t="str">
            <v/>
          </cell>
          <cell r="AK40" t="str">
            <v/>
          </cell>
          <cell r="AL40" t="str">
            <v/>
          </cell>
          <cell r="AM40" t="str">
            <v/>
          </cell>
          <cell r="AN40" t="str">
            <v/>
          </cell>
          <cell r="AO40" t="str">
            <v/>
          </cell>
          <cell r="AP40" t="str">
            <v/>
          </cell>
          <cell r="AQ40" t="str">
            <v/>
          </cell>
        </row>
        <row r="41">
          <cell r="A41">
            <v>564</v>
          </cell>
          <cell r="B41">
            <v>7707504</v>
          </cell>
          <cell r="C41" t="str">
            <v>Botón Metálico con Escudo Patrio 16 mm Dorado</v>
          </cell>
          <cell r="F41" t="str">
            <v xml:space="preserve">Botón dorado metálico con escudo patrio para coser en prendas de vestir, tales como chaquetillas, puños, etc. Cuentan con un ojal en el dorso. </v>
          </cell>
          <cell r="G41">
            <v>0</v>
          </cell>
          <cell r="H41" t="str">
            <v>Atributos</v>
          </cell>
          <cell r="I41" t="str">
            <v>Metálicos</v>
          </cell>
          <cell r="J41" t="str">
            <v>Botones</v>
          </cell>
          <cell r="K41" t="str">
            <v>Escudo Patrio,Botón Metálico</v>
          </cell>
          <cell r="L41">
            <v>140.4</v>
          </cell>
          <cell r="M41" t="str">
            <v>http://rerda.com/img/p/2/5/2/9/2529.jpg</v>
          </cell>
          <cell r="N41">
            <v>27</v>
          </cell>
          <cell r="O41">
            <v>5</v>
          </cell>
          <cell r="P41">
            <v>5</v>
          </cell>
          <cell r="Q41">
            <v>5</v>
          </cell>
          <cell r="R41">
            <v>0.1</v>
          </cell>
          <cell r="S41" t="str">
            <v/>
          </cell>
          <cell r="T41" t="str">
            <v/>
          </cell>
          <cell r="U41" t="str">
            <v/>
          </cell>
          <cell r="V41" t="str">
            <v>Metal</v>
          </cell>
          <cell r="W41" t="str">
            <v>Botón</v>
          </cell>
          <cell r="X41" t="str">
            <v/>
          </cell>
          <cell r="Y41" t="str">
            <v/>
          </cell>
          <cell r="Z41" t="str">
            <v/>
          </cell>
          <cell r="AA41" t="str">
            <v/>
          </cell>
          <cell r="AB41" t="str">
            <v/>
          </cell>
          <cell r="AC41" t="str">
            <v/>
          </cell>
          <cell r="AD41" t="str">
            <v/>
          </cell>
          <cell r="AE41" t="str">
            <v/>
          </cell>
          <cell r="AF41" t="str">
            <v/>
          </cell>
          <cell r="AG41" t="str">
            <v>Diametro de 16 mm</v>
          </cell>
          <cell r="AH41" t="str">
            <v/>
          </cell>
          <cell r="AI41" t="str">
            <v/>
          </cell>
          <cell r="AJ41" t="str">
            <v/>
          </cell>
          <cell r="AK41" t="str">
            <v/>
          </cell>
          <cell r="AL41" t="str">
            <v/>
          </cell>
          <cell r="AM41" t="str">
            <v/>
          </cell>
          <cell r="AN41" t="str">
            <v/>
          </cell>
          <cell r="AO41" t="str">
            <v/>
          </cell>
          <cell r="AP41" t="str">
            <v/>
          </cell>
          <cell r="AQ41" t="str">
            <v/>
          </cell>
        </row>
        <row r="42">
          <cell r="A42">
            <v>663</v>
          </cell>
          <cell r="B42">
            <v>7707284</v>
          </cell>
          <cell r="C42" t="str">
            <v>Botón Metálico con Escudo Patrio 16 mm Plateada</v>
          </cell>
          <cell r="F42" t="str">
            <v>Botón plateado metálico con escudo patrio para coser en prendas de vestir, tales como chaquetillas, puños, etc. Cuentan con un ojal en el dorso.</v>
          </cell>
          <cell r="G42">
            <v>0</v>
          </cell>
          <cell r="H42" t="str">
            <v>Atributos</v>
          </cell>
          <cell r="I42" t="str">
            <v>Metálicos</v>
          </cell>
          <cell r="J42" t="str">
            <v>Botones</v>
          </cell>
          <cell r="K42" t="str">
            <v>Escudo Patrio,Botón Metálico</v>
          </cell>
          <cell r="L42">
            <v>140.4</v>
          </cell>
          <cell r="M42" t="str">
            <v>http://rerda.com/img/p/3/1/0/2/3102.jpg</v>
          </cell>
          <cell r="N42">
            <v>3</v>
          </cell>
          <cell r="O42">
            <v>5</v>
          </cell>
          <cell r="P42">
            <v>5</v>
          </cell>
          <cell r="Q42">
            <v>5</v>
          </cell>
          <cell r="R42">
            <v>0.1</v>
          </cell>
          <cell r="S42" t="str">
            <v/>
          </cell>
          <cell r="T42" t="str">
            <v/>
          </cell>
          <cell r="U42" t="str">
            <v/>
          </cell>
          <cell r="V42" t="str">
            <v>Metal</v>
          </cell>
          <cell r="W42" t="str">
            <v>Botón</v>
          </cell>
          <cell r="X42" t="str">
            <v/>
          </cell>
          <cell r="Y42" t="str">
            <v/>
          </cell>
          <cell r="Z42" t="str">
            <v/>
          </cell>
          <cell r="AA42" t="str">
            <v/>
          </cell>
          <cell r="AB42" t="str">
            <v/>
          </cell>
          <cell r="AC42" t="str">
            <v/>
          </cell>
          <cell r="AD42" t="str">
            <v/>
          </cell>
          <cell r="AE42" t="str">
            <v/>
          </cell>
          <cell r="AF42" t="str">
            <v/>
          </cell>
          <cell r="AG42" t="str">
            <v>Diametro de 16 mm</v>
          </cell>
          <cell r="AH42" t="str">
            <v/>
          </cell>
          <cell r="AI42" t="str">
            <v/>
          </cell>
          <cell r="AJ42" t="str">
            <v/>
          </cell>
          <cell r="AK42" t="str">
            <v/>
          </cell>
          <cell r="AL42" t="str">
            <v/>
          </cell>
          <cell r="AM42" t="str">
            <v/>
          </cell>
          <cell r="AN42" t="str">
            <v/>
          </cell>
          <cell r="AO42" t="str">
            <v/>
          </cell>
          <cell r="AP42" t="str">
            <v/>
          </cell>
          <cell r="AQ42" t="str">
            <v/>
          </cell>
        </row>
        <row r="43">
          <cell r="A43">
            <v>565</v>
          </cell>
          <cell r="B43">
            <v>7707505</v>
          </cell>
          <cell r="C43" t="str">
            <v>Botón Metálico con Escudo Patrio 22 mm Dorado</v>
          </cell>
          <cell r="F43" t="str">
            <v xml:space="preserve">Botón dorado metálico con escudo patrio para coser en prendas de vestir, tales como chaquetillas, puños, etc. Cuentan con un ojal en el dorso. </v>
          </cell>
          <cell r="G43">
            <v>0</v>
          </cell>
          <cell r="H43" t="str">
            <v>Atributos</v>
          </cell>
          <cell r="I43" t="str">
            <v>Metálicos</v>
          </cell>
          <cell r="J43" t="str">
            <v>Botones</v>
          </cell>
          <cell r="K43" t="str">
            <v>Escudo Patrio,Botón Metálico</v>
          </cell>
          <cell r="L43">
            <v>189</v>
          </cell>
          <cell r="M43" t="str">
            <v>http://rerda.com/img/p/3/8/7/7/3877.jpg</v>
          </cell>
          <cell r="N43">
            <v>8</v>
          </cell>
          <cell r="O43">
            <v>5</v>
          </cell>
          <cell r="P43">
            <v>5</v>
          </cell>
          <cell r="Q43">
            <v>5</v>
          </cell>
          <cell r="R43">
            <v>0.1</v>
          </cell>
          <cell r="S43" t="str">
            <v/>
          </cell>
          <cell r="T43" t="str">
            <v/>
          </cell>
          <cell r="U43" t="str">
            <v/>
          </cell>
          <cell r="V43" t="str">
            <v>Metal</v>
          </cell>
          <cell r="W43" t="str">
            <v>Botón</v>
          </cell>
          <cell r="X43" t="str">
            <v/>
          </cell>
          <cell r="Y43" t="str">
            <v/>
          </cell>
          <cell r="Z43" t="str">
            <v/>
          </cell>
          <cell r="AA43" t="str">
            <v/>
          </cell>
          <cell r="AB43" t="str">
            <v/>
          </cell>
          <cell r="AC43" t="str">
            <v/>
          </cell>
          <cell r="AD43" t="str">
            <v/>
          </cell>
          <cell r="AE43" t="str">
            <v/>
          </cell>
          <cell r="AF43" t="str">
            <v/>
          </cell>
          <cell r="AG43" t="str">
            <v>Diametro de 22 mm</v>
          </cell>
          <cell r="AH43" t="str">
            <v/>
          </cell>
          <cell r="AI43" t="str">
            <v/>
          </cell>
          <cell r="AJ43" t="str">
            <v/>
          </cell>
          <cell r="AK43" t="str">
            <v/>
          </cell>
          <cell r="AL43" t="str">
            <v/>
          </cell>
          <cell r="AM43" t="str">
            <v/>
          </cell>
          <cell r="AN43" t="str">
            <v/>
          </cell>
          <cell r="AO43" t="str">
            <v/>
          </cell>
          <cell r="AP43" t="str">
            <v/>
          </cell>
          <cell r="AQ43" t="str">
            <v/>
          </cell>
        </row>
        <row r="44">
          <cell r="A44">
            <v>664</v>
          </cell>
          <cell r="B44">
            <v>7707285</v>
          </cell>
          <cell r="C44" t="str">
            <v>Botón Metálico con Escudo Patrio 22 mm Plateado</v>
          </cell>
          <cell r="F44" t="str">
            <v xml:space="preserve">Botón plateado metálico con escudo patrio para coser en prendas de vestir, tales como chaquetillas, puños, etc. Cuentan con un ojal en el dorso. </v>
          </cell>
          <cell r="G44">
            <v>0</v>
          </cell>
          <cell r="H44" t="str">
            <v>Atributos</v>
          </cell>
          <cell r="I44" t="str">
            <v>Metálicos</v>
          </cell>
          <cell r="J44" t="str">
            <v>Botones</v>
          </cell>
          <cell r="K44" t="str">
            <v>Escudo Patrio,Botón Metálico</v>
          </cell>
          <cell r="L44">
            <v>189</v>
          </cell>
          <cell r="M44" t="str">
            <v>http://rerda.com/img/p/3/1/0/5/3105.jpg</v>
          </cell>
          <cell r="N44">
            <v>0</v>
          </cell>
          <cell r="O44">
            <v>5</v>
          </cell>
          <cell r="P44">
            <v>5</v>
          </cell>
          <cell r="Q44">
            <v>5</v>
          </cell>
          <cell r="R44">
            <v>0.1</v>
          </cell>
          <cell r="S44" t="str">
            <v/>
          </cell>
          <cell r="T44" t="str">
            <v/>
          </cell>
          <cell r="U44" t="str">
            <v/>
          </cell>
          <cell r="V44" t="str">
            <v>Metal</v>
          </cell>
          <cell r="W44" t="str">
            <v>Botón</v>
          </cell>
          <cell r="X44" t="str">
            <v/>
          </cell>
          <cell r="Y44" t="str">
            <v/>
          </cell>
          <cell r="Z44" t="str">
            <v/>
          </cell>
          <cell r="AA44" t="str">
            <v/>
          </cell>
          <cell r="AB44" t="str">
            <v/>
          </cell>
          <cell r="AC44" t="str">
            <v/>
          </cell>
          <cell r="AD44" t="str">
            <v/>
          </cell>
          <cell r="AE44" t="str">
            <v/>
          </cell>
          <cell r="AF44" t="str">
            <v/>
          </cell>
          <cell r="AG44" t="str">
            <v>Diametro de 22 mm</v>
          </cell>
          <cell r="AH44" t="str">
            <v/>
          </cell>
          <cell r="AI44" t="str">
            <v/>
          </cell>
          <cell r="AJ44" t="str">
            <v/>
          </cell>
          <cell r="AK44" t="str">
            <v/>
          </cell>
          <cell r="AL44" t="str">
            <v/>
          </cell>
          <cell r="AM44" t="str">
            <v/>
          </cell>
          <cell r="AN44" t="str">
            <v/>
          </cell>
          <cell r="AO44" t="str">
            <v/>
          </cell>
          <cell r="AP44" t="str">
            <v/>
          </cell>
          <cell r="AQ44" t="str">
            <v/>
          </cell>
        </row>
        <row r="45">
          <cell r="A45">
            <v>794</v>
          </cell>
          <cell r="B45">
            <v>8686003</v>
          </cell>
          <cell r="C45" t="str">
            <v>Brújula Militar con  Ciclómetro y Observador</v>
          </cell>
          <cell r="F45" t="str">
            <v>Brújula militar metálica con un diseño táctico, ideal para maniobras de cuerpos especiales y supervivencia avanzada.</v>
          </cell>
          <cell r="G45" t="str">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ell>
          <cell r="H45" t="str">
            <v>Accesorios</v>
          </cell>
          <cell r="I45" t="str">
            <v>Brújula</v>
          </cell>
          <cell r="K45" t="str">
            <v>Brújula,Militar,Grupos Especiales</v>
          </cell>
          <cell r="L45">
            <v>1512</v>
          </cell>
          <cell r="M45" t="str">
            <v>http://rerda.com/img/p/3/7/8/9/3789.jpg,http://rerda.com/img/p/3/7/9/1/3791.jpg,http://rerda.com/img/p/3/7/9/2/3792.jpg,http://rerda.com/img/p/3/7/9/3/3793.jpg,http://rerda.com/img/p/3/7/9/0/3790.jpg</v>
          </cell>
          <cell r="N45">
            <v>13</v>
          </cell>
          <cell r="O45">
            <v>5</v>
          </cell>
          <cell r="P45">
            <v>5</v>
          </cell>
          <cell r="Q45">
            <v>5</v>
          </cell>
          <cell r="R45">
            <v>0.1</v>
          </cell>
          <cell r="S45" t="str">
            <v/>
          </cell>
          <cell r="T45" t="str">
            <v/>
          </cell>
          <cell r="U45" t="str">
            <v/>
          </cell>
          <cell r="V45" t="str">
            <v/>
          </cell>
          <cell r="W45" t="str">
            <v/>
          </cell>
          <cell r="X45" t="str">
            <v>2.5 cm</v>
          </cell>
          <cell r="Y45" t="str">
            <v>5.8 cm</v>
          </cell>
          <cell r="Z45" t="str">
            <v/>
          </cell>
          <cell r="AA45" t="str">
            <v/>
          </cell>
          <cell r="AB45" t="str">
            <v>16 cm</v>
          </cell>
          <cell r="AC45" t="str">
            <v>7.5 cm</v>
          </cell>
          <cell r="AD45" t="str">
            <v/>
          </cell>
          <cell r="AE45" t="str">
            <v/>
          </cell>
          <cell r="AF45" t="str">
            <v/>
          </cell>
          <cell r="AG45" t="str">
            <v/>
          </cell>
          <cell r="AH45" t="str">
            <v/>
          </cell>
          <cell r="AI45" t="str">
            <v/>
          </cell>
          <cell r="AJ45" t="str">
            <v/>
          </cell>
          <cell r="AK45" t="str">
            <v/>
          </cell>
          <cell r="AL45" t="str">
            <v/>
          </cell>
          <cell r="AM45" t="str">
            <v/>
          </cell>
          <cell r="AN45" t="str">
            <v/>
          </cell>
          <cell r="AO45" t="str">
            <v/>
          </cell>
          <cell r="AP45" t="str">
            <v/>
          </cell>
          <cell r="AQ45" t="str">
            <v/>
          </cell>
        </row>
        <row r="46">
          <cell r="A46">
            <v>298</v>
          </cell>
          <cell r="B46">
            <v>8702661</v>
          </cell>
          <cell r="C46" t="str">
            <v>Canana Porta Cartuchos Culata 8</v>
          </cell>
          <cell r="F46" t="str">
            <v xml:space="preserve">Canana porta cartucho con capacidad para 8 (ocho) cartuchos. Diseñada para la culata de escopeta. </v>
          </cell>
          <cell r="G46">
            <v>0</v>
          </cell>
          <cell r="H46" t="str">
            <v>Equipamientos</v>
          </cell>
          <cell r="I46" t="str">
            <v>Canana</v>
          </cell>
          <cell r="K46" t="str">
            <v>Ejército,Canana</v>
          </cell>
          <cell r="L46">
            <v>1231.2</v>
          </cell>
          <cell r="M46" t="str">
            <v>http://rerda.com/img/p/1/2/2/8/1228.jpg,http://rerda.com/img/p/1/2/2/5/1225.jpg,http://rerda.com/img/p/1/2/2/6/1226.jpg,http://rerda.com/img/p/1/2/2/7/1227.jpg</v>
          </cell>
          <cell r="N46">
            <v>5</v>
          </cell>
          <cell r="O46">
            <v>5</v>
          </cell>
          <cell r="P46">
            <v>5</v>
          </cell>
          <cell r="Q46">
            <v>5</v>
          </cell>
          <cell r="R46">
            <v>0.1</v>
          </cell>
          <cell r="S46" t="str">
            <v/>
          </cell>
          <cell r="T46" t="str">
            <v/>
          </cell>
          <cell r="U46" t="str">
            <v/>
          </cell>
          <cell r="V46" t="str">
            <v>Poliamida</v>
          </cell>
          <cell r="W46" t="str">
            <v>Culata 8 Cartuchos</v>
          </cell>
          <cell r="X46" t="str">
            <v>19.5 cm</v>
          </cell>
          <cell r="Y46" t="str">
            <v/>
          </cell>
          <cell r="Z46" t="str">
            <v/>
          </cell>
          <cell r="AA46" t="str">
            <v/>
          </cell>
          <cell r="AB46" t="str">
            <v/>
          </cell>
          <cell r="AC46" t="str">
            <v/>
          </cell>
          <cell r="AD46" t="str">
            <v/>
          </cell>
          <cell r="AE46" t="str">
            <v/>
          </cell>
          <cell r="AF46" t="str">
            <v/>
          </cell>
          <cell r="AG46" t="str">
            <v/>
          </cell>
          <cell r="AH46" t="str">
            <v/>
          </cell>
          <cell r="AI46" t="str">
            <v/>
          </cell>
          <cell r="AJ46" t="str">
            <v/>
          </cell>
          <cell r="AK46" t="str">
            <v/>
          </cell>
          <cell r="AL46" t="str">
            <v/>
          </cell>
          <cell r="AM46" t="str">
            <v/>
          </cell>
          <cell r="AN46" t="str">
            <v/>
          </cell>
          <cell r="AO46" t="str">
            <v/>
          </cell>
          <cell r="AP46" t="str">
            <v/>
          </cell>
          <cell r="AQ46" t="str">
            <v/>
          </cell>
        </row>
        <row r="47">
          <cell r="A47">
            <v>877</v>
          </cell>
          <cell r="B47">
            <v>8708115</v>
          </cell>
          <cell r="C47" t="str">
            <v>Canana Porta Cartuchos para cinturón</v>
          </cell>
          <cell r="F47" t="str">
            <v xml:space="preserve">Cierre con abrojo y pasacinto regulable. Capacidad para 10 cartuchos. </v>
          </cell>
          <cell r="G47">
            <v>0</v>
          </cell>
          <cell r="H47" t="str">
            <v>Equipamientos</v>
          </cell>
          <cell r="I47" t="str">
            <v>Canana</v>
          </cell>
          <cell r="K47" t="str">
            <v>Porta Cartuchos,Canana</v>
          </cell>
          <cell r="L47">
            <v>691.2</v>
          </cell>
          <cell r="M47" t="str">
            <v>http://rerda.com/img/p/4/1/5/9/4159.jpg,http://rerda.com/img/p/4/1/6/0/4160.jpg,http://rerda.com/img/p/4/1/6/1/4161.jpg</v>
          </cell>
          <cell r="N47">
            <v>0</v>
          </cell>
          <cell r="O47">
            <v>5</v>
          </cell>
          <cell r="P47">
            <v>5</v>
          </cell>
          <cell r="Q47">
            <v>5</v>
          </cell>
          <cell r="R47">
            <v>0.1</v>
          </cell>
          <cell r="S47" t="str">
            <v/>
          </cell>
          <cell r="T47" t="str">
            <v/>
          </cell>
          <cell r="U47" t="str">
            <v/>
          </cell>
          <cell r="V47" t="str">
            <v>Poliamida/Cordura</v>
          </cell>
          <cell r="W47" t="str">
            <v/>
          </cell>
          <cell r="X47" t="str">
            <v/>
          </cell>
          <cell r="Y47" t="str">
            <v>9.3 cm</v>
          </cell>
          <cell r="Z47" t="str">
            <v>Variable según el contenido</v>
          </cell>
          <cell r="AA47" t="str">
            <v/>
          </cell>
          <cell r="AB47" t="str">
            <v>43 cm</v>
          </cell>
          <cell r="AC47" t="str">
            <v>16.5 cm</v>
          </cell>
          <cell r="AD47" t="str">
            <v/>
          </cell>
          <cell r="AE47" t="str">
            <v/>
          </cell>
          <cell r="AF47" t="str">
            <v/>
          </cell>
          <cell r="AG47" t="str">
            <v/>
          </cell>
          <cell r="AH47" t="str">
            <v/>
          </cell>
          <cell r="AI47" t="str">
            <v/>
          </cell>
          <cell r="AJ47" t="str">
            <v/>
          </cell>
          <cell r="AK47" t="str">
            <v/>
          </cell>
          <cell r="AL47" t="str">
            <v/>
          </cell>
          <cell r="AM47" t="str">
            <v/>
          </cell>
          <cell r="AN47" t="str">
            <v/>
          </cell>
          <cell r="AO47" t="str">
            <v/>
          </cell>
          <cell r="AP47" t="str">
            <v/>
          </cell>
          <cell r="AQ47" t="str">
            <v/>
          </cell>
        </row>
        <row r="48">
          <cell r="A48">
            <v>1033</v>
          </cell>
          <cell r="B48">
            <v>8520100</v>
          </cell>
          <cell r="C48" t="str">
            <v>Cargador De Pilas Universal</v>
          </cell>
          <cell r="F48" t="str">
            <v>Cargador Universal de Pilas 26650, 18650, 14500</v>
          </cell>
          <cell r="G48" t="str">
            <v>Dispone de un led indicador de encendido. Tope de polo negativo, regulable mediante resorte interno. Modelo: NK-205. Entrada: DV 5v 2A Max. Salida: DC4.2V. Amperaje: 6500mAh. Incluye: Cable USB.</v>
          </cell>
          <cell r="H48" t="str">
            <v>Accesorios</v>
          </cell>
          <cell r="I48" t="str">
            <v>Cargador</v>
          </cell>
          <cell r="K48">
            <v>0</v>
          </cell>
          <cell r="L48">
            <v>324</v>
          </cell>
          <cell r="M48" t="str">
            <v>http://rerda.com/img/p/5/0/3/7/5037.jpg</v>
          </cell>
          <cell r="N48">
            <v>27</v>
          </cell>
          <cell r="O48">
            <v>5</v>
          </cell>
          <cell r="P48">
            <v>5</v>
          </cell>
          <cell r="Q48">
            <v>5</v>
          </cell>
          <cell r="R48">
            <v>0.1</v>
          </cell>
          <cell r="S48" t="str">
            <v/>
          </cell>
          <cell r="T48" t="str">
            <v/>
          </cell>
          <cell r="U48" t="str">
            <v/>
          </cell>
          <cell r="V48" t="str">
            <v/>
          </cell>
          <cell r="W48" t="str">
            <v/>
          </cell>
          <cell r="X48" t="str">
            <v/>
          </cell>
          <cell r="Y48" t="str">
            <v/>
          </cell>
          <cell r="Z48" t="str">
            <v/>
          </cell>
          <cell r="AA48" t="str">
            <v/>
          </cell>
          <cell r="AB48" t="str">
            <v/>
          </cell>
          <cell r="AC48" t="str">
            <v/>
          </cell>
          <cell r="AD48" t="str">
            <v/>
          </cell>
          <cell r="AE48" t="str">
            <v/>
          </cell>
          <cell r="AF48" t="str">
            <v/>
          </cell>
          <cell r="AG48" t="str">
            <v/>
          </cell>
          <cell r="AH48" t="str">
            <v/>
          </cell>
          <cell r="AI48" t="str">
            <v/>
          </cell>
          <cell r="AJ48" t="str">
            <v/>
          </cell>
          <cell r="AK48" t="str">
            <v/>
          </cell>
          <cell r="AL48" t="str">
            <v/>
          </cell>
          <cell r="AM48" t="str">
            <v/>
          </cell>
          <cell r="AN48" t="str">
            <v/>
          </cell>
          <cell r="AO48" t="str">
            <v/>
          </cell>
          <cell r="AP48" t="str">
            <v/>
          </cell>
          <cell r="AQ48" t="str">
            <v/>
          </cell>
        </row>
        <row r="49">
          <cell r="A49">
            <v>872</v>
          </cell>
          <cell r="B49">
            <v>8612793</v>
          </cell>
          <cell r="C49" t="str">
            <v>Carpa 3 personas 2 x 1,5 x 1,35 m</v>
          </cell>
          <cell r="F49" t="str">
            <v xml:space="preserve">3 personas. Doble puerta. Camuflada. Armado automático. </v>
          </cell>
          <cell r="G49">
            <v>0</v>
          </cell>
          <cell r="H49" t="str">
            <v>Camping</v>
          </cell>
          <cell r="I49" t="str">
            <v>Carpas</v>
          </cell>
          <cell r="K49" t="str">
            <v>Carpa,Camping,Camuflada,3 personas</v>
          </cell>
          <cell r="L49">
            <v>3888</v>
          </cell>
          <cell r="M49" t="str">
            <v>http://rerda.com/img/p/4/1/4/2/4142.jpg</v>
          </cell>
          <cell r="N49">
            <v>0</v>
          </cell>
          <cell r="O49">
            <v>5</v>
          </cell>
          <cell r="P49">
            <v>5</v>
          </cell>
          <cell r="Q49">
            <v>5</v>
          </cell>
          <cell r="R49">
            <v>0.1</v>
          </cell>
          <cell r="S49" t="str">
            <v/>
          </cell>
          <cell r="T49" t="str">
            <v/>
          </cell>
          <cell r="U49" t="str">
            <v/>
          </cell>
          <cell r="V49" t="str">
            <v>Impermeable</v>
          </cell>
          <cell r="W49" t="str">
            <v>Camuflado con Verde y Marrón tipo Bosque</v>
          </cell>
          <cell r="X49" t="str">
            <v/>
          </cell>
          <cell r="Y49" t="str">
            <v/>
          </cell>
          <cell r="Z49" t="str">
            <v/>
          </cell>
          <cell r="AA49" t="str">
            <v/>
          </cell>
          <cell r="AB49" t="str">
            <v/>
          </cell>
          <cell r="AC49" t="str">
            <v/>
          </cell>
          <cell r="AD49" t="str">
            <v/>
          </cell>
          <cell r="AE49" t="str">
            <v/>
          </cell>
          <cell r="AF49" t="str">
            <v/>
          </cell>
          <cell r="AG49" t="str">
            <v>200 x 150 x 135 cm</v>
          </cell>
          <cell r="AH49" t="str">
            <v/>
          </cell>
          <cell r="AI49" t="str">
            <v/>
          </cell>
          <cell r="AJ49" t="str">
            <v/>
          </cell>
          <cell r="AK49" t="str">
            <v/>
          </cell>
          <cell r="AL49" t="str">
            <v/>
          </cell>
          <cell r="AM49" t="str">
            <v/>
          </cell>
          <cell r="AN49" t="str">
            <v/>
          </cell>
          <cell r="AO49" t="str">
            <v/>
          </cell>
          <cell r="AP49" t="str">
            <v>3 personas</v>
          </cell>
          <cell r="AQ49" t="str">
            <v/>
          </cell>
        </row>
        <row r="50">
          <cell r="A50">
            <v>873</v>
          </cell>
          <cell r="B50">
            <v>8612794</v>
          </cell>
          <cell r="C50" t="str">
            <v>Carpa 4 personas 2 x 2 x 1,45 m</v>
          </cell>
          <cell r="F50" t="str">
            <v xml:space="preserve">4 personas. Doble puerta. Camuflada. Armado automático. </v>
          </cell>
          <cell r="G50">
            <v>0</v>
          </cell>
          <cell r="H50" t="str">
            <v>Camping</v>
          </cell>
          <cell r="I50" t="str">
            <v>Carpas</v>
          </cell>
          <cell r="K50" t="str">
            <v>Carpa,Camping,4 Personas,Camuflada</v>
          </cell>
          <cell r="L50">
            <v>4644</v>
          </cell>
          <cell r="M50" t="str">
            <v>http://rerda.com/img/p/4/1/4/3/4143.jpg</v>
          </cell>
          <cell r="N50">
            <v>0</v>
          </cell>
          <cell r="O50">
            <v>5</v>
          </cell>
          <cell r="P50">
            <v>5</v>
          </cell>
          <cell r="Q50">
            <v>5</v>
          </cell>
          <cell r="R50">
            <v>0.1</v>
          </cell>
          <cell r="S50" t="str">
            <v/>
          </cell>
          <cell r="T50" t="str">
            <v/>
          </cell>
          <cell r="U50" t="str">
            <v/>
          </cell>
          <cell r="V50" t="str">
            <v>Impermeable</v>
          </cell>
          <cell r="W50" t="str">
            <v>Camuflado con Verde y Marrón tipo Bosque</v>
          </cell>
          <cell r="X50" t="str">
            <v/>
          </cell>
          <cell r="Y50" t="str">
            <v/>
          </cell>
          <cell r="Z50" t="str">
            <v/>
          </cell>
          <cell r="AA50" t="str">
            <v/>
          </cell>
          <cell r="AB50" t="str">
            <v/>
          </cell>
          <cell r="AC50" t="str">
            <v/>
          </cell>
          <cell r="AD50" t="str">
            <v/>
          </cell>
          <cell r="AE50" t="str">
            <v/>
          </cell>
          <cell r="AF50" t="str">
            <v/>
          </cell>
          <cell r="AG50" t="str">
            <v>200 x 200 x 145 cm</v>
          </cell>
          <cell r="AH50" t="str">
            <v/>
          </cell>
          <cell r="AI50" t="str">
            <v/>
          </cell>
          <cell r="AJ50" t="str">
            <v/>
          </cell>
          <cell r="AK50" t="str">
            <v/>
          </cell>
          <cell r="AL50" t="str">
            <v/>
          </cell>
          <cell r="AM50" t="str">
            <v/>
          </cell>
          <cell r="AN50" t="str">
            <v/>
          </cell>
          <cell r="AO50" t="str">
            <v/>
          </cell>
          <cell r="AP50" t="str">
            <v>4 personas</v>
          </cell>
          <cell r="AQ50" t="str">
            <v/>
          </cell>
        </row>
        <row r="51">
          <cell r="A51">
            <v>875</v>
          </cell>
          <cell r="B51">
            <v>8612468</v>
          </cell>
          <cell r="C51" t="str">
            <v>Carpa 4 personas 2 x 2 x 1,45 m</v>
          </cell>
          <cell r="F51" t="str">
            <v xml:space="preserve">4 personas. Doble puerta. Camuflada. Armado automático. </v>
          </cell>
          <cell r="G51">
            <v>0</v>
          </cell>
          <cell r="H51" t="str">
            <v>Camping</v>
          </cell>
          <cell r="I51" t="str">
            <v>Carpas</v>
          </cell>
          <cell r="K51" t="str">
            <v>Carpa,Camping,4 Personas,Camuflada</v>
          </cell>
          <cell r="L51">
            <v>3780</v>
          </cell>
          <cell r="M51" t="str">
            <v>http://rerda.com/img/p/4/1/4/7/4147.jpg,http://rerda.com/img/p/4/1/4/8/4148.jpg</v>
          </cell>
          <cell r="N51">
            <v>0</v>
          </cell>
          <cell r="O51">
            <v>5</v>
          </cell>
          <cell r="P51">
            <v>5</v>
          </cell>
          <cell r="Q51">
            <v>5</v>
          </cell>
          <cell r="R51">
            <v>0.1</v>
          </cell>
          <cell r="S51" t="str">
            <v/>
          </cell>
          <cell r="T51" t="str">
            <v/>
          </cell>
          <cell r="U51" t="str">
            <v/>
          </cell>
          <cell r="V51" t="str">
            <v>100% poliestser</v>
          </cell>
          <cell r="W51" t="str">
            <v>Camuflado con Verde y Marrón tipo Bosque</v>
          </cell>
          <cell r="X51" t="str">
            <v/>
          </cell>
          <cell r="Y51" t="str">
            <v/>
          </cell>
          <cell r="Z51" t="str">
            <v/>
          </cell>
          <cell r="AA51" t="str">
            <v/>
          </cell>
          <cell r="AB51" t="str">
            <v/>
          </cell>
          <cell r="AC51" t="str">
            <v/>
          </cell>
          <cell r="AD51" t="str">
            <v/>
          </cell>
          <cell r="AE51" t="str">
            <v/>
          </cell>
          <cell r="AF51" t="str">
            <v/>
          </cell>
          <cell r="AG51" t="str">
            <v>200 x 200 x 145 cm</v>
          </cell>
          <cell r="AH51" t="str">
            <v/>
          </cell>
          <cell r="AI51" t="str">
            <v/>
          </cell>
          <cell r="AJ51" t="str">
            <v/>
          </cell>
          <cell r="AK51" t="str">
            <v/>
          </cell>
          <cell r="AL51" t="str">
            <v/>
          </cell>
          <cell r="AM51" t="str">
            <v/>
          </cell>
          <cell r="AN51" t="str">
            <v/>
          </cell>
          <cell r="AO51" t="str">
            <v/>
          </cell>
          <cell r="AP51" t="str">
            <v>4 personas</v>
          </cell>
          <cell r="AQ51" t="str">
            <v/>
          </cell>
        </row>
        <row r="52">
          <cell r="A52">
            <v>874</v>
          </cell>
          <cell r="B52">
            <v>8612523</v>
          </cell>
          <cell r="C52" t="str">
            <v>Carpa para 3 personas con techo 2,1x2,1x1,45m</v>
          </cell>
          <cell r="F52" t="str">
            <v xml:space="preserve">Carpa 3 personas. Armado fácil. Un pequeño y sofisticado cubretecho. La foto es meramente ilustrativa. Es camuflada. </v>
          </cell>
          <cell r="G52" t="str">
            <v>Bolso con manijas regulables para transportar. &lt;img src='https://www.rerda.com/img/cms/Carpa para 4 Personas con techo 1.jpg' alt='Carpa 3 personas con cubretecho' width='100%' height='auto' /&gt;</v>
          </cell>
          <cell r="H52" t="str">
            <v>Camping</v>
          </cell>
          <cell r="I52" t="str">
            <v>Carpas</v>
          </cell>
          <cell r="K52" t="str">
            <v>Camping</v>
          </cell>
          <cell r="L52">
            <v>7776</v>
          </cell>
          <cell r="M52" t="str">
            <v>http://rerda.com/img/p/4/1/4/5/4145.jpg,http://rerda.com/img/p/4/1/4/6/4146.jpg,http://rerda.com/img/p/4/1/4/4/4144.jpg</v>
          </cell>
          <cell r="N52">
            <v>2</v>
          </cell>
          <cell r="O52">
            <v>5</v>
          </cell>
          <cell r="P52">
            <v>5</v>
          </cell>
          <cell r="Q52">
            <v>5</v>
          </cell>
          <cell r="R52">
            <v>0.1</v>
          </cell>
          <cell r="S52" t="str">
            <v/>
          </cell>
          <cell r="T52" t="str">
            <v/>
          </cell>
          <cell r="U52" t="str">
            <v/>
          </cell>
          <cell r="V52" t="str">
            <v>100% Poliester</v>
          </cell>
          <cell r="W52" t="str">
            <v>Camuflada</v>
          </cell>
          <cell r="X52" t="str">
            <v/>
          </cell>
          <cell r="Y52" t="str">
            <v/>
          </cell>
          <cell r="Z52" t="str">
            <v/>
          </cell>
          <cell r="AA52" t="str">
            <v/>
          </cell>
          <cell r="AB52" t="str">
            <v/>
          </cell>
          <cell r="AC52" t="str">
            <v/>
          </cell>
          <cell r="AD52" t="str">
            <v/>
          </cell>
          <cell r="AE52" t="str">
            <v/>
          </cell>
          <cell r="AF52" t="str">
            <v/>
          </cell>
          <cell r="AG52" t="str">
            <v>210 x 210 x 145cm</v>
          </cell>
          <cell r="AH52" t="str">
            <v/>
          </cell>
          <cell r="AI52" t="str">
            <v/>
          </cell>
          <cell r="AJ52" t="str">
            <v/>
          </cell>
          <cell r="AK52" t="str">
            <v/>
          </cell>
          <cell r="AL52" t="str">
            <v/>
          </cell>
          <cell r="AM52" t="str">
            <v/>
          </cell>
          <cell r="AN52" t="str">
            <v/>
          </cell>
          <cell r="AO52" t="str">
            <v/>
          </cell>
          <cell r="AP52" t="str">
            <v>3 personas</v>
          </cell>
          <cell r="AQ52" t="str">
            <v/>
          </cell>
        </row>
        <row r="53">
          <cell r="A53">
            <v>876</v>
          </cell>
          <cell r="B53">
            <v>8612462</v>
          </cell>
          <cell r="C53" t="str">
            <v>Carpa para 4 personas 250x250x145cm s/cubre techo</v>
          </cell>
          <cell r="F53" t="str">
            <v xml:space="preserve">4 personas. Doble puerta. Camuflada. Armado automático.  SIN CUBRETECHO.  </v>
          </cell>
          <cell r="G53">
            <v>0</v>
          </cell>
          <cell r="H53" t="str">
            <v>Camping</v>
          </cell>
          <cell r="I53" t="str">
            <v>Carpas</v>
          </cell>
          <cell r="K53" t="str">
            <v>Carpa,4 Personas,Camuflada</v>
          </cell>
          <cell r="L53">
            <v>5184</v>
          </cell>
          <cell r="M53" t="str">
            <v>http://rerda.com/img/p/4/1/4/9/4149.jpg</v>
          </cell>
          <cell r="N53">
            <v>0</v>
          </cell>
          <cell r="O53">
            <v>5</v>
          </cell>
          <cell r="P53">
            <v>5</v>
          </cell>
          <cell r="Q53">
            <v>5</v>
          </cell>
          <cell r="R53">
            <v>0.1</v>
          </cell>
          <cell r="S53" t="str">
            <v/>
          </cell>
          <cell r="T53" t="str">
            <v/>
          </cell>
          <cell r="U53" t="str">
            <v/>
          </cell>
          <cell r="V53" t="str">
            <v>Impermeable</v>
          </cell>
          <cell r="W53" t="str">
            <v>Camuflado con Verde y Marrón tipo Bosque</v>
          </cell>
          <cell r="X53" t="str">
            <v/>
          </cell>
          <cell r="Y53" t="str">
            <v/>
          </cell>
          <cell r="Z53" t="str">
            <v/>
          </cell>
          <cell r="AA53" t="str">
            <v/>
          </cell>
          <cell r="AB53" t="str">
            <v/>
          </cell>
          <cell r="AC53" t="str">
            <v/>
          </cell>
          <cell r="AD53" t="str">
            <v/>
          </cell>
          <cell r="AE53" t="str">
            <v/>
          </cell>
          <cell r="AF53" t="str">
            <v/>
          </cell>
          <cell r="AG53" t="str">
            <v>250 x 250 x 150 cm</v>
          </cell>
          <cell r="AH53" t="str">
            <v/>
          </cell>
          <cell r="AI53" t="str">
            <v/>
          </cell>
          <cell r="AJ53" t="str">
            <v/>
          </cell>
          <cell r="AK53" t="str">
            <v/>
          </cell>
          <cell r="AL53" t="str">
            <v/>
          </cell>
          <cell r="AM53" t="str">
            <v/>
          </cell>
          <cell r="AN53" t="str">
            <v/>
          </cell>
          <cell r="AO53" t="str">
            <v/>
          </cell>
          <cell r="AP53" t="str">
            <v/>
          </cell>
          <cell r="AQ53" t="str">
            <v/>
          </cell>
        </row>
        <row r="54">
          <cell r="A54">
            <v>76</v>
          </cell>
          <cell r="B54">
            <v>8612600</v>
          </cell>
          <cell r="C54" t="str">
            <v>Carpa para 6 personas 250 x 250 x 150 cm</v>
          </cell>
          <cell r="F54" t="str">
            <v xml:space="preserve">6 personas. Doble puerta. Camuflada. Armado automático. Pequeño y sofisticado cubretecho. </v>
          </cell>
          <cell r="G54">
            <v>0</v>
          </cell>
          <cell r="H54" t="str">
            <v>Camping</v>
          </cell>
          <cell r="I54" t="str">
            <v>Carpas</v>
          </cell>
          <cell r="K54" t="str">
            <v>Carpa,Camuflada,6 Personas</v>
          </cell>
          <cell r="L54">
            <v>5724</v>
          </cell>
          <cell r="M54" t="str">
            <v>http://rerda.com/img/p/1/7/3/4/1734.jpg,http://rerda.com/img/p/4/1/5/0/4150.jpg</v>
          </cell>
          <cell r="N54">
            <v>0</v>
          </cell>
          <cell r="O54">
            <v>5</v>
          </cell>
          <cell r="P54">
            <v>5</v>
          </cell>
          <cell r="Q54">
            <v>5</v>
          </cell>
          <cell r="R54">
            <v>0.1</v>
          </cell>
          <cell r="S54" t="str">
            <v/>
          </cell>
          <cell r="T54" t="str">
            <v/>
          </cell>
          <cell r="U54" t="str">
            <v/>
          </cell>
          <cell r="V54" t="str">
            <v>Impermeable</v>
          </cell>
          <cell r="W54" t="str">
            <v>Camuflado con Verde y Marrón tipo Bosque</v>
          </cell>
          <cell r="X54" t="str">
            <v/>
          </cell>
          <cell r="Y54" t="str">
            <v/>
          </cell>
          <cell r="Z54" t="str">
            <v/>
          </cell>
          <cell r="AA54" t="str">
            <v/>
          </cell>
          <cell r="AB54" t="str">
            <v/>
          </cell>
          <cell r="AC54" t="str">
            <v/>
          </cell>
          <cell r="AD54" t="str">
            <v/>
          </cell>
          <cell r="AE54" t="str">
            <v/>
          </cell>
          <cell r="AF54" t="str">
            <v/>
          </cell>
          <cell r="AG54" t="str">
            <v>250 x 250 x 150 cm</v>
          </cell>
          <cell r="AH54" t="str">
            <v/>
          </cell>
          <cell r="AI54" t="str">
            <v/>
          </cell>
          <cell r="AJ54" t="str">
            <v/>
          </cell>
          <cell r="AK54" t="str">
            <v/>
          </cell>
          <cell r="AL54" t="str">
            <v/>
          </cell>
          <cell r="AM54" t="str">
            <v/>
          </cell>
          <cell r="AN54" t="str">
            <v/>
          </cell>
          <cell r="AO54" t="str">
            <v/>
          </cell>
          <cell r="AP54" t="str">
            <v/>
          </cell>
          <cell r="AQ54" t="str">
            <v/>
          </cell>
        </row>
        <row r="55">
          <cell r="A55">
            <v>500</v>
          </cell>
          <cell r="B55">
            <v>8203124</v>
          </cell>
          <cell r="C55" t="str">
            <v>Casquete de Rip Stop Camuflado Tigger Celeste</v>
          </cell>
          <cell r="F55" t="str">
            <v>Casquete (quepis o quepi) de tela antidesgarro (Rip Stop) mimética/camuflado Tigger Celeste. Regulable con abrojo en la sección trasera.</v>
          </cell>
          <cell r="G55">
            <v>0</v>
          </cell>
          <cell r="H55" t="str">
            <v>Accesorios</v>
          </cell>
          <cell r="I55" t="str">
            <v>Gorras, casquetes, quepis</v>
          </cell>
          <cell r="J55" t="str">
            <v>Casquete</v>
          </cell>
          <cell r="K55" t="str">
            <v>Mimético,Infantería,Camuflado,Casquete,Quepis,Quepi</v>
          </cell>
          <cell r="L55">
            <v>1026</v>
          </cell>
          <cell r="M55" t="str">
            <v>http://rerda.com/img/p/2/1/6/5/2165.jpg,http://rerda.com/img/p/2/1/6/4/2164.jpg,http://rerda.com/img/p/2/1/6/7/2167.jpg,http://rerda.com/img/p/2/1/6/6/2166.jpg,http://rerda.com/img/p/2/1/6/3/2163.jpg,http://rerda.com/img/p/2/1/6/2/2162.jpg</v>
          </cell>
          <cell r="N55">
            <v>0</v>
          </cell>
          <cell r="O55">
            <v>5</v>
          </cell>
          <cell r="P55">
            <v>5</v>
          </cell>
          <cell r="Q55">
            <v>5</v>
          </cell>
          <cell r="R55">
            <v>0.1</v>
          </cell>
          <cell r="S55" t="str">
            <v/>
          </cell>
          <cell r="T55" t="str">
            <v/>
          </cell>
          <cell r="U55" t="str">
            <v>Infantería</v>
          </cell>
          <cell r="V55" t="str">
            <v>Rip Stop (antidesgarro)</v>
          </cell>
          <cell r="W55" t="str">
            <v/>
          </cell>
          <cell r="X55" t="str">
            <v/>
          </cell>
          <cell r="Y55" t="str">
            <v/>
          </cell>
          <cell r="Z55" t="str">
            <v/>
          </cell>
          <cell r="AA55" t="str">
            <v/>
          </cell>
          <cell r="AB55" t="str">
            <v/>
          </cell>
          <cell r="AC55" t="str">
            <v/>
          </cell>
          <cell r="AD55" t="str">
            <v/>
          </cell>
          <cell r="AE55" t="str">
            <v/>
          </cell>
          <cell r="AF55" t="str">
            <v/>
          </cell>
          <cell r="AG55" t="str">
            <v/>
          </cell>
          <cell r="AH55" t="str">
            <v/>
          </cell>
          <cell r="AI55" t="str">
            <v/>
          </cell>
          <cell r="AJ55" t="str">
            <v/>
          </cell>
          <cell r="AK55" t="str">
            <v/>
          </cell>
          <cell r="AL55" t="str">
            <v/>
          </cell>
          <cell r="AM55" t="str">
            <v/>
          </cell>
          <cell r="AN55" t="str">
            <v/>
          </cell>
          <cell r="AO55" t="str">
            <v/>
          </cell>
          <cell r="AP55" t="str">
            <v/>
          </cell>
          <cell r="AQ55" t="str">
            <v/>
          </cell>
        </row>
        <row r="56">
          <cell r="A56">
            <v>480</v>
          </cell>
          <cell r="B56">
            <v>8303113</v>
          </cell>
          <cell r="C56" t="str">
            <v>Casquete de Rip Stop Gris con Abrojo</v>
          </cell>
          <cell r="F56" t="str">
            <v xml:space="preserve">Casquete (quepis o quepi) de tela antidesgarro (Rip Stop) color Gris. Regulador de medida al dorso: con abrojo (velcro). </v>
          </cell>
          <cell r="G56">
            <v>0</v>
          </cell>
          <cell r="H56" t="str">
            <v>Accesorios</v>
          </cell>
          <cell r="I56" t="str">
            <v>Gorras, casquetes, quepis</v>
          </cell>
          <cell r="J56" t="str">
            <v>Casquete</v>
          </cell>
          <cell r="K56" t="str">
            <v>Penitenciaría,Abrojo,Velcro,Casquete,Quepis,Quepi,Gris</v>
          </cell>
          <cell r="L56">
            <v>971.99</v>
          </cell>
          <cell r="M56" t="str">
            <v>http://rerda.com/img/p/2/0/1/6/2016.jpg,http://rerda.com/img/p/2/0/1/7/2017.jpg,http://rerda.com/img/p/2/0/1/8/2018.jpg</v>
          </cell>
          <cell r="N56">
            <v>6</v>
          </cell>
          <cell r="O56">
            <v>5</v>
          </cell>
          <cell r="P56">
            <v>5</v>
          </cell>
          <cell r="Q56">
            <v>5</v>
          </cell>
          <cell r="R56">
            <v>0.1</v>
          </cell>
          <cell r="S56" t="str">
            <v/>
          </cell>
          <cell r="T56" t="str">
            <v>Casquete</v>
          </cell>
          <cell r="U56" t="str">
            <v/>
          </cell>
          <cell r="V56" t="str">
            <v>Rip Stop (antidesgarro)</v>
          </cell>
          <cell r="W56" t="str">
            <v/>
          </cell>
          <cell r="X56" t="str">
            <v/>
          </cell>
          <cell r="Y56" t="str">
            <v/>
          </cell>
          <cell r="Z56" t="str">
            <v/>
          </cell>
          <cell r="AA56" t="str">
            <v/>
          </cell>
          <cell r="AB56" t="str">
            <v/>
          </cell>
          <cell r="AC56" t="str">
            <v/>
          </cell>
          <cell r="AD56" t="str">
            <v/>
          </cell>
          <cell r="AE56" t="str">
            <v/>
          </cell>
          <cell r="AF56" t="str">
            <v/>
          </cell>
          <cell r="AG56" t="str">
            <v/>
          </cell>
          <cell r="AH56" t="str">
            <v/>
          </cell>
          <cell r="AI56" t="str">
            <v/>
          </cell>
          <cell r="AJ56" t="str">
            <v/>
          </cell>
          <cell r="AK56" t="str">
            <v/>
          </cell>
          <cell r="AL56" t="str">
            <v/>
          </cell>
          <cell r="AM56" t="str">
            <v/>
          </cell>
          <cell r="AN56" t="str">
            <v/>
          </cell>
          <cell r="AO56" t="str">
            <v/>
          </cell>
          <cell r="AP56" t="str">
            <v/>
          </cell>
          <cell r="AQ56" t="str">
            <v/>
          </cell>
        </row>
        <row r="57">
          <cell r="A57">
            <v>487</v>
          </cell>
          <cell r="B57">
            <v>8303005</v>
          </cell>
          <cell r="C57" t="str">
            <v>Casquete Quepi Gab regulable con abrojo Azul</v>
          </cell>
          <cell r="F57" t="str">
            <v>Casquete (quepis o quepi) de gabardina, regulable con abrojo o cinta.</v>
          </cell>
          <cell r="G57">
            <v>0</v>
          </cell>
          <cell r="H57" t="str">
            <v>Accesorios</v>
          </cell>
          <cell r="I57" t="str">
            <v>Gorras, casquetes, quepis</v>
          </cell>
          <cell r="J57" t="str">
            <v>Casquete</v>
          </cell>
          <cell r="K57" t="str">
            <v>Gabardina,Casquete,Quepi,Kepi</v>
          </cell>
          <cell r="L57">
            <v>971.99</v>
          </cell>
          <cell r="M57" t="str">
            <v>http://rerda.com/img/p/2/0/6/5/2065.jpg,http://rerda.com/img/p/2/0/6/7/2067.jpg</v>
          </cell>
          <cell r="N57">
            <v>62</v>
          </cell>
          <cell r="O57">
            <v>5</v>
          </cell>
          <cell r="P57">
            <v>5</v>
          </cell>
          <cell r="Q57">
            <v>5</v>
          </cell>
          <cell r="R57">
            <v>0.1</v>
          </cell>
          <cell r="S57" t="str">
            <v/>
          </cell>
          <cell r="T57" t="str">
            <v/>
          </cell>
          <cell r="U57" t="str">
            <v/>
          </cell>
          <cell r="V57" t="str">
            <v/>
          </cell>
          <cell r="W57" t="str">
            <v/>
          </cell>
          <cell r="X57" t="str">
            <v/>
          </cell>
          <cell r="Y57" t="str">
            <v/>
          </cell>
          <cell r="Z57" t="str">
            <v/>
          </cell>
          <cell r="AA57" t="str">
            <v/>
          </cell>
          <cell r="AB57" t="str">
            <v/>
          </cell>
          <cell r="AC57" t="str">
            <v/>
          </cell>
          <cell r="AD57" t="str">
            <v/>
          </cell>
          <cell r="AE57" t="str">
            <v/>
          </cell>
          <cell r="AF57" t="str">
            <v/>
          </cell>
          <cell r="AG57" t="str">
            <v/>
          </cell>
          <cell r="AH57" t="str">
            <v/>
          </cell>
          <cell r="AI57" t="str">
            <v/>
          </cell>
          <cell r="AJ57" t="str">
            <v/>
          </cell>
          <cell r="AK57" t="str">
            <v/>
          </cell>
          <cell r="AL57" t="str">
            <v/>
          </cell>
          <cell r="AM57" t="str">
            <v/>
          </cell>
          <cell r="AN57" t="str">
            <v/>
          </cell>
          <cell r="AO57" t="str">
            <v/>
          </cell>
          <cell r="AP57" t="str">
            <v/>
          </cell>
          <cell r="AQ57" t="str">
            <v/>
          </cell>
        </row>
        <row r="58">
          <cell r="A58">
            <v>786</v>
          </cell>
          <cell r="B58">
            <v>8303674</v>
          </cell>
          <cell r="C58" t="str">
            <v>Casquete Quepi Gab regulable con traba Negro</v>
          </cell>
          <cell r="F58" t="str">
            <v>Casquete (quepis o quepi) de gabardina, regulable con traba o cinta.</v>
          </cell>
          <cell r="G58">
            <v>0</v>
          </cell>
          <cell r="H58" t="str">
            <v>Accesorios</v>
          </cell>
          <cell r="I58" t="str">
            <v>Gorras, casquetes, quepis</v>
          </cell>
          <cell r="J58" t="str">
            <v>Casquete</v>
          </cell>
          <cell r="K58" t="str">
            <v>Gabardina,Casquete,Quepi,Kepi</v>
          </cell>
          <cell r="L58">
            <v>529.20000000000005</v>
          </cell>
          <cell r="M58" t="str">
            <v>http://rerda.com/img/p/3/7/4/3/3743.jpg,http://rerda.com/img/p/3/7/4/0/3740.jpg,http://rerda.com/img/p/3/7/4/1/3741.jpg,http://rerda.com/img/p/3/7/4/2/3742.jpg</v>
          </cell>
          <cell r="N58">
            <v>0</v>
          </cell>
          <cell r="O58">
            <v>5</v>
          </cell>
          <cell r="P58">
            <v>5</v>
          </cell>
          <cell r="Q58">
            <v>5</v>
          </cell>
          <cell r="R58">
            <v>0.1</v>
          </cell>
          <cell r="S58" t="str">
            <v/>
          </cell>
          <cell r="T58" t="str">
            <v/>
          </cell>
          <cell r="U58" t="str">
            <v/>
          </cell>
          <cell r="V58" t="str">
            <v/>
          </cell>
          <cell r="W58" t="str">
            <v/>
          </cell>
          <cell r="X58" t="str">
            <v/>
          </cell>
          <cell r="Y58" t="str">
            <v/>
          </cell>
          <cell r="Z58" t="str">
            <v/>
          </cell>
          <cell r="AA58" t="str">
            <v/>
          </cell>
          <cell r="AB58" t="str">
            <v/>
          </cell>
          <cell r="AC58" t="str">
            <v/>
          </cell>
          <cell r="AD58" t="str">
            <v/>
          </cell>
          <cell r="AE58" t="str">
            <v/>
          </cell>
          <cell r="AF58" t="str">
            <v/>
          </cell>
          <cell r="AG58" t="str">
            <v/>
          </cell>
          <cell r="AH58" t="str">
            <v/>
          </cell>
          <cell r="AI58" t="str">
            <v/>
          </cell>
          <cell r="AJ58" t="str">
            <v/>
          </cell>
          <cell r="AK58" t="str">
            <v/>
          </cell>
          <cell r="AL58" t="str">
            <v/>
          </cell>
          <cell r="AM58" t="str">
            <v/>
          </cell>
          <cell r="AN58" t="str">
            <v/>
          </cell>
          <cell r="AO58" t="str">
            <v/>
          </cell>
          <cell r="AP58" t="str">
            <v/>
          </cell>
          <cell r="AQ58" t="str">
            <v/>
          </cell>
        </row>
        <row r="59">
          <cell r="A59">
            <v>459</v>
          </cell>
          <cell r="B59">
            <v>2401242</v>
          </cell>
          <cell r="C59" t="str">
            <v>Chaleco Arnés Israelí M.O.L.L.E.</v>
          </cell>
          <cell r="F59" t="str">
            <v>Chaleco de transporte de elementos tipo arnés, con tiras y seguros regulables. Sistema M.O.L.L.E.</v>
          </cell>
          <cell r="G59" t="str">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ell>
          <cell r="H59" t="str">
            <v>Equipamientos</v>
          </cell>
          <cell r="I59" t="str">
            <v>Chalecos de transporte</v>
          </cell>
          <cell r="K59" t="str">
            <v>Pistolera,Poliamida,Porta Cargador,Porta Esposas,Chaleco,Porta Elementos,Molle,Termoformado,M.O.L.L.E.,Arnés</v>
          </cell>
          <cell r="L59">
            <v>7560</v>
          </cell>
          <cell r="M59" t="str">
            <v>http://rerda.com/img/p/1/8/8/3/1883.jpg,http://rerda.com/img/p/1/8/8/4/1884.jpg,http://rerda.com/img/p/1/8/8/5/1885.jpg,http://rerda.com/img/p/1/8/8/6/1886.jpg,http://rerda.com/img/p/1/8/8/7/1887.jpg,http://rerda.com/img/p/1/8/8/8/1888.jpg</v>
          </cell>
          <cell r="N59">
            <v>24</v>
          </cell>
          <cell r="O59">
            <v>5</v>
          </cell>
          <cell r="P59">
            <v>5</v>
          </cell>
          <cell r="Q59">
            <v>5</v>
          </cell>
          <cell r="R59">
            <v>0.1</v>
          </cell>
          <cell r="S59" t="str">
            <v/>
          </cell>
          <cell r="T59" t="str">
            <v/>
          </cell>
          <cell r="U59" t="str">
            <v/>
          </cell>
          <cell r="V59" t="str">
            <v/>
          </cell>
          <cell r="W59" t="str">
            <v/>
          </cell>
          <cell r="X59" t="str">
            <v/>
          </cell>
          <cell r="Y59" t="str">
            <v/>
          </cell>
          <cell r="Z59" t="str">
            <v/>
          </cell>
          <cell r="AA59" t="str">
            <v/>
          </cell>
          <cell r="AB59" t="str">
            <v/>
          </cell>
          <cell r="AC59" t="str">
            <v/>
          </cell>
          <cell r="AD59" t="str">
            <v/>
          </cell>
          <cell r="AE59" t="str">
            <v/>
          </cell>
          <cell r="AF59" t="str">
            <v/>
          </cell>
          <cell r="AG59" t="str">
            <v/>
          </cell>
          <cell r="AH59" t="str">
            <v/>
          </cell>
          <cell r="AI59" t="str">
            <v/>
          </cell>
          <cell r="AJ59" t="str">
            <v/>
          </cell>
          <cell r="AK59" t="str">
            <v/>
          </cell>
          <cell r="AL59" t="str">
            <v/>
          </cell>
          <cell r="AM59" t="str">
            <v/>
          </cell>
          <cell r="AN59" t="str">
            <v/>
          </cell>
          <cell r="AO59" t="str">
            <v/>
          </cell>
          <cell r="AP59" t="str">
            <v/>
          </cell>
          <cell r="AQ59" t="str">
            <v/>
          </cell>
        </row>
        <row r="60">
          <cell r="A60">
            <v>515</v>
          </cell>
          <cell r="B60">
            <v>5101625</v>
          </cell>
          <cell r="C60" t="str">
            <v>Chaleco Fluor Verde Económico</v>
          </cell>
          <cell r="F60" t="str">
            <v>Chaleco fluor verde/amarillo con cintas reflectivas para uso nocturno.</v>
          </cell>
          <cell r="G60" t="str">
            <v xml:space="preserve">Alto total: 63cm. Contorno de cintura: 130cm. Axila hasta la cintura: 27cm. Desde una Axila hasta la otra Axila: 64cm. Hombro hasta Hombro: 44cm. </v>
          </cell>
          <cell r="H60" t="str">
            <v>Equipamientos</v>
          </cell>
          <cell r="I60" t="str">
            <v>Chalecos de transporte</v>
          </cell>
          <cell r="K60" t="str">
            <v>Chaleco,Vial,Vialidad</v>
          </cell>
          <cell r="L60">
            <v>421.2</v>
          </cell>
          <cell r="M60" t="str">
            <v>http://rerda.com/img/p/2/2/2/1/2221.jpg,http://rerda.com/img/p/2/2/1/9/2219.jpg,http://rerda.com/img/p/2/2/2/0/2220.jpg,http://rerda.com/img/p/2/2/2/2/2222.jpg</v>
          </cell>
          <cell r="N60">
            <v>0</v>
          </cell>
          <cell r="O60">
            <v>5</v>
          </cell>
          <cell r="P60">
            <v>5</v>
          </cell>
          <cell r="Q60">
            <v>5</v>
          </cell>
          <cell r="R60">
            <v>0.1</v>
          </cell>
          <cell r="S60" t="str">
            <v/>
          </cell>
          <cell r="T60" t="str">
            <v/>
          </cell>
          <cell r="U60" t="str">
            <v/>
          </cell>
          <cell r="V60" t="str">
            <v>Polyester 100%.</v>
          </cell>
          <cell r="W60" t="str">
            <v>Verde  Fluor</v>
          </cell>
          <cell r="X60" t="str">
            <v/>
          </cell>
          <cell r="Y60" t="str">
            <v/>
          </cell>
          <cell r="Z60" t="str">
            <v/>
          </cell>
          <cell r="AA60" t="str">
            <v/>
          </cell>
          <cell r="AB60" t="str">
            <v/>
          </cell>
          <cell r="AC60" t="str">
            <v/>
          </cell>
          <cell r="AD60" t="str">
            <v/>
          </cell>
          <cell r="AE60" t="str">
            <v/>
          </cell>
          <cell r="AF60" t="str">
            <v/>
          </cell>
          <cell r="AG60" t="str">
            <v/>
          </cell>
          <cell r="AH60" t="str">
            <v/>
          </cell>
          <cell r="AI60" t="str">
            <v/>
          </cell>
          <cell r="AJ60" t="str">
            <v/>
          </cell>
          <cell r="AK60" t="str">
            <v/>
          </cell>
          <cell r="AL60" t="str">
            <v/>
          </cell>
          <cell r="AM60" t="str">
            <v/>
          </cell>
          <cell r="AN60" t="str">
            <v/>
          </cell>
          <cell r="AO60" t="str">
            <v/>
          </cell>
          <cell r="AP60" t="str">
            <v/>
          </cell>
          <cell r="AQ60" t="str">
            <v/>
          </cell>
        </row>
        <row r="61">
          <cell r="A61">
            <v>635</v>
          </cell>
          <cell r="B61">
            <v>8708888</v>
          </cell>
          <cell r="C61" t="str">
            <v>Chaleco Funda Táctico Policial Magal Molle</v>
          </cell>
          <cell r="F61" t="str">
            <v>Chaleco funda balístico modelo Magal con sistema Molle, de uso táctico, policial y fuerzas especiales.</v>
          </cell>
          <cell r="G61" t="str">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H61" t="str">
            <v>Equipamientos</v>
          </cell>
          <cell r="I61" t="str">
            <v>Fundas Balísticas o Porta placas</v>
          </cell>
          <cell r="K61" t="str">
            <v>Policía,Molle,Funda,Fuerzas Especiales,Balística</v>
          </cell>
          <cell r="L61">
            <v>7452</v>
          </cell>
          <cell r="M61" t="str">
            <v>http://rerda.com/img/p/2/8/8/7/2887.jpg,http://rerda.com/img/p/2/8/8/6/2886.jpg,http://rerda.com/img/p/2/8/8/4/2884.jpg,http://rerda.com/img/p/2/8/8/5/2885.jpg</v>
          </cell>
          <cell r="N61">
            <v>142</v>
          </cell>
          <cell r="O61">
            <v>5</v>
          </cell>
          <cell r="P61">
            <v>5</v>
          </cell>
          <cell r="Q61">
            <v>5</v>
          </cell>
          <cell r="R61">
            <v>0.1</v>
          </cell>
          <cell r="S61" t="str">
            <v/>
          </cell>
          <cell r="T61" t="str">
            <v/>
          </cell>
          <cell r="U61" t="str">
            <v/>
          </cell>
          <cell r="V61" t="str">
            <v>Poliamida - Cordura</v>
          </cell>
          <cell r="W61" t="str">
            <v>Táctico</v>
          </cell>
          <cell r="X61" t="str">
            <v/>
          </cell>
          <cell r="Y61" t="str">
            <v/>
          </cell>
          <cell r="Z61" t="str">
            <v/>
          </cell>
          <cell r="AA61" t="str">
            <v/>
          </cell>
          <cell r="AB61" t="str">
            <v/>
          </cell>
          <cell r="AC61" t="str">
            <v/>
          </cell>
          <cell r="AD61" t="str">
            <v/>
          </cell>
          <cell r="AE61" t="str">
            <v/>
          </cell>
          <cell r="AF61" t="str">
            <v/>
          </cell>
          <cell r="AG61" t="str">
            <v/>
          </cell>
          <cell r="AH61" t="str">
            <v/>
          </cell>
          <cell r="AI61" t="str">
            <v/>
          </cell>
          <cell r="AJ61" t="str">
            <v/>
          </cell>
          <cell r="AK61" t="str">
            <v/>
          </cell>
          <cell r="AL61" t="str">
            <v/>
          </cell>
          <cell r="AM61" t="str">
            <v/>
          </cell>
          <cell r="AN61" t="str">
            <v/>
          </cell>
          <cell r="AO61" t="str">
            <v/>
          </cell>
          <cell r="AP61" t="str">
            <v>Regulable</v>
          </cell>
          <cell r="AQ61" t="str">
            <v/>
          </cell>
        </row>
        <row r="62">
          <cell r="A62">
            <v>1189</v>
          </cell>
          <cell r="B62">
            <v>8708999</v>
          </cell>
          <cell r="C62" t="str">
            <v>Chaleco Funda Táctico Policial Magal Molle</v>
          </cell>
          <cell r="F62" t="str">
            <v>Chaleco funda balístico modelo Magal con sistema Molle, de uso táctico, policial y fuerzas especiales.</v>
          </cell>
          <cell r="G62" t="str">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H62" t="str">
            <v>Equipamientos</v>
          </cell>
          <cell r="I62" t="str">
            <v>Fundas Balísticas o Porta placas</v>
          </cell>
          <cell r="K62">
            <v>0</v>
          </cell>
          <cell r="L62">
            <v>7452</v>
          </cell>
          <cell r="M62" t="str">
            <v>http://rerda.com/img/p/6/3/2/6/6326.jpg,http://rerda.com/img/p/6/3/2/7/6327.jpg,http://rerda.com/img/p/6/3/2/8/6328.jpg,http://rerda.com/img/p/6/3/2/4/6324.jpg,http://rerda.com/img/p/6/3/2/5/6325.jpg,http://rerda.com/img/p/6/3/2/3/6323.jpg</v>
          </cell>
          <cell r="N62">
            <v>168</v>
          </cell>
          <cell r="O62">
            <v>5</v>
          </cell>
          <cell r="P62">
            <v>5</v>
          </cell>
          <cell r="Q62">
            <v>5</v>
          </cell>
          <cell r="R62">
            <v>0.1</v>
          </cell>
          <cell r="S62" t="str">
            <v/>
          </cell>
          <cell r="T62" t="str">
            <v/>
          </cell>
          <cell r="U62" t="str">
            <v/>
          </cell>
          <cell r="V62" t="str">
            <v/>
          </cell>
          <cell r="W62" t="str">
            <v/>
          </cell>
          <cell r="X62" t="str">
            <v/>
          </cell>
          <cell r="Y62" t="str">
            <v/>
          </cell>
          <cell r="Z62" t="str">
            <v/>
          </cell>
          <cell r="AA62" t="str">
            <v/>
          </cell>
          <cell r="AB62" t="str">
            <v/>
          </cell>
          <cell r="AC62" t="str">
            <v/>
          </cell>
          <cell r="AD62" t="str">
            <v/>
          </cell>
          <cell r="AE62" t="str">
            <v/>
          </cell>
          <cell r="AF62" t="str">
            <v/>
          </cell>
          <cell r="AG62" t="str">
            <v/>
          </cell>
          <cell r="AH62" t="str">
            <v/>
          </cell>
          <cell r="AI62" t="str">
            <v/>
          </cell>
          <cell r="AJ62" t="str">
            <v/>
          </cell>
          <cell r="AK62" t="str">
            <v/>
          </cell>
          <cell r="AL62" t="str">
            <v/>
          </cell>
          <cell r="AM62" t="str">
            <v/>
          </cell>
          <cell r="AN62" t="str">
            <v/>
          </cell>
          <cell r="AO62" t="str">
            <v/>
          </cell>
          <cell r="AP62" t="str">
            <v/>
          </cell>
          <cell r="AQ62" t="str">
            <v/>
          </cell>
        </row>
        <row r="63">
          <cell r="A63">
            <v>57</v>
          </cell>
          <cell r="B63">
            <v>2401806</v>
          </cell>
          <cell r="C63" t="str">
            <v>Chaleco Israeli Halcón</v>
          </cell>
          <cell r="F63" t="str">
            <v xml:space="preserve">Correas regulables. 2 porta cargadores. Pistolera. Porta esposas. Porta elementos varios trasero. 6 portacartuchos. </v>
          </cell>
          <cell r="G63">
            <v>0</v>
          </cell>
          <cell r="H63" t="str">
            <v>Equipamientos</v>
          </cell>
          <cell r="I63" t="str">
            <v>Fundas Balísticas o Porta placas</v>
          </cell>
          <cell r="K63" t="str">
            <v>Porta Elementos</v>
          </cell>
          <cell r="L63">
            <v>4860</v>
          </cell>
          <cell r="M63" t="str">
            <v>http://rerda.com/img/p/4/6/5/465.jpg,http://rerda.com/img/p/4/5/6/456.jpg,http://rerda.com/img/p/4/5/4/454.jpg,http://rerda.com/img/p/4/5/5/455.jpg</v>
          </cell>
          <cell r="N63">
            <v>5</v>
          </cell>
          <cell r="O63">
            <v>5</v>
          </cell>
          <cell r="P63">
            <v>5</v>
          </cell>
          <cell r="Q63">
            <v>5</v>
          </cell>
          <cell r="R63">
            <v>0.1</v>
          </cell>
          <cell r="S63" t="str">
            <v/>
          </cell>
          <cell r="T63" t="str">
            <v/>
          </cell>
          <cell r="U63" t="str">
            <v/>
          </cell>
          <cell r="V63" t="str">
            <v>Poliamida</v>
          </cell>
          <cell r="W63" t="str">
            <v/>
          </cell>
          <cell r="X63" t="str">
            <v/>
          </cell>
          <cell r="Y63" t="str">
            <v/>
          </cell>
          <cell r="Z63" t="str">
            <v/>
          </cell>
          <cell r="AA63" t="str">
            <v/>
          </cell>
          <cell r="AB63" t="str">
            <v/>
          </cell>
          <cell r="AC63" t="str">
            <v/>
          </cell>
          <cell r="AD63" t="str">
            <v/>
          </cell>
          <cell r="AE63" t="str">
            <v/>
          </cell>
          <cell r="AF63" t="str">
            <v/>
          </cell>
          <cell r="AG63" t="str">
            <v/>
          </cell>
          <cell r="AH63" t="str">
            <v/>
          </cell>
          <cell r="AI63" t="str">
            <v/>
          </cell>
          <cell r="AJ63" t="str">
            <v/>
          </cell>
          <cell r="AK63" t="str">
            <v/>
          </cell>
          <cell r="AL63" t="str">
            <v/>
          </cell>
          <cell r="AM63" t="str">
            <v/>
          </cell>
          <cell r="AN63" t="str">
            <v/>
          </cell>
          <cell r="AO63" t="str">
            <v/>
          </cell>
          <cell r="AP63" t="str">
            <v/>
          </cell>
          <cell r="AQ63" t="str">
            <v/>
          </cell>
        </row>
        <row r="64">
          <cell r="A64">
            <v>324</v>
          </cell>
          <cell r="B64">
            <v>2401550</v>
          </cell>
          <cell r="C64" t="str">
            <v>Chaleco Táctico Vial Verde Gendarmería</v>
          </cell>
          <cell r="F64" t="str">
            <v xml:space="preserve">Confeccionado en cordura importada 600 x 600. Hebillas de resina acetálica, cintas reforzadas. Posee dos porta cargador. </v>
          </cell>
          <cell r="G64" t="str">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ell>
          <cell r="H64" t="str">
            <v>Equipamientos</v>
          </cell>
          <cell r="I64" t="str">
            <v>Chalecos de transporte</v>
          </cell>
          <cell r="K64" t="str">
            <v>Chaleco,Vial,Gendarmería,Táctico</v>
          </cell>
          <cell r="L64">
            <v>8640</v>
          </cell>
          <cell r="M64" t="str">
            <v>http://rerda.com/img/p/1/3/4/1/1341.jpg,http://rerda.com/img/p/1/3/4/2/1342.jpg,http://rerda.com/img/p/1/3/4/3/1343.jpg,http://rerda.com/img/p/1/3/4/4/1344.jpg</v>
          </cell>
          <cell r="N64">
            <v>4</v>
          </cell>
          <cell r="O64">
            <v>5</v>
          </cell>
          <cell r="P64">
            <v>5</v>
          </cell>
          <cell r="Q64">
            <v>5</v>
          </cell>
          <cell r="R64">
            <v>0.1</v>
          </cell>
          <cell r="S64" t="str">
            <v/>
          </cell>
          <cell r="T64" t="str">
            <v/>
          </cell>
          <cell r="U64" t="str">
            <v>Gendarmería</v>
          </cell>
          <cell r="V64" t="str">
            <v/>
          </cell>
          <cell r="W64" t="str">
            <v>Táctico Vial</v>
          </cell>
          <cell r="X64" t="str">
            <v/>
          </cell>
          <cell r="Y64" t="str">
            <v/>
          </cell>
          <cell r="Z64" t="str">
            <v/>
          </cell>
          <cell r="AA64" t="str">
            <v/>
          </cell>
          <cell r="AB64" t="str">
            <v/>
          </cell>
          <cell r="AC64" t="str">
            <v/>
          </cell>
          <cell r="AD64" t="str">
            <v/>
          </cell>
          <cell r="AE64" t="str">
            <v/>
          </cell>
          <cell r="AF64" t="str">
            <v/>
          </cell>
          <cell r="AG64" t="str">
            <v/>
          </cell>
          <cell r="AH64" t="str">
            <v/>
          </cell>
          <cell r="AI64" t="str">
            <v/>
          </cell>
          <cell r="AJ64" t="str">
            <v/>
          </cell>
          <cell r="AK64" t="str">
            <v/>
          </cell>
          <cell r="AL64" t="str">
            <v/>
          </cell>
          <cell r="AM64" t="str">
            <v/>
          </cell>
          <cell r="AN64" t="str">
            <v/>
          </cell>
          <cell r="AO64" t="str">
            <v/>
          </cell>
          <cell r="AP64" t="str">
            <v/>
          </cell>
          <cell r="AQ64" t="str">
            <v/>
          </cell>
        </row>
        <row r="65">
          <cell r="A65">
            <v>346</v>
          </cell>
          <cell r="B65">
            <v>5320787</v>
          </cell>
          <cell r="C65" t="str">
            <v>Chaquetilla Policía y Penitenciaría</v>
          </cell>
          <cell r="F65" t="str">
            <v>Chaquetilla de gala para uniforme de salida. Talles: Solo a medida.</v>
          </cell>
          <cell r="G65">
            <v>0</v>
          </cell>
          <cell r="H65" t="str">
            <v>Indumentaria Militar</v>
          </cell>
          <cell r="I65" t="str">
            <v>Chaquetilla</v>
          </cell>
          <cell r="K65" t="str">
            <v>Policía,Penitenciaría,Gala,Uniforme de Salida,INFOPE,I.N.F.O.P.E.</v>
          </cell>
          <cell r="L65">
            <v>18149.990000000002</v>
          </cell>
          <cell r="M65" t="str">
            <v>http://rerda.com/img/p/1/4/1/8/1418.jpg,http://rerda.com/img/p/1/4/1/7/1417.jpg,http://rerda.com/img/p/1/4/1/9/1419.jpg</v>
          </cell>
          <cell r="N65">
            <v>0</v>
          </cell>
          <cell r="O65">
            <v>5</v>
          </cell>
          <cell r="P65">
            <v>5</v>
          </cell>
          <cell r="Q65">
            <v>5</v>
          </cell>
          <cell r="R65">
            <v>0.1</v>
          </cell>
          <cell r="S65" t="str">
            <v/>
          </cell>
          <cell r="T65" t="str">
            <v/>
          </cell>
          <cell r="U65" t="str">
            <v/>
          </cell>
          <cell r="V65" t="str">
            <v>Gabardina</v>
          </cell>
          <cell r="W65" t="str">
            <v/>
          </cell>
          <cell r="X65" t="str">
            <v/>
          </cell>
          <cell r="Y65" t="str">
            <v/>
          </cell>
          <cell r="Z65" t="str">
            <v/>
          </cell>
          <cell r="AA65" t="str">
            <v/>
          </cell>
          <cell r="AB65" t="str">
            <v/>
          </cell>
          <cell r="AC65" t="str">
            <v/>
          </cell>
          <cell r="AD65" t="str">
            <v/>
          </cell>
          <cell r="AE65" t="str">
            <v/>
          </cell>
          <cell r="AF65" t="str">
            <v/>
          </cell>
          <cell r="AG65" t="str">
            <v/>
          </cell>
          <cell r="AH65" t="str">
            <v/>
          </cell>
          <cell r="AI65" t="str">
            <v/>
          </cell>
          <cell r="AJ65" t="str">
            <v/>
          </cell>
          <cell r="AK65" t="str">
            <v/>
          </cell>
          <cell r="AL65" t="str">
            <v/>
          </cell>
          <cell r="AM65" t="str">
            <v/>
          </cell>
          <cell r="AN65" t="str">
            <v/>
          </cell>
          <cell r="AO65" t="str">
            <v/>
          </cell>
          <cell r="AP65" t="str">
            <v/>
          </cell>
          <cell r="AQ65" t="str">
            <v/>
          </cell>
        </row>
        <row r="66">
          <cell r="A66">
            <v>87</v>
          </cell>
          <cell r="B66">
            <v>8701214</v>
          </cell>
          <cell r="C66" t="str">
            <v>Cinturón Americano Negro</v>
          </cell>
          <cell r="F66" t="str">
            <v xml:space="preserve">Regulable con abrojo y un par de pasacintos. Trabas reglamentarias. </v>
          </cell>
          <cell r="G66">
            <v>0</v>
          </cell>
          <cell r="H66" t="str">
            <v>Equipamientos</v>
          </cell>
          <cell r="I66" t="str">
            <v>Correas y tirantes</v>
          </cell>
          <cell r="J66" t="str">
            <v>Cinturones</v>
          </cell>
          <cell r="K66" t="str">
            <v>Poliamida,Policía,Penitenciaría,Cinturón,Táctico,Fuerzas Especiales</v>
          </cell>
          <cell r="L66">
            <v>1350</v>
          </cell>
          <cell r="M66" t="str">
            <v>http://rerda.com/img/p/5/4/5/545.jpg</v>
          </cell>
          <cell r="N66">
            <v>124</v>
          </cell>
          <cell r="O66">
            <v>5</v>
          </cell>
          <cell r="P66">
            <v>5</v>
          </cell>
          <cell r="Q66">
            <v>5</v>
          </cell>
          <cell r="R66">
            <v>0.1</v>
          </cell>
          <cell r="S66" t="str">
            <v/>
          </cell>
          <cell r="T66" t="str">
            <v/>
          </cell>
          <cell r="U66" t="str">
            <v/>
          </cell>
          <cell r="V66" t="str">
            <v>Poliamida</v>
          </cell>
          <cell r="W66" t="str">
            <v/>
          </cell>
          <cell r="X66" t="str">
            <v/>
          </cell>
          <cell r="Y66" t="str">
            <v>5.5 cm</v>
          </cell>
          <cell r="Z66" t="str">
            <v/>
          </cell>
          <cell r="AA66" t="str">
            <v/>
          </cell>
          <cell r="AB66" t="str">
            <v>96 cm</v>
          </cell>
          <cell r="AC66" t="str">
            <v/>
          </cell>
          <cell r="AD66" t="str">
            <v/>
          </cell>
          <cell r="AE66" t="str">
            <v/>
          </cell>
          <cell r="AF66" t="str">
            <v/>
          </cell>
          <cell r="AG66" t="str">
            <v/>
          </cell>
          <cell r="AH66" t="str">
            <v/>
          </cell>
          <cell r="AI66" t="str">
            <v/>
          </cell>
          <cell r="AJ66" t="str">
            <v/>
          </cell>
          <cell r="AK66" t="str">
            <v/>
          </cell>
          <cell r="AL66" t="str">
            <v/>
          </cell>
          <cell r="AM66" t="str">
            <v/>
          </cell>
          <cell r="AN66" t="str">
            <v/>
          </cell>
          <cell r="AO66" t="str">
            <v/>
          </cell>
          <cell r="AP66" t="str">
            <v/>
          </cell>
          <cell r="AQ66" t="str">
            <v/>
          </cell>
        </row>
        <row r="67">
          <cell r="A67">
            <v>1053</v>
          </cell>
          <cell r="B67">
            <v>8701200</v>
          </cell>
          <cell r="C67" t="str">
            <v>Cinturón de Gala Blanco Liceo con hebilla</v>
          </cell>
          <cell r="F67" t="str">
            <v>Cinturón de gala blanco para el Liceo Militar.</v>
          </cell>
          <cell r="G67" t="str">
            <v xml:space="preserve">Confeccionado en cuero con bordes cocidos. Doble lengueta. Hebilla dorada: 5,5 x 6,8 cm. Ideal para el uniforme de salida. </v>
          </cell>
          <cell r="H67" t="str">
            <v>Equipamientos</v>
          </cell>
          <cell r="I67" t="str">
            <v>Correas y tirantes</v>
          </cell>
          <cell r="J67" t="str">
            <v>Cinturones</v>
          </cell>
          <cell r="K67" t="str">
            <v>Gala,Liceo,Militar,Salida,Uniforme</v>
          </cell>
          <cell r="L67">
            <v>3453.17</v>
          </cell>
          <cell r="M67" t="str">
            <v>http://rerda.com/img/p/5/1/5/1/5151.jpg,http://rerda.com/img/p/5/1/5/2/5152.jpg</v>
          </cell>
          <cell r="N67">
            <v>1</v>
          </cell>
          <cell r="O67">
            <v>5</v>
          </cell>
          <cell r="P67">
            <v>5</v>
          </cell>
          <cell r="Q67">
            <v>5</v>
          </cell>
          <cell r="R67">
            <v>0.1</v>
          </cell>
          <cell r="S67" t="str">
            <v/>
          </cell>
          <cell r="T67" t="str">
            <v/>
          </cell>
          <cell r="U67" t="str">
            <v/>
          </cell>
          <cell r="V67" t="str">
            <v>Cuero</v>
          </cell>
          <cell r="W67" t="str">
            <v>Gala</v>
          </cell>
          <cell r="X67" t="str">
            <v/>
          </cell>
          <cell r="Y67" t="str">
            <v>4 cm</v>
          </cell>
          <cell r="Z67" t="str">
            <v/>
          </cell>
          <cell r="AA67" t="str">
            <v/>
          </cell>
          <cell r="AB67" t="str">
            <v>93 cm</v>
          </cell>
          <cell r="AC67" t="str">
            <v/>
          </cell>
          <cell r="AD67" t="str">
            <v/>
          </cell>
          <cell r="AE67" t="str">
            <v/>
          </cell>
          <cell r="AF67" t="str">
            <v/>
          </cell>
          <cell r="AG67" t="str">
            <v/>
          </cell>
          <cell r="AH67" t="str">
            <v/>
          </cell>
          <cell r="AI67" t="str">
            <v/>
          </cell>
          <cell r="AJ67" t="str">
            <v/>
          </cell>
          <cell r="AK67" t="str">
            <v/>
          </cell>
          <cell r="AL67" t="str">
            <v/>
          </cell>
          <cell r="AM67" t="str">
            <v/>
          </cell>
          <cell r="AN67" t="str">
            <v/>
          </cell>
          <cell r="AO67" t="str">
            <v/>
          </cell>
          <cell r="AP67" t="str">
            <v/>
          </cell>
          <cell r="AQ67" t="str">
            <v/>
          </cell>
        </row>
        <row r="68">
          <cell r="A68">
            <v>452</v>
          </cell>
          <cell r="B68">
            <v>8701000</v>
          </cell>
          <cell r="C68" t="str">
            <v>Cinturón de Poliamida Negro</v>
          </cell>
          <cell r="F68" t="str">
            <v>Cinturón para uso policial o en gendarmería, hecho en poliamida, con enganches y hebilla metálica.</v>
          </cell>
          <cell r="G68" t="str">
            <v xml:space="preserve">Ojalillos para enganche. Ancho de 5,5 cm. Contorno máximo que soporta: 108 cm (equivale a un talle 54). Hebilla nato y/o acetato color negro. 4 (cuatro) pasadores abiertos y desmontables. Ojalillos niquelados. </v>
          </cell>
          <cell r="H68" t="str">
            <v>Equipamientos</v>
          </cell>
          <cell r="I68" t="str">
            <v>Correas y tirantes</v>
          </cell>
          <cell r="J68" t="str">
            <v>Cinturones</v>
          </cell>
          <cell r="K68" t="str">
            <v>Policía,Penitenciaría,Seguridad Privada</v>
          </cell>
          <cell r="L68">
            <v>1600</v>
          </cell>
          <cell r="M68" t="str">
            <v>http://rerda.com/img/p/6/3/9/3/6393.jpg,http://rerda.com/img/p/6/3/9/4/6394.jpg,http://rerda.com/img/p/6/3/9/5/6395.jpg</v>
          </cell>
          <cell r="N68">
            <v>20</v>
          </cell>
          <cell r="O68">
            <v>5</v>
          </cell>
          <cell r="P68">
            <v>5</v>
          </cell>
          <cell r="Q68">
            <v>5</v>
          </cell>
          <cell r="R68">
            <v>0.1</v>
          </cell>
          <cell r="S68" t="str">
            <v/>
          </cell>
          <cell r="T68" t="str">
            <v/>
          </cell>
          <cell r="U68" t="str">
            <v/>
          </cell>
          <cell r="V68" t="str">
            <v>Poliamida</v>
          </cell>
          <cell r="W68" t="str">
            <v>Nato</v>
          </cell>
          <cell r="X68" t="str">
            <v/>
          </cell>
          <cell r="Y68" t="str">
            <v>5.5 cm</v>
          </cell>
          <cell r="Z68" t="str">
            <v/>
          </cell>
          <cell r="AA68" t="str">
            <v/>
          </cell>
          <cell r="AB68" t="str">
            <v/>
          </cell>
          <cell r="AC68" t="str">
            <v/>
          </cell>
          <cell r="AD68" t="str">
            <v/>
          </cell>
          <cell r="AE68" t="str">
            <v/>
          </cell>
          <cell r="AF68" t="str">
            <v/>
          </cell>
          <cell r="AG68" t="str">
            <v/>
          </cell>
          <cell r="AH68" t="str">
            <v/>
          </cell>
          <cell r="AI68" t="str">
            <v/>
          </cell>
          <cell r="AJ68" t="str">
            <v/>
          </cell>
          <cell r="AK68" t="str">
            <v/>
          </cell>
          <cell r="AL68" t="str">
            <v/>
          </cell>
          <cell r="AM68" t="str">
            <v/>
          </cell>
          <cell r="AN68" t="str">
            <v/>
          </cell>
          <cell r="AO68" t="str">
            <v/>
          </cell>
          <cell r="AP68" t="str">
            <v/>
          </cell>
          <cell r="AQ68" t="str">
            <v/>
          </cell>
        </row>
        <row r="69">
          <cell r="A69">
            <v>614</v>
          </cell>
          <cell r="B69">
            <v>8701800</v>
          </cell>
          <cell r="C69" t="str">
            <v>Cinturón de Poliamida Verde</v>
          </cell>
          <cell r="F69" t="str">
            <v>Cinturón para uso policial o en gendarmería, hecho en poliamida, con enganches y hebilla metálica.</v>
          </cell>
          <cell r="G69" t="str">
            <v>Ojalillos para enganche. Ancho de 5,5 cm. Contorno máximo que soporta: 96 cm (equivale a un talle 48). Hebilla nato y/o acetato color negro. 4 (cuatro) pasadores abiertos y desmontables. Ojalillos niquelados.</v>
          </cell>
          <cell r="H69" t="str">
            <v>Equipamientos</v>
          </cell>
          <cell r="I69" t="str">
            <v>Correas y tirantes</v>
          </cell>
          <cell r="J69" t="str">
            <v>Cinturones</v>
          </cell>
          <cell r="K69" t="str">
            <v>Ejército,Gendarmería</v>
          </cell>
          <cell r="L69">
            <v>1296</v>
          </cell>
          <cell r="M69" t="str">
            <v>http://rerda.com/img/p/6/3/9/6/6396.jpg,http://rerda.com/img/p/6/3/9/7/6397.jpg,http://rerda.com/img/p/6/3/9/8/6398.jpg,http://rerda.com/img/p/6/3/9/9/6399.jpg</v>
          </cell>
          <cell r="N69">
            <v>2</v>
          </cell>
          <cell r="O69">
            <v>5</v>
          </cell>
          <cell r="P69">
            <v>5</v>
          </cell>
          <cell r="Q69">
            <v>5</v>
          </cell>
          <cell r="R69">
            <v>0.1</v>
          </cell>
          <cell r="S69" t="str">
            <v/>
          </cell>
          <cell r="T69" t="str">
            <v/>
          </cell>
          <cell r="U69" t="str">
            <v/>
          </cell>
          <cell r="V69" t="str">
            <v>Poliamida</v>
          </cell>
          <cell r="W69" t="str">
            <v>Nato</v>
          </cell>
          <cell r="X69" t="str">
            <v/>
          </cell>
          <cell r="Y69" t="str">
            <v>5.5 cm</v>
          </cell>
          <cell r="Z69" t="str">
            <v/>
          </cell>
          <cell r="AA69" t="str">
            <v/>
          </cell>
          <cell r="AB69" t="str">
            <v/>
          </cell>
          <cell r="AC69" t="str">
            <v/>
          </cell>
          <cell r="AD69" t="str">
            <v/>
          </cell>
          <cell r="AE69" t="str">
            <v/>
          </cell>
          <cell r="AF69" t="str">
            <v/>
          </cell>
          <cell r="AG69" t="str">
            <v/>
          </cell>
          <cell r="AH69" t="str">
            <v/>
          </cell>
          <cell r="AI69" t="str">
            <v/>
          </cell>
          <cell r="AJ69" t="str">
            <v/>
          </cell>
          <cell r="AK69" t="str">
            <v/>
          </cell>
          <cell r="AL69" t="str">
            <v/>
          </cell>
          <cell r="AM69" t="str">
            <v/>
          </cell>
          <cell r="AN69" t="str">
            <v/>
          </cell>
          <cell r="AO69" t="str">
            <v/>
          </cell>
          <cell r="AP69" t="str">
            <v/>
          </cell>
          <cell r="AQ69" t="str">
            <v/>
          </cell>
        </row>
        <row r="70">
          <cell r="A70">
            <v>456</v>
          </cell>
          <cell r="B70">
            <v>8701350</v>
          </cell>
          <cell r="C70" t="str">
            <v>Cinturón Geo Táctico Policial</v>
          </cell>
          <cell r="F70" t="str">
            <v xml:space="preserve">Cinturón táctico policial de 3 (tres) puntos con cintas regulables y abrojo (velcro).  Medida máxima de cintura : 100 cm.  </v>
          </cell>
          <cell r="G70">
            <v>0</v>
          </cell>
          <cell r="H70" t="str">
            <v>Equipamientos</v>
          </cell>
          <cell r="I70" t="str">
            <v>Correas y tirantes</v>
          </cell>
          <cell r="J70" t="str">
            <v>Cinturones</v>
          </cell>
          <cell r="K70" t="str">
            <v>Poliamida,Policía,Táctico</v>
          </cell>
          <cell r="L70">
            <v>1512</v>
          </cell>
          <cell r="M70" t="str">
            <v>http://rerda.com/img/p/1/8/6/5/1865.jpg,http://rerda.com/img/p/1/8/6/7/1867.jpg,http://rerda.com/img/p/1/8/6/6/1866.jpg,http://rerda.com/img/p/1/8/6/8/1868.jpg</v>
          </cell>
          <cell r="N70">
            <v>13</v>
          </cell>
          <cell r="O70">
            <v>5</v>
          </cell>
          <cell r="P70">
            <v>5</v>
          </cell>
          <cell r="Q70">
            <v>5</v>
          </cell>
          <cell r="R70">
            <v>0.1</v>
          </cell>
          <cell r="S70" t="str">
            <v/>
          </cell>
          <cell r="T70" t="str">
            <v/>
          </cell>
          <cell r="U70" t="str">
            <v/>
          </cell>
          <cell r="V70" t="str">
            <v>Poliamida</v>
          </cell>
          <cell r="W70" t="str">
            <v/>
          </cell>
          <cell r="X70" t="str">
            <v/>
          </cell>
          <cell r="Y70" t="str">
            <v>5 cm</v>
          </cell>
          <cell r="Z70" t="str">
            <v>0.5 cm</v>
          </cell>
          <cell r="AA70" t="str">
            <v/>
          </cell>
          <cell r="AB70" t="str">
            <v/>
          </cell>
          <cell r="AC70" t="str">
            <v/>
          </cell>
          <cell r="AD70" t="str">
            <v/>
          </cell>
          <cell r="AE70" t="str">
            <v/>
          </cell>
          <cell r="AF70" t="str">
            <v/>
          </cell>
          <cell r="AG70" t="str">
            <v/>
          </cell>
          <cell r="AH70" t="str">
            <v/>
          </cell>
          <cell r="AI70" t="str">
            <v/>
          </cell>
          <cell r="AJ70" t="str">
            <v/>
          </cell>
          <cell r="AK70" t="str">
            <v/>
          </cell>
          <cell r="AL70" t="str">
            <v/>
          </cell>
          <cell r="AM70" t="str">
            <v/>
          </cell>
          <cell r="AN70" t="str">
            <v/>
          </cell>
          <cell r="AO70" t="str">
            <v/>
          </cell>
          <cell r="AP70" t="str">
            <v/>
          </cell>
          <cell r="AQ70" t="str">
            <v/>
          </cell>
        </row>
        <row r="71">
          <cell r="A71">
            <v>454</v>
          </cell>
          <cell r="B71">
            <v>8701655</v>
          </cell>
          <cell r="C71" t="str">
            <v>Cinturón Interno de Poliamida</v>
          </cell>
          <cell r="F71">
            <v>0</v>
          </cell>
          <cell r="G71">
            <v>0</v>
          </cell>
          <cell r="H71" t="str">
            <v>Equipamientos</v>
          </cell>
          <cell r="I71" t="str">
            <v>Correas y tirantes</v>
          </cell>
          <cell r="J71" t="str">
            <v>Cinturones</v>
          </cell>
          <cell r="K71" t="str">
            <v>Poliamida,Cinturón,Táctico,Abrojo,Velcro,Interno</v>
          </cell>
          <cell r="L71">
            <v>1231.2</v>
          </cell>
          <cell r="M71" t="str">
            <v>http://rerda.com/img/p/1/8/5/1/1851.jpg,http://rerda.com/img/p/1/8/5/4/1854.jpg,http://rerda.com/img/p/1/8/5/2/1852.jpg,http://rerda.com/img/p/1/8/5/3/1853.jpg</v>
          </cell>
          <cell r="N71">
            <v>0</v>
          </cell>
          <cell r="O71">
            <v>5</v>
          </cell>
          <cell r="P71">
            <v>5</v>
          </cell>
          <cell r="Q71">
            <v>5</v>
          </cell>
          <cell r="R71">
            <v>0.1</v>
          </cell>
          <cell r="S71" t="str">
            <v/>
          </cell>
          <cell r="T71" t="str">
            <v/>
          </cell>
          <cell r="U71" t="str">
            <v/>
          </cell>
          <cell r="V71" t="str">
            <v>Poliamida</v>
          </cell>
          <cell r="W71" t="str">
            <v/>
          </cell>
          <cell r="X71" t="str">
            <v/>
          </cell>
          <cell r="Y71" t="str">
            <v>5 cm</v>
          </cell>
          <cell r="Z71" t="str">
            <v/>
          </cell>
          <cell r="AA71" t="str">
            <v/>
          </cell>
          <cell r="AB71" t="str">
            <v>130 cm</v>
          </cell>
          <cell r="AC71" t="str">
            <v/>
          </cell>
          <cell r="AD71" t="str">
            <v/>
          </cell>
          <cell r="AE71" t="str">
            <v/>
          </cell>
          <cell r="AF71" t="str">
            <v/>
          </cell>
          <cell r="AG71" t="str">
            <v/>
          </cell>
          <cell r="AH71" t="str">
            <v/>
          </cell>
          <cell r="AI71" t="str">
            <v/>
          </cell>
          <cell r="AJ71" t="str">
            <v/>
          </cell>
          <cell r="AK71" t="str">
            <v/>
          </cell>
          <cell r="AL71" t="str">
            <v/>
          </cell>
          <cell r="AM71" t="str">
            <v/>
          </cell>
          <cell r="AN71" t="str">
            <v/>
          </cell>
          <cell r="AO71" t="str">
            <v/>
          </cell>
          <cell r="AP71" t="str">
            <v/>
          </cell>
          <cell r="AQ71" t="str">
            <v/>
          </cell>
        </row>
        <row r="72">
          <cell r="A72">
            <v>1000</v>
          </cell>
          <cell r="B72">
            <v>8701741</v>
          </cell>
          <cell r="C72" t="str">
            <v>Cinturón Laureado de Gala dorado</v>
          </cell>
          <cell r="F72" t="str">
            <v>Cinturón laureado dorado para uniforme policial de gala. Cinta negra con luareado dorado.</v>
          </cell>
          <cell r="G72">
            <v>0</v>
          </cell>
          <cell r="H72" t="str">
            <v>Equipamientos</v>
          </cell>
          <cell r="I72" t="str">
            <v>Correas y tirantes</v>
          </cell>
          <cell r="J72" t="str">
            <v>Cinturones</v>
          </cell>
          <cell r="K72" t="str">
            <v>Gala,Laureado</v>
          </cell>
          <cell r="L72">
            <v>1944</v>
          </cell>
          <cell r="M72" t="str">
            <v>http://rerda.com/img/p/4/8/7/9/4879.jpg,http://rerda.com/img/p/4/8/7/8/4878.jpg</v>
          </cell>
          <cell r="N72">
            <v>85</v>
          </cell>
          <cell r="O72">
            <v>5</v>
          </cell>
          <cell r="P72">
            <v>5</v>
          </cell>
          <cell r="Q72">
            <v>5</v>
          </cell>
          <cell r="R72">
            <v>0.1</v>
          </cell>
          <cell r="S72" t="str">
            <v/>
          </cell>
          <cell r="T72" t="str">
            <v/>
          </cell>
          <cell r="U72" t="str">
            <v>Policía</v>
          </cell>
          <cell r="V72" t="str">
            <v>Gabardina</v>
          </cell>
          <cell r="W72" t="str">
            <v>Laureado Dorado</v>
          </cell>
          <cell r="X72" t="str">
            <v/>
          </cell>
          <cell r="Y72" t="str">
            <v>4.5 cm</v>
          </cell>
          <cell r="Z72" t="str">
            <v/>
          </cell>
          <cell r="AA72" t="str">
            <v/>
          </cell>
          <cell r="AB72" t="str">
            <v>117 cm</v>
          </cell>
          <cell r="AC72" t="str">
            <v/>
          </cell>
          <cell r="AD72" t="str">
            <v/>
          </cell>
          <cell r="AE72" t="str">
            <v/>
          </cell>
          <cell r="AF72" t="str">
            <v/>
          </cell>
          <cell r="AG72" t="str">
            <v/>
          </cell>
          <cell r="AH72" t="str">
            <v/>
          </cell>
          <cell r="AI72" t="str">
            <v/>
          </cell>
          <cell r="AJ72" t="str">
            <v/>
          </cell>
          <cell r="AK72" t="str">
            <v/>
          </cell>
          <cell r="AL72" t="str">
            <v/>
          </cell>
          <cell r="AM72" t="str">
            <v/>
          </cell>
          <cell r="AN72" t="str">
            <v/>
          </cell>
          <cell r="AO72" t="str">
            <v/>
          </cell>
          <cell r="AP72" t="str">
            <v/>
          </cell>
          <cell r="AQ72" t="str">
            <v/>
          </cell>
        </row>
        <row r="73">
          <cell r="A73">
            <v>1036</v>
          </cell>
          <cell r="B73">
            <v>8701494</v>
          </cell>
          <cell r="C73" t="str">
            <v>Cinturón Táctico Urbano Grande Negro</v>
          </cell>
          <cell r="F73" t="str">
            <v>Este cinturón importado, cuenta con un estilo sofisticado y moderno. Totalmente regulable con su hebilla particularmente diseñada para amoldarse a cualquier talle.</v>
          </cell>
          <cell r="G73" t="str">
            <v>Modelo: Urbano. Contorno máximo que soporta: 118 cm. Como un talle 60. Ancho: 4 cm. Largo del cinturón: 128 cm. Ancho de la hebilla: 4,5 cm. Largo de la hebilla: 5 cm. Material de la Hebilla: Polímero.</v>
          </cell>
          <cell r="H73" t="str">
            <v>Equipamientos</v>
          </cell>
          <cell r="I73" t="str">
            <v>Correas y tirantes</v>
          </cell>
          <cell r="J73" t="str">
            <v>Cinturones</v>
          </cell>
          <cell r="K73">
            <v>0</v>
          </cell>
          <cell r="L73">
            <v>550</v>
          </cell>
          <cell r="M73" t="str">
            <v>http://rerda.com/img/p/6/2/9/9/6299.jpg,http://rerda.com/img/p/6/3/0/0/6300.jpg,http://rerda.com/img/p/6/3/0/1/6301.jpg</v>
          </cell>
          <cell r="N73">
            <v>337</v>
          </cell>
          <cell r="O73">
            <v>5</v>
          </cell>
          <cell r="P73">
            <v>5</v>
          </cell>
          <cell r="Q73">
            <v>5</v>
          </cell>
          <cell r="R73">
            <v>0.1</v>
          </cell>
          <cell r="S73" t="str">
            <v/>
          </cell>
          <cell r="T73" t="str">
            <v/>
          </cell>
          <cell r="U73" t="str">
            <v/>
          </cell>
          <cell r="V73" t="str">
            <v>Poliamida</v>
          </cell>
          <cell r="W73" t="str">
            <v/>
          </cell>
          <cell r="X73" t="str">
            <v/>
          </cell>
          <cell r="Y73" t="str">
            <v>4 cm</v>
          </cell>
          <cell r="Z73" t="str">
            <v/>
          </cell>
          <cell r="AA73" t="str">
            <v/>
          </cell>
          <cell r="AB73" t="str">
            <v>128 cm</v>
          </cell>
          <cell r="AC73" t="str">
            <v/>
          </cell>
          <cell r="AD73" t="str">
            <v/>
          </cell>
          <cell r="AE73" t="str">
            <v/>
          </cell>
          <cell r="AF73" t="str">
            <v/>
          </cell>
          <cell r="AG73" t="str">
            <v/>
          </cell>
          <cell r="AH73" t="str">
            <v/>
          </cell>
          <cell r="AI73" t="str">
            <v/>
          </cell>
          <cell r="AJ73" t="str">
            <v/>
          </cell>
          <cell r="AK73" t="str">
            <v/>
          </cell>
          <cell r="AL73" t="str">
            <v/>
          </cell>
          <cell r="AM73" t="str">
            <v/>
          </cell>
          <cell r="AN73" t="str">
            <v/>
          </cell>
          <cell r="AO73" t="str">
            <v/>
          </cell>
          <cell r="AP73" t="str">
            <v/>
          </cell>
          <cell r="AQ73" t="str">
            <v/>
          </cell>
        </row>
        <row r="74">
          <cell r="A74">
            <v>1146</v>
          </cell>
          <cell r="B74">
            <v>8703570</v>
          </cell>
          <cell r="C74" t="str">
            <v>Combo Pistolera Y Portacargador  Originales Bersa Pro</v>
          </cell>
          <cell r="F74" t="str">
            <v>Combo Pistolera y Porta cargador.</v>
          </cell>
          <cell r="G74" t="str">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ell>
          <cell r="H74" t="str">
            <v>Equipamientos</v>
          </cell>
          <cell r="I74" t="str">
            <v>Pistoleras</v>
          </cell>
          <cell r="K74">
            <v>0</v>
          </cell>
          <cell r="L74">
            <v>810</v>
          </cell>
          <cell r="M74" t="str">
            <v>http://rerda.com/img/p/6/1/2/1/6121.jpg,http://rerda.com/img/p/6/1/2/0/6120.jpg,http://rerda.com/img/p/6/1/2/2/6122.jpg,http://rerda.com/img/p/6/1/2/3/6123.jpg,http://rerda.com/img/p/6/1/1/9/6119.jpg</v>
          </cell>
          <cell r="N74">
            <v>238</v>
          </cell>
          <cell r="O74">
            <v>5</v>
          </cell>
          <cell r="P74">
            <v>5</v>
          </cell>
          <cell r="Q74">
            <v>5</v>
          </cell>
          <cell r="R74">
            <v>0.1</v>
          </cell>
          <cell r="S74" t="str">
            <v/>
          </cell>
          <cell r="T74" t="str">
            <v/>
          </cell>
          <cell r="U74" t="str">
            <v/>
          </cell>
          <cell r="V74" t="str">
            <v/>
          </cell>
          <cell r="W74" t="str">
            <v/>
          </cell>
          <cell r="X74" t="str">
            <v/>
          </cell>
          <cell r="Y74" t="str">
            <v/>
          </cell>
          <cell r="Z74" t="str">
            <v/>
          </cell>
          <cell r="AA74" t="str">
            <v/>
          </cell>
          <cell r="AB74" t="str">
            <v/>
          </cell>
          <cell r="AC74" t="str">
            <v/>
          </cell>
          <cell r="AD74" t="str">
            <v/>
          </cell>
          <cell r="AE74" t="str">
            <v/>
          </cell>
          <cell r="AF74" t="str">
            <v/>
          </cell>
          <cell r="AG74" t="str">
            <v/>
          </cell>
          <cell r="AH74" t="str">
            <v/>
          </cell>
          <cell r="AI74" t="str">
            <v/>
          </cell>
          <cell r="AJ74" t="str">
            <v/>
          </cell>
          <cell r="AK74" t="str">
            <v/>
          </cell>
          <cell r="AL74" t="str">
            <v/>
          </cell>
          <cell r="AM74" t="str">
            <v/>
          </cell>
          <cell r="AN74" t="str">
            <v/>
          </cell>
          <cell r="AO74" t="str">
            <v/>
          </cell>
          <cell r="AP74" t="str">
            <v/>
          </cell>
          <cell r="AQ74" t="str">
            <v/>
          </cell>
        </row>
        <row r="75">
          <cell r="A75">
            <v>943</v>
          </cell>
          <cell r="B75">
            <v>8515746</v>
          </cell>
          <cell r="C75" t="str">
            <v>Corbata para Uniforme Azul</v>
          </cell>
          <cell r="F75" t="str">
            <v>Corbata ideal para los uniformes respectivos.</v>
          </cell>
          <cell r="G75">
            <v>0</v>
          </cell>
          <cell r="H75" t="str">
            <v>Accesorios</v>
          </cell>
          <cell r="I75" t="str">
            <v>Corbata</v>
          </cell>
          <cell r="K75" t="str">
            <v>Liceo,Militar,Cortaba,Uniforme,Azul</v>
          </cell>
          <cell r="L75">
            <v>972</v>
          </cell>
          <cell r="M75" t="str">
            <v>http://rerda.com/img/p/4/4/7/0/4470.jpg</v>
          </cell>
          <cell r="N75">
            <v>302</v>
          </cell>
          <cell r="O75">
            <v>5</v>
          </cell>
          <cell r="P75">
            <v>5</v>
          </cell>
          <cell r="Q75">
            <v>5</v>
          </cell>
          <cell r="R75">
            <v>0.1</v>
          </cell>
          <cell r="S75" t="str">
            <v/>
          </cell>
          <cell r="T75" t="str">
            <v>Corbata para Uniforme</v>
          </cell>
          <cell r="U75" t="str">
            <v/>
          </cell>
          <cell r="V75" t="str">
            <v>Gabardina Especializada para Corbatas</v>
          </cell>
          <cell r="W75" t="str">
            <v/>
          </cell>
          <cell r="X75" t="str">
            <v/>
          </cell>
          <cell r="Y75" t="str">
            <v>9 cm</v>
          </cell>
          <cell r="Z75" t="str">
            <v/>
          </cell>
          <cell r="AA75" t="str">
            <v/>
          </cell>
          <cell r="AB75" t="str">
            <v>138 cm</v>
          </cell>
          <cell r="AC75" t="str">
            <v/>
          </cell>
          <cell r="AD75" t="str">
            <v/>
          </cell>
          <cell r="AE75" t="str">
            <v/>
          </cell>
          <cell r="AF75" t="str">
            <v/>
          </cell>
          <cell r="AG75" t="str">
            <v/>
          </cell>
          <cell r="AH75" t="str">
            <v/>
          </cell>
          <cell r="AI75" t="str">
            <v/>
          </cell>
          <cell r="AJ75" t="str">
            <v/>
          </cell>
          <cell r="AK75" t="str">
            <v/>
          </cell>
          <cell r="AL75" t="str">
            <v/>
          </cell>
          <cell r="AM75" t="str">
            <v/>
          </cell>
          <cell r="AN75" t="str">
            <v/>
          </cell>
          <cell r="AO75" t="str">
            <v/>
          </cell>
          <cell r="AP75" t="str">
            <v/>
          </cell>
          <cell r="AQ75" t="str">
            <v/>
          </cell>
        </row>
        <row r="76">
          <cell r="A76">
            <v>354</v>
          </cell>
          <cell r="B76">
            <v>8515747</v>
          </cell>
          <cell r="C76" t="str">
            <v>Corbata para Uniforme Beige</v>
          </cell>
          <cell r="F76" t="str">
            <v>Corbata ideal para los uniformes respectivos.</v>
          </cell>
          <cell r="G76">
            <v>0</v>
          </cell>
          <cell r="H76" t="str">
            <v>Accesorios</v>
          </cell>
          <cell r="I76" t="str">
            <v>Corbata</v>
          </cell>
          <cell r="K76" t="str">
            <v>L.M.G.E.,Liceo,Militar,Cortaba,Beige</v>
          </cell>
          <cell r="L76">
            <v>972</v>
          </cell>
          <cell r="M76" t="str">
            <v>http://rerda.com/img/p/1/4/3/9/1439.jpg</v>
          </cell>
          <cell r="N76">
            <v>0</v>
          </cell>
          <cell r="O76">
            <v>5</v>
          </cell>
          <cell r="P76">
            <v>5</v>
          </cell>
          <cell r="Q76">
            <v>5</v>
          </cell>
          <cell r="R76">
            <v>0.1</v>
          </cell>
          <cell r="S76" t="str">
            <v/>
          </cell>
          <cell r="T76" t="str">
            <v>Corbata para Uniforme</v>
          </cell>
          <cell r="U76" t="str">
            <v/>
          </cell>
          <cell r="V76" t="str">
            <v>Gabardina Especializada para Corbatas</v>
          </cell>
          <cell r="W76" t="str">
            <v/>
          </cell>
          <cell r="X76" t="str">
            <v/>
          </cell>
          <cell r="Y76" t="str">
            <v>9 cm</v>
          </cell>
          <cell r="Z76" t="str">
            <v/>
          </cell>
          <cell r="AA76" t="str">
            <v/>
          </cell>
          <cell r="AB76" t="str">
            <v>138 cm</v>
          </cell>
          <cell r="AC76" t="str">
            <v/>
          </cell>
          <cell r="AD76" t="str">
            <v/>
          </cell>
          <cell r="AE76" t="str">
            <v/>
          </cell>
          <cell r="AF76" t="str">
            <v/>
          </cell>
          <cell r="AG76" t="str">
            <v/>
          </cell>
          <cell r="AH76" t="str">
            <v/>
          </cell>
          <cell r="AI76" t="str">
            <v/>
          </cell>
          <cell r="AJ76" t="str">
            <v/>
          </cell>
          <cell r="AK76" t="str">
            <v/>
          </cell>
          <cell r="AL76" t="str">
            <v/>
          </cell>
          <cell r="AM76" t="str">
            <v/>
          </cell>
          <cell r="AN76" t="str">
            <v/>
          </cell>
          <cell r="AO76" t="str">
            <v/>
          </cell>
          <cell r="AP76" t="str">
            <v/>
          </cell>
          <cell r="AQ76" t="str">
            <v/>
          </cell>
        </row>
        <row r="77">
          <cell r="A77">
            <v>942</v>
          </cell>
          <cell r="B77">
            <v>8515748</v>
          </cell>
          <cell r="C77" t="str">
            <v>Corbata para Uniforme Negra</v>
          </cell>
          <cell r="F77" t="str">
            <v>Corbata ideal para los uniformes respectivos.</v>
          </cell>
          <cell r="G77">
            <v>0</v>
          </cell>
          <cell r="H77" t="str">
            <v>Accesorios</v>
          </cell>
          <cell r="I77" t="str">
            <v>Corbata</v>
          </cell>
          <cell r="K77" t="str">
            <v>Cortaba,Negro</v>
          </cell>
          <cell r="L77">
            <v>972</v>
          </cell>
          <cell r="M77" t="str">
            <v>http://rerda.com/img/p/4/4/6/7/4467.jpg</v>
          </cell>
          <cell r="N77">
            <v>8</v>
          </cell>
          <cell r="O77">
            <v>5</v>
          </cell>
          <cell r="P77">
            <v>5</v>
          </cell>
          <cell r="Q77">
            <v>5</v>
          </cell>
          <cell r="R77">
            <v>0.1</v>
          </cell>
          <cell r="S77" t="str">
            <v/>
          </cell>
          <cell r="T77" t="str">
            <v>Corbata para Uniforme</v>
          </cell>
          <cell r="U77" t="str">
            <v/>
          </cell>
          <cell r="V77" t="str">
            <v>Gabardina Especializada para Corbatas</v>
          </cell>
          <cell r="W77" t="str">
            <v/>
          </cell>
          <cell r="X77" t="str">
            <v/>
          </cell>
          <cell r="Y77" t="str">
            <v>9 cm</v>
          </cell>
          <cell r="Z77" t="str">
            <v/>
          </cell>
          <cell r="AA77" t="str">
            <v/>
          </cell>
          <cell r="AB77" t="str">
            <v>138 cm</v>
          </cell>
          <cell r="AC77" t="str">
            <v/>
          </cell>
          <cell r="AD77" t="str">
            <v/>
          </cell>
          <cell r="AE77" t="str">
            <v/>
          </cell>
          <cell r="AF77" t="str">
            <v/>
          </cell>
          <cell r="AG77" t="str">
            <v/>
          </cell>
          <cell r="AH77" t="str">
            <v/>
          </cell>
          <cell r="AI77" t="str">
            <v/>
          </cell>
          <cell r="AJ77" t="str">
            <v/>
          </cell>
          <cell r="AK77" t="str">
            <v/>
          </cell>
          <cell r="AL77" t="str">
            <v/>
          </cell>
          <cell r="AM77" t="str">
            <v/>
          </cell>
          <cell r="AN77" t="str">
            <v/>
          </cell>
          <cell r="AO77" t="str">
            <v/>
          </cell>
          <cell r="AP77" t="str">
            <v/>
          </cell>
          <cell r="AQ77" t="str">
            <v/>
          </cell>
        </row>
        <row r="78">
          <cell r="A78">
            <v>780</v>
          </cell>
          <cell r="B78">
            <v>8707657</v>
          </cell>
          <cell r="C78" t="str">
            <v>Cordón Edecán con Lápiz Bordó</v>
          </cell>
          <cell r="F78" t="str">
            <v xml:space="preserve">Ideal para el abanderado y los actos protocolares, tales como fechas patrias y similares.  Consulte stock antes de comprar.   Se hace por pedido: 7 a 14 días hábiles. </v>
          </cell>
          <cell r="G78">
            <v>0</v>
          </cell>
          <cell r="H78" t="str">
            <v>Atributos</v>
          </cell>
          <cell r="I78" t="str">
            <v>Cordones</v>
          </cell>
          <cell r="K78" t="str">
            <v>Cordón,Edecan,Lápiz</v>
          </cell>
          <cell r="L78">
            <v>23759.99</v>
          </cell>
          <cell r="M78" t="str">
            <v>http://rerda.com/img/p/3/6/9/6/3696.jpg,http://rerda.com/img/p/3/6/9/7/3697.jpg,http://rerda.com/img/p/3/6/9/8/3698.jpg</v>
          </cell>
          <cell r="N78">
            <v>0</v>
          </cell>
          <cell r="O78">
            <v>5</v>
          </cell>
          <cell r="P78">
            <v>5</v>
          </cell>
          <cell r="Q78">
            <v>5</v>
          </cell>
          <cell r="R78">
            <v>0.1</v>
          </cell>
          <cell r="S78" t="str">
            <v/>
          </cell>
          <cell r="T78" t="str">
            <v/>
          </cell>
          <cell r="U78" t="str">
            <v/>
          </cell>
          <cell r="V78" t="str">
            <v>Cordón</v>
          </cell>
          <cell r="W78" t="str">
            <v>Con Lápiz</v>
          </cell>
          <cell r="X78" t="str">
            <v/>
          </cell>
          <cell r="Y78" t="str">
            <v/>
          </cell>
          <cell r="Z78" t="str">
            <v/>
          </cell>
          <cell r="AA78" t="str">
            <v/>
          </cell>
          <cell r="AB78" t="str">
            <v/>
          </cell>
          <cell r="AC78" t="str">
            <v/>
          </cell>
          <cell r="AD78" t="str">
            <v/>
          </cell>
          <cell r="AE78" t="str">
            <v/>
          </cell>
          <cell r="AF78" t="str">
            <v/>
          </cell>
          <cell r="AG78" t="str">
            <v/>
          </cell>
          <cell r="AH78" t="str">
            <v/>
          </cell>
          <cell r="AI78" t="str">
            <v/>
          </cell>
          <cell r="AJ78" t="str">
            <v/>
          </cell>
          <cell r="AK78" t="str">
            <v/>
          </cell>
          <cell r="AL78" t="str">
            <v/>
          </cell>
          <cell r="AM78" t="str">
            <v/>
          </cell>
          <cell r="AN78" t="str">
            <v/>
          </cell>
          <cell r="AO78" t="str">
            <v/>
          </cell>
          <cell r="AP78" t="str">
            <v/>
          </cell>
          <cell r="AQ78" t="str">
            <v/>
          </cell>
        </row>
        <row r="79">
          <cell r="A79">
            <v>62</v>
          </cell>
          <cell r="B79">
            <v>8707381</v>
          </cell>
          <cell r="C79" t="str">
            <v>Cordón Edecán con Lápiz Dorado</v>
          </cell>
          <cell r="F79" t="str">
            <v xml:space="preserve">Ideal para el abanderado y los actos protocolares, tales como fechas patrias y similares.  Consulte stock antes de comprar.   Se hace por pedido: 7 a 14 días hábiles. </v>
          </cell>
          <cell r="G79">
            <v>0</v>
          </cell>
          <cell r="H79" t="str">
            <v>Atributos</v>
          </cell>
          <cell r="I79" t="str">
            <v>Cordones</v>
          </cell>
          <cell r="K79" t="str">
            <v>Cordón,Edecan,Lápiz</v>
          </cell>
          <cell r="L79">
            <v>23759.99</v>
          </cell>
          <cell r="M79" t="str">
            <v>http://rerda.com/img/p/4/7/7/477.jpg</v>
          </cell>
          <cell r="N79">
            <v>2</v>
          </cell>
          <cell r="O79">
            <v>5</v>
          </cell>
          <cell r="P79">
            <v>5</v>
          </cell>
          <cell r="Q79">
            <v>5</v>
          </cell>
          <cell r="R79">
            <v>0.1</v>
          </cell>
          <cell r="S79" t="str">
            <v/>
          </cell>
          <cell r="T79" t="str">
            <v/>
          </cell>
          <cell r="U79" t="str">
            <v/>
          </cell>
          <cell r="V79" t="str">
            <v>Cordón</v>
          </cell>
          <cell r="W79" t="str">
            <v>Con Lápiz</v>
          </cell>
          <cell r="X79" t="str">
            <v/>
          </cell>
          <cell r="Y79" t="str">
            <v/>
          </cell>
          <cell r="Z79" t="str">
            <v/>
          </cell>
          <cell r="AA79" t="str">
            <v/>
          </cell>
          <cell r="AB79" t="str">
            <v/>
          </cell>
          <cell r="AC79" t="str">
            <v/>
          </cell>
          <cell r="AD79" t="str">
            <v/>
          </cell>
          <cell r="AE79" t="str">
            <v/>
          </cell>
          <cell r="AF79" t="str">
            <v/>
          </cell>
          <cell r="AG79" t="str">
            <v/>
          </cell>
          <cell r="AH79" t="str">
            <v/>
          </cell>
          <cell r="AI79" t="str">
            <v/>
          </cell>
          <cell r="AJ79" t="str">
            <v/>
          </cell>
          <cell r="AK79" t="str">
            <v/>
          </cell>
          <cell r="AL79" t="str">
            <v/>
          </cell>
          <cell r="AM79" t="str">
            <v/>
          </cell>
          <cell r="AN79" t="str">
            <v/>
          </cell>
          <cell r="AO79" t="str">
            <v/>
          </cell>
          <cell r="AP79" t="str">
            <v/>
          </cell>
          <cell r="AQ79" t="str">
            <v/>
          </cell>
        </row>
        <row r="80">
          <cell r="A80">
            <v>781</v>
          </cell>
          <cell r="B80">
            <v>8707658</v>
          </cell>
          <cell r="C80" t="str">
            <v>Cordón Edecán con Lápiz Gris</v>
          </cell>
          <cell r="F80" t="str">
            <v xml:space="preserve">Ideal para el abanderado y los actos protocolares, tales como fechas patrias y similares.  Consulte stock antes de comprar.   Se hace por pedido: 7 a 14 días hábiles. </v>
          </cell>
          <cell r="G80">
            <v>0</v>
          </cell>
          <cell r="H80" t="str">
            <v>Atributos</v>
          </cell>
          <cell r="I80" t="str">
            <v>Cordones</v>
          </cell>
          <cell r="K80" t="str">
            <v>Cordón,Edecan,Lápiz</v>
          </cell>
          <cell r="L80">
            <v>23759.99</v>
          </cell>
          <cell r="M80" t="str">
            <v>http://rerda.com/img/p/3/7/0/1/3701.jpg</v>
          </cell>
          <cell r="N80">
            <v>0</v>
          </cell>
          <cell r="O80">
            <v>5</v>
          </cell>
          <cell r="P80">
            <v>5</v>
          </cell>
          <cell r="Q80">
            <v>5</v>
          </cell>
          <cell r="R80">
            <v>0.1</v>
          </cell>
          <cell r="S80" t="str">
            <v/>
          </cell>
          <cell r="T80" t="str">
            <v/>
          </cell>
          <cell r="U80" t="str">
            <v/>
          </cell>
          <cell r="V80" t="str">
            <v>Cordón</v>
          </cell>
          <cell r="W80" t="str">
            <v>Con Lápiz</v>
          </cell>
          <cell r="X80" t="str">
            <v/>
          </cell>
          <cell r="Y80" t="str">
            <v/>
          </cell>
          <cell r="Z80" t="str">
            <v/>
          </cell>
          <cell r="AA80" t="str">
            <v/>
          </cell>
          <cell r="AB80" t="str">
            <v/>
          </cell>
          <cell r="AC80" t="str">
            <v/>
          </cell>
          <cell r="AD80" t="str">
            <v/>
          </cell>
          <cell r="AE80" t="str">
            <v/>
          </cell>
          <cell r="AF80" t="str">
            <v/>
          </cell>
          <cell r="AG80" t="str">
            <v/>
          </cell>
          <cell r="AH80" t="str">
            <v/>
          </cell>
          <cell r="AI80" t="str">
            <v/>
          </cell>
          <cell r="AJ80" t="str">
            <v/>
          </cell>
          <cell r="AK80" t="str">
            <v/>
          </cell>
          <cell r="AL80" t="str">
            <v/>
          </cell>
          <cell r="AM80" t="str">
            <v/>
          </cell>
          <cell r="AN80" t="str">
            <v/>
          </cell>
          <cell r="AO80" t="str">
            <v/>
          </cell>
          <cell r="AP80" t="str">
            <v/>
          </cell>
          <cell r="AQ80" t="str">
            <v/>
          </cell>
        </row>
        <row r="81">
          <cell r="A81">
            <v>398</v>
          </cell>
          <cell r="B81">
            <v>8707000</v>
          </cell>
          <cell r="C81" t="str">
            <v>Cordones para Borceguíes Negros</v>
          </cell>
          <cell r="F81" t="str">
            <v xml:space="preserve">Par de cordones negros para borceguí táctico militar. Material sintético de alta calidad y resistente. </v>
          </cell>
          <cell r="G81">
            <v>0</v>
          </cell>
          <cell r="H81" t="str">
            <v>Calzado</v>
          </cell>
          <cell r="I81" t="str">
            <v>Cordones</v>
          </cell>
          <cell r="K81" t="str">
            <v>Borceguíes,Cordones</v>
          </cell>
          <cell r="L81">
            <v>162</v>
          </cell>
          <cell r="M81" t="str">
            <v>http://rerda.com/img/p/1/5/4/4/1544.jpg</v>
          </cell>
          <cell r="N81">
            <v>34</v>
          </cell>
          <cell r="O81">
            <v>5</v>
          </cell>
          <cell r="P81">
            <v>5</v>
          </cell>
          <cell r="Q81">
            <v>5</v>
          </cell>
          <cell r="R81">
            <v>0.1</v>
          </cell>
          <cell r="S81" t="str">
            <v/>
          </cell>
          <cell r="T81" t="str">
            <v/>
          </cell>
          <cell r="U81" t="str">
            <v/>
          </cell>
          <cell r="V81" t="str">
            <v>Sintético</v>
          </cell>
          <cell r="W81" t="str">
            <v>Táctico para Borcego</v>
          </cell>
          <cell r="X81" t="str">
            <v/>
          </cell>
          <cell r="Y81" t="str">
            <v/>
          </cell>
          <cell r="Z81" t="str">
            <v/>
          </cell>
          <cell r="AA81" t="str">
            <v/>
          </cell>
          <cell r="AB81" t="str">
            <v/>
          </cell>
          <cell r="AC81" t="str">
            <v/>
          </cell>
          <cell r="AD81" t="str">
            <v/>
          </cell>
          <cell r="AE81" t="str">
            <v/>
          </cell>
          <cell r="AF81" t="str">
            <v/>
          </cell>
          <cell r="AG81" t="str">
            <v/>
          </cell>
          <cell r="AH81" t="str">
            <v/>
          </cell>
          <cell r="AI81" t="str">
            <v/>
          </cell>
          <cell r="AJ81" t="str">
            <v/>
          </cell>
          <cell r="AK81" t="str">
            <v/>
          </cell>
          <cell r="AL81" t="str">
            <v/>
          </cell>
          <cell r="AM81" t="str">
            <v/>
          </cell>
          <cell r="AN81" t="str">
            <v/>
          </cell>
          <cell r="AO81" t="str">
            <v/>
          </cell>
          <cell r="AP81" t="str">
            <v/>
          </cell>
          <cell r="AQ81" t="str">
            <v/>
          </cell>
        </row>
        <row r="82">
          <cell r="A82">
            <v>1034</v>
          </cell>
          <cell r="B82">
            <v>8522012</v>
          </cell>
          <cell r="C82" t="str">
            <v>Correa Banda Reflectiva Con Leds</v>
          </cell>
          <cell r="F82" t="str">
            <v>NO INCLUYE LAS PILAS. Esta cinta reflectiva es ideal para ajentes de tránsito o actividades nocturnas en las cuales es muy importante estar todo el tiempo señalizado.</v>
          </cell>
          <cell r="G82" t="str">
            <v>Cuenta con 4 lámparas leds en modo destello. Correa elástica con abrojo. Cavidad para la pila asegurada con abrojo. Utiliza una pila de Litio de tipo CR3032 de 3v. NO INCLUYE LAS PILAS. Botón de encendido. Contorno máximo: 36 cm. Contorno mínimo: 28 cm.</v>
          </cell>
          <cell r="H82" t="str">
            <v>Equipamientos</v>
          </cell>
          <cell r="I82" t="str">
            <v>Correas y tirantes</v>
          </cell>
          <cell r="K82">
            <v>0</v>
          </cell>
          <cell r="L82">
            <v>216</v>
          </cell>
          <cell r="M82" t="str">
            <v>http://rerda.com/img/p/5/0/3/8/5038.jpg,http://rerda.com/img/p/5/0/3/9/5039.jpg</v>
          </cell>
          <cell r="N82">
            <v>5</v>
          </cell>
          <cell r="O82">
            <v>5</v>
          </cell>
          <cell r="P82">
            <v>5</v>
          </cell>
          <cell r="Q82">
            <v>5</v>
          </cell>
          <cell r="R82">
            <v>0.1</v>
          </cell>
          <cell r="S82" t="str">
            <v/>
          </cell>
          <cell r="T82" t="str">
            <v/>
          </cell>
          <cell r="U82" t="str">
            <v/>
          </cell>
          <cell r="V82" t="str">
            <v/>
          </cell>
          <cell r="W82" t="str">
            <v/>
          </cell>
          <cell r="X82" t="str">
            <v/>
          </cell>
          <cell r="Y82" t="str">
            <v/>
          </cell>
          <cell r="Z82" t="str">
            <v/>
          </cell>
          <cell r="AA82" t="str">
            <v/>
          </cell>
          <cell r="AB82" t="str">
            <v/>
          </cell>
          <cell r="AC82" t="str">
            <v/>
          </cell>
          <cell r="AD82" t="str">
            <v/>
          </cell>
          <cell r="AE82" t="str">
            <v/>
          </cell>
          <cell r="AF82" t="str">
            <v/>
          </cell>
          <cell r="AG82" t="str">
            <v/>
          </cell>
          <cell r="AH82" t="str">
            <v/>
          </cell>
          <cell r="AI82" t="str">
            <v/>
          </cell>
          <cell r="AJ82" t="str">
            <v/>
          </cell>
          <cell r="AK82" t="str">
            <v/>
          </cell>
          <cell r="AL82" t="str">
            <v/>
          </cell>
          <cell r="AM82" t="str">
            <v/>
          </cell>
          <cell r="AN82" t="str">
            <v/>
          </cell>
          <cell r="AO82" t="str">
            <v/>
          </cell>
          <cell r="AP82" t="str">
            <v/>
          </cell>
          <cell r="AQ82" t="str">
            <v/>
          </cell>
        </row>
        <row r="83">
          <cell r="A83">
            <v>331</v>
          </cell>
          <cell r="B83">
            <v>8708010</v>
          </cell>
          <cell r="C83" t="str">
            <v>Correa Bungee</v>
          </cell>
          <cell r="F83" t="str">
            <v xml:space="preserve">Correa Táctica de un punto con Bungee Cord. Totalmente regulable. </v>
          </cell>
          <cell r="G83" t="str">
            <v xml:space="preserve">Bungee Cord. de amortiguación. Hebillas y correderas de PVC. Para uso táctico por parte de las fuerzas armadas. </v>
          </cell>
          <cell r="H83" t="str">
            <v>Equipamientos</v>
          </cell>
          <cell r="I83" t="str">
            <v>Correas y tirantes</v>
          </cell>
          <cell r="K83" t="str">
            <v>Táctico,Bungee,Correa</v>
          </cell>
          <cell r="L83">
            <v>1944</v>
          </cell>
          <cell r="M83" t="str">
            <v>http://rerda.com/img/p/1/3/6/2/1362.jpg,http://rerda.com/img/p/1/3/6/3/1363.jpg,http://rerda.com/img/p/1/3/6/5/1365.jpg</v>
          </cell>
          <cell r="N83">
            <v>11</v>
          </cell>
          <cell r="O83">
            <v>5</v>
          </cell>
          <cell r="P83">
            <v>5</v>
          </cell>
          <cell r="Q83">
            <v>5</v>
          </cell>
          <cell r="R83">
            <v>0.1</v>
          </cell>
          <cell r="S83" t="str">
            <v/>
          </cell>
          <cell r="T83" t="str">
            <v/>
          </cell>
          <cell r="U83" t="str">
            <v/>
          </cell>
          <cell r="V83" t="str">
            <v>Poliester 600</v>
          </cell>
          <cell r="W83" t="str">
            <v/>
          </cell>
          <cell r="X83" t="str">
            <v/>
          </cell>
          <cell r="Y83" t="str">
            <v/>
          </cell>
          <cell r="Z83" t="str">
            <v/>
          </cell>
          <cell r="AA83" t="str">
            <v/>
          </cell>
          <cell r="AB83" t="str">
            <v/>
          </cell>
          <cell r="AC83" t="str">
            <v/>
          </cell>
          <cell r="AD83" t="str">
            <v/>
          </cell>
          <cell r="AE83" t="str">
            <v/>
          </cell>
          <cell r="AF83" t="str">
            <v/>
          </cell>
          <cell r="AG83" t="str">
            <v/>
          </cell>
          <cell r="AH83" t="str">
            <v/>
          </cell>
          <cell r="AI83" t="str">
            <v/>
          </cell>
          <cell r="AJ83" t="str">
            <v/>
          </cell>
          <cell r="AK83" t="str">
            <v/>
          </cell>
          <cell r="AL83" t="str">
            <v/>
          </cell>
          <cell r="AM83" t="str">
            <v/>
          </cell>
          <cell r="AN83" t="str">
            <v/>
          </cell>
          <cell r="AO83" t="str">
            <v/>
          </cell>
          <cell r="AP83" t="str">
            <v/>
          </cell>
          <cell r="AQ83" t="str">
            <v/>
          </cell>
        </row>
        <row r="84">
          <cell r="A84">
            <v>306</v>
          </cell>
          <cell r="B84">
            <v>8708040</v>
          </cell>
          <cell r="C84" t="str">
            <v>Correa de Tres Puntos</v>
          </cell>
          <cell r="F84">
            <v>0</v>
          </cell>
          <cell r="G84">
            <v>0</v>
          </cell>
          <cell r="H84" t="str">
            <v>Equipamientos</v>
          </cell>
          <cell r="I84" t="str">
            <v>Correas y tirantes</v>
          </cell>
          <cell r="K84" t="str">
            <v>Policía,Táctico</v>
          </cell>
          <cell r="L84">
            <v>1836</v>
          </cell>
          <cell r="M84" t="str">
            <v>http://rerda.com/img/p/1/2/7/0/1270.jpg,http://rerda.com/img/p/1/2/6/8/1268.jpg,http://rerda.com/img/p/1/2/6/9/1269.jpg</v>
          </cell>
          <cell r="N84">
            <v>2</v>
          </cell>
          <cell r="O84">
            <v>5</v>
          </cell>
          <cell r="P84">
            <v>5</v>
          </cell>
          <cell r="Q84">
            <v>5</v>
          </cell>
          <cell r="R84">
            <v>0.1</v>
          </cell>
          <cell r="S84" t="str">
            <v/>
          </cell>
          <cell r="T84" t="str">
            <v/>
          </cell>
          <cell r="U84" t="str">
            <v/>
          </cell>
          <cell r="V84" t="str">
            <v/>
          </cell>
          <cell r="W84" t="str">
            <v>3 puntas</v>
          </cell>
          <cell r="X84" t="str">
            <v/>
          </cell>
          <cell r="Y84" t="str">
            <v>4 cm</v>
          </cell>
          <cell r="Z84" t="str">
            <v/>
          </cell>
          <cell r="AA84" t="str">
            <v/>
          </cell>
          <cell r="AB84" t="str">
            <v/>
          </cell>
          <cell r="AC84" t="str">
            <v/>
          </cell>
          <cell r="AD84" t="str">
            <v/>
          </cell>
          <cell r="AE84" t="str">
            <v/>
          </cell>
          <cell r="AF84" t="str">
            <v/>
          </cell>
          <cell r="AG84" t="str">
            <v/>
          </cell>
          <cell r="AH84" t="str">
            <v/>
          </cell>
          <cell r="AI84" t="str">
            <v/>
          </cell>
          <cell r="AJ84" t="str">
            <v/>
          </cell>
          <cell r="AK84" t="str">
            <v/>
          </cell>
          <cell r="AL84" t="str">
            <v/>
          </cell>
          <cell r="AM84" t="str">
            <v/>
          </cell>
          <cell r="AN84" t="str">
            <v/>
          </cell>
          <cell r="AO84" t="str">
            <v/>
          </cell>
          <cell r="AP84" t="str">
            <v/>
          </cell>
          <cell r="AQ84" t="str">
            <v/>
          </cell>
        </row>
        <row r="85">
          <cell r="A85">
            <v>299</v>
          </cell>
          <cell r="B85">
            <v>8708024</v>
          </cell>
          <cell r="C85" t="str">
            <v>Correa para Escopeta Galón Ancho</v>
          </cell>
          <cell r="F85" t="str">
            <v xml:space="preserve">Correa regulable de 2 puntos, elaborado en pliamida con enganches de cuero. Reforzado con remaches. </v>
          </cell>
          <cell r="G85">
            <v>0</v>
          </cell>
          <cell r="H85" t="str">
            <v>Equipamientos</v>
          </cell>
          <cell r="I85" t="str">
            <v>Correas y tirantes</v>
          </cell>
          <cell r="K85" t="str">
            <v>Infantería,Motorizada,Grupos Especiales,Tácticos</v>
          </cell>
          <cell r="L85">
            <v>1569.69</v>
          </cell>
          <cell r="M85" t="str">
            <v>http://rerda.com/img/p/1/2/2/9/1229.jpg,http://rerda.com/img/p/1/2/3/0/1230.jpg,http://rerda.com/img/p/1/2/3/1/1231.jpg,http://rerda.com/img/p/1/2/3/2/1232.jpg</v>
          </cell>
          <cell r="N85">
            <v>5</v>
          </cell>
          <cell r="O85">
            <v>5</v>
          </cell>
          <cell r="P85">
            <v>5</v>
          </cell>
          <cell r="Q85">
            <v>5</v>
          </cell>
          <cell r="R85">
            <v>0.1</v>
          </cell>
          <cell r="S85" t="str">
            <v/>
          </cell>
          <cell r="T85" t="str">
            <v/>
          </cell>
          <cell r="U85" t="str">
            <v/>
          </cell>
          <cell r="V85" t="str">
            <v>Poliamida y enganches de Cuero</v>
          </cell>
          <cell r="W85" t="str">
            <v/>
          </cell>
          <cell r="X85" t="str">
            <v/>
          </cell>
          <cell r="Y85" t="str">
            <v>50 mm</v>
          </cell>
          <cell r="Z85" t="str">
            <v>2 mm</v>
          </cell>
          <cell r="AA85" t="str">
            <v/>
          </cell>
          <cell r="AB85" t="str">
            <v/>
          </cell>
          <cell r="AC85" t="str">
            <v/>
          </cell>
          <cell r="AD85" t="str">
            <v/>
          </cell>
          <cell r="AE85" t="str">
            <v/>
          </cell>
          <cell r="AF85" t="str">
            <v/>
          </cell>
          <cell r="AG85" t="str">
            <v/>
          </cell>
          <cell r="AH85" t="str">
            <v/>
          </cell>
          <cell r="AI85" t="str">
            <v/>
          </cell>
          <cell r="AJ85" t="str">
            <v/>
          </cell>
          <cell r="AK85" t="str">
            <v/>
          </cell>
          <cell r="AL85" t="str">
            <v/>
          </cell>
          <cell r="AM85" t="str">
            <v/>
          </cell>
          <cell r="AN85" t="str">
            <v/>
          </cell>
          <cell r="AO85" t="str">
            <v/>
          </cell>
          <cell r="AP85" t="str">
            <v/>
          </cell>
          <cell r="AQ85" t="str">
            <v/>
          </cell>
        </row>
        <row r="86">
          <cell r="A86">
            <v>1160</v>
          </cell>
          <cell r="B86">
            <v>8708639</v>
          </cell>
          <cell r="C86" t="str">
            <v>Correa táctica militar De 2 Puntos Tipo Bungee</v>
          </cell>
          <cell r="F86" t="str">
            <v>Correa táctica militar de 2 puntos tipo bungee.</v>
          </cell>
          <cell r="G86" t="str">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ell>
          <cell r="H86" t="str">
            <v>Equipamientos</v>
          </cell>
          <cell r="I86" t="str">
            <v>Correas y tirantes</v>
          </cell>
          <cell r="K86">
            <v>0</v>
          </cell>
          <cell r="L86">
            <v>1069.2</v>
          </cell>
          <cell r="M86" t="str">
            <v>http://rerda.com/img/p/6/1/9/0/6190.jpg,http://rerda.com/img/p/6/1/9/1/6191.jpg</v>
          </cell>
          <cell r="N86">
            <v>30</v>
          </cell>
          <cell r="O86">
            <v>5</v>
          </cell>
          <cell r="P86">
            <v>5</v>
          </cell>
          <cell r="Q86">
            <v>5</v>
          </cell>
          <cell r="R86">
            <v>0.1</v>
          </cell>
          <cell r="S86" t="str">
            <v/>
          </cell>
          <cell r="T86" t="str">
            <v/>
          </cell>
          <cell r="U86" t="str">
            <v/>
          </cell>
          <cell r="V86" t="str">
            <v/>
          </cell>
          <cell r="W86" t="str">
            <v/>
          </cell>
          <cell r="X86" t="str">
            <v/>
          </cell>
          <cell r="Y86" t="str">
            <v/>
          </cell>
          <cell r="Z86" t="str">
            <v/>
          </cell>
          <cell r="AA86" t="str">
            <v/>
          </cell>
          <cell r="AB86" t="str">
            <v/>
          </cell>
          <cell r="AC86" t="str">
            <v/>
          </cell>
          <cell r="AD86" t="str">
            <v/>
          </cell>
          <cell r="AE86" t="str">
            <v/>
          </cell>
          <cell r="AF86" t="str">
            <v/>
          </cell>
          <cell r="AG86" t="str">
            <v/>
          </cell>
          <cell r="AH86" t="str">
            <v/>
          </cell>
          <cell r="AI86" t="str">
            <v/>
          </cell>
          <cell r="AJ86" t="str">
            <v/>
          </cell>
          <cell r="AK86" t="str">
            <v/>
          </cell>
          <cell r="AL86" t="str">
            <v/>
          </cell>
          <cell r="AM86" t="str">
            <v/>
          </cell>
          <cell r="AN86" t="str">
            <v/>
          </cell>
          <cell r="AO86" t="str">
            <v/>
          </cell>
          <cell r="AP86" t="str">
            <v/>
          </cell>
          <cell r="AQ86" t="str">
            <v/>
          </cell>
        </row>
        <row r="87">
          <cell r="A87">
            <v>411</v>
          </cell>
          <cell r="B87">
            <v>8508132</v>
          </cell>
          <cell r="C87" t="str">
            <v>Crema para calzado de Cuero y Nobuck Engrasado Dux</v>
          </cell>
          <cell r="F87" t="str">
            <v xml:space="preserve">Producto incoloro formulado para mantenimiento de cuero y nobuck engrasados. Esponja aplicadora. Pote de 60 cm&lt;sup&gt;3&lt;/sup&gt;.  Marca : Dux Oro. </v>
          </cell>
          <cell r="G87" t="str">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ell>
          <cell r="H87" t="str">
            <v>Calzado</v>
          </cell>
          <cell r="I87" t="str">
            <v>Accesorios</v>
          </cell>
          <cell r="K87" t="str">
            <v>Calzado,Crema Borceguí,Pomada,Crema,Lustre,Lustrar</v>
          </cell>
          <cell r="L87">
            <v>361.86</v>
          </cell>
          <cell r="M87" t="str">
            <v>http://rerda.com/img/p/1/5/8/1/1581.jpg,http://rerda.com/img/p/1/5/8/2/1582.jpg</v>
          </cell>
          <cell r="N87">
            <v>1</v>
          </cell>
          <cell r="O87">
            <v>5</v>
          </cell>
          <cell r="P87">
            <v>5</v>
          </cell>
          <cell r="Q87">
            <v>5</v>
          </cell>
          <cell r="R87">
            <v>0.1</v>
          </cell>
          <cell r="S87" t="str">
            <v/>
          </cell>
          <cell r="T87" t="str">
            <v>Dux Oro</v>
          </cell>
          <cell r="U87" t="str">
            <v/>
          </cell>
          <cell r="V87" t="str">
            <v>Crema para Cuero y NobucK</v>
          </cell>
          <cell r="W87" t="str">
            <v/>
          </cell>
          <cell r="X87" t="str">
            <v>7 cm</v>
          </cell>
          <cell r="Y87" t="str">
            <v>6.7 cm</v>
          </cell>
          <cell r="Z87" t="str">
            <v>6.7 cm</v>
          </cell>
          <cell r="AA87" t="str">
            <v/>
          </cell>
          <cell r="AB87" t="str">
            <v/>
          </cell>
          <cell r="AC87" t="str">
            <v/>
          </cell>
          <cell r="AD87" t="str">
            <v/>
          </cell>
          <cell r="AE87" t="str">
            <v/>
          </cell>
          <cell r="AF87" t="str">
            <v/>
          </cell>
          <cell r="AG87" t="str">
            <v/>
          </cell>
          <cell r="AH87" t="str">
            <v/>
          </cell>
          <cell r="AI87" t="str">
            <v/>
          </cell>
          <cell r="AJ87" t="str">
            <v/>
          </cell>
          <cell r="AK87" t="str">
            <v/>
          </cell>
          <cell r="AL87" t="str">
            <v/>
          </cell>
          <cell r="AM87" t="str">
            <v/>
          </cell>
          <cell r="AN87" t="str">
            <v/>
          </cell>
          <cell r="AO87" t="str">
            <v/>
          </cell>
          <cell r="AP87" t="str">
            <v/>
          </cell>
          <cell r="AQ87" t="str">
            <v/>
          </cell>
        </row>
        <row r="88">
          <cell r="A88">
            <v>360</v>
          </cell>
          <cell r="B88">
            <v>7707545</v>
          </cell>
          <cell r="C88" t="str">
            <v>Crisol Metálico Liceo Militar General Espejo</v>
          </cell>
          <cell r="F88" t="str">
            <v>Prendedor metálico dorado con las siglas del G.E." del Liceo Militar General Espejo, sobre base esmaltada azul. Con 2 (dos) alambres para prenda. "</v>
          </cell>
          <cell r="G88" t="str">
            <v xml:space="preserve">Uso ideal para la chaquetilla y uniforme de salida. </v>
          </cell>
          <cell r="H88" t="str">
            <v>Atributos</v>
          </cell>
          <cell r="I88" t="str">
            <v>Metálicos</v>
          </cell>
          <cell r="J88" t="str">
            <v>Insignias</v>
          </cell>
          <cell r="K88" t="str">
            <v>LMGE,L.M.G.E.,Liceo,Militar,Prendedor,Crisol</v>
          </cell>
          <cell r="L88">
            <v>199.99</v>
          </cell>
          <cell r="M88" t="str">
            <v>http://rerda.com/img/p/3/9/3/0/3930.jpg</v>
          </cell>
          <cell r="N88">
            <v>0</v>
          </cell>
          <cell r="O88">
            <v>5</v>
          </cell>
          <cell r="P88">
            <v>5</v>
          </cell>
          <cell r="Q88">
            <v>5</v>
          </cell>
          <cell r="R88">
            <v>0.1</v>
          </cell>
          <cell r="S88" t="str">
            <v/>
          </cell>
          <cell r="T88" t="str">
            <v>Crisol LMGe</v>
          </cell>
          <cell r="U88" t="str">
            <v/>
          </cell>
          <cell r="V88" t="str">
            <v>Metal</v>
          </cell>
          <cell r="W88" t="str">
            <v>Con 2 alambres</v>
          </cell>
          <cell r="X88" t="str">
            <v>1.9 cm</v>
          </cell>
          <cell r="Y88" t="str">
            <v>1.9 cm</v>
          </cell>
          <cell r="Z88" t="str">
            <v/>
          </cell>
          <cell r="AA88" t="str">
            <v/>
          </cell>
          <cell r="AB88" t="str">
            <v/>
          </cell>
          <cell r="AC88" t="str">
            <v/>
          </cell>
          <cell r="AD88" t="str">
            <v/>
          </cell>
          <cell r="AE88" t="str">
            <v/>
          </cell>
          <cell r="AF88" t="str">
            <v/>
          </cell>
          <cell r="AG88" t="str">
            <v/>
          </cell>
          <cell r="AH88" t="str">
            <v/>
          </cell>
          <cell r="AI88" t="str">
            <v/>
          </cell>
          <cell r="AJ88" t="str">
            <v/>
          </cell>
          <cell r="AK88" t="str">
            <v/>
          </cell>
          <cell r="AL88" t="str">
            <v/>
          </cell>
          <cell r="AM88" t="str">
            <v/>
          </cell>
          <cell r="AN88" t="str">
            <v/>
          </cell>
          <cell r="AO88" t="str">
            <v/>
          </cell>
          <cell r="AP88" t="str">
            <v/>
          </cell>
          <cell r="AQ88" t="str">
            <v/>
          </cell>
        </row>
        <row r="89">
          <cell r="A89">
            <v>404</v>
          </cell>
          <cell r="B89">
            <v>8521100</v>
          </cell>
          <cell r="C89" t="str">
            <v>Cuchillo Columbia 5548A con Funda Rígida</v>
          </cell>
          <cell r="F89" t="str">
            <v>Cuchillo táctico con serrucho en la sección superior de la hoja y mango antideslizante.</v>
          </cell>
          <cell r="G89" t="str">
            <v>Funda con sección de poliamida para el cinturón y extremo de plástico con ojales para una disposición rígida.</v>
          </cell>
          <cell r="H89" t="str">
            <v>Accesorios</v>
          </cell>
          <cell r="I89" t="str">
            <v>Cuchillos y navajas</v>
          </cell>
          <cell r="K89" t="str">
            <v>Cuchillo,Con Funda Rígida</v>
          </cell>
          <cell r="L89">
            <v>1300</v>
          </cell>
          <cell r="M89" t="str">
            <v>http://rerda.com/img/p/1/5/5/8/1558.jpg,http://rerda.com/img/p/1/5/5/9/1559.jpg,http://rerda.com/img/p/1/5/6/0/1560.jpg,http://rerda.com/img/p/1/5/6/1/1561.jpg,http://rerda.com/img/p/1/5/6/2/1562.jpg</v>
          </cell>
          <cell r="N89">
            <v>0</v>
          </cell>
          <cell r="O89">
            <v>5</v>
          </cell>
          <cell r="P89">
            <v>5</v>
          </cell>
          <cell r="Q89">
            <v>5</v>
          </cell>
          <cell r="R89">
            <v>0.1</v>
          </cell>
          <cell r="S89" t="str">
            <v/>
          </cell>
          <cell r="T89" t="str">
            <v/>
          </cell>
          <cell r="U89" t="str">
            <v/>
          </cell>
          <cell r="V89" t="str">
            <v>Acero Inoxidable</v>
          </cell>
          <cell r="W89" t="str">
            <v>Con Funda Rígida</v>
          </cell>
          <cell r="X89" t="str">
            <v>30 cm</v>
          </cell>
          <cell r="Y89" t="str">
            <v>5.5 cm</v>
          </cell>
          <cell r="Z89" t="str">
            <v>2.6 cm</v>
          </cell>
          <cell r="AA89" t="str">
            <v/>
          </cell>
          <cell r="AB89" t="str">
            <v/>
          </cell>
          <cell r="AC89" t="str">
            <v/>
          </cell>
          <cell r="AD89" t="str">
            <v/>
          </cell>
          <cell r="AE89" t="str">
            <v/>
          </cell>
          <cell r="AF89" t="str">
            <v/>
          </cell>
          <cell r="AG89" t="str">
            <v/>
          </cell>
          <cell r="AH89" t="str">
            <v/>
          </cell>
          <cell r="AI89" t="str">
            <v/>
          </cell>
          <cell r="AJ89" t="str">
            <v/>
          </cell>
          <cell r="AK89" t="str">
            <v/>
          </cell>
          <cell r="AL89" t="str">
            <v/>
          </cell>
          <cell r="AM89" t="str">
            <v/>
          </cell>
          <cell r="AN89" t="str">
            <v/>
          </cell>
          <cell r="AO89" t="str">
            <v/>
          </cell>
          <cell r="AP89" t="str">
            <v/>
          </cell>
          <cell r="AQ89" t="str">
            <v/>
          </cell>
        </row>
        <row r="90">
          <cell r="A90">
            <v>403</v>
          </cell>
          <cell r="B90">
            <v>8521013</v>
          </cell>
          <cell r="C90" t="str">
            <v>Cuchillo Columbia con Funda XFA051</v>
          </cell>
          <cell r="F90" t="str">
            <v xml:space="preserve">Cuchillo Columbia XVA051 con mango redondo y puntero de acero en la base. Serrucho en la parte superior de la hoja. </v>
          </cell>
          <cell r="G90" t="str">
            <v xml:space="preserve">Mango recubierto en goma antideslizante. Funda de poliamida con pasacinto y seguro de abrojo (velcro) remachado. </v>
          </cell>
          <cell r="H90" t="str">
            <v>Accesorios</v>
          </cell>
          <cell r="I90" t="str">
            <v>Cuchillos y navajas</v>
          </cell>
          <cell r="K90" t="str">
            <v>Cuchillo,Táctico,Puntero,Funda Poliamida</v>
          </cell>
          <cell r="L90">
            <v>1062.55</v>
          </cell>
          <cell r="M90" t="str">
            <v>http://rerda.com/img/p/3/7/5/2/3752.jpg,http://rerda.com/img/p/1/5/5/7/1557.jpg</v>
          </cell>
          <cell r="N90">
            <v>0</v>
          </cell>
          <cell r="O90">
            <v>5</v>
          </cell>
          <cell r="P90">
            <v>5</v>
          </cell>
          <cell r="Q90">
            <v>5</v>
          </cell>
          <cell r="R90">
            <v>0.1</v>
          </cell>
          <cell r="S90" t="str">
            <v/>
          </cell>
          <cell r="T90" t="str">
            <v/>
          </cell>
          <cell r="U90" t="str">
            <v/>
          </cell>
          <cell r="V90" t="str">
            <v>Acero Inoxidable</v>
          </cell>
          <cell r="W90" t="str">
            <v>Con Funda de Poliamida y Puntero de Acero</v>
          </cell>
          <cell r="X90" t="str">
            <v>24 cm</v>
          </cell>
          <cell r="Y90" t="str">
            <v>6 cm</v>
          </cell>
          <cell r="Z90" t="str">
            <v>2.7 cm</v>
          </cell>
          <cell r="AA90" t="str">
            <v/>
          </cell>
          <cell r="AB90" t="str">
            <v/>
          </cell>
          <cell r="AC90" t="str">
            <v/>
          </cell>
          <cell r="AD90" t="str">
            <v/>
          </cell>
          <cell r="AE90" t="str">
            <v/>
          </cell>
          <cell r="AF90" t="str">
            <v/>
          </cell>
          <cell r="AG90" t="str">
            <v/>
          </cell>
          <cell r="AH90" t="str">
            <v/>
          </cell>
          <cell r="AI90" t="str">
            <v/>
          </cell>
          <cell r="AJ90" t="str">
            <v/>
          </cell>
          <cell r="AK90" t="str">
            <v/>
          </cell>
          <cell r="AL90" t="str">
            <v/>
          </cell>
          <cell r="AM90" t="str">
            <v/>
          </cell>
          <cell r="AN90" t="str">
            <v/>
          </cell>
          <cell r="AO90" t="str">
            <v/>
          </cell>
          <cell r="AP90" t="str">
            <v/>
          </cell>
          <cell r="AQ90" t="str">
            <v/>
          </cell>
        </row>
        <row r="91">
          <cell r="A91">
            <v>1077</v>
          </cell>
          <cell r="B91">
            <v>8520162</v>
          </cell>
          <cell r="C91" t="str">
            <v>Cuchillo Navaja Camuflada Militar Táctica Rompe Cristales</v>
          </cell>
          <cell r="F91" t="str">
            <v xml:space="preserve">Cuchillo Navaja camuflada Militar táctica, de punta caída, con rompevidrio, marca Mastiff, modelo DA161.  </v>
          </cell>
          <cell r="G91" t="str">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ell>
          <cell r="H91" t="str">
            <v>Accesorios</v>
          </cell>
          <cell r="I91" t="str">
            <v>Cuchillos y navajas</v>
          </cell>
          <cell r="K91">
            <v>0</v>
          </cell>
          <cell r="L91">
            <v>1404</v>
          </cell>
          <cell r="M91" t="str">
            <v>http://rerda.com/img/p/5/2/6/3/5263.jpg,http://rerda.com/img/p/5/2/6/0/5260.jpg,http://rerda.com/img/p/5/2/6/1/5261.jpg,http://rerda.com/img/p/5/2/6/2/5262.jpg</v>
          </cell>
          <cell r="N91">
            <v>34</v>
          </cell>
          <cell r="O91">
            <v>5</v>
          </cell>
          <cell r="P91">
            <v>5</v>
          </cell>
          <cell r="Q91">
            <v>5</v>
          </cell>
          <cell r="R91">
            <v>0.1</v>
          </cell>
          <cell r="S91" t="str">
            <v/>
          </cell>
          <cell r="T91" t="str">
            <v/>
          </cell>
          <cell r="U91" t="str">
            <v/>
          </cell>
          <cell r="V91" t="str">
            <v/>
          </cell>
          <cell r="W91" t="str">
            <v/>
          </cell>
          <cell r="X91" t="str">
            <v/>
          </cell>
          <cell r="Y91" t="str">
            <v/>
          </cell>
          <cell r="Z91" t="str">
            <v/>
          </cell>
          <cell r="AA91" t="str">
            <v/>
          </cell>
          <cell r="AB91" t="str">
            <v/>
          </cell>
          <cell r="AC91" t="str">
            <v/>
          </cell>
          <cell r="AD91" t="str">
            <v/>
          </cell>
          <cell r="AE91" t="str">
            <v/>
          </cell>
          <cell r="AF91" t="str">
            <v/>
          </cell>
          <cell r="AG91" t="str">
            <v/>
          </cell>
          <cell r="AH91" t="str">
            <v/>
          </cell>
          <cell r="AI91" t="str">
            <v/>
          </cell>
          <cell r="AJ91" t="str">
            <v/>
          </cell>
          <cell r="AK91" t="str">
            <v/>
          </cell>
          <cell r="AL91" t="str">
            <v/>
          </cell>
          <cell r="AM91" t="str">
            <v/>
          </cell>
          <cell r="AN91" t="str">
            <v/>
          </cell>
          <cell r="AO91" t="str">
            <v/>
          </cell>
          <cell r="AP91" t="str">
            <v/>
          </cell>
          <cell r="AQ91" t="str">
            <v/>
          </cell>
        </row>
        <row r="92">
          <cell r="A92">
            <v>1076</v>
          </cell>
          <cell r="B92">
            <v>8520230</v>
          </cell>
          <cell r="C92" t="str">
            <v>Cuchillo Navaja Mariposa Metálico</v>
          </cell>
          <cell r="F92" t="str">
            <v>Navaja mariposa plateada</v>
          </cell>
          <cell r="G92" t="str">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ell>
          <cell r="H92" t="str">
            <v>Accesorios</v>
          </cell>
          <cell r="I92" t="str">
            <v>Cuchillos y navajas</v>
          </cell>
          <cell r="K92">
            <v>0</v>
          </cell>
          <cell r="L92">
            <v>756</v>
          </cell>
          <cell r="M92" t="str">
            <v>http://rerda.com/img/p/5/2/5/7/5257.jpg,http://rerda.com/img/p/5/2/5/8/5258.jpg,http://rerda.com/img/p/5/2/5/9/5259.jpg</v>
          </cell>
          <cell r="N92">
            <v>26</v>
          </cell>
          <cell r="O92">
            <v>5</v>
          </cell>
          <cell r="P92">
            <v>5</v>
          </cell>
          <cell r="Q92">
            <v>5</v>
          </cell>
          <cell r="R92">
            <v>0.1</v>
          </cell>
          <cell r="S92" t="str">
            <v/>
          </cell>
          <cell r="T92" t="str">
            <v/>
          </cell>
          <cell r="U92" t="str">
            <v/>
          </cell>
          <cell r="V92" t="str">
            <v/>
          </cell>
          <cell r="W92" t="str">
            <v/>
          </cell>
          <cell r="X92" t="str">
            <v/>
          </cell>
          <cell r="Y92" t="str">
            <v/>
          </cell>
          <cell r="Z92" t="str">
            <v/>
          </cell>
          <cell r="AA92" t="str">
            <v/>
          </cell>
          <cell r="AB92" t="str">
            <v/>
          </cell>
          <cell r="AC92" t="str">
            <v/>
          </cell>
          <cell r="AD92" t="str">
            <v/>
          </cell>
          <cell r="AE92" t="str">
            <v/>
          </cell>
          <cell r="AF92" t="str">
            <v/>
          </cell>
          <cell r="AG92" t="str">
            <v/>
          </cell>
          <cell r="AH92" t="str">
            <v/>
          </cell>
          <cell r="AI92" t="str">
            <v/>
          </cell>
          <cell r="AJ92" t="str">
            <v/>
          </cell>
          <cell r="AK92" t="str">
            <v/>
          </cell>
          <cell r="AL92" t="str">
            <v/>
          </cell>
          <cell r="AM92" t="str">
            <v/>
          </cell>
          <cell r="AN92" t="str">
            <v/>
          </cell>
          <cell r="AO92" t="str">
            <v/>
          </cell>
          <cell r="AP92" t="str">
            <v/>
          </cell>
          <cell r="AQ92" t="str">
            <v/>
          </cell>
        </row>
        <row r="93">
          <cell r="A93">
            <v>560</v>
          </cell>
          <cell r="B93">
            <v>8521458</v>
          </cell>
          <cell r="C93" t="str">
            <v>Cuchillo Navaja NF5458</v>
          </cell>
          <cell r="F93" t="str">
            <v>Cuchillo tipo navaja con doble filo, balanceada. Mango envuelto en cordel paracord.</v>
          </cell>
          <cell r="G93" t="str">
            <v>Cuenta con un estucho de poliamida/cordura para poder sujetar en la pierna o en otro soporte.</v>
          </cell>
          <cell r="H93" t="str">
            <v>Accesorios</v>
          </cell>
          <cell r="I93" t="str">
            <v>Cuchillos y navajas</v>
          </cell>
          <cell r="K93" t="str">
            <v>Poliamida,Cuchillo,Navaja,Supervivencia,Paracord,Táctico,Cordura,Daga</v>
          </cell>
          <cell r="L93">
            <v>472.31</v>
          </cell>
          <cell r="M93" t="str">
            <v>http://rerda.com/img/p/2/5/0/1/2501.jpg,http://rerda.com/img/p/2/5/0/2/2502.jpg,http://rerda.com/img/p/2/5/0/3/2503.jpg,http://rerda.com/img/p/2/5/0/4/2504.jpg</v>
          </cell>
          <cell r="N93">
            <v>0</v>
          </cell>
          <cell r="O93">
            <v>5</v>
          </cell>
          <cell r="P93">
            <v>5</v>
          </cell>
          <cell r="Q93">
            <v>5</v>
          </cell>
          <cell r="R93">
            <v>0.1</v>
          </cell>
          <cell r="S93" t="str">
            <v/>
          </cell>
          <cell r="T93" t="str">
            <v/>
          </cell>
          <cell r="U93" t="str">
            <v/>
          </cell>
          <cell r="V93" t="str">
            <v>Acero Inoxidable Templado</v>
          </cell>
          <cell r="W93" t="str">
            <v>NF5458</v>
          </cell>
          <cell r="X93" t="str">
            <v/>
          </cell>
          <cell r="Y93" t="str">
            <v>4 cm</v>
          </cell>
          <cell r="Z93" t="str">
            <v/>
          </cell>
          <cell r="AA93" t="str">
            <v/>
          </cell>
          <cell r="AB93" t="str">
            <v>26 cm</v>
          </cell>
          <cell r="AC93" t="str">
            <v/>
          </cell>
          <cell r="AD93" t="str">
            <v/>
          </cell>
          <cell r="AE93" t="str">
            <v/>
          </cell>
          <cell r="AF93" t="str">
            <v/>
          </cell>
          <cell r="AG93" t="str">
            <v/>
          </cell>
          <cell r="AH93" t="str">
            <v/>
          </cell>
          <cell r="AI93" t="str">
            <v/>
          </cell>
          <cell r="AJ93" t="str">
            <v/>
          </cell>
          <cell r="AK93" t="str">
            <v/>
          </cell>
          <cell r="AL93" t="str">
            <v/>
          </cell>
          <cell r="AM93" t="str">
            <v/>
          </cell>
          <cell r="AN93" t="str">
            <v/>
          </cell>
          <cell r="AO93" t="str">
            <v/>
          </cell>
          <cell r="AP93" t="str">
            <v/>
          </cell>
          <cell r="AQ93" t="str">
            <v/>
          </cell>
        </row>
        <row r="94">
          <cell r="A94">
            <v>1075</v>
          </cell>
          <cell r="B94">
            <v>8521036</v>
          </cell>
          <cell r="C94" t="str">
            <v>Cuchillo Táctico Camuflado Bosque</v>
          </cell>
          <cell r="F94" t="str">
            <v>Cuchillo táctico camuflado bosque</v>
          </cell>
          <cell r="G94" t="str">
            <v>Largo total abierto/extendido: 30 cm. Largo de la hoja: 15 cm. Largo del mango: 14,5 cm.  Hoja con filo tipo liso. Mango de polímero, también camuflado. Extremo del mango con un ajugero para colgar. Ideal para instrucción y operativos militares, supervivencia. Funda de poliamida.</v>
          </cell>
          <cell r="H94" t="str">
            <v>Accesorios</v>
          </cell>
          <cell r="I94" t="str">
            <v>Cuchillos y navajas</v>
          </cell>
          <cell r="K94">
            <v>0</v>
          </cell>
          <cell r="L94">
            <v>1404</v>
          </cell>
          <cell r="M94" t="str">
            <v>http://rerda.com/img/p/5/2/5/6/5256.jpg,http://rerda.com/img/p/5/2/5/5/5255.jpg,http://rerda.com/img/p/5/2/5/4/5254.jpg</v>
          </cell>
          <cell r="N94">
            <v>40</v>
          </cell>
          <cell r="O94">
            <v>5</v>
          </cell>
          <cell r="P94">
            <v>5</v>
          </cell>
          <cell r="Q94">
            <v>5</v>
          </cell>
          <cell r="R94">
            <v>0.1</v>
          </cell>
          <cell r="S94" t="str">
            <v/>
          </cell>
          <cell r="T94" t="str">
            <v/>
          </cell>
          <cell r="U94" t="str">
            <v/>
          </cell>
          <cell r="V94" t="str">
            <v/>
          </cell>
          <cell r="W94" t="str">
            <v/>
          </cell>
          <cell r="X94" t="str">
            <v/>
          </cell>
          <cell r="Y94" t="str">
            <v/>
          </cell>
          <cell r="Z94" t="str">
            <v/>
          </cell>
          <cell r="AA94" t="str">
            <v/>
          </cell>
          <cell r="AB94" t="str">
            <v/>
          </cell>
          <cell r="AC94" t="str">
            <v/>
          </cell>
          <cell r="AD94" t="str">
            <v/>
          </cell>
          <cell r="AE94" t="str">
            <v/>
          </cell>
          <cell r="AF94" t="str">
            <v/>
          </cell>
          <cell r="AG94" t="str">
            <v/>
          </cell>
          <cell r="AH94" t="str">
            <v/>
          </cell>
          <cell r="AI94" t="str">
            <v/>
          </cell>
          <cell r="AJ94" t="str">
            <v/>
          </cell>
          <cell r="AK94" t="str">
            <v/>
          </cell>
          <cell r="AL94" t="str">
            <v/>
          </cell>
          <cell r="AM94" t="str">
            <v/>
          </cell>
          <cell r="AN94" t="str">
            <v/>
          </cell>
          <cell r="AO94" t="str">
            <v/>
          </cell>
          <cell r="AP94" t="str">
            <v/>
          </cell>
          <cell r="AQ94" t="str">
            <v/>
          </cell>
        </row>
        <row r="95">
          <cell r="A95">
            <v>412</v>
          </cell>
          <cell r="B95">
            <v>8521102</v>
          </cell>
          <cell r="C95" t="str">
            <v>Cuchillo Táctico de Supervivencia con Brújula y Afilador</v>
          </cell>
          <cell r="F95" t="str">
            <v>Cuchillo táctico de supervivencia de acero con mango redondo, serrucho, afilador, estuche de ecocuero, brújula.</v>
          </cell>
          <cell r="G95" t="str">
            <v>Ideal para camping o maniobras tácticas. Tapa con brújula. Serrucho en la parte superior de la hoja del cuchillo. Cavidad para guardar cosas. Curita. Fósforos y raspador. Piedra para afilar. Funda de ecocuero con pasacinto y cavidad para piedra de afilar.</v>
          </cell>
          <cell r="H95" t="str">
            <v>Accesorios</v>
          </cell>
          <cell r="I95" t="str">
            <v>Cuchillos y navajas</v>
          </cell>
          <cell r="K95" t="str">
            <v>Cuchillo,Supervivencia,Brújula,Táctico</v>
          </cell>
          <cell r="L95">
            <v>1296</v>
          </cell>
          <cell r="M95" t="str">
            <v>http://rerda.com/img/p/2/1/8/7/2187.jpg,http://rerda.com/img/p/1/5/8/3/1583.jpg,http://rerda.com/img/p/1/5/8/4/1584.jpg,http://rerda.com/img/p/2/1/8/8/2188.jpg,http://rerda.com/img/p/2/1/8/9/2189.jpg,http://rerda.com/img/p/2/1/9/0/2190.jpg,http://rerda.com/img/p/2/1/9/1/2191.jpg</v>
          </cell>
          <cell r="N95">
            <v>16</v>
          </cell>
          <cell r="O95">
            <v>5</v>
          </cell>
          <cell r="P95">
            <v>5</v>
          </cell>
          <cell r="Q95">
            <v>5</v>
          </cell>
          <cell r="R95">
            <v>0.1</v>
          </cell>
          <cell r="S95" t="str">
            <v/>
          </cell>
          <cell r="T95" t="str">
            <v/>
          </cell>
          <cell r="U95" t="str">
            <v/>
          </cell>
          <cell r="V95" t="str">
            <v>Acero Inoxidable</v>
          </cell>
          <cell r="W95" t="str">
            <v>Táctico y Supervivencia</v>
          </cell>
          <cell r="X95" t="str">
            <v>24 cm</v>
          </cell>
          <cell r="Y95" t="str">
            <v>5.7 cm</v>
          </cell>
          <cell r="Z95" t="str">
            <v>3 cm</v>
          </cell>
          <cell r="AA95" t="str">
            <v/>
          </cell>
          <cell r="AB95" t="str">
            <v/>
          </cell>
          <cell r="AC95" t="str">
            <v/>
          </cell>
          <cell r="AD95" t="str">
            <v/>
          </cell>
          <cell r="AE95" t="str">
            <v/>
          </cell>
          <cell r="AF95" t="str">
            <v/>
          </cell>
          <cell r="AG95" t="str">
            <v/>
          </cell>
          <cell r="AH95" t="str">
            <v/>
          </cell>
          <cell r="AI95" t="str">
            <v/>
          </cell>
          <cell r="AJ95" t="str">
            <v/>
          </cell>
          <cell r="AK95" t="str">
            <v/>
          </cell>
          <cell r="AL95" t="str">
            <v/>
          </cell>
          <cell r="AM95" t="str">
            <v/>
          </cell>
          <cell r="AN95" t="str">
            <v/>
          </cell>
          <cell r="AO95" t="str">
            <v/>
          </cell>
          <cell r="AP95" t="str">
            <v/>
          </cell>
          <cell r="AQ95" t="str">
            <v/>
          </cell>
        </row>
        <row r="96">
          <cell r="A96">
            <v>1073</v>
          </cell>
          <cell r="B96">
            <v>8521014</v>
          </cell>
          <cell r="C96" t="str">
            <v>Cuchillo Táctico Grande Bayoneta Militar</v>
          </cell>
          <cell r="F96" t="str">
            <v xml:space="preserve">Chuchillo táctico para usar como bayoneta, modelo TK0638382.   ACLARACIÓN:   El cuchillo no coincide con la foto. Es todo dentado el borde superior. </v>
          </cell>
          <cell r="G96" t="str">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ell>
          <cell r="H96" t="str">
            <v>Accesorios</v>
          </cell>
          <cell r="I96" t="str">
            <v>Cuchillos y navajas</v>
          </cell>
          <cell r="K96">
            <v>0</v>
          </cell>
          <cell r="L96">
            <v>3456</v>
          </cell>
          <cell r="M96" t="str">
            <v>http://rerda.com/img/p/5/2/4/7/5247.jpg,http://rerda.com/img/p/5/2/5/0/5250.jpg,http://rerda.com/img/p/5/2/4/9/5249.jpg,http://rerda.com/img/p/5/2/4/8/5248.jpg</v>
          </cell>
          <cell r="N96">
            <v>56</v>
          </cell>
          <cell r="O96">
            <v>5</v>
          </cell>
          <cell r="P96">
            <v>5</v>
          </cell>
          <cell r="Q96">
            <v>5</v>
          </cell>
          <cell r="R96">
            <v>0.1</v>
          </cell>
          <cell r="S96" t="str">
            <v/>
          </cell>
          <cell r="T96" t="str">
            <v/>
          </cell>
          <cell r="U96" t="str">
            <v/>
          </cell>
          <cell r="V96" t="str">
            <v/>
          </cell>
          <cell r="W96" t="str">
            <v/>
          </cell>
          <cell r="X96" t="str">
            <v/>
          </cell>
          <cell r="Y96" t="str">
            <v/>
          </cell>
          <cell r="Z96" t="str">
            <v/>
          </cell>
          <cell r="AA96" t="str">
            <v/>
          </cell>
          <cell r="AB96" t="str">
            <v/>
          </cell>
          <cell r="AC96" t="str">
            <v/>
          </cell>
          <cell r="AD96" t="str">
            <v/>
          </cell>
          <cell r="AE96" t="str">
            <v/>
          </cell>
          <cell r="AF96" t="str">
            <v/>
          </cell>
          <cell r="AG96" t="str">
            <v/>
          </cell>
          <cell r="AH96" t="str">
            <v/>
          </cell>
          <cell r="AI96" t="str">
            <v/>
          </cell>
          <cell r="AJ96" t="str">
            <v/>
          </cell>
          <cell r="AK96" t="str">
            <v/>
          </cell>
          <cell r="AL96" t="str">
            <v/>
          </cell>
          <cell r="AM96" t="str">
            <v/>
          </cell>
          <cell r="AN96" t="str">
            <v/>
          </cell>
          <cell r="AO96" t="str">
            <v/>
          </cell>
          <cell r="AP96" t="str">
            <v/>
          </cell>
          <cell r="AQ96" t="str">
            <v/>
          </cell>
        </row>
        <row r="97">
          <cell r="A97">
            <v>1074</v>
          </cell>
          <cell r="B97">
            <v>8521063</v>
          </cell>
          <cell r="C97" t="str">
            <v>Cuchillo Táctico Kerambit Funda Rígida Karambit Garra</v>
          </cell>
          <cell r="F97" t="str">
            <v>Cuchillo Karambit .  Material:  acero inoxidable de alta calidad y mango de ABS y funda dura de ABS. Hoja: inoxidable, portátil y afilada.</v>
          </cell>
          <cell r="G97" t="str">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ell>
          <cell r="H97" t="str">
            <v>Accesorios</v>
          </cell>
          <cell r="I97" t="str">
            <v>Cuchillos y navajas</v>
          </cell>
          <cell r="K97">
            <v>0</v>
          </cell>
          <cell r="L97">
            <v>800</v>
          </cell>
          <cell r="M97" t="str">
            <v>http://rerda.com/img/p/5/2/5/2/5252.jpg,http://rerda.com/img/p/5/2/5/1/5251.jpg,http://rerda.com/img/p/5/2/5/3/5253.jpg</v>
          </cell>
          <cell r="N97">
            <v>9</v>
          </cell>
          <cell r="O97">
            <v>5</v>
          </cell>
          <cell r="P97">
            <v>5</v>
          </cell>
          <cell r="Q97">
            <v>5</v>
          </cell>
          <cell r="R97">
            <v>0.1</v>
          </cell>
          <cell r="S97" t="str">
            <v/>
          </cell>
          <cell r="T97" t="str">
            <v/>
          </cell>
          <cell r="U97" t="str">
            <v/>
          </cell>
          <cell r="V97" t="str">
            <v/>
          </cell>
          <cell r="W97" t="str">
            <v/>
          </cell>
          <cell r="X97" t="str">
            <v/>
          </cell>
          <cell r="Y97" t="str">
            <v/>
          </cell>
          <cell r="Z97" t="str">
            <v/>
          </cell>
          <cell r="AA97" t="str">
            <v/>
          </cell>
          <cell r="AB97" t="str">
            <v/>
          </cell>
          <cell r="AC97" t="str">
            <v/>
          </cell>
          <cell r="AD97" t="str">
            <v/>
          </cell>
          <cell r="AE97" t="str">
            <v/>
          </cell>
          <cell r="AF97" t="str">
            <v/>
          </cell>
          <cell r="AG97" t="str">
            <v/>
          </cell>
          <cell r="AH97" t="str">
            <v/>
          </cell>
          <cell r="AI97" t="str">
            <v/>
          </cell>
          <cell r="AJ97" t="str">
            <v/>
          </cell>
          <cell r="AK97" t="str">
            <v/>
          </cell>
          <cell r="AL97" t="str">
            <v/>
          </cell>
          <cell r="AM97" t="str">
            <v/>
          </cell>
          <cell r="AN97" t="str">
            <v/>
          </cell>
          <cell r="AO97" t="str">
            <v/>
          </cell>
          <cell r="AP97" t="str">
            <v/>
          </cell>
          <cell r="AQ97" t="str">
            <v/>
          </cell>
        </row>
        <row r="98">
          <cell r="A98">
            <v>465</v>
          </cell>
          <cell r="B98">
            <v>8509729</v>
          </cell>
          <cell r="C98" t="str">
            <v>Dragona Dorada</v>
          </cell>
          <cell r="F98" t="str">
            <v>Dragona dorada para el sable, cuidadósamente confeccionada para el uniforme de salida.</v>
          </cell>
          <cell r="G98">
            <v>0</v>
          </cell>
          <cell r="H98" t="str">
            <v>Atributos</v>
          </cell>
          <cell r="I98" t="str">
            <v>Dragonas</v>
          </cell>
          <cell r="K98" t="str">
            <v>Gala,Sable,Dorada,Uniforme de Salida,Dragona</v>
          </cell>
          <cell r="L98">
            <v>1960.19</v>
          </cell>
          <cell r="M98" t="str">
            <v>http://rerda.com/img/p/1/9/2/3/1923.jpg,http://rerda.com/img/p/1/9/2/4/1924.jpg</v>
          </cell>
          <cell r="N98">
            <v>28</v>
          </cell>
          <cell r="O98">
            <v>5</v>
          </cell>
          <cell r="P98">
            <v>5</v>
          </cell>
          <cell r="Q98">
            <v>5</v>
          </cell>
          <cell r="R98">
            <v>0.1</v>
          </cell>
          <cell r="S98" t="str">
            <v/>
          </cell>
          <cell r="T98" t="str">
            <v/>
          </cell>
          <cell r="U98" t="str">
            <v/>
          </cell>
          <cell r="V98" t="str">
            <v>Alambrillo Dorado</v>
          </cell>
          <cell r="W98" t="str">
            <v/>
          </cell>
          <cell r="X98" t="str">
            <v/>
          </cell>
          <cell r="Y98" t="str">
            <v/>
          </cell>
          <cell r="Z98" t="str">
            <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t="str">
            <v/>
          </cell>
          <cell r="AN98" t="str">
            <v/>
          </cell>
          <cell r="AO98" t="str">
            <v/>
          </cell>
          <cell r="AP98" t="str">
            <v/>
          </cell>
          <cell r="AQ98" t="str">
            <v/>
          </cell>
        </row>
        <row r="99">
          <cell r="A99">
            <v>134</v>
          </cell>
          <cell r="B99">
            <v>7709021</v>
          </cell>
          <cell r="C99" t="str">
            <v>Escudo Boina Grupo Especial de Operaciones Penitenciarias Mendoza</v>
          </cell>
          <cell r="F99" t="str">
            <v>G.E.O.P.</v>
          </cell>
          <cell r="G99">
            <v>0</v>
          </cell>
          <cell r="H99" t="str">
            <v>Atributos</v>
          </cell>
          <cell r="I99" t="str">
            <v>Escudos de Boina</v>
          </cell>
          <cell r="K99" t="str">
            <v>Policía,Penitenciaría,GEOP</v>
          </cell>
          <cell r="L99">
            <v>206.64</v>
          </cell>
          <cell r="M99" t="str">
            <v>http://rerda.com/img/p/6/4/8/648.jpg</v>
          </cell>
          <cell r="N99">
            <v>1</v>
          </cell>
          <cell r="O99">
            <v>5</v>
          </cell>
          <cell r="P99">
            <v>5</v>
          </cell>
          <cell r="Q99">
            <v>5</v>
          </cell>
          <cell r="R99">
            <v>0.1</v>
          </cell>
          <cell r="S99" t="str">
            <v/>
          </cell>
          <cell r="T99" t="str">
            <v>Grupo Especial de Operaciones Penitenciarias</v>
          </cell>
          <cell r="U99" t="str">
            <v>Penitenciaría de Mendoza</v>
          </cell>
          <cell r="V99" t="str">
            <v>Bordado</v>
          </cell>
          <cell r="W99" t="str">
            <v>Escudo para Boina</v>
          </cell>
          <cell r="X99" t="str">
            <v>5.3 cm</v>
          </cell>
          <cell r="Y99" t="str">
            <v>5.5 cm</v>
          </cell>
          <cell r="Z99" t="str">
            <v>0.2 cm</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t="str">
            <v/>
          </cell>
          <cell r="AN99" t="str">
            <v/>
          </cell>
          <cell r="AO99" t="str">
            <v/>
          </cell>
          <cell r="AP99" t="str">
            <v/>
          </cell>
          <cell r="AQ99" t="str">
            <v/>
          </cell>
        </row>
        <row r="100">
          <cell r="A100">
            <v>133</v>
          </cell>
          <cell r="B100">
            <v>7709401</v>
          </cell>
          <cell r="C100" t="str">
            <v>Escudo Boina Grupo Especial de Seguridad Mendoza</v>
          </cell>
          <cell r="F100">
            <v>0</v>
          </cell>
          <cell r="G100">
            <v>0</v>
          </cell>
          <cell r="H100" t="str">
            <v>Atributos</v>
          </cell>
          <cell r="I100" t="str">
            <v>Escudos de Boina</v>
          </cell>
          <cell r="K100" t="str">
            <v>Seguridad,GES</v>
          </cell>
          <cell r="L100">
            <v>206.64</v>
          </cell>
          <cell r="M100" t="str">
            <v>http://rerda.com/img/p/6/4/7/647.jpg</v>
          </cell>
          <cell r="N100">
            <v>3</v>
          </cell>
          <cell r="O100">
            <v>5</v>
          </cell>
          <cell r="P100">
            <v>5</v>
          </cell>
          <cell r="Q100">
            <v>5</v>
          </cell>
          <cell r="R100">
            <v>0.1</v>
          </cell>
          <cell r="S100" t="str">
            <v/>
          </cell>
          <cell r="T100" t="str">
            <v>Grupo Especial de Seguridad</v>
          </cell>
          <cell r="U100" t="str">
            <v>Policía de Mendoza</v>
          </cell>
          <cell r="V100" t="str">
            <v>Bordado</v>
          </cell>
          <cell r="W100" t="str">
            <v>Escudo para Boina</v>
          </cell>
          <cell r="X100" t="str">
            <v>4 cm</v>
          </cell>
          <cell r="Y100" t="str">
            <v>3.2 cm</v>
          </cell>
          <cell r="Z100" t="str">
            <v>0.2 cm</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t="str">
            <v/>
          </cell>
          <cell r="AN100" t="str">
            <v/>
          </cell>
          <cell r="AO100" t="str">
            <v/>
          </cell>
          <cell r="AP100" t="str">
            <v/>
          </cell>
          <cell r="AQ100" t="str">
            <v/>
          </cell>
        </row>
        <row r="101">
          <cell r="A101">
            <v>806</v>
          </cell>
          <cell r="B101">
            <v>7709365</v>
          </cell>
          <cell r="C101" t="str">
            <v>Escudo Boina Infantería</v>
          </cell>
          <cell r="F101">
            <v>0</v>
          </cell>
          <cell r="G101">
            <v>0</v>
          </cell>
          <cell r="H101" t="str">
            <v>Atributos</v>
          </cell>
          <cell r="I101" t="str">
            <v>Escudos de Boina</v>
          </cell>
          <cell r="K101" t="str">
            <v>Infantería,Boina</v>
          </cell>
          <cell r="L101">
            <v>241.62</v>
          </cell>
          <cell r="M101" t="str">
            <v>http://rerda.com/img/p/3/9/0/5/3905.jpg,http://rerda.com/img/p/4/0/0/0/4000.jpg</v>
          </cell>
          <cell r="N101">
            <v>22</v>
          </cell>
          <cell r="O101">
            <v>5</v>
          </cell>
          <cell r="P101">
            <v>5</v>
          </cell>
          <cell r="Q101">
            <v>5</v>
          </cell>
          <cell r="R101">
            <v>0.1</v>
          </cell>
          <cell r="S101" t="str">
            <v/>
          </cell>
          <cell r="T101" t="str">
            <v>Infantería</v>
          </cell>
          <cell r="U101" t="str">
            <v/>
          </cell>
          <cell r="V101" t="str">
            <v>Bordado</v>
          </cell>
          <cell r="W101" t="str">
            <v>Escudo para Boina</v>
          </cell>
          <cell r="X101" t="str">
            <v>6 cm</v>
          </cell>
          <cell r="Y101" t="str">
            <v>5.9 cm</v>
          </cell>
          <cell r="Z101" t="str">
            <v>0.2 cm</v>
          </cell>
          <cell r="AA101" t="str">
            <v/>
          </cell>
          <cell r="AB101" t="str">
            <v/>
          </cell>
          <cell r="AC101" t="str">
            <v/>
          </cell>
          <cell r="AD101" t="str">
            <v/>
          </cell>
          <cell r="AE101" t="str">
            <v/>
          </cell>
          <cell r="AF101" t="str">
            <v/>
          </cell>
          <cell r="AG101" t="str">
            <v/>
          </cell>
          <cell r="AH101" t="str">
            <v/>
          </cell>
          <cell r="AI101" t="str">
            <v/>
          </cell>
          <cell r="AJ101" t="str">
            <v/>
          </cell>
          <cell r="AK101" t="str">
            <v/>
          </cell>
          <cell r="AL101" t="str">
            <v/>
          </cell>
          <cell r="AM101" t="str">
            <v/>
          </cell>
          <cell r="AN101" t="str">
            <v/>
          </cell>
          <cell r="AO101" t="str">
            <v/>
          </cell>
          <cell r="AP101" t="str">
            <v/>
          </cell>
          <cell r="AQ101" t="str">
            <v/>
          </cell>
        </row>
        <row r="102">
          <cell r="A102">
            <v>144</v>
          </cell>
          <cell r="B102">
            <v>7709233</v>
          </cell>
          <cell r="C102" t="str">
            <v>Escudo Boina Liceo Militar General Espejo</v>
          </cell>
          <cell r="F102">
            <v>0</v>
          </cell>
          <cell r="G102">
            <v>0</v>
          </cell>
          <cell r="H102" t="str">
            <v>Atributos</v>
          </cell>
          <cell r="I102" t="str">
            <v>Escudos de Boina</v>
          </cell>
          <cell r="K102" t="str">
            <v>LMGE</v>
          </cell>
          <cell r="L102">
            <v>162</v>
          </cell>
          <cell r="M102" t="str">
            <v>http://rerda.com/img/p/6/6/0/660.jpg</v>
          </cell>
          <cell r="N102">
            <v>113</v>
          </cell>
          <cell r="O102">
            <v>5</v>
          </cell>
          <cell r="P102">
            <v>5</v>
          </cell>
          <cell r="Q102">
            <v>5</v>
          </cell>
          <cell r="R102">
            <v>0.1</v>
          </cell>
          <cell r="S102" t="str">
            <v/>
          </cell>
          <cell r="T102" t="str">
            <v>Liceo Militar General Espejo</v>
          </cell>
          <cell r="U102" t="str">
            <v>Mendoza</v>
          </cell>
          <cell r="V102" t="str">
            <v>Bordado</v>
          </cell>
          <cell r="W102" t="str">
            <v>Escudo para Boina</v>
          </cell>
          <cell r="X102" t="str">
            <v>4 cm</v>
          </cell>
          <cell r="Y102" t="str">
            <v>4 cm</v>
          </cell>
          <cell r="Z102" t="str">
            <v>0.2 cm</v>
          </cell>
          <cell r="AA102" t="str">
            <v/>
          </cell>
          <cell r="AB102" t="str">
            <v/>
          </cell>
          <cell r="AC102" t="str">
            <v/>
          </cell>
          <cell r="AD102" t="str">
            <v/>
          </cell>
          <cell r="AE102" t="str">
            <v/>
          </cell>
          <cell r="AF102" t="str">
            <v/>
          </cell>
          <cell r="AG102" t="str">
            <v/>
          </cell>
          <cell r="AH102" t="str">
            <v/>
          </cell>
          <cell r="AI102" t="str">
            <v/>
          </cell>
          <cell r="AJ102" t="str">
            <v/>
          </cell>
          <cell r="AK102" t="str">
            <v/>
          </cell>
          <cell r="AL102" t="str">
            <v/>
          </cell>
          <cell r="AM102" t="str">
            <v/>
          </cell>
          <cell r="AN102" t="str">
            <v/>
          </cell>
          <cell r="AO102" t="str">
            <v/>
          </cell>
          <cell r="AP102" t="str">
            <v/>
          </cell>
          <cell r="AQ102" t="str">
            <v/>
          </cell>
        </row>
        <row r="103">
          <cell r="A103">
            <v>97</v>
          </cell>
          <cell r="B103">
            <v>7709061</v>
          </cell>
          <cell r="C103" t="str">
            <v>Escudo Boina Policía de Seguridad Aeroportuaria</v>
          </cell>
          <cell r="F103" t="str">
            <v>Escudo bordado para boina de la Policía Aeroportuaria.</v>
          </cell>
          <cell r="G103">
            <v>0</v>
          </cell>
          <cell r="H103" t="str">
            <v>Atributos</v>
          </cell>
          <cell r="I103" t="str">
            <v>Escudos de Boina</v>
          </cell>
          <cell r="K103" t="str">
            <v>PSA,Aeroportuaria,P.S.A.</v>
          </cell>
          <cell r="L103">
            <v>181.85</v>
          </cell>
          <cell r="M103" t="str">
            <v>http://rerda.com/img/p/5/6/0/560.jpg</v>
          </cell>
          <cell r="N103">
            <v>11</v>
          </cell>
          <cell r="O103">
            <v>5</v>
          </cell>
          <cell r="P103">
            <v>5</v>
          </cell>
          <cell r="Q103">
            <v>5</v>
          </cell>
          <cell r="R103">
            <v>0.1</v>
          </cell>
          <cell r="S103" t="str">
            <v/>
          </cell>
          <cell r="T103" t="str">
            <v/>
          </cell>
          <cell r="U103" t="str">
            <v>Policía de Seguridad Aeroportuaria</v>
          </cell>
          <cell r="V103" t="str">
            <v>Bordado</v>
          </cell>
          <cell r="W103" t="str">
            <v>Escudo para Boina</v>
          </cell>
          <cell r="X103" t="str">
            <v>5.5 cm</v>
          </cell>
          <cell r="Y103" t="str">
            <v>5.5 cm</v>
          </cell>
          <cell r="Z103" t="str">
            <v>0.1 cm</v>
          </cell>
          <cell r="AA103" t="str">
            <v/>
          </cell>
          <cell r="AB103" t="str">
            <v/>
          </cell>
          <cell r="AC103" t="str">
            <v/>
          </cell>
          <cell r="AD103" t="str">
            <v/>
          </cell>
          <cell r="AE103" t="str">
            <v/>
          </cell>
          <cell r="AF103" t="str">
            <v/>
          </cell>
          <cell r="AG103" t="str">
            <v/>
          </cell>
          <cell r="AH103" t="str">
            <v/>
          </cell>
          <cell r="AI103" t="str">
            <v/>
          </cell>
          <cell r="AJ103" t="str">
            <v/>
          </cell>
          <cell r="AK103" t="str">
            <v/>
          </cell>
          <cell r="AL103" t="str">
            <v/>
          </cell>
          <cell r="AM103" t="str">
            <v/>
          </cell>
          <cell r="AN103" t="str">
            <v/>
          </cell>
          <cell r="AO103" t="str">
            <v/>
          </cell>
          <cell r="AP103" t="str">
            <v/>
          </cell>
          <cell r="AQ103" t="str">
            <v/>
          </cell>
        </row>
        <row r="104">
          <cell r="A104">
            <v>132</v>
          </cell>
          <cell r="B104">
            <v>7709364</v>
          </cell>
          <cell r="C104" t="str">
            <v>Escudo Boina Policía Mendoza Compañía de Canes</v>
          </cell>
          <cell r="F104">
            <v>0</v>
          </cell>
          <cell r="G104">
            <v>0</v>
          </cell>
          <cell r="H104" t="str">
            <v>Atributos</v>
          </cell>
          <cell r="I104" t="str">
            <v>Escudos de Boina</v>
          </cell>
          <cell r="K104" t="str">
            <v>Policía,Canes</v>
          </cell>
          <cell r="L104">
            <v>247.95</v>
          </cell>
          <cell r="M104" t="str">
            <v>http://rerda.com/img/p/6/4/6/646.jpg</v>
          </cell>
          <cell r="N104">
            <v>0</v>
          </cell>
          <cell r="O104">
            <v>5</v>
          </cell>
          <cell r="P104">
            <v>5</v>
          </cell>
          <cell r="Q104">
            <v>5</v>
          </cell>
          <cell r="R104">
            <v>0.1</v>
          </cell>
          <cell r="S104" t="str">
            <v/>
          </cell>
          <cell r="T104" t="str">
            <v>Compañía de Canes</v>
          </cell>
          <cell r="U104" t="str">
            <v>Policía Mendoza</v>
          </cell>
          <cell r="V104" t="str">
            <v>Bordado</v>
          </cell>
          <cell r="W104" t="str">
            <v>Escudo para Boina</v>
          </cell>
          <cell r="X104" t="str">
            <v>5.3 cm</v>
          </cell>
          <cell r="Y104" t="str">
            <v>5.2 cm</v>
          </cell>
          <cell r="Z104" t="str">
            <v>0.2 cm</v>
          </cell>
          <cell r="AA104" t="str">
            <v/>
          </cell>
          <cell r="AB104" t="str">
            <v/>
          </cell>
          <cell r="AC104" t="str">
            <v/>
          </cell>
          <cell r="AD104" t="str">
            <v/>
          </cell>
          <cell r="AE104" t="str">
            <v/>
          </cell>
          <cell r="AF104" t="str">
            <v/>
          </cell>
          <cell r="AG104" t="str">
            <v/>
          </cell>
          <cell r="AH104" t="str">
            <v/>
          </cell>
          <cell r="AI104" t="str">
            <v/>
          </cell>
          <cell r="AJ104" t="str">
            <v/>
          </cell>
          <cell r="AK104" t="str">
            <v/>
          </cell>
          <cell r="AL104" t="str">
            <v/>
          </cell>
          <cell r="AM104" t="str">
            <v/>
          </cell>
          <cell r="AN104" t="str">
            <v/>
          </cell>
          <cell r="AO104" t="str">
            <v/>
          </cell>
          <cell r="AP104" t="str">
            <v/>
          </cell>
          <cell r="AQ104" t="str">
            <v/>
          </cell>
        </row>
        <row r="105">
          <cell r="A105">
            <v>131</v>
          </cell>
          <cell r="B105">
            <v>7709016</v>
          </cell>
          <cell r="C105" t="str">
            <v>Escudo Boina Policía Mendoza Motorizada</v>
          </cell>
          <cell r="F105">
            <v>0</v>
          </cell>
          <cell r="G105">
            <v>0</v>
          </cell>
          <cell r="H105" t="str">
            <v>Atributos</v>
          </cell>
          <cell r="I105" t="str">
            <v>Escudos de Boina</v>
          </cell>
          <cell r="K105" t="str">
            <v>Policía,Motorizada</v>
          </cell>
          <cell r="L105">
            <v>247.95</v>
          </cell>
          <cell r="M105" t="str">
            <v>http://rerda.com/img/p/6/4/4/644.jpg</v>
          </cell>
          <cell r="N105">
            <v>14</v>
          </cell>
          <cell r="O105">
            <v>5</v>
          </cell>
          <cell r="P105">
            <v>5</v>
          </cell>
          <cell r="Q105">
            <v>5</v>
          </cell>
          <cell r="R105">
            <v>0.1</v>
          </cell>
          <cell r="S105" t="str">
            <v/>
          </cell>
          <cell r="T105" t="str">
            <v>Motorizada</v>
          </cell>
          <cell r="U105" t="str">
            <v>Policía Mendoza</v>
          </cell>
          <cell r="V105" t="str">
            <v>Bordado</v>
          </cell>
          <cell r="W105" t="str">
            <v>Escudo para Boina</v>
          </cell>
          <cell r="X105" t="str">
            <v>6 cm</v>
          </cell>
          <cell r="Y105" t="str">
            <v>5.5 cm</v>
          </cell>
          <cell r="Z105" t="str">
            <v>0.2 cm</v>
          </cell>
          <cell r="AA105" t="str">
            <v/>
          </cell>
          <cell r="AB105" t="str">
            <v/>
          </cell>
          <cell r="AC105" t="str">
            <v/>
          </cell>
          <cell r="AD105" t="str">
            <v/>
          </cell>
          <cell r="AE105" t="str">
            <v/>
          </cell>
          <cell r="AF105" t="str">
            <v/>
          </cell>
          <cell r="AG105" t="str">
            <v/>
          </cell>
          <cell r="AH105" t="str">
            <v/>
          </cell>
          <cell r="AI105" t="str">
            <v/>
          </cell>
          <cell r="AJ105" t="str">
            <v/>
          </cell>
          <cell r="AK105" t="str">
            <v/>
          </cell>
          <cell r="AL105" t="str">
            <v/>
          </cell>
          <cell r="AM105" t="str">
            <v/>
          </cell>
          <cell r="AN105" t="str">
            <v/>
          </cell>
          <cell r="AO105" t="str">
            <v/>
          </cell>
          <cell r="AP105" t="str">
            <v/>
          </cell>
          <cell r="AQ105" t="str">
            <v/>
          </cell>
        </row>
        <row r="106">
          <cell r="A106">
            <v>125</v>
          </cell>
          <cell r="B106">
            <v>7709014</v>
          </cell>
          <cell r="C106" t="str">
            <v>Escudo Boina Policía Mendoza Unidad Ciclística de Acción Rápida</v>
          </cell>
          <cell r="F106" t="str">
            <v>U.C.A.R.</v>
          </cell>
          <cell r="G106">
            <v>0</v>
          </cell>
          <cell r="H106" t="str">
            <v>Atributos</v>
          </cell>
          <cell r="I106" t="str">
            <v>Escudos de Boina</v>
          </cell>
          <cell r="K106" t="str">
            <v>Policía,UCAR</v>
          </cell>
          <cell r="L106">
            <v>206.64</v>
          </cell>
          <cell r="M106" t="str">
            <v>http://rerda.com/img/p/6/3/7/637.jpg</v>
          </cell>
          <cell r="N106">
            <v>18</v>
          </cell>
          <cell r="O106">
            <v>5</v>
          </cell>
          <cell r="P106">
            <v>5</v>
          </cell>
          <cell r="Q106">
            <v>5</v>
          </cell>
          <cell r="R106">
            <v>0.1</v>
          </cell>
          <cell r="S106" t="str">
            <v/>
          </cell>
          <cell r="T106" t="str">
            <v>Unidad Ciclística de Acción Rápida</v>
          </cell>
          <cell r="U106" t="str">
            <v>Policía de Mendoza</v>
          </cell>
          <cell r="V106" t="str">
            <v>Bordado</v>
          </cell>
          <cell r="W106" t="str">
            <v>Escudo para Boina</v>
          </cell>
          <cell r="X106" t="str">
            <v>5.5 cm</v>
          </cell>
          <cell r="Y106" t="str">
            <v>5.5 cm</v>
          </cell>
          <cell r="Z106" t="str">
            <v>0.2 cm</v>
          </cell>
          <cell r="AA106" t="str">
            <v/>
          </cell>
          <cell r="AB106" t="str">
            <v/>
          </cell>
          <cell r="AC106" t="str">
            <v/>
          </cell>
          <cell r="AD106" t="str">
            <v/>
          </cell>
          <cell r="AE106" t="str">
            <v/>
          </cell>
          <cell r="AF106" t="str">
            <v/>
          </cell>
          <cell r="AG106" t="str">
            <v/>
          </cell>
          <cell r="AH106" t="str">
            <v/>
          </cell>
          <cell r="AI106" t="str">
            <v/>
          </cell>
          <cell r="AJ106" t="str">
            <v/>
          </cell>
          <cell r="AK106" t="str">
            <v/>
          </cell>
          <cell r="AL106" t="str">
            <v/>
          </cell>
          <cell r="AM106" t="str">
            <v/>
          </cell>
          <cell r="AN106" t="str">
            <v/>
          </cell>
          <cell r="AO106" t="str">
            <v/>
          </cell>
          <cell r="AP106" t="str">
            <v/>
          </cell>
          <cell r="AQ106" t="str">
            <v/>
          </cell>
        </row>
        <row r="107">
          <cell r="A107">
            <v>123</v>
          </cell>
          <cell r="B107">
            <v>7709015</v>
          </cell>
          <cell r="C107" t="str">
            <v>Escudo Boina Policía Mendoza Unidad Motorizada de Acción Rápida</v>
          </cell>
          <cell r="F107" t="str">
            <v>U.M.A.R.</v>
          </cell>
          <cell r="G107">
            <v>0</v>
          </cell>
          <cell r="H107" t="str">
            <v>Atributos</v>
          </cell>
          <cell r="I107" t="str">
            <v>Escudos de Boina</v>
          </cell>
          <cell r="K107" t="str">
            <v>Policía,UMAR</v>
          </cell>
          <cell r="L107">
            <v>157.05000000000001</v>
          </cell>
          <cell r="M107" t="str">
            <v>http://rerda.com/img/p/6/3/5/635.jpg</v>
          </cell>
          <cell r="N107">
            <v>16</v>
          </cell>
          <cell r="O107">
            <v>5</v>
          </cell>
          <cell r="P107">
            <v>5</v>
          </cell>
          <cell r="Q107">
            <v>5</v>
          </cell>
          <cell r="R107">
            <v>0.1</v>
          </cell>
          <cell r="S107" t="str">
            <v/>
          </cell>
          <cell r="T107" t="str">
            <v>Unidad Motorizada de Acción Rápida</v>
          </cell>
          <cell r="U107" t="str">
            <v>Policía de Mendoza</v>
          </cell>
          <cell r="V107" t="str">
            <v>Bordado</v>
          </cell>
          <cell r="W107" t="str">
            <v>Escudo para Boina</v>
          </cell>
          <cell r="X107" t="str">
            <v>5.9 cm</v>
          </cell>
          <cell r="Y107" t="str">
            <v>5.5 cm</v>
          </cell>
          <cell r="Z107" t="str">
            <v>0.2 cm</v>
          </cell>
          <cell r="AA107" t="str">
            <v/>
          </cell>
          <cell r="AB107" t="str">
            <v/>
          </cell>
          <cell r="AC107" t="str">
            <v/>
          </cell>
          <cell r="AD107" t="str">
            <v/>
          </cell>
          <cell r="AE107" t="str">
            <v/>
          </cell>
          <cell r="AF107" t="str">
            <v/>
          </cell>
          <cell r="AG107" t="str">
            <v/>
          </cell>
          <cell r="AH107" t="str">
            <v/>
          </cell>
          <cell r="AI107" t="str">
            <v/>
          </cell>
          <cell r="AJ107" t="str">
            <v/>
          </cell>
          <cell r="AK107" t="str">
            <v/>
          </cell>
          <cell r="AL107" t="str">
            <v/>
          </cell>
          <cell r="AM107" t="str">
            <v/>
          </cell>
          <cell r="AN107" t="str">
            <v/>
          </cell>
          <cell r="AO107" t="str">
            <v/>
          </cell>
          <cell r="AP107" t="str">
            <v/>
          </cell>
          <cell r="AQ107" t="str">
            <v/>
          </cell>
        </row>
        <row r="108">
          <cell r="A108">
            <v>137</v>
          </cell>
          <cell r="B108">
            <v>7709653</v>
          </cell>
          <cell r="C108" t="str">
            <v>Escudo Boina Unidad Especial de Patrullaje Mendoza</v>
          </cell>
          <cell r="F108" t="str">
            <v>U.E.P.</v>
          </cell>
          <cell r="G108">
            <v>0</v>
          </cell>
          <cell r="H108" t="str">
            <v>Atributos</v>
          </cell>
          <cell r="I108" t="str">
            <v>Escudos de Boina</v>
          </cell>
          <cell r="K108" t="str">
            <v>Policía,Patrullaje</v>
          </cell>
          <cell r="L108">
            <v>156.81</v>
          </cell>
          <cell r="M108" t="str">
            <v>http://rerda.com/img/p/6/5/1/651.jpg</v>
          </cell>
          <cell r="N108">
            <v>6</v>
          </cell>
          <cell r="O108">
            <v>5</v>
          </cell>
          <cell r="P108">
            <v>5</v>
          </cell>
          <cell r="Q108">
            <v>5</v>
          </cell>
          <cell r="R108">
            <v>0.1</v>
          </cell>
          <cell r="S108" t="str">
            <v/>
          </cell>
          <cell r="T108" t="str">
            <v>Unidad Especial de Patrullaje</v>
          </cell>
          <cell r="U108" t="str">
            <v>Policía de Mendoza</v>
          </cell>
          <cell r="V108" t="str">
            <v>Bordado</v>
          </cell>
          <cell r="W108" t="str">
            <v>Escudo para Boina</v>
          </cell>
          <cell r="X108" t="str">
            <v>5.4 cm</v>
          </cell>
          <cell r="Y108" t="str">
            <v>4 cm</v>
          </cell>
          <cell r="Z108" t="str">
            <v>0.2 cm</v>
          </cell>
          <cell r="AA108" t="str">
            <v/>
          </cell>
          <cell r="AB108" t="str">
            <v/>
          </cell>
          <cell r="AC108" t="str">
            <v/>
          </cell>
          <cell r="AD108" t="str">
            <v/>
          </cell>
          <cell r="AE108" t="str">
            <v/>
          </cell>
          <cell r="AF108" t="str">
            <v/>
          </cell>
          <cell r="AG108" t="str">
            <v/>
          </cell>
          <cell r="AH108" t="str">
            <v/>
          </cell>
          <cell r="AI108" t="str">
            <v/>
          </cell>
          <cell r="AJ108" t="str">
            <v/>
          </cell>
          <cell r="AK108" t="str">
            <v/>
          </cell>
          <cell r="AL108" t="str">
            <v/>
          </cell>
          <cell r="AM108" t="str">
            <v/>
          </cell>
          <cell r="AN108" t="str">
            <v/>
          </cell>
          <cell r="AO108" t="str">
            <v/>
          </cell>
          <cell r="AP108" t="str">
            <v/>
          </cell>
          <cell r="AQ108" t="str">
            <v/>
          </cell>
        </row>
        <row r="109">
          <cell r="A109">
            <v>136</v>
          </cell>
          <cell r="B109">
            <v>7709788</v>
          </cell>
          <cell r="C109" t="str">
            <v>Escudo Boina Unidad Policial Parque Mendoza</v>
          </cell>
          <cell r="F109" t="str">
            <v>U.P.P.</v>
          </cell>
          <cell r="G109">
            <v>0</v>
          </cell>
          <cell r="H109" t="str">
            <v>Atributos</v>
          </cell>
          <cell r="I109" t="str">
            <v>Escudo de Brazo</v>
          </cell>
          <cell r="K109" t="str">
            <v>Policía,UPP</v>
          </cell>
          <cell r="L109">
            <v>0</v>
          </cell>
          <cell r="M109" t="str">
            <v>http://rerda.com/img/p/6/5/0/650.jpg</v>
          </cell>
          <cell r="N109">
            <v>0</v>
          </cell>
          <cell r="O109">
            <v>5</v>
          </cell>
          <cell r="P109">
            <v>5</v>
          </cell>
          <cell r="Q109">
            <v>5</v>
          </cell>
          <cell r="R109">
            <v>0.1</v>
          </cell>
          <cell r="S109" t="str">
            <v/>
          </cell>
          <cell r="T109" t="str">
            <v>Unidad Policial Parque</v>
          </cell>
          <cell r="U109" t="str">
            <v>Policía de Mendoza</v>
          </cell>
          <cell r="V109" t="str">
            <v>Bordado</v>
          </cell>
          <cell r="W109" t="str">
            <v>Escudo para Boina</v>
          </cell>
          <cell r="X109" t="str">
            <v>5.7 cm</v>
          </cell>
          <cell r="Y109" t="str">
            <v>4.8 cm</v>
          </cell>
          <cell r="Z109" t="str">
            <v>0.2 cm</v>
          </cell>
          <cell r="AA109" t="str">
            <v/>
          </cell>
          <cell r="AB109" t="str">
            <v/>
          </cell>
          <cell r="AC109" t="str">
            <v/>
          </cell>
          <cell r="AD109" t="str">
            <v/>
          </cell>
          <cell r="AE109" t="str">
            <v/>
          </cell>
          <cell r="AF109" t="str">
            <v/>
          </cell>
          <cell r="AG109" t="str">
            <v/>
          </cell>
          <cell r="AH109" t="str">
            <v/>
          </cell>
          <cell r="AI109" t="str">
            <v/>
          </cell>
          <cell r="AJ109" t="str">
            <v/>
          </cell>
          <cell r="AK109" t="str">
            <v/>
          </cell>
          <cell r="AL109" t="str">
            <v/>
          </cell>
          <cell r="AM109" t="str">
            <v/>
          </cell>
          <cell r="AN109" t="str">
            <v/>
          </cell>
          <cell r="AO109" t="str">
            <v/>
          </cell>
          <cell r="AP109" t="str">
            <v/>
          </cell>
          <cell r="AQ109" t="str">
            <v/>
          </cell>
        </row>
        <row r="110">
          <cell r="A110">
            <v>177</v>
          </cell>
          <cell r="B110">
            <v>7709547</v>
          </cell>
          <cell r="C110" t="str">
            <v>Escudo Brazo Baja Visibilidad Policía de Mendoza</v>
          </cell>
          <cell r="F110">
            <v>0</v>
          </cell>
          <cell r="G110">
            <v>0</v>
          </cell>
          <cell r="H110" t="str">
            <v>Atributos</v>
          </cell>
          <cell r="I110" t="str">
            <v>Escudo de Brazo</v>
          </cell>
          <cell r="K110" t="str">
            <v>Policía,Baja Visibilidad,Mendoza</v>
          </cell>
          <cell r="L110">
            <v>283.32</v>
          </cell>
          <cell r="M110" t="str">
            <v>http://rerda.com/img/p/8/5/4/854.jpg</v>
          </cell>
          <cell r="N110">
            <v>5</v>
          </cell>
          <cell r="O110">
            <v>5</v>
          </cell>
          <cell r="P110">
            <v>5</v>
          </cell>
          <cell r="Q110">
            <v>5</v>
          </cell>
          <cell r="R110">
            <v>0.1</v>
          </cell>
          <cell r="S110" t="str">
            <v/>
          </cell>
          <cell r="T110" t="str">
            <v/>
          </cell>
          <cell r="U110" t="str">
            <v>Policía de Mendoza</v>
          </cell>
          <cell r="V110" t="str">
            <v>Bordado</v>
          </cell>
          <cell r="W110" t="str">
            <v>Escudo para Brazo de Baja Visibilidad</v>
          </cell>
          <cell r="X110" t="str">
            <v>10 cm</v>
          </cell>
          <cell r="Y110" t="str">
            <v>7.4 cm</v>
          </cell>
          <cell r="Z110" t="str">
            <v>0.2 cm</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row>
        <row r="111">
          <cell r="A111">
            <v>165</v>
          </cell>
          <cell r="B111">
            <v>7709456</v>
          </cell>
          <cell r="C111" t="str">
            <v>Escudo Brazo Baja Visibilidad Servicio Penitenciario Mendoza</v>
          </cell>
          <cell r="F111">
            <v>0</v>
          </cell>
          <cell r="G111">
            <v>0</v>
          </cell>
          <cell r="H111" t="str">
            <v>Atributos</v>
          </cell>
          <cell r="I111" t="str">
            <v>Escudo de Brazo</v>
          </cell>
          <cell r="K111" t="str">
            <v>Penitenciaría,Baja Visibilidad</v>
          </cell>
          <cell r="L111">
            <v>411.63</v>
          </cell>
          <cell r="M111" t="str">
            <v>http://rerda.com/img/p/6/9/0/690.jpg</v>
          </cell>
          <cell r="N111">
            <v>33</v>
          </cell>
          <cell r="O111">
            <v>5</v>
          </cell>
          <cell r="P111">
            <v>5</v>
          </cell>
          <cell r="Q111">
            <v>5</v>
          </cell>
          <cell r="R111">
            <v>0.1</v>
          </cell>
          <cell r="S111" t="str">
            <v/>
          </cell>
          <cell r="T111" t="str">
            <v>Servicio Penitenciario Mendoza</v>
          </cell>
          <cell r="U111" t="str">
            <v>Ministerio de Gobierno</v>
          </cell>
          <cell r="V111" t="str">
            <v/>
          </cell>
          <cell r="W111" t="str">
            <v>Para Brazo - Baja visibilidad</v>
          </cell>
          <cell r="X111" t="str">
            <v>11.2 cm</v>
          </cell>
          <cell r="Y111" t="str">
            <v>9.5 cm</v>
          </cell>
          <cell r="Z111" t="str">
            <v>0.25 cm</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row>
        <row r="112">
          <cell r="A112">
            <v>175</v>
          </cell>
          <cell r="B112">
            <v>7709855</v>
          </cell>
          <cell r="C112" t="str">
            <v>Escudo Brazo Banda de Música Gustavo Ramet</v>
          </cell>
          <cell r="F112" t="str">
            <v>Escudo Bordado para brazo de la Banda de Música Gustavo Ramet. Unidad Histórica.</v>
          </cell>
          <cell r="G112">
            <v>0</v>
          </cell>
          <cell r="H112" t="str">
            <v>Atributos</v>
          </cell>
          <cell r="I112" t="str">
            <v>Escudo de Brazo</v>
          </cell>
          <cell r="K112">
            <v>0</v>
          </cell>
          <cell r="L112">
            <v>351.56</v>
          </cell>
          <cell r="M112" t="str">
            <v>http://rerda.com/img/p/8/5/0/850.jpg</v>
          </cell>
          <cell r="N112">
            <v>13</v>
          </cell>
          <cell r="O112">
            <v>5</v>
          </cell>
          <cell r="P112">
            <v>5</v>
          </cell>
          <cell r="Q112">
            <v>5</v>
          </cell>
          <cell r="R112">
            <v>0.1</v>
          </cell>
          <cell r="S112" t="str">
            <v/>
          </cell>
          <cell r="T112" t="str">
            <v>Banda de Música Gustavo Ramet</v>
          </cell>
          <cell r="U112" t="str">
            <v>Unidad Histórica</v>
          </cell>
          <cell r="V112" t="str">
            <v>Bordado</v>
          </cell>
          <cell r="W112" t="str">
            <v/>
          </cell>
          <cell r="X112" t="str">
            <v>10 cm</v>
          </cell>
          <cell r="Y112" t="str">
            <v>7.5 cm</v>
          </cell>
          <cell r="Z112" t="str">
            <v>0.2 cm</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row>
        <row r="113">
          <cell r="A113">
            <v>173</v>
          </cell>
          <cell r="B113">
            <v>7709654</v>
          </cell>
          <cell r="C113" t="str">
            <v>Escudo Brazo Barrio Cívico Policía de Mendoza</v>
          </cell>
          <cell r="F113" t="str">
            <v>Escudo bordado para brazo de la Policía de Mendoza, Jefatura Barrio Cívico.</v>
          </cell>
          <cell r="G113">
            <v>0</v>
          </cell>
          <cell r="H113" t="str">
            <v>Atributos</v>
          </cell>
          <cell r="I113" t="str">
            <v>Escudo de Brazo</v>
          </cell>
          <cell r="K113" t="str">
            <v>Policía,Escudo,Brazo</v>
          </cell>
          <cell r="L113">
            <v>309.10000000000002</v>
          </cell>
          <cell r="M113" t="str">
            <v>http://rerda.com/img/p/8/4/8/848.jpg</v>
          </cell>
          <cell r="N113">
            <v>35</v>
          </cell>
          <cell r="O113">
            <v>5</v>
          </cell>
          <cell r="P113">
            <v>5</v>
          </cell>
          <cell r="Q113">
            <v>5</v>
          </cell>
          <cell r="R113">
            <v>0.1</v>
          </cell>
          <cell r="S113" t="str">
            <v/>
          </cell>
          <cell r="T113" t="str">
            <v/>
          </cell>
          <cell r="U113" t="str">
            <v>Jefatura Barrio Cívico - Policía de Mendoza</v>
          </cell>
          <cell r="V113" t="str">
            <v>Bordado</v>
          </cell>
          <cell r="W113" t="str">
            <v>Escudo para Brazo</v>
          </cell>
          <cell r="X113" t="str">
            <v>9.3 cm</v>
          </cell>
          <cell r="Y113" t="str">
            <v>5.9 cm</v>
          </cell>
          <cell r="Z113" t="str">
            <v>0.2 cm</v>
          </cell>
          <cell r="AA113" t="str">
            <v/>
          </cell>
          <cell r="AB113" t="str">
            <v/>
          </cell>
          <cell r="AC113" t="str">
            <v/>
          </cell>
          <cell r="AD113" t="str">
            <v/>
          </cell>
          <cell r="AE113" t="str">
            <v/>
          </cell>
          <cell r="AF113" t="str">
            <v/>
          </cell>
          <cell r="AG113" t="str">
            <v/>
          </cell>
          <cell r="AH113" t="str">
            <v/>
          </cell>
          <cell r="AI113" t="str">
            <v/>
          </cell>
          <cell r="AJ113" t="str">
            <v/>
          </cell>
          <cell r="AK113" t="str">
            <v/>
          </cell>
          <cell r="AL113" t="str">
            <v/>
          </cell>
          <cell r="AM113" t="str">
            <v/>
          </cell>
          <cell r="AN113" t="str">
            <v/>
          </cell>
          <cell r="AO113" t="str">
            <v/>
          </cell>
          <cell r="AP113" t="str">
            <v/>
          </cell>
          <cell r="AQ113" t="str">
            <v/>
          </cell>
        </row>
        <row r="114">
          <cell r="A114">
            <v>169</v>
          </cell>
          <cell r="B114">
            <v>7709139</v>
          </cell>
          <cell r="C114" t="str">
            <v>Escudo Brazo Beige Cuerpo de Instructores Instituto Universitario de Seguridad Pública</v>
          </cell>
          <cell r="F114" t="str">
            <v>Escudo bordado de color beige, para brazo del Cuerpo de Instructores del Instituto Universitario de Seguridad Pública.</v>
          </cell>
          <cell r="G114">
            <v>0</v>
          </cell>
          <cell r="H114" t="str">
            <v>Atributos</v>
          </cell>
          <cell r="I114" t="str">
            <v>Escudo de Brazo</v>
          </cell>
          <cell r="K114" t="str">
            <v>IUSP,I.U.S.P.</v>
          </cell>
          <cell r="L114">
            <v>351.6</v>
          </cell>
          <cell r="M114" t="str">
            <v>http://rerda.com/img/p/6/9/5/695.jpg</v>
          </cell>
          <cell r="N114">
            <v>0</v>
          </cell>
          <cell r="O114">
            <v>5</v>
          </cell>
          <cell r="P114">
            <v>5</v>
          </cell>
          <cell r="Q114">
            <v>5</v>
          </cell>
          <cell r="R114">
            <v>0.1</v>
          </cell>
          <cell r="S114" t="str">
            <v/>
          </cell>
          <cell r="T114" t="str">
            <v>Cuerpo de Instructores</v>
          </cell>
          <cell r="U114" t="str">
            <v>Instituto Universitario de Seguridad Pública de Mendoza</v>
          </cell>
          <cell r="V114" t="str">
            <v>Bordado</v>
          </cell>
          <cell r="W114" t="str">
            <v>Escudo para Brazo</v>
          </cell>
          <cell r="X114" t="str">
            <v>8.9 cm</v>
          </cell>
          <cell r="Y114" t="str">
            <v>8.9 cm</v>
          </cell>
          <cell r="Z114" t="str">
            <v>0.2 cm</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t="str">
            <v/>
          </cell>
          <cell r="AN114" t="str">
            <v/>
          </cell>
          <cell r="AO114" t="str">
            <v/>
          </cell>
          <cell r="AP114" t="str">
            <v/>
          </cell>
          <cell r="AQ114" t="str">
            <v/>
          </cell>
        </row>
        <row r="115">
          <cell r="A115">
            <v>157</v>
          </cell>
          <cell r="B115">
            <v>7709204</v>
          </cell>
          <cell r="C115" t="str">
            <v>Escudo Brazo Centro de Adiestramiento Táctico Policial</v>
          </cell>
          <cell r="F115">
            <v>0</v>
          </cell>
          <cell r="G115">
            <v>0</v>
          </cell>
          <cell r="H115" t="str">
            <v>Atributos</v>
          </cell>
          <cell r="I115" t="str">
            <v>Escudo de Brazo</v>
          </cell>
          <cell r="K115" t="str">
            <v>Policía</v>
          </cell>
          <cell r="L115">
            <v>297.52</v>
          </cell>
          <cell r="M115" t="str">
            <v>http://rerda.com/img/p/6/8/2/682.jpg</v>
          </cell>
          <cell r="N115">
            <v>0</v>
          </cell>
          <cell r="O115">
            <v>5</v>
          </cell>
          <cell r="P115">
            <v>5</v>
          </cell>
          <cell r="Q115">
            <v>5</v>
          </cell>
          <cell r="R115">
            <v>0.1</v>
          </cell>
          <cell r="S115" t="str">
            <v/>
          </cell>
          <cell r="T115" t="str">
            <v>Centro de Adiestramiento Táctico Policial</v>
          </cell>
          <cell r="U115" t="str">
            <v>Policía de Mendoza</v>
          </cell>
          <cell r="V115" t="str">
            <v/>
          </cell>
          <cell r="W115" t="str">
            <v>Para Brazo</v>
          </cell>
          <cell r="X115" t="str">
            <v>9.1 cm</v>
          </cell>
          <cell r="Y115" t="str">
            <v>9.1 cm</v>
          </cell>
          <cell r="Z115" t="str">
            <v>0.25 cm</v>
          </cell>
          <cell r="AA115" t="str">
            <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t="str">
            <v/>
          </cell>
          <cell r="AN115" t="str">
            <v/>
          </cell>
          <cell r="AO115" t="str">
            <v/>
          </cell>
          <cell r="AP115" t="str">
            <v/>
          </cell>
          <cell r="AQ115" t="str">
            <v/>
          </cell>
        </row>
        <row r="116">
          <cell r="A116">
            <v>181</v>
          </cell>
          <cell r="B116">
            <v>7709754</v>
          </cell>
          <cell r="C116" t="str">
            <v>Escudo Brazo Compañía Motorizada Baja Visivilidad de la Policía de Mendoza</v>
          </cell>
          <cell r="F116">
            <v>0</v>
          </cell>
          <cell r="G116">
            <v>0</v>
          </cell>
          <cell r="H116" t="str">
            <v>Atributos</v>
          </cell>
          <cell r="I116" t="str">
            <v>Escudo de Brazo</v>
          </cell>
          <cell r="K116" t="str">
            <v>Policía,Motorizada,Baja Visibilidad</v>
          </cell>
          <cell r="L116">
            <v>413.26</v>
          </cell>
          <cell r="M116" t="str">
            <v>http://rerda.com/img/p/8/5/8/858.jpg</v>
          </cell>
          <cell r="N116">
            <v>70</v>
          </cell>
          <cell r="O116">
            <v>5</v>
          </cell>
          <cell r="P116">
            <v>5</v>
          </cell>
          <cell r="Q116">
            <v>5</v>
          </cell>
          <cell r="R116">
            <v>0.1</v>
          </cell>
          <cell r="S116" t="str">
            <v/>
          </cell>
          <cell r="T116" t="str">
            <v>Baja Visibilidad</v>
          </cell>
          <cell r="U116" t="str">
            <v>Compañía Motorizada de la Policía de Mendoza</v>
          </cell>
          <cell r="V116" t="str">
            <v>Bordado</v>
          </cell>
          <cell r="W116" t="str">
            <v>Escudo para Brazo</v>
          </cell>
          <cell r="X116" t="str">
            <v>9.5 cm</v>
          </cell>
          <cell r="Y116" t="str">
            <v>8 cm</v>
          </cell>
          <cell r="Z116" t="str">
            <v>0.2 cm</v>
          </cell>
          <cell r="AA116" t="str">
            <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t="str">
            <v/>
          </cell>
          <cell r="AN116" t="str">
            <v/>
          </cell>
          <cell r="AO116" t="str">
            <v/>
          </cell>
          <cell r="AP116" t="str">
            <v/>
          </cell>
          <cell r="AQ116" t="str">
            <v/>
          </cell>
        </row>
        <row r="117">
          <cell r="A117">
            <v>180</v>
          </cell>
          <cell r="B117">
            <v>7709756</v>
          </cell>
          <cell r="C117" t="str">
            <v>Escudo Brazo Compañía Motorizada de la Policía de Mendoza</v>
          </cell>
          <cell r="F117">
            <v>0</v>
          </cell>
          <cell r="G117">
            <v>0</v>
          </cell>
          <cell r="H117" t="str">
            <v>Atributos</v>
          </cell>
          <cell r="I117" t="str">
            <v>Escudo de Brazo</v>
          </cell>
          <cell r="K117" t="str">
            <v>Policía,Motorizada,Mendoza</v>
          </cell>
          <cell r="L117">
            <v>405.11</v>
          </cell>
          <cell r="M117" t="str">
            <v>http://rerda.com/img/p/8/5/7/857.jpg</v>
          </cell>
          <cell r="N117">
            <v>21</v>
          </cell>
          <cell r="O117">
            <v>5</v>
          </cell>
          <cell r="P117">
            <v>5</v>
          </cell>
          <cell r="Q117">
            <v>5</v>
          </cell>
          <cell r="R117">
            <v>0.1</v>
          </cell>
          <cell r="S117" t="str">
            <v/>
          </cell>
          <cell r="T117" t="str">
            <v/>
          </cell>
          <cell r="U117" t="str">
            <v>Compañía Motorizada de la Policía de Mendoza</v>
          </cell>
          <cell r="V117" t="str">
            <v>Bordado</v>
          </cell>
          <cell r="W117" t="str">
            <v>Escudo para Brazo</v>
          </cell>
          <cell r="X117" t="str">
            <v>9.5 cm</v>
          </cell>
          <cell r="Y117" t="str">
            <v>8 cm</v>
          </cell>
          <cell r="Z117" t="str">
            <v/>
          </cell>
          <cell r="AA117" t="str">
            <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row>
        <row r="118">
          <cell r="A118">
            <v>186</v>
          </cell>
          <cell r="B118">
            <v>7709238</v>
          </cell>
          <cell r="C118" t="str">
            <v>Escudo Brazo Cuerpo de Instructores del Instituto Universitario de Seguridad Pública Baja Visibilidad</v>
          </cell>
          <cell r="F118" t="str">
            <v>Escudo bordado baja visibilidad para brazo del Cuerpo de Instructores del Instituto Universitario de Seguridad Pública.</v>
          </cell>
          <cell r="G118">
            <v>0</v>
          </cell>
          <cell r="H118" t="str">
            <v>Atributos</v>
          </cell>
          <cell r="I118" t="str">
            <v>Escudo de Brazo</v>
          </cell>
          <cell r="K118" t="str">
            <v>IUSP,Baja Visibilidad,I.U.S.P.,Instructores</v>
          </cell>
          <cell r="L118">
            <v>0</v>
          </cell>
          <cell r="M118" t="str">
            <v>http://rerda.com/img/p/8/7/0/870.jpg</v>
          </cell>
          <cell r="N118">
            <v>0</v>
          </cell>
          <cell r="O118">
            <v>5</v>
          </cell>
          <cell r="P118">
            <v>5</v>
          </cell>
          <cell r="Q118">
            <v>5</v>
          </cell>
          <cell r="R118">
            <v>0.1</v>
          </cell>
          <cell r="S118" t="str">
            <v/>
          </cell>
          <cell r="T118" t="str">
            <v>Cuerpo de Instructores</v>
          </cell>
          <cell r="U118" t="str">
            <v>Instituto Universitario de Seguridad Pública de Mendoza</v>
          </cell>
          <cell r="V118" t="str">
            <v>Bordado</v>
          </cell>
          <cell r="W118" t="str">
            <v>Escudo para Brazo de Baja Visibilidad</v>
          </cell>
          <cell r="X118" t="str">
            <v>8.9 cm</v>
          </cell>
          <cell r="Y118" t="str">
            <v>8.9 cm</v>
          </cell>
          <cell r="Z118" t="str">
            <v>0.2 cm</v>
          </cell>
          <cell r="AA118" t="str">
            <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row>
        <row r="119">
          <cell r="A119">
            <v>178</v>
          </cell>
          <cell r="B119">
            <v>7709572</v>
          </cell>
          <cell r="C119" t="str">
            <v>Escudo Brazo Dirección de Bomberos - Policía de Mendoza</v>
          </cell>
          <cell r="F119">
            <v>0</v>
          </cell>
          <cell r="G119">
            <v>0</v>
          </cell>
          <cell r="H119" t="str">
            <v>Atributos</v>
          </cell>
          <cell r="I119" t="str">
            <v>Escudo de Brazo</v>
          </cell>
          <cell r="K119" t="str">
            <v>Policía,Bomberos</v>
          </cell>
          <cell r="L119">
            <v>297.52</v>
          </cell>
          <cell r="M119" t="str">
            <v>http://rerda.com/img/p/8/5/5/855.jpg</v>
          </cell>
          <cell r="N119">
            <v>5</v>
          </cell>
          <cell r="O119">
            <v>5</v>
          </cell>
          <cell r="P119">
            <v>5</v>
          </cell>
          <cell r="Q119">
            <v>5</v>
          </cell>
          <cell r="R119">
            <v>0.1</v>
          </cell>
          <cell r="S119" t="str">
            <v/>
          </cell>
          <cell r="T119" t="str">
            <v/>
          </cell>
          <cell r="U119" t="str">
            <v>Dirección de Bomberos de la Policía de Mendoza</v>
          </cell>
          <cell r="V119" t="str">
            <v>Bordado</v>
          </cell>
          <cell r="W119" t="str">
            <v>Escudo para Brazo</v>
          </cell>
          <cell r="X119" t="str">
            <v>8 cm</v>
          </cell>
          <cell r="Y119" t="str">
            <v>7.5 cm</v>
          </cell>
          <cell r="Z119" t="str">
            <v>0.2 cm</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row>
        <row r="120">
          <cell r="A120">
            <v>188</v>
          </cell>
          <cell r="B120">
            <v>7709459</v>
          </cell>
          <cell r="C120" t="str">
            <v>Escudo Brazo Gendarmería Nacional</v>
          </cell>
          <cell r="F120" t="str">
            <v>Escudo bordado para el brazo de Gendarmería Nacional.</v>
          </cell>
          <cell r="G120">
            <v>0</v>
          </cell>
          <cell r="H120" t="str">
            <v>Atributos</v>
          </cell>
          <cell r="I120" t="str">
            <v>Escudo de Brazo</v>
          </cell>
          <cell r="K120" t="str">
            <v>Gendarmería</v>
          </cell>
          <cell r="L120">
            <v>351.6</v>
          </cell>
          <cell r="M120" t="str">
            <v>http://rerda.com/img/p/8/7/2/872.jpg</v>
          </cell>
          <cell r="N120">
            <v>0</v>
          </cell>
          <cell r="O120">
            <v>5</v>
          </cell>
          <cell r="P120">
            <v>5</v>
          </cell>
          <cell r="Q120">
            <v>5</v>
          </cell>
          <cell r="R120">
            <v>0.1</v>
          </cell>
          <cell r="S120" t="str">
            <v/>
          </cell>
          <cell r="T120" t="str">
            <v/>
          </cell>
          <cell r="U120" t="str">
            <v>Gendarmería Nacional</v>
          </cell>
          <cell r="V120" t="str">
            <v>Bordado</v>
          </cell>
          <cell r="W120" t="str">
            <v>Escudo para Brazo</v>
          </cell>
          <cell r="X120" t="str">
            <v>7.4 cm</v>
          </cell>
          <cell r="Y120" t="str">
            <v>10.7 cm</v>
          </cell>
          <cell r="Z120" t="str">
            <v>0.25 cm</v>
          </cell>
          <cell r="AA120" t="str">
            <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row>
        <row r="121">
          <cell r="A121">
            <v>159</v>
          </cell>
          <cell r="B121">
            <v>7709360</v>
          </cell>
          <cell r="C121" t="str">
            <v>Escudo Brazo Grupo Especial de Operaciones Penitenciarias Mendoza</v>
          </cell>
          <cell r="F121">
            <v>0</v>
          </cell>
          <cell r="G121">
            <v>0</v>
          </cell>
          <cell r="H121" t="str">
            <v>Atributos</v>
          </cell>
          <cell r="I121" t="str">
            <v>Escudo de Brazo</v>
          </cell>
          <cell r="K121" t="str">
            <v>Penitenciaría</v>
          </cell>
          <cell r="L121">
            <v>405.67</v>
          </cell>
          <cell r="M121" t="str">
            <v>http://rerda.com/img/p/6/8/4/684.jpg</v>
          </cell>
          <cell r="N121">
            <v>0</v>
          </cell>
          <cell r="O121">
            <v>5</v>
          </cell>
          <cell r="P121">
            <v>5</v>
          </cell>
          <cell r="Q121">
            <v>5</v>
          </cell>
          <cell r="R121">
            <v>0.1</v>
          </cell>
          <cell r="S121" t="str">
            <v/>
          </cell>
          <cell r="T121" t="str">
            <v>Grupo Especial de Operaciones Penitenciarias</v>
          </cell>
          <cell r="U121" t="str">
            <v>Servicio Penitenciario de Mendoza</v>
          </cell>
          <cell r="V121" t="str">
            <v/>
          </cell>
          <cell r="W121" t="str">
            <v>Para Brazo</v>
          </cell>
          <cell r="X121" t="str">
            <v>11.7 cm</v>
          </cell>
          <cell r="Y121" t="str">
            <v>9.4 cm</v>
          </cell>
          <cell r="Z121" t="str">
            <v>0.25 cm</v>
          </cell>
          <cell r="AA121" t="str">
            <v/>
          </cell>
          <cell r="AB121" t="str">
            <v/>
          </cell>
          <cell r="AC121" t="str">
            <v/>
          </cell>
          <cell r="AD121" t="str">
            <v/>
          </cell>
          <cell r="AE121" t="str">
            <v/>
          </cell>
          <cell r="AF121" t="str">
            <v/>
          </cell>
          <cell r="AG121" t="str">
            <v/>
          </cell>
          <cell r="AH121" t="str">
            <v/>
          </cell>
          <cell r="AI121" t="str">
            <v/>
          </cell>
          <cell r="AJ121" t="str">
            <v/>
          </cell>
          <cell r="AK121" t="str">
            <v/>
          </cell>
          <cell r="AL121" t="str">
            <v/>
          </cell>
          <cell r="AM121" t="str">
            <v/>
          </cell>
          <cell r="AN121" t="str">
            <v/>
          </cell>
          <cell r="AO121" t="str">
            <v/>
          </cell>
          <cell r="AP121" t="str">
            <v/>
          </cell>
          <cell r="AQ121" t="str">
            <v/>
          </cell>
        </row>
        <row r="122">
          <cell r="A122">
            <v>154</v>
          </cell>
          <cell r="B122">
            <v>7709103</v>
          </cell>
          <cell r="C122" t="str">
            <v>Escudo Brazo Grupo Especial de Seguridad Policía de Mendoza</v>
          </cell>
          <cell r="F122" t="str">
            <v>Escudo para brazo del Grupo Especial de Seguridad de la Policía de Mendoza.</v>
          </cell>
          <cell r="G122">
            <v>0</v>
          </cell>
          <cell r="H122" t="str">
            <v>Atributos</v>
          </cell>
          <cell r="I122" t="str">
            <v>Escudo de Brazo</v>
          </cell>
          <cell r="K122" t="str">
            <v>Policía,GES,Grupo Especial de Seguirdad,G.E.S.</v>
          </cell>
          <cell r="L122">
            <v>378.63</v>
          </cell>
          <cell r="M122" t="str">
            <v>http://rerda.com/img/p/6/7/9/679.jpg</v>
          </cell>
          <cell r="N122">
            <v>7</v>
          </cell>
          <cell r="O122">
            <v>5</v>
          </cell>
          <cell r="P122">
            <v>5</v>
          </cell>
          <cell r="Q122">
            <v>5</v>
          </cell>
          <cell r="R122">
            <v>0.1</v>
          </cell>
          <cell r="S122" t="str">
            <v/>
          </cell>
          <cell r="T122" t="str">
            <v>Grupo Especial de Seguiridad</v>
          </cell>
          <cell r="U122" t="str">
            <v>Policía de Mendoza</v>
          </cell>
          <cell r="V122" t="str">
            <v/>
          </cell>
          <cell r="W122" t="str">
            <v>Para Brazo</v>
          </cell>
          <cell r="X122" t="str">
            <v>10.4 cm</v>
          </cell>
          <cell r="Y122" t="str">
            <v>8.2 cm</v>
          </cell>
          <cell r="Z122" t="str">
            <v>0.2 cm</v>
          </cell>
          <cell r="AA122" t="str">
            <v/>
          </cell>
          <cell r="AB122" t="str">
            <v/>
          </cell>
          <cell r="AC122" t="str">
            <v/>
          </cell>
          <cell r="AD122" t="str">
            <v/>
          </cell>
          <cell r="AE122" t="str">
            <v/>
          </cell>
          <cell r="AF122" t="str">
            <v/>
          </cell>
          <cell r="AG122" t="str">
            <v/>
          </cell>
          <cell r="AH122" t="str">
            <v/>
          </cell>
          <cell r="AI122" t="str">
            <v/>
          </cell>
          <cell r="AJ122" t="str">
            <v/>
          </cell>
          <cell r="AK122" t="str">
            <v/>
          </cell>
          <cell r="AL122" t="str">
            <v/>
          </cell>
          <cell r="AM122" t="str">
            <v/>
          </cell>
          <cell r="AN122" t="str">
            <v/>
          </cell>
          <cell r="AO122" t="str">
            <v/>
          </cell>
          <cell r="AP122" t="str">
            <v/>
          </cell>
          <cell r="AQ122" t="str">
            <v/>
          </cell>
        </row>
        <row r="123">
          <cell r="A123">
            <v>155</v>
          </cell>
          <cell r="B123">
            <v>7709158</v>
          </cell>
          <cell r="C123" t="str">
            <v>Escudo Brazo Infantería</v>
          </cell>
          <cell r="F123" t="str">
            <v>Escudo bordado para brazo de la Infantería de Mendoza.</v>
          </cell>
          <cell r="G123" t="str">
            <v xml:space="preserve"> Leyenda:  Un trabajo de Valientes todo lo vence.</v>
          </cell>
          <cell r="H123" t="str">
            <v>Atributos</v>
          </cell>
          <cell r="I123" t="str">
            <v>Escudo de Brazo</v>
          </cell>
          <cell r="K123" t="str">
            <v>Policía,Infantería</v>
          </cell>
          <cell r="L123">
            <v>470.59</v>
          </cell>
          <cell r="M123" t="str">
            <v>http://rerda.com/img/p/6/8/0/680.jpg</v>
          </cell>
          <cell r="N123">
            <v>42</v>
          </cell>
          <cell r="O123">
            <v>5</v>
          </cell>
          <cell r="P123">
            <v>5</v>
          </cell>
          <cell r="Q123">
            <v>5</v>
          </cell>
          <cell r="R123">
            <v>0.1</v>
          </cell>
          <cell r="S123" t="str">
            <v/>
          </cell>
          <cell r="T123" t="str">
            <v>Cuerpo de Infanterìa</v>
          </cell>
          <cell r="U123" t="str">
            <v>General Manuel Belgrano</v>
          </cell>
          <cell r="V123" t="str">
            <v/>
          </cell>
          <cell r="W123" t="str">
            <v>Para Brazo</v>
          </cell>
          <cell r="X123" t="str">
            <v>10.9 cm</v>
          </cell>
          <cell r="Y123" t="str">
            <v>9.4 cm</v>
          </cell>
          <cell r="Z123" t="str">
            <v>0.25 cm</v>
          </cell>
          <cell r="AA123" t="str">
            <v/>
          </cell>
          <cell r="AB123" t="str">
            <v/>
          </cell>
          <cell r="AC123" t="str">
            <v/>
          </cell>
          <cell r="AD123" t="str">
            <v/>
          </cell>
          <cell r="AE123" t="str">
            <v/>
          </cell>
          <cell r="AF123" t="str">
            <v/>
          </cell>
          <cell r="AG123" t="str">
            <v/>
          </cell>
          <cell r="AH123" t="str">
            <v/>
          </cell>
          <cell r="AI123" t="str">
            <v/>
          </cell>
          <cell r="AJ123" t="str">
            <v/>
          </cell>
          <cell r="AK123" t="str">
            <v/>
          </cell>
          <cell r="AL123" t="str">
            <v/>
          </cell>
          <cell r="AM123" t="str">
            <v/>
          </cell>
          <cell r="AN123" t="str">
            <v/>
          </cell>
          <cell r="AO123" t="str">
            <v/>
          </cell>
          <cell r="AP123" t="str">
            <v/>
          </cell>
          <cell r="AQ123" t="str">
            <v/>
          </cell>
        </row>
        <row r="124">
          <cell r="A124">
            <v>156</v>
          </cell>
          <cell r="B124">
            <v>7709625</v>
          </cell>
          <cell r="C124" t="str">
            <v>Escudo Brazo Infantería Baja Visibilidad</v>
          </cell>
          <cell r="F124">
            <v>0</v>
          </cell>
          <cell r="G124" t="str">
            <v xml:space="preserve"> Leyenda:  Un trabajo de Valientes todo lo vence.</v>
          </cell>
          <cell r="H124" t="str">
            <v>Atributos</v>
          </cell>
          <cell r="I124" t="str">
            <v>Escudo de Brazo</v>
          </cell>
          <cell r="K124" t="str">
            <v>Infantería,Baja Visibilidad</v>
          </cell>
          <cell r="L124">
            <v>421.03</v>
          </cell>
          <cell r="M124" t="str">
            <v>http://rerda.com/img/p/6/8/1/681.jpg</v>
          </cell>
          <cell r="N124">
            <v>80</v>
          </cell>
          <cell r="O124">
            <v>5</v>
          </cell>
          <cell r="P124">
            <v>5</v>
          </cell>
          <cell r="Q124">
            <v>5</v>
          </cell>
          <cell r="R124">
            <v>0.1</v>
          </cell>
          <cell r="S124" t="str">
            <v/>
          </cell>
          <cell r="T124" t="str">
            <v>Cuerpo de Infantería</v>
          </cell>
          <cell r="U124" t="str">
            <v>General Manuel Belgrano</v>
          </cell>
          <cell r="V124" t="str">
            <v>Bordado</v>
          </cell>
          <cell r="W124" t="str">
            <v>Baja Visibilidad - Para Brazo</v>
          </cell>
          <cell r="X124" t="str">
            <v>10.9 cm</v>
          </cell>
          <cell r="Y124" t="str">
            <v>9.4 cm</v>
          </cell>
          <cell r="Z124" t="str">
            <v>0.25 cm</v>
          </cell>
          <cell r="AA124" t="str">
            <v/>
          </cell>
          <cell r="AB124" t="str">
            <v/>
          </cell>
          <cell r="AC124" t="str">
            <v/>
          </cell>
          <cell r="AD124" t="str">
            <v/>
          </cell>
          <cell r="AE124" t="str">
            <v/>
          </cell>
          <cell r="AF124" t="str">
            <v/>
          </cell>
          <cell r="AG124" t="str">
            <v/>
          </cell>
          <cell r="AH124" t="str">
            <v/>
          </cell>
          <cell r="AI124" t="str">
            <v/>
          </cell>
          <cell r="AJ124" t="str">
            <v/>
          </cell>
          <cell r="AK124" t="str">
            <v/>
          </cell>
          <cell r="AL124" t="str">
            <v/>
          </cell>
          <cell r="AM124" t="str">
            <v/>
          </cell>
          <cell r="AN124" t="str">
            <v/>
          </cell>
          <cell r="AO124" t="str">
            <v/>
          </cell>
          <cell r="AP124" t="str">
            <v/>
          </cell>
          <cell r="AQ124" t="str">
            <v/>
          </cell>
        </row>
        <row r="125">
          <cell r="A125">
            <v>164</v>
          </cell>
          <cell r="B125">
            <v>7709600</v>
          </cell>
          <cell r="C125" t="str">
            <v>Escudo Brazo Instituto de Formación Penitenciaria Mendoza</v>
          </cell>
          <cell r="F125">
            <v>0</v>
          </cell>
          <cell r="G125">
            <v>0</v>
          </cell>
          <cell r="H125" t="str">
            <v>Atributos</v>
          </cell>
          <cell r="I125" t="str">
            <v>Escudo de Brazo</v>
          </cell>
          <cell r="K125" t="str">
            <v>Penitenciaría</v>
          </cell>
          <cell r="L125">
            <v>345.18</v>
          </cell>
          <cell r="M125" t="str">
            <v>http://rerda.com/img/p/6/8/9/689.jpg</v>
          </cell>
          <cell r="N125">
            <v>10</v>
          </cell>
          <cell r="O125">
            <v>5</v>
          </cell>
          <cell r="P125">
            <v>5</v>
          </cell>
          <cell r="Q125">
            <v>5</v>
          </cell>
          <cell r="R125">
            <v>0.1</v>
          </cell>
          <cell r="S125" t="str">
            <v/>
          </cell>
          <cell r="T125" t="str">
            <v>Instituto de Formación Penitenciaria</v>
          </cell>
          <cell r="U125" t="str">
            <v>Servico Penitenciario Mendoza</v>
          </cell>
          <cell r="V125" t="str">
            <v/>
          </cell>
          <cell r="W125" t="str">
            <v>Para Brazo</v>
          </cell>
          <cell r="X125" t="str">
            <v>10 cm</v>
          </cell>
          <cell r="Y125" t="str">
            <v>8.1 cm</v>
          </cell>
          <cell r="Z125" t="str">
            <v>0.2 cm</v>
          </cell>
          <cell r="AA125" t="str">
            <v/>
          </cell>
          <cell r="AB125" t="str">
            <v/>
          </cell>
          <cell r="AC125" t="str">
            <v/>
          </cell>
          <cell r="AD125" t="str">
            <v/>
          </cell>
          <cell r="AE125" t="str">
            <v/>
          </cell>
          <cell r="AF125" t="str">
            <v/>
          </cell>
          <cell r="AG125" t="str">
            <v/>
          </cell>
          <cell r="AH125" t="str">
            <v/>
          </cell>
          <cell r="AI125" t="str">
            <v/>
          </cell>
          <cell r="AJ125" t="str">
            <v/>
          </cell>
          <cell r="AK125" t="str">
            <v/>
          </cell>
          <cell r="AL125" t="str">
            <v/>
          </cell>
          <cell r="AM125" t="str">
            <v/>
          </cell>
          <cell r="AN125" t="str">
            <v/>
          </cell>
          <cell r="AO125" t="str">
            <v/>
          </cell>
          <cell r="AP125" t="str">
            <v/>
          </cell>
          <cell r="AQ125" t="str">
            <v/>
          </cell>
        </row>
        <row r="126">
          <cell r="A126">
            <v>184</v>
          </cell>
          <cell r="B126">
            <v>7709138</v>
          </cell>
          <cell r="C126" t="str">
            <v>Escudo Brazo Instituto Universitario de Seguridad Pública</v>
          </cell>
          <cell r="F126">
            <v>0</v>
          </cell>
          <cell r="G126">
            <v>0</v>
          </cell>
          <cell r="H126" t="str">
            <v>Atributos</v>
          </cell>
          <cell r="I126" t="str">
            <v>Escudo de Brazo</v>
          </cell>
          <cell r="K126" t="str">
            <v>IUSP,I.U.S.P.</v>
          </cell>
          <cell r="L126">
            <v>363.68</v>
          </cell>
          <cell r="M126" t="str">
            <v>http://rerda.com/img/p/8/6/1/861.jpg</v>
          </cell>
          <cell r="N126">
            <v>116</v>
          </cell>
          <cell r="O126">
            <v>5</v>
          </cell>
          <cell r="P126">
            <v>5</v>
          </cell>
          <cell r="Q126">
            <v>5</v>
          </cell>
          <cell r="R126">
            <v>0.1</v>
          </cell>
          <cell r="S126" t="str">
            <v/>
          </cell>
          <cell r="T126" t="str">
            <v>Instituto Universitario de Seguridad Pública</v>
          </cell>
          <cell r="U126" t="str">
            <v>Provincia de Mendoza</v>
          </cell>
          <cell r="V126" t="str">
            <v>Bordado</v>
          </cell>
          <cell r="W126" t="str">
            <v>Escudo para Brazo</v>
          </cell>
          <cell r="X126" t="str">
            <v>6.3 cm</v>
          </cell>
          <cell r="Y126" t="str">
            <v>8.5 cm</v>
          </cell>
          <cell r="Z126" t="str">
            <v>0.25 cm</v>
          </cell>
          <cell r="AA126" t="str">
            <v/>
          </cell>
          <cell r="AB126" t="str">
            <v/>
          </cell>
          <cell r="AC126" t="str">
            <v/>
          </cell>
          <cell r="AD126" t="str">
            <v/>
          </cell>
          <cell r="AE126" t="str">
            <v/>
          </cell>
          <cell r="AF126" t="str">
            <v/>
          </cell>
          <cell r="AG126" t="str">
            <v/>
          </cell>
          <cell r="AH126" t="str">
            <v/>
          </cell>
          <cell r="AI126" t="str">
            <v/>
          </cell>
          <cell r="AJ126" t="str">
            <v/>
          </cell>
          <cell r="AK126" t="str">
            <v/>
          </cell>
          <cell r="AL126" t="str">
            <v/>
          </cell>
          <cell r="AM126" t="str">
            <v/>
          </cell>
          <cell r="AN126" t="str">
            <v/>
          </cell>
          <cell r="AO126" t="str">
            <v/>
          </cell>
          <cell r="AP126" t="str">
            <v/>
          </cell>
          <cell r="AQ126" t="str">
            <v/>
          </cell>
        </row>
        <row r="127">
          <cell r="A127">
            <v>168</v>
          </cell>
          <cell r="B127">
            <v>7709041</v>
          </cell>
          <cell r="C127" t="str">
            <v>Escudo Brazo Jefatura Departamental Capital</v>
          </cell>
          <cell r="F127">
            <v>0</v>
          </cell>
          <cell r="G127">
            <v>0</v>
          </cell>
          <cell r="H127" t="str">
            <v>Atributos</v>
          </cell>
          <cell r="I127" t="str">
            <v>Escudo de Brazo</v>
          </cell>
          <cell r="K127">
            <v>0</v>
          </cell>
          <cell r="L127">
            <v>446.34</v>
          </cell>
          <cell r="M127" t="str">
            <v>http://rerda.com/img/p/6/9/3/693.jpg</v>
          </cell>
          <cell r="N127">
            <v>5</v>
          </cell>
          <cell r="O127">
            <v>5</v>
          </cell>
          <cell r="P127">
            <v>5</v>
          </cell>
          <cell r="Q127">
            <v>5</v>
          </cell>
          <cell r="R127">
            <v>0.1</v>
          </cell>
          <cell r="S127" t="str">
            <v/>
          </cell>
          <cell r="T127" t="str">
            <v>Jefatura Departamental Capital</v>
          </cell>
          <cell r="U127" t="str">
            <v/>
          </cell>
          <cell r="V127" t="str">
            <v>Bordado</v>
          </cell>
          <cell r="W127" t="str">
            <v>Escudo para Brazo</v>
          </cell>
          <cell r="X127" t="str">
            <v>11 cm</v>
          </cell>
          <cell r="Y127" t="str">
            <v>9 cm</v>
          </cell>
          <cell r="Z127" t="str">
            <v>0.2 cm</v>
          </cell>
          <cell r="AA127" t="str">
            <v/>
          </cell>
          <cell r="AB127" t="str">
            <v/>
          </cell>
          <cell r="AC127" t="str">
            <v/>
          </cell>
          <cell r="AD127" t="str">
            <v/>
          </cell>
          <cell r="AE127" t="str">
            <v/>
          </cell>
          <cell r="AF127" t="str">
            <v/>
          </cell>
          <cell r="AG127" t="str">
            <v/>
          </cell>
          <cell r="AH127" t="str">
            <v/>
          </cell>
          <cell r="AI127" t="str">
            <v/>
          </cell>
          <cell r="AJ127" t="str">
            <v/>
          </cell>
          <cell r="AK127" t="str">
            <v/>
          </cell>
          <cell r="AL127" t="str">
            <v/>
          </cell>
          <cell r="AM127" t="str">
            <v/>
          </cell>
          <cell r="AN127" t="str">
            <v/>
          </cell>
          <cell r="AO127" t="str">
            <v/>
          </cell>
          <cell r="AP127" t="str">
            <v/>
          </cell>
          <cell r="AQ127" t="str">
            <v/>
          </cell>
        </row>
        <row r="128">
          <cell r="A128">
            <v>179</v>
          </cell>
          <cell r="B128">
            <v>7709245</v>
          </cell>
          <cell r="C128" t="str">
            <v>Escudo Brazo Oficiales Jefes y Superiores</v>
          </cell>
          <cell r="F128" t="str">
            <v>Escudo para el pesonal jerárquico de la Policía de Mendoza: Oficiales, Jefes y Superiores.</v>
          </cell>
          <cell r="G128">
            <v>0</v>
          </cell>
          <cell r="H128" t="str">
            <v>Atributos</v>
          </cell>
          <cell r="I128" t="str">
            <v>Escudo de Brazo</v>
          </cell>
          <cell r="K128" t="str">
            <v>Policía</v>
          </cell>
          <cell r="L128">
            <v>411.63</v>
          </cell>
          <cell r="M128" t="str">
            <v>http://rerda.com/img/p/8/5/6/856.jpg</v>
          </cell>
          <cell r="N128">
            <v>13</v>
          </cell>
          <cell r="O128">
            <v>5</v>
          </cell>
          <cell r="P128">
            <v>5</v>
          </cell>
          <cell r="Q128">
            <v>5</v>
          </cell>
          <cell r="R128">
            <v>0.1</v>
          </cell>
          <cell r="S128" t="str">
            <v>Oficiales Jefes y Superiores</v>
          </cell>
          <cell r="T128" t="str">
            <v/>
          </cell>
          <cell r="U128" t="str">
            <v>Policía de Mendoza</v>
          </cell>
          <cell r="V128" t="str">
            <v>Bordado</v>
          </cell>
          <cell r="W128" t="str">
            <v>Escudo para Brazo</v>
          </cell>
          <cell r="X128" t="str">
            <v>10.6 cm</v>
          </cell>
          <cell r="Y128" t="str">
            <v>7.2 cm</v>
          </cell>
          <cell r="Z128" t="str">
            <v>0.2 cm</v>
          </cell>
          <cell r="AA128" t="str">
            <v/>
          </cell>
          <cell r="AB128" t="str">
            <v/>
          </cell>
          <cell r="AC128" t="str">
            <v/>
          </cell>
          <cell r="AD128" t="str">
            <v/>
          </cell>
          <cell r="AE128" t="str">
            <v/>
          </cell>
          <cell r="AF128" t="str">
            <v/>
          </cell>
          <cell r="AG128" t="str">
            <v/>
          </cell>
          <cell r="AH128" t="str">
            <v/>
          </cell>
          <cell r="AI128" t="str">
            <v/>
          </cell>
          <cell r="AJ128" t="str">
            <v/>
          </cell>
          <cell r="AK128" t="str">
            <v/>
          </cell>
          <cell r="AL128" t="str">
            <v/>
          </cell>
          <cell r="AM128" t="str">
            <v/>
          </cell>
          <cell r="AN128" t="str">
            <v/>
          </cell>
          <cell r="AO128" t="str">
            <v/>
          </cell>
          <cell r="AP128" t="str">
            <v/>
          </cell>
          <cell r="AQ128" t="str">
            <v/>
          </cell>
        </row>
        <row r="129">
          <cell r="A129">
            <v>140</v>
          </cell>
          <cell r="B129">
            <v>7709867</v>
          </cell>
          <cell r="C129" t="str">
            <v>Escudo Brazo Penitenciaría Almafuerte</v>
          </cell>
          <cell r="F129" t="str">
            <v>Complejo Penitenciario Nº III.</v>
          </cell>
          <cell r="G129">
            <v>0</v>
          </cell>
          <cell r="H129" t="str">
            <v>Atributos</v>
          </cell>
          <cell r="I129" t="str">
            <v>Escudo de Brazo</v>
          </cell>
          <cell r="K129" t="str">
            <v>Penitenciaría</v>
          </cell>
          <cell r="L129">
            <v>270.48</v>
          </cell>
          <cell r="M129" t="str">
            <v>http://rerda.com/img/p/6/5/6/656.jpg</v>
          </cell>
          <cell r="N129">
            <v>13</v>
          </cell>
          <cell r="O129">
            <v>5</v>
          </cell>
          <cell r="P129">
            <v>5</v>
          </cell>
          <cell r="Q129">
            <v>5</v>
          </cell>
          <cell r="R129">
            <v>0.1</v>
          </cell>
          <cell r="S129" t="str">
            <v/>
          </cell>
          <cell r="T129" t="str">
            <v>Complejo Penitenciario Nº IIi</v>
          </cell>
          <cell r="U129" t="str">
            <v>Penitenciaría Almafuerte</v>
          </cell>
          <cell r="V129" t="str">
            <v/>
          </cell>
          <cell r="W129" t="str">
            <v>Escudo para Brazo</v>
          </cell>
          <cell r="X129" t="str">
            <v>8.5 cm</v>
          </cell>
          <cell r="Y129" t="str">
            <v>7.8 cm</v>
          </cell>
          <cell r="Z129" t="str">
            <v>0.2 cm</v>
          </cell>
          <cell r="AA129" t="str">
            <v/>
          </cell>
          <cell r="AB129" t="str">
            <v/>
          </cell>
          <cell r="AC129" t="str">
            <v/>
          </cell>
          <cell r="AD129" t="str">
            <v/>
          </cell>
          <cell r="AE129" t="str">
            <v/>
          </cell>
          <cell r="AF129" t="str">
            <v/>
          </cell>
          <cell r="AG129" t="str">
            <v/>
          </cell>
          <cell r="AH129" t="str">
            <v/>
          </cell>
          <cell r="AI129" t="str">
            <v/>
          </cell>
          <cell r="AJ129" t="str">
            <v/>
          </cell>
          <cell r="AK129" t="str">
            <v/>
          </cell>
          <cell r="AL129" t="str">
            <v/>
          </cell>
          <cell r="AM129" t="str">
            <v/>
          </cell>
          <cell r="AN129" t="str">
            <v/>
          </cell>
          <cell r="AO129" t="str">
            <v/>
          </cell>
          <cell r="AP129" t="str">
            <v/>
          </cell>
          <cell r="AQ129" t="str">
            <v/>
          </cell>
        </row>
        <row r="130">
          <cell r="A130">
            <v>158</v>
          </cell>
          <cell r="B130">
            <v>7709396</v>
          </cell>
          <cell r="C130" t="str">
            <v>Escudo Brazo Penitenciaría División Traslados y Custodias Mendoza</v>
          </cell>
          <cell r="F130">
            <v>0</v>
          </cell>
          <cell r="G130">
            <v>0</v>
          </cell>
          <cell r="H130" t="str">
            <v>Atributos</v>
          </cell>
          <cell r="I130" t="str">
            <v>Escudo de Brazo</v>
          </cell>
          <cell r="K130" t="str">
            <v>Penitenciaría</v>
          </cell>
          <cell r="L130">
            <v>509.14</v>
          </cell>
          <cell r="M130" t="str">
            <v>http://rerda.com/img/p/4/4/6/4/4464.jpg</v>
          </cell>
          <cell r="N130">
            <v>18</v>
          </cell>
          <cell r="O130">
            <v>5</v>
          </cell>
          <cell r="P130">
            <v>5</v>
          </cell>
          <cell r="Q130">
            <v>5</v>
          </cell>
          <cell r="R130">
            <v>0.1</v>
          </cell>
          <cell r="S130" t="str">
            <v/>
          </cell>
          <cell r="T130" t="str">
            <v>Departamento de Seguridad y Traslados - División Traslados y Custodias</v>
          </cell>
          <cell r="U130" t="str">
            <v>Penitenciaría de Mendoza</v>
          </cell>
          <cell r="V130" t="str">
            <v/>
          </cell>
          <cell r="W130" t="str">
            <v>Para Brazo</v>
          </cell>
          <cell r="X130" t="str">
            <v>9.3 cm</v>
          </cell>
          <cell r="Y130" t="str">
            <v>9.3 cm</v>
          </cell>
          <cell r="Z130" t="str">
            <v>0.25 cm</v>
          </cell>
          <cell r="AA130" t="str">
            <v/>
          </cell>
          <cell r="AB130" t="str">
            <v/>
          </cell>
          <cell r="AC130" t="str">
            <v/>
          </cell>
          <cell r="AD130" t="str">
            <v/>
          </cell>
          <cell r="AE130" t="str">
            <v/>
          </cell>
          <cell r="AF130" t="str">
            <v/>
          </cell>
          <cell r="AG130" t="str">
            <v/>
          </cell>
          <cell r="AH130" t="str">
            <v/>
          </cell>
          <cell r="AI130" t="str">
            <v/>
          </cell>
          <cell r="AJ130" t="str">
            <v/>
          </cell>
          <cell r="AK130" t="str">
            <v/>
          </cell>
          <cell r="AL130" t="str">
            <v/>
          </cell>
          <cell r="AM130" t="str">
            <v/>
          </cell>
          <cell r="AN130" t="str">
            <v/>
          </cell>
          <cell r="AO130" t="str">
            <v/>
          </cell>
          <cell r="AP130" t="str">
            <v/>
          </cell>
          <cell r="AQ130" t="str">
            <v/>
          </cell>
        </row>
        <row r="131">
          <cell r="A131">
            <v>141</v>
          </cell>
          <cell r="B131">
            <v>7709650</v>
          </cell>
          <cell r="C131" t="str">
            <v>Escudo Brazo Policía Científica Mendoza</v>
          </cell>
          <cell r="F131">
            <v>0</v>
          </cell>
          <cell r="G131">
            <v>0</v>
          </cell>
          <cell r="H131" t="str">
            <v>Atributos</v>
          </cell>
          <cell r="I131" t="str">
            <v>Escudo de Brazo</v>
          </cell>
          <cell r="K131" t="str">
            <v>Policía,Científica</v>
          </cell>
          <cell r="L131">
            <v>330.61</v>
          </cell>
          <cell r="M131" t="str">
            <v>http://rerda.com/img/p/6/5/7/657.jpg</v>
          </cell>
          <cell r="N131">
            <v>9</v>
          </cell>
          <cell r="O131">
            <v>5</v>
          </cell>
          <cell r="P131">
            <v>5</v>
          </cell>
          <cell r="Q131">
            <v>5</v>
          </cell>
          <cell r="R131">
            <v>0.1</v>
          </cell>
          <cell r="S131" t="str">
            <v/>
          </cell>
          <cell r="T131" t="str">
            <v>Policía Científica</v>
          </cell>
          <cell r="U131" t="str">
            <v>Mendoza</v>
          </cell>
          <cell r="V131" t="str">
            <v>Bordado</v>
          </cell>
          <cell r="W131" t="str">
            <v>Escudo para Brazo</v>
          </cell>
          <cell r="X131" t="str">
            <v>10 cm</v>
          </cell>
          <cell r="Y131" t="str">
            <v>8.3 cm</v>
          </cell>
          <cell r="Z131" t="str">
            <v>0.2 cm</v>
          </cell>
          <cell r="AA131" t="str">
            <v/>
          </cell>
          <cell r="AB131" t="str">
            <v/>
          </cell>
          <cell r="AC131" t="str">
            <v/>
          </cell>
          <cell r="AD131" t="str">
            <v/>
          </cell>
          <cell r="AE131" t="str">
            <v/>
          </cell>
          <cell r="AF131" t="str">
            <v/>
          </cell>
          <cell r="AG131" t="str">
            <v/>
          </cell>
          <cell r="AH131" t="str">
            <v/>
          </cell>
          <cell r="AI131" t="str">
            <v/>
          </cell>
          <cell r="AJ131" t="str">
            <v/>
          </cell>
          <cell r="AK131" t="str">
            <v/>
          </cell>
          <cell r="AL131" t="str">
            <v/>
          </cell>
          <cell r="AM131" t="str">
            <v/>
          </cell>
          <cell r="AN131" t="str">
            <v/>
          </cell>
          <cell r="AO131" t="str">
            <v/>
          </cell>
          <cell r="AP131" t="str">
            <v/>
          </cell>
          <cell r="AQ131" t="str">
            <v/>
          </cell>
        </row>
        <row r="132">
          <cell r="A132">
            <v>176</v>
          </cell>
          <cell r="B132">
            <v>7709665</v>
          </cell>
          <cell r="C132" t="str">
            <v>Escudo Brazo Policía de Mendoza</v>
          </cell>
          <cell r="F132">
            <v>0</v>
          </cell>
          <cell r="G132">
            <v>0</v>
          </cell>
          <cell r="H132" t="str">
            <v>Atributos</v>
          </cell>
          <cell r="I132" t="str">
            <v>Escudo de Brazo</v>
          </cell>
          <cell r="K132" t="str">
            <v>Policía,Mendoza</v>
          </cell>
          <cell r="L132">
            <v>347.13</v>
          </cell>
          <cell r="M132" t="str">
            <v>http://rerda.com/img/p/8/5/2/852.jpg</v>
          </cell>
          <cell r="N132">
            <v>130</v>
          </cell>
          <cell r="O132">
            <v>5</v>
          </cell>
          <cell r="P132">
            <v>5</v>
          </cell>
          <cell r="Q132">
            <v>5</v>
          </cell>
          <cell r="R132">
            <v>0.1</v>
          </cell>
          <cell r="S132" t="str">
            <v/>
          </cell>
          <cell r="T132" t="str">
            <v/>
          </cell>
          <cell r="U132" t="str">
            <v>Policía de Mendoza</v>
          </cell>
          <cell r="V132" t="str">
            <v>Bordado</v>
          </cell>
          <cell r="W132" t="str">
            <v>Escudo para Brazo</v>
          </cell>
          <cell r="X132" t="str">
            <v>10.3 cm</v>
          </cell>
          <cell r="Y132" t="str">
            <v>7.4  cm</v>
          </cell>
          <cell r="Z132" t="str">
            <v/>
          </cell>
          <cell r="AA132" t="str">
            <v/>
          </cell>
          <cell r="AB132" t="str">
            <v/>
          </cell>
          <cell r="AC132" t="str">
            <v/>
          </cell>
          <cell r="AD132" t="str">
            <v/>
          </cell>
          <cell r="AE132" t="str">
            <v/>
          </cell>
          <cell r="AF132" t="str">
            <v/>
          </cell>
          <cell r="AG132" t="str">
            <v/>
          </cell>
          <cell r="AH132" t="str">
            <v/>
          </cell>
          <cell r="AI132" t="str">
            <v/>
          </cell>
          <cell r="AJ132" t="str">
            <v/>
          </cell>
          <cell r="AK132" t="str">
            <v/>
          </cell>
          <cell r="AL132" t="str">
            <v/>
          </cell>
          <cell r="AM132" t="str">
            <v/>
          </cell>
          <cell r="AN132" t="str">
            <v/>
          </cell>
          <cell r="AO132" t="str">
            <v/>
          </cell>
          <cell r="AP132" t="str">
            <v/>
          </cell>
          <cell r="AQ132" t="str">
            <v/>
          </cell>
        </row>
        <row r="133">
          <cell r="A133">
            <v>504</v>
          </cell>
          <cell r="B133">
            <v>7710001</v>
          </cell>
          <cell r="C133" t="str">
            <v>Escudo Brazo Policía de Mendoza de Goma (PVC)</v>
          </cell>
          <cell r="F133" t="str">
            <v>Escudo de goma pvc para brazo.</v>
          </cell>
          <cell r="G133">
            <v>0</v>
          </cell>
          <cell r="H133" t="str">
            <v>Atributos</v>
          </cell>
          <cell r="I133" t="str">
            <v>Escudo de Brazo</v>
          </cell>
          <cell r="K133" t="str">
            <v>Policía,Mendoza,Goma,PVC</v>
          </cell>
          <cell r="L133">
            <v>503.11</v>
          </cell>
          <cell r="M133" t="str">
            <v>http://rerda.com/img/p/2/1/7/5/2175.jpg,http://rerda.com/img/p/2/1/7/4/2174.jpg</v>
          </cell>
          <cell r="N133">
            <v>150</v>
          </cell>
          <cell r="O133">
            <v>5</v>
          </cell>
          <cell r="P133">
            <v>5</v>
          </cell>
          <cell r="Q133">
            <v>5</v>
          </cell>
          <cell r="R133">
            <v>0.1</v>
          </cell>
          <cell r="S133" t="str">
            <v/>
          </cell>
          <cell r="T133" t="str">
            <v/>
          </cell>
          <cell r="U133" t="str">
            <v>Policía de Mendoza</v>
          </cell>
          <cell r="V133" t="str">
            <v>PVC</v>
          </cell>
          <cell r="W133" t="str">
            <v>Escudo para Brazo</v>
          </cell>
          <cell r="X133" t="str">
            <v>10 cm</v>
          </cell>
          <cell r="Y133" t="str">
            <v>7 cm</v>
          </cell>
          <cell r="Z133" t="str">
            <v/>
          </cell>
          <cell r="AA133" t="str">
            <v/>
          </cell>
          <cell r="AB133" t="str">
            <v/>
          </cell>
          <cell r="AC133" t="str">
            <v/>
          </cell>
          <cell r="AD133" t="str">
            <v/>
          </cell>
          <cell r="AE133" t="str">
            <v/>
          </cell>
          <cell r="AF133" t="str">
            <v/>
          </cell>
          <cell r="AG133" t="str">
            <v/>
          </cell>
          <cell r="AH133" t="str">
            <v/>
          </cell>
          <cell r="AI133" t="str">
            <v/>
          </cell>
          <cell r="AJ133" t="str">
            <v/>
          </cell>
          <cell r="AK133" t="str">
            <v/>
          </cell>
          <cell r="AL133" t="str">
            <v/>
          </cell>
          <cell r="AM133" t="str">
            <v/>
          </cell>
          <cell r="AN133" t="str">
            <v/>
          </cell>
          <cell r="AO133" t="str">
            <v/>
          </cell>
          <cell r="AP133" t="str">
            <v/>
          </cell>
          <cell r="AQ133" t="str">
            <v/>
          </cell>
        </row>
        <row r="134">
          <cell r="A134">
            <v>477</v>
          </cell>
          <cell r="B134">
            <v>7709333</v>
          </cell>
          <cell r="C134" t="str">
            <v>Escudo Brazo Policía de Mendoza Modelo Viejo</v>
          </cell>
          <cell r="F134">
            <v>0</v>
          </cell>
          <cell r="G134">
            <v>0</v>
          </cell>
          <cell r="H134" t="str">
            <v>Atributos</v>
          </cell>
          <cell r="I134" t="str">
            <v>Escudo de Brazo</v>
          </cell>
          <cell r="K134" t="str">
            <v>Policía,Mendoza</v>
          </cell>
          <cell r="L134">
            <v>360.62</v>
          </cell>
          <cell r="M134" t="str">
            <v>http://rerda.com/img/p/1/9/9/9/1999.jpg</v>
          </cell>
          <cell r="N134">
            <v>30</v>
          </cell>
          <cell r="O134">
            <v>5</v>
          </cell>
          <cell r="P134">
            <v>5</v>
          </cell>
          <cell r="Q134">
            <v>5</v>
          </cell>
          <cell r="R134">
            <v>0.1</v>
          </cell>
          <cell r="S134" t="str">
            <v/>
          </cell>
          <cell r="T134" t="str">
            <v/>
          </cell>
          <cell r="U134" t="str">
            <v>Policía de Mendoza</v>
          </cell>
          <cell r="V134" t="str">
            <v>Bordado</v>
          </cell>
          <cell r="W134" t="str">
            <v>Viejo o Anterior</v>
          </cell>
          <cell r="X134" t="str">
            <v/>
          </cell>
          <cell r="Y134" t="str">
            <v>8.5 cm</v>
          </cell>
          <cell r="Z134" t="str">
            <v>9 cm</v>
          </cell>
          <cell r="AA134" t="str">
            <v/>
          </cell>
          <cell r="AB134" t="str">
            <v/>
          </cell>
          <cell r="AC134" t="str">
            <v/>
          </cell>
          <cell r="AD134" t="str">
            <v/>
          </cell>
          <cell r="AE134" t="str">
            <v/>
          </cell>
          <cell r="AF134" t="str">
            <v/>
          </cell>
          <cell r="AG134" t="str">
            <v/>
          </cell>
          <cell r="AH134" t="str">
            <v/>
          </cell>
          <cell r="AI134" t="str">
            <v/>
          </cell>
          <cell r="AJ134" t="str">
            <v/>
          </cell>
          <cell r="AK134" t="str">
            <v/>
          </cell>
          <cell r="AL134" t="str">
            <v/>
          </cell>
          <cell r="AM134" t="str">
            <v/>
          </cell>
          <cell r="AN134" t="str">
            <v/>
          </cell>
          <cell r="AO134" t="str">
            <v/>
          </cell>
          <cell r="AP134" t="str">
            <v/>
          </cell>
          <cell r="AQ134" t="str">
            <v/>
          </cell>
        </row>
        <row r="135">
          <cell r="A135">
            <v>166</v>
          </cell>
          <cell r="B135">
            <v>7709680</v>
          </cell>
          <cell r="C135" t="str">
            <v>Escudo Brazo Policía de Seguridad Rural Mendoza</v>
          </cell>
          <cell r="F135">
            <v>0</v>
          </cell>
          <cell r="G135">
            <v>0</v>
          </cell>
          <cell r="H135" t="str">
            <v>Atributos</v>
          </cell>
          <cell r="I135" t="str">
            <v>Escudo de Brazo</v>
          </cell>
          <cell r="K135" t="str">
            <v>Policía,Rural</v>
          </cell>
          <cell r="L135">
            <v>324.57</v>
          </cell>
          <cell r="M135" t="str">
            <v>http://rerda.com/img/p/6/9/1/691.jpg</v>
          </cell>
          <cell r="N135">
            <v>0</v>
          </cell>
          <cell r="O135">
            <v>5</v>
          </cell>
          <cell r="P135">
            <v>5</v>
          </cell>
          <cell r="Q135">
            <v>5</v>
          </cell>
          <cell r="R135">
            <v>0.1</v>
          </cell>
          <cell r="S135" t="str">
            <v/>
          </cell>
          <cell r="T135" t="str">
            <v>Policía de Seguridad Rural</v>
          </cell>
          <cell r="U135" t="str">
            <v>Policía de Mendoza</v>
          </cell>
          <cell r="V135" t="str">
            <v>Bordado</v>
          </cell>
          <cell r="W135" t="str">
            <v>Escudo para Brazo</v>
          </cell>
          <cell r="X135" t="str">
            <v>10 cm</v>
          </cell>
          <cell r="Y135" t="str">
            <v>8.9 cm</v>
          </cell>
          <cell r="Z135" t="str">
            <v>0.2 cm</v>
          </cell>
          <cell r="AA135" t="str">
            <v/>
          </cell>
          <cell r="AB135" t="str">
            <v/>
          </cell>
          <cell r="AC135" t="str">
            <v/>
          </cell>
          <cell r="AD135" t="str">
            <v/>
          </cell>
          <cell r="AE135" t="str">
            <v/>
          </cell>
          <cell r="AF135" t="str">
            <v/>
          </cell>
          <cell r="AG135" t="str">
            <v/>
          </cell>
          <cell r="AH135" t="str">
            <v/>
          </cell>
          <cell r="AI135" t="str">
            <v/>
          </cell>
          <cell r="AJ135" t="str">
            <v/>
          </cell>
          <cell r="AK135" t="str">
            <v/>
          </cell>
          <cell r="AL135" t="str">
            <v/>
          </cell>
          <cell r="AM135" t="str">
            <v/>
          </cell>
          <cell r="AN135" t="str">
            <v/>
          </cell>
          <cell r="AO135" t="str">
            <v/>
          </cell>
          <cell r="AP135" t="str">
            <v/>
          </cell>
          <cell r="AQ135" t="str">
            <v/>
          </cell>
        </row>
        <row r="136">
          <cell r="A136">
            <v>128</v>
          </cell>
          <cell r="B136">
            <v>7709854</v>
          </cell>
          <cell r="C136" t="str">
            <v>Escudo Brazo Policía Mendoza Compañía de Canes</v>
          </cell>
          <cell r="F136">
            <v>0</v>
          </cell>
          <cell r="G136">
            <v>0</v>
          </cell>
          <cell r="H136" t="str">
            <v>Atributos</v>
          </cell>
          <cell r="I136" t="str">
            <v>Escudo de Brazo</v>
          </cell>
          <cell r="K136" t="str">
            <v>Policía,Canes</v>
          </cell>
          <cell r="L136">
            <v>351.6</v>
          </cell>
          <cell r="M136" t="str">
            <v>http://rerda.com/img/p/6/4/1/641.jpg</v>
          </cell>
          <cell r="N136">
            <v>11</v>
          </cell>
          <cell r="O136">
            <v>5</v>
          </cell>
          <cell r="P136">
            <v>5</v>
          </cell>
          <cell r="Q136">
            <v>5</v>
          </cell>
          <cell r="R136">
            <v>0.1</v>
          </cell>
          <cell r="S136" t="str">
            <v/>
          </cell>
          <cell r="T136" t="str">
            <v>Compañía de Canes</v>
          </cell>
          <cell r="U136" t="str">
            <v>Policía Mendoza</v>
          </cell>
          <cell r="V136" t="str">
            <v>Bordado</v>
          </cell>
          <cell r="W136" t="str">
            <v>Escudo para Brazo</v>
          </cell>
          <cell r="X136" t="str">
            <v>10.5 cm</v>
          </cell>
          <cell r="Y136" t="str">
            <v>10 cm</v>
          </cell>
          <cell r="Z136" t="str">
            <v>0.2 cm</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row>
        <row r="137">
          <cell r="A137">
            <v>124</v>
          </cell>
          <cell r="B137">
            <v>7709380</v>
          </cell>
          <cell r="C137" t="str">
            <v>Escudo Brazo Policía Mendoza Unidad Ciclística de Acción Rápida</v>
          </cell>
          <cell r="F137" t="str">
            <v>U.C.A.R.</v>
          </cell>
          <cell r="G137">
            <v>0</v>
          </cell>
          <cell r="H137" t="str">
            <v>Atributos</v>
          </cell>
          <cell r="I137" t="str">
            <v>Escudo de Brazo</v>
          </cell>
          <cell r="K137" t="str">
            <v>Policía,UCAR</v>
          </cell>
          <cell r="L137">
            <v>351.56</v>
          </cell>
          <cell r="M137" t="str">
            <v>http://rerda.com/img/p/6/3/6/636.jpg</v>
          </cell>
          <cell r="N137">
            <v>17</v>
          </cell>
          <cell r="O137">
            <v>5</v>
          </cell>
          <cell r="P137">
            <v>5</v>
          </cell>
          <cell r="Q137">
            <v>5</v>
          </cell>
          <cell r="R137">
            <v>0.1</v>
          </cell>
          <cell r="S137" t="str">
            <v/>
          </cell>
          <cell r="T137" t="str">
            <v>Unidad Ciclística de Acción Rápida</v>
          </cell>
          <cell r="U137" t="str">
            <v>Policía de Mendoza</v>
          </cell>
          <cell r="V137" t="str">
            <v>Bordado</v>
          </cell>
          <cell r="W137" t="str">
            <v>Escudo para Brazo</v>
          </cell>
          <cell r="X137" t="str">
            <v>8 cm</v>
          </cell>
          <cell r="Y137" t="str">
            <v>8 cm</v>
          </cell>
          <cell r="Z137" t="str">
            <v>0.2 cm</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row>
        <row r="138">
          <cell r="A138">
            <v>122</v>
          </cell>
          <cell r="B138">
            <v>7709420</v>
          </cell>
          <cell r="C138" t="str">
            <v>Escudo Brazo Policía Mendoza Unidad Motorizada de Acción Rápida</v>
          </cell>
          <cell r="F138" t="str">
            <v>U.M.A.R.</v>
          </cell>
          <cell r="G138">
            <v>0</v>
          </cell>
          <cell r="H138" t="str">
            <v>Atributos</v>
          </cell>
          <cell r="I138" t="str">
            <v>Escudo de Brazo</v>
          </cell>
          <cell r="K138" t="str">
            <v>Policía,UMAR</v>
          </cell>
          <cell r="L138">
            <v>297.52</v>
          </cell>
          <cell r="M138" t="str">
            <v>http://rerda.com/img/p/6/3/4/634.jpg</v>
          </cell>
          <cell r="N138">
            <v>20</v>
          </cell>
          <cell r="O138">
            <v>5</v>
          </cell>
          <cell r="P138">
            <v>5</v>
          </cell>
          <cell r="Q138">
            <v>5</v>
          </cell>
          <cell r="R138">
            <v>0.1</v>
          </cell>
          <cell r="S138" t="str">
            <v/>
          </cell>
          <cell r="T138" t="str">
            <v>Unidad Motorizada de Acción Rápida</v>
          </cell>
          <cell r="U138" t="str">
            <v>Policía de Mendoza</v>
          </cell>
          <cell r="V138" t="str">
            <v>Bordado</v>
          </cell>
          <cell r="W138" t="str">
            <v>Escudo para Brazo</v>
          </cell>
          <cell r="X138" t="str">
            <v>9.4 cm</v>
          </cell>
          <cell r="Y138" t="str">
            <v>9.3 cm</v>
          </cell>
          <cell r="Z138" t="str">
            <v>0.2 cm</v>
          </cell>
          <cell r="AA138" t="str">
            <v/>
          </cell>
          <cell r="AB138" t="str">
            <v/>
          </cell>
          <cell r="AC138" t="str">
            <v/>
          </cell>
          <cell r="AD138" t="str">
            <v/>
          </cell>
          <cell r="AE138" t="str">
            <v/>
          </cell>
          <cell r="AF138" t="str">
            <v/>
          </cell>
          <cell r="AG138" t="str">
            <v/>
          </cell>
          <cell r="AH138" t="str">
            <v/>
          </cell>
          <cell r="AI138" t="str">
            <v/>
          </cell>
          <cell r="AJ138" t="str">
            <v/>
          </cell>
          <cell r="AK138" t="str">
            <v/>
          </cell>
          <cell r="AL138" t="str">
            <v/>
          </cell>
          <cell r="AM138" t="str">
            <v/>
          </cell>
          <cell r="AN138" t="str">
            <v/>
          </cell>
          <cell r="AO138" t="str">
            <v/>
          </cell>
          <cell r="AP138" t="str">
            <v/>
          </cell>
          <cell r="AQ138" t="str">
            <v/>
          </cell>
        </row>
        <row r="139">
          <cell r="A139">
            <v>130</v>
          </cell>
          <cell r="B139">
            <v>7709786</v>
          </cell>
          <cell r="C139" t="str">
            <v>Escudo Brazo Policía Mendoza Unidad Tranviaria</v>
          </cell>
          <cell r="F139" t="str">
            <v>U.TRAN.</v>
          </cell>
          <cell r="G139">
            <v>0</v>
          </cell>
          <cell r="H139" t="str">
            <v>Atributos</v>
          </cell>
          <cell r="I139" t="str">
            <v>Escudo de Brazo</v>
          </cell>
          <cell r="K139" t="str">
            <v>Policía,Tranvía</v>
          </cell>
          <cell r="L139">
            <v>351.6</v>
          </cell>
          <cell r="M139" t="str">
            <v>http://rerda.com/img/p/6/4/5/645.jpg,http://rerda.com/img/p/6/4/3/643.jpg</v>
          </cell>
          <cell r="N139">
            <v>0</v>
          </cell>
          <cell r="O139">
            <v>5</v>
          </cell>
          <cell r="P139">
            <v>5</v>
          </cell>
          <cell r="Q139">
            <v>5</v>
          </cell>
          <cell r="R139">
            <v>0.1</v>
          </cell>
          <cell r="S139" t="str">
            <v/>
          </cell>
          <cell r="T139" t="str">
            <v>Unidad Tranviaria</v>
          </cell>
          <cell r="U139" t="str">
            <v>Policía Mendoza</v>
          </cell>
          <cell r="V139" t="str">
            <v>Bordado</v>
          </cell>
          <cell r="W139" t="str">
            <v>Escudo Brazo</v>
          </cell>
          <cell r="X139" t="str">
            <v>9.5 cm</v>
          </cell>
          <cell r="Y139" t="str">
            <v>9 cm</v>
          </cell>
          <cell r="Z139" t="str">
            <v>0.2 cm</v>
          </cell>
          <cell r="AA139" t="str">
            <v/>
          </cell>
          <cell r="AB139" t="str">
            <v/>
          </cell>
          <cell r="AC139" t="str">
            <v/>
          </cell>
          <cell r="AD139" t="str">
            <v/>
          </cell>
          <cell r="AE139" t="str">
            <v/>
          </cell>
          <cell r="AF139" t="str">
            <v/>
          </cell>
          <cell r="AG139" t="str">
            <v/>
          </cell>
          <cell r="AH139" t="str">
            <v/>
          </cell>
          <cell r="AI139" t="str">
            <v/>
          </cell>
          <cell r="AJ139" t="str">
            <v/>
          </cell>
          <cell r="AK139" t="str">
            <v/>
          </cell>
          <cell r="AL139" t="str">
            <v/>
          </cell>
          <cell r="AM139" t="str">
            <v/>
          </cell>
          <cell r="AN139" t="str">
            <v/>
          </cell>
          <cell r="AO139" t="str">
            <v/>
          </cell>
          <cell r="AP139" t="str">
            <v/>
          </cell>
          <cell r="AQ139" t="str">
            <v/>
          </cell>
        </row>
        <row r="140">
          <cell r="A140">
            <v>129</v>
          </cell>
          <cell r="B140">
            <v>7709753</v>
          </cell>
          <cell r="C140" t="str">
            <v>Escudo Brazo Policía Montada Mendoza</v>
          </cell>
          <cell r="F140" t="str">
            <v>Caballería</v>
          </cell>
          <cell r="G140">
            <v>0</v>
          </cell>
          <cell r="H140" t="str">
            <v>Atributos</v>
          </cell>
          <cell r="I140" t="str">
            <v>Escudo de Brazo</v>
          </cell>
          <cell r="K140" t="str">
            <v>Policía,Caballerìa,Montada</v>
          </cell>
          <cell r="L140">
            <v>351.6</v>
          </cell>
          <cell r="M140" t="str">
            <v>http://rerda.com/img/p/6/4/2/642.jpg</v>
          </cell>
          <cell r="N140">
            <v>19</v>
          </cell>
          <cell r="O140">
            <v>5</v>
          </cell>
          <cell r="P140">
            <v>5</v>
          </cell>
          <cell r="Q140">
            <v>5</v>
          </cell>
          <cell r="R140">
            <v>0.1</v>
          </cell>
          <cell r="S140" t="str">
            <v/>
          </cell>
          <cell r="T140" t="str">
            <v>Policía Montada</v>
          </cell>
          <cell r="U140" t="str">
            <v>Mendoza</v>
          </cell>
          <cell r="V140" t="str">
            <v>Bordado</v>
          </cell>
          <cell r="W140" t="str">
            <v>Escudo Brazo</v>
          </cell>
          <cell r="X140" t="str">
            <v>10.5 cm</v>
          </cell>
          <cell r="Y140" t="str">
            <v>8.7 cm</v>
          </cell>
          <cell r="Z140" t="str">
            <v>0.2 cm</v>
          </cell>
          <cell r="AA140" t="str">
            <v/>
          </cell>
          <cell r="AB140" t="str">
            <v/>
          </cell>
          <cell r="AC140" t="str">
            <v/>
          </cell>
          <cell r="AD140" t="str">
            <v/>
          </cell>
          <cell r="AE140" t="str">
            <v/>
          </cell>
          <cell r="AF140" t="str">
            <v/>
          </cell>
          <cell r="AG140" t="str">
            <v/>
          </cell>
          <cell r="AH140" t="str">
            <v/>
          </cell>
          <cell r="AI140" t="str">
            <v/>
          </cell>
          <cell r="AJ140" t="str">
            <v/>
          </cell>
          <cell r="AK140" t="str">
            <v/>
          </cell>
          <cell r="AL140" t="str">
            <v/>
          </cell>
          <cell r="AM140" t="str">
            <v/>
          </cell>
          <cell r="AN140" t="str">
            <v/>
          </cell>
          <cell r="AO140" t="str">
            <v/>
          </cell>
          <cell r="AP140" t="str">
            <v/>
          </cell>
          <cell r="AQ140" t="str">
            <v/>
          </cell>
        </row>
        <row r="141">
          <cell r="A141">
            <v>121</v>
          </cell>
          <cell r="B141">
            <v>7709156</v>
          </cell>
          <cell r="C141" t="str">
            <v>Escudo Brazo Policía Vial Mendoza</v>
          </cell>
          <cell r="F141">
            <v>0</v>
          </cell>
          <cell r="G141">
            <v>0</v>
          </cell>
          <cell r="H141" t="str">
            <v>Atributos</v>
          </cell>
          <cell r="I141" t="str">
            <v>Escudo de Brazo</v>
          </cell>
          <cell r="K141" t="str">
            <v>Policía,Vial</v>
          </cell>
          <cell r="L141">
            <v>378.63</v>
          </cell>
          <cell r="M141" t="str">
            <v>http://rerda.com/img/p/6/3/3/633.jpg</v>
          </cell>
          <cell r="N141">
            <v>25</v>
          </cell>
          <cell r="O141">
            <v>5</v>
          </cell>
          <cell r="P141">
            <v>5</v>
          </cell>
          <cell r="Q141">
            <v>5</v>
          </cell>
          <cell r="R141">
            <v>0.1</v>
          </cell>
          <cell r="S141" t="str">
            <v/>
          </cell>
          <cell r="T141" t="str">
            <v>Policía Vial</v>
          </cell>
          <cell r="U141" t="str">
            <v>Mendoza</v>
          </cell>
          <cell r="V141" t="str">
            <v>Bordado</v>
          </cell>
          <cell r="W141" t="str">
            <v>Escudo para Brazo</v>
          </cell>
          <cell r="X141" t="str">
            <v>11.2 cm</v>
          </cell>
          <cell r="Y141" t="str">
            <v>8.9 cm</v>
          </cell>
          <cell r="Z141" t="str">
            <v>0.2 cm</v>
          </cell>
          <cell r="AA141" t="str">
            <v/>
          </cell>
          <cell r="AB141" t="str">
            <v/>
          </cell>
          <cell r="AC141" t="str">
            <v/>
          </cell>
          <cell r="AD141" t="str">
            <v/>
          </cell>
          <cell r="AE141" t="str">
            <v/>
          </cell>
          <cell r="AF141" t="str">
            <v/>
          </cell>
          <cell r="AG141" t="str">
            <v/>
          </cell>
          <cell r="AH141" t="str">
            <v/>
          </cell>
          <cell r="AI141" t="str">
            <v/>
          </cell>
          <cell r="AJ141" t="str">
            <v/>
          </cell>
          <cell r="AK141" t="str">
            <v/>
          </cell>
          <cell r="AL141" t="str">
            <v/>
          </cell>
          <cell r="AM141" t="str">
            <v/>
          </cell>
          <cell r="AN141" t="str">
            <v/>
          </cell>
          <cell r="AO141" t="str">
            <v/>
          </cell>
          <cell r="AP141" t="str">
            <v/>
          </cell>
          <cell r="AQ141" t="str">
            <v/>
          </cell>
        </row>
        <row r="142">
          <cell r="A142">
            <v>142</v>
          </cell>
          <cell r="B142">
            <v>7709943</v>
          </cell>
          <cell r="C142" t="str">
            <v>Escudo Brazo Sanidad Policial Mendoza</v>
          </cell>
          <cell r="F142">
            <v>0</v>
          </cell>
          <cell r="G142">
            <v>0</v>
          </cell>
          <cell r="H142" t="str">
            <v>Atributos</v>
          </cell>
          <cell r="I142" t="str">
            <v>Escudo de Brazo</v>
          </cell>
          <cell r="K142" t="str">
            <v>Policía,Sanidad</v>
          </cell>
          <cell r="L142">
            <v>366.58</v>
          </cell>
          <cell r="M142" t="str">
            <v>http://rerda.com/img/p/6/5/8/658.jpg</v>
          </cell>
          <cell r="N142">
            <v>3</v>
          </cell>
          <cell r="O142">
            <v>5</v>
          </cell>
          <cell r="P142">
            <v>5</v>
          </cell>
          <cell r="Q142">
            <v>5</v>
          </cell>
          <cell r="R142">
            <v>0.1</v>
          </cell>
          <cell r="S142" t="str">
            <v/>
          </cell>
          <cell r="T142" t="str">
            <v>Sanidad Policial</v>
          </cell>
          <cell r="U142" t="str">
            <v>Mendoza</v>
          </cell>
          <cell r="V142" t="str">
            <v>Bordado</v>
          </cell>
          <cell r="W142" t="str">
            <v>Escudo para Brazo</v>
          </cell>
          <cell r="X142" t="str">
            <v>9 cm</v>
          </cell>
          <cell r="Y142" t="str">
            <v>7.7 cm</v>
          </cell>
          <cell r="Z142" t="str">
            <v>0.2 cm</v>
          </cell>
          <cell r="AA142" t="str">
            <v/>
          </cell>
          <cell r="AB142" t="str">
            <v/>
          </cell>
          <cell r="AC142" t="str">
            <v/>
          </cell>
          <cell r="AD142" t="str">
            <v/>
          </cell>
          <cell r="AE142" t="str">
            <v/>
          </cell>
          <cell r="AF142" t="str">
            <v/>
          </cell>
          <cell r="AG142" t="str">
            <v/>
          </cell>
          <cell r="AH142" t="str">
            <v/>
          </cell>
          <cell r="AI142" t="str">
            <v/>
          </cell>
          <cell r="AJ142" t="str">
            <v/>
          </cell>
          <cell r="AK142" t="str">
            <v/>
          </cell>
          <cell r="AL142" t="str">
            <v/>
          </cell>
          <cell r="AM142" t="str">
            <v/>
          </cell>
          <cell r="AN142" t="str">
            <v/>
          </cell>
          <cell r="AO142" t="str">
            <v/>
          </cell>
          <cell r="AP142" t="str">
            <v/>
          </cell>
          <cell r="AQ142" t="str">
            <v/>
          </cell>
        </row>
        <row r="143">
          <cell r="A143">
            <v>139</v>
          </cell>
          <cell r="B143">
            <v>7709712</v>
          </cell>
          <cell r="C143" t="str">
            <v>Escudo Brazo Servicio Penitenciario Mendoza Cóndor</v>
          </cell>
          <cell r="F143">
            <v>0</v>
          </cell>
          <cell r="G143">
            <v>0</v>
          </cell>
          <cell r="H143" t="str">
            <v>Atributos</v>
          </cell>
          <cell r="I143" t="str">
            <v>Escudo de Brazo</v>
          </cell>
          <cell r="K143" t="str">
            <v>Penitenciaría</v>
          </cell>
          <cell r="L143">
            <v>281.04000000000002</v>
          </cell>
          <cell r="M143" t="str">
            <v>http://rerda.com/img/p/6/5/4/654.jpg</v>
          </cell>
          <cell r="N143">
            <v>22</v>
          </cell>
          <cell r="O143">
            <v>5</v>
          </cell>
          <cell r="P143">
            <v>5</v>
          </cell>
          <cell r="Q143">
            <v>5</v>
          </cell>
          <cell r="R143">
            <v>0.1</v>
          </cell>
          <cell r="S143" t="str">
            <v/>
          </cell>
          <cell r="T143" t="str">
            <v>Servicio Penitenciario</v>
          </cell>
          <cell r="U143" t="str">
            <v>Mendoza .</v>
          </cell>
          <cell r="V143" t="str">
            <v>Bordado</v>
          </cell>
          <cell r="W143" t="str">
            <v>Escudo para Brazo</v>
          </cell>
          <cell r="X143" t="str">
            <v>8 cm</v>
          </cell>
          <cell r="Y143" t="str">
            <v>7 cm</v>
          </cell>
          <cell r="Z143" t="str">
            <v>0.2 cm</v>
          </cell>
          <cell r="AA143" t="str">
            <v/>
          </cell>
          <cell r="AB143" t="str">
            <v/>
          </cell>
          <cell r="AC143" t="str">
            <v/>
          </cell>
          <cell r="AD143" t="str">
            <v/>
          </cell>
          <cell r="AE143" t="str">
            <v/>
          </cell>
          <cell r="AF143" t="str">
            <v/>
          </cell>
          <cell r="AG143" t="str">
            <v/>
          </cell>
          <cell r="AH143" t="str">
            <v/>
          </cell>
          <cell r="AI143" t="str">
            <v/>
          </cell>
          <cell r="AJ143" t="str">
            <v/>
          </cell>
          <cell r="AK143" t="str">
            <v/>
          </cell>
          <cell r="AL143" t="str">
            <v/>
          </cell>
          <cell r="AM143" t="str">
            <v/>
          </cell>
          <cell r="AN143" t="str">
            <v/>
          </cell>
          <cell r="AO143" t="str">
            <v/>
          </cell>
          <cell r="AP143" t="str">
            <v/>
          </cell>
          <cell r="AQ143" t="str">
            <v/>
          </cell>
        </row>
        <row r="144">
          <cell r="A144">
            <v>138</v>
          </cell>
          <cell r="B144">
            <v>7709421</v>
          </cell>
          <cell r="C144" t="str">
            <v>Escudo Brazo Servicio Penitenciario Seguridad Externa Mendoza</v>
          </cell>
          <cell r="F144">
            <v>0</v>
          </cell>
          <cell r="G144">
            <v>0</v>
          </cell>
          <cell r="H144" t="str">
            <v>Atributos</v>
          </cell>
          <cell r="I144" t="str">
            <v>Escudo de Brazo</v>
          </cell>
          <cell r="K144" t="str">
            <v>Penitenciaría</v>
          </cell>
          <cell r="L144">
            <v>324</v>
          </cell>
          <cell r="M144" t="str">
            <v>http://rerda.com/img/p/6/5/3/653.jpg,http://rerda.com/img/p/6/5/2/652.jpg</v>
          </cell>
          <cell r="N144">
            <v>76</v>
          </cell>
          <cell r="O144">
            <v>5</v>
          </cell>
          <cell r="P144">
            <v>5</v>
          </cell>
          <cell r="Q144">
            <v>5</v>
          </cell>
          <cell r="R144">
            <v>0.1</v>
          </cell>
          <cell r="S144" t="str">
            <v/>
          </cell>
          <cell r="T144" t="str">
            <v>Servicio Penitenciario Seguridad Externa</v>
          </cell>
          <cell r="U144" t="str">
            <v>Mendoza</v>
          </cell>
          <cell r="V144" t="str">
            <v>Bordado</v>
          </cell>
          <cell r="W144" t="str">
            <v>Escudo para Brazo</v>
          </cell>
          <cell r="X144" t="str">
            <v>7 cm a 9 cm</v>
          </cell>
          <cell r="Y144" t="str">
            <v>7.9 cm a 95 cm</v>
          </cell>
          <cell r="Z144" t="str">
            <v>0.3 cm</v>
          </cell>
          <cell r="AA144" t="str">
            <v/>
          </cell>
          <cell r="AB144" t="str">
            <v/>
          </cell>
          <cell r="AC144" t="str">
            <v/>
          </cell>
          <cell r="AD144" t="str">
            <v/>
          </cell>
          <cell r="AE144" t="str">
            <v/>
          </cell>
          <cell r="AF144" t="str">
            <v/>
          </cell>
          <cell r="AG144" t="str">
            <v/>
          </cell>
          <cell r="AH144" t="str">
            <v/>
          </cell>
          <cell r="AI144" t="str">
            <v/>
          </cell>
          <cell r="AJ144" t="str">
            <v/>
          </cell>
          <cell r="AK144" t="str">
            <v/>
          </cell>
          <cell r="AL144" t="str">
            <v/>
          </cell>
          <cell r="AM144" t="str">
            <v/>
          </cell>
          <cell r="AN144" t="str">
            <v/>
          </cell>
          <cell r="AO144" t="str">
            <v/>
          </cell>
          <cell r="AP144" t="str">
            <v/>
          </cell>
          <cell r="AQ144" t="str">
            <v/>
          </cell>
        </row>
        <row r="145">
          <cell r="A145">
            <v>174</v>
          </cell>
          <cell r="B145">
            <v>7709668</v>
          </cell>
          <cell r="C145" t="str">
            <v>Escudo Brazo Unidad de Cuerpos Especiales</v>
          </cell>
          <cell r="F145">
            <v>0</v>
          </cell>
          <cell r="G145">
            <v>0</v>
          </cell>
          <cell r="H145" t="str">
            <v>Atributos</v>
          </cell>
          <cell r="I145" t="str">
            <v>Escudo de Brazo</v>
          </cell>
          <cell r="K145">
            <v>0</v>
          </cell>
          <cell r="L145">
            <v>217.33</v>
          </cell>
          <cell r="M145" t="str">
            <v>http://rerda.com/img/p/8/4/9/849.jpg</v>
          </cell>
          <cell r="N145">
            <v>0</v>
          </cell>
          <cell r="O145">
            <v>5</v>
          </cell>
          <cell r="P145">
            <v>5</v>
          </cell>
          <cell r="Q145">
            <v>5</v>
          </cell>
          <cell r="R145">
            <v>0.1</v>
          </cell>
          <cell r="S145" t="str">
            <v/>
          </cell>
          <cell r="T145" t="str">
            <v/>
          </cell>
          <cell r="U145" t="str">
            <v>Unidad de Cuerpos Especiales de Mendoza</v>
          </cell>
          <cell r="V145" t="str">
            <v>Bordado</v>
          </cell>
          <cell r="W145" t="str">
            <v>Escudo para Brazo</v>
          </cell>
          <cell r="X145" t="str">
            <v>8.1 cm</v>
          </cell>
          <cell r="Y145" t="str">
            <v>7 cm</v>
          </cell>
          <cell r="Z145" t="str">
            <v>0.2 cm</v>
          </cell>
          <cell r="AA145" t="str">
            <v/>
          </cell>
          <cell r="AB145" t="str">
            <v/>
          </cell>
          <cell r="AC145" t="str">
            <v/>
          </cell>
          <cell r="AD145" t="str">
            <v/>
          </cell>
          <cell r="AE145" t="str">
            <v/>
          </cell>
          <cell r="AF145" t="str">
            <v/>
          </cell>
          <cell r="AG145" t="str">
            <v/>
          </cell>
          <cell r="AH145" t="str">
            <v/>
          </cell>
          <cell r="AI145" t="str">
            <v/>
          </cell>
          <cell r="AJ145" t="str">
            <v/>
          </cell>
          <cell r="AK145" t="str">
            <v/>
          </cell>
          <cell r="AL145" t="str">
            <v/>
          </cell>
          <cell r="AM145" t="str">
            <v/>
          </cell>
          <cell r="AN145" t="str">
            <v/>
          </cell>
          <cell r="AO145" t="str">
            <v/>
          </cell>
          <cell r="AP145" t="str">
            <v/>
          </cell>
          <cell r="AQ145" t="str">
            <v/>
          </cell>
        </row>
        <row r="146">
          <cell r="A146">
            <v>161</v>
          </cell>
          <cell r="B146">
            <v>7709662</v>
          </cell>
          <cell r="C146" t="str">
            <v>Escudo Brazo Unidad Especial de Patrullaje Mendoza</v>
          </cell>
          <cell r="F146">
            <v>0</v>
          </cell>
          <cell r="G146" t="str">
            <v>Leyenda y jurisdicción personalizada.</v>
          </cell>
          <cell r="H146" t="str">
            <v>Atributos</v>
          </cell>
          <cell r="I146" t="str">
            <v>Escudo de Brazo</v>
          </cell>
          <cell r="K146" t="str">
            <v>Policía,Patrullaje</v>
          </cell>
          <cell r="L146">
            <v>446.32</v>
          </cell>
          <cell r="M146" t="str">
            <v>http://rerda.com/img/p/6/8/6/686.jpg</v>
          </cell>
          <cell r="N146">
            <v>0</v>
          </cell>
          <cell r="O146">
            <v>5</v>
          </cell>
          <cell r="P146">
            <v>5</v>
          </cell>
          <cell r="Q146">
            <v>5</v>
          </cell>
          <cell r="R146">
            <v>0.1</v>
          </cell>
          <cell r="S146" t="str">
            <v/>
          </cell>
          <cell r="T146" t="str">
            <v>Unidad Especial de Patrullaje</v>
          </cell>
          <cell r="U146" t="str">
            <v>Policía de Mendoza - Capital</v>
          </cell>
          <cell r="V146" t="str">
            <v/>
          </cell>
          <cell r="W146" t="str">
            <v>Para Brazo</v>
          </cell>
          <cell r="X146" t="str">
            <v>11.4 cm</v>
          </cell>
          <cell r="Y146" t="str">
            <v>8 cm</v>
          </cell>
          <cell r="Z146" t="str">
            <v>0.25 cm</v>
          </cell>
          <cell r="AA146" t="str">
            <v/>
          </cell>
          <cell r="AB146" t="str">
            <v/>
          </cell>
          <cell r="AC146" t="str">
            <v/>
          </cell>
          <cell r="AD146" t="str">
            <v/>
          </cell>
          <cell r="AE146" t="str">
            <v/>
          </cell>
          <cell r="AF146" t="str">
            <v/>
          </cell>
          <cell r="AG146" t="str">
            <v/>
          </cell>
          <cell r="AH146" t="str">
            <v/>
          </cell>
          <cell r="AI146" t="str">
            <v/>
          </cell>
          <cell r="AJ146" t="str">
            <v/>
          </cell>
          <cell r="AK146" t="str">
            <v/>
          </cell>
          <cell r="AL146" t="str">
            <v/>
          </cell>
          <cell r="AM146" t="str">
            <v/>
          </cell>
          <cell r="AN146" t="str">
            <v/>
          </cell>
          <cell r="AO146" t="str">
            <v/>
          </cell>
          <cell r="AP146" t="str">
            <v/>
          </cell>
          <cell r="AQ146" t="str">
            <v/>
          </cell>
        </row>
        <row r="147">
          <cell r="A147">
            <v>163</v>
          </cell>
          <cell r="B147">
            <v>7709661</v>
          </cell>
          <cell r="C147" t="str">
            <v>Escudo Brazo Unidad Especial de Patrullaje Tupungato</v>
          </cell>
          <cell r="F147">
            <v>0</v>
          </cell>
          <cell r="G147" t="str">
            <v>Leyenda y jurisdicción personalizada.</v>
          </cell>
          <cell r="H147" t="str">
            <v>Atributos</v>
          </cell>
          <cell r="I147" t="str">
            <v>Escudo de Brazo</v>
          </cell>
          <cell r="K147" t="str">
            <v>Policía</v>
          </cell>
          <cell r="L147">
            <v>346.19</v>
          </cell>
          <cell r="M147" t="str">
            <v>http://rerda.com/img/p/6/8/8/688.jpg</v>
          </cell>
          <cell r="N147">
            <v>0</v>
          </cell>
          <cell r="O147">
            <v>5</v>
          </cell>
          <cell r="P147">
            <v>5</v>
          </cell>
          <cell r="Q147">
            <v>5</v>
          </cell>
          <cell r="R147">
            <v>0.1</v>
          </cell>
          <cell r="S147" t="str">
            <v/>
          </cell>
          <cell r="T147" t="str">
            <v>Unidad Especial de Patrullaje</v>
          </cell>
          <cell r="U147" t="str">
            <v>Policía de Mendoza - Tupungato</v>
          </cell>
          <cell r="V147" t="str">
            <v/>
          </cell>
          <cell r="W147" t="str">
            <v>Para Brazo</v>
          </cell>
          <cell r="X147" t="str">
            <v>11.4 cm</v>
          </cell>
          <cell r="Y147" t="str">
            <v>8 cm</v>
          </cell>
          <cell r="Z147" t="str">
            <v>0.2 cm</v>
          </cell>
          <cell r="AA147" t="str">
            <v/>
          </cell>
          <cell r="AB147" t="str">
            <v/>
          </cell>
          <cell r="AC147" t="str">
            <v/>
          </cell>
          <cell r="AD147" t="str">
            <v/>
          </cell>
          <cell r="AE147" t="str">
            <v/>
          </cell>
          <cell r="AF147" t="str">
            <v/>
          </cell>
          <cell r="AG147" t="str">
            <v/>
          </cell>
          <cell r="AH147" t="str">
            <v/>
          </cell>
          <cell r="AI147" t="str">
            <v/>
          </cell>
          <cell r="AJ147" t="str">
            <v/>
          </cell>
          <cell r="AK147" t="str">
            <v/>
          </cell>
          <cell r="AL147" t="str">
            <v/>
          </cell>
          <cell r="AM147" t="str">
            <v/>
          </cell>
          <cell r="AN147" t="str">
            <v/>
          </cell>
          <cell r="AO147" t="str">
            <v/>
          </cell>
          <cell r="AP147" t="str">
            <v/>
          </cell>
          <cell r="AQ147" t="str">
            <v/>
          </cell>
        </row>
        <row r="148">
          <cell r="A148">
            <v>160</v>
          </cell>
          <cell r="B148">
            <v>7709755</v>
          </cell>
          <cell r="C148" t="str">
            <v>Escudo Brazo Unidad Policial de Asistencia al Turista Mendoza</v>
          </cell>
          <cell r="F148">
            <v>0</v>
          </cell>
          <cell r="G148">
            <v>0</v>
          </cell>
          <cell r="H148" t="str">
            <v>Atributos</v>
          </cell>
          <cell r="I148" t="str">
            <v>Escudo de Brazo</v>
          </cell>
          <cell r="K148" t="str">
            <v>Policía</v>
          </cell>
          <cell r="L148">
            <v>314.07</v>
          </cell>
          <cell r="M148" t="str">
            <v>http://rerda.com/img/p/6/8/5/685.jpg</v>
          </cell>
          <cell r="N148">
            <v>3</v>
          </cell>
          <cell r="O148">
            <v>5</v>
          </cell>
          <cell r="P148">
            <v>5</v>
          </cell>
          <cell r="Q148">
            <v>5</v>
          </cell>
          <cell r="R148">
            <v>0.1</v>
          </cell>
          <cell r="S148" t="str">
            <v/>
          </cell>
          <cell r="T148" t="str">
            <v>Unidad Policial de Asistencia al Turista</v>
          </cell>
          <cell r="U148" t="str">
            <v>Policía de Mendoza</v>
          </cell>
          <cell r="V148" t="str">
            <v/>
          </cell>
          <cell r="W148" t="str">
            <v>Para Brazo</v>
          </cell>
          <cell r="X148" t="str">
            <v>10.3 cm</v>
          </cell>
          <cell r="Y148" t="str">
            <v>9 cm</v>
          </cell>
          <cell r="Z148" t="str">
            <v>0.25 cm</v>
          </cell>
          <cell r="AA148" t="str">
            <v/>
          </cell>
          <cell r="AB148" t="str">
            <v/>
          </cell>
          <cell r="AC148" t="str">
            <v/>
          </cell>
          <cell r="AD148" t="str">
            <v/>
          </cell>
          <cell r="AE148" t="str">
            <v/>
          </cell>
          <cell r="AF148" t="str">
            <v/>
          </cell>
          <cell r="AG148" t="str">
            <v/>
          </cell>
          <cell r="AH148" t="str">
            <v/>
          </cell>
          <cell r="AI148" t="str">
            <v/>
          </cell>
          <cell r="AJ148" t="str">
            <v/>
          </cell>
          <cell r="AK148" t="str">
            <v/>
          </cell>
          <cell r="AL148" t="str">
            <v/>
          </cell>
          <cell r="AM148" t="str">
            <v/>
          </cell>
          <cell r="AN148" t="str">
            <v/>
          </cell>
          <cell r="AO148" t="str">
            <v/>
          </cell>
          <cell r="AP148" t="str">
            <v/>
          </cell>
          <cell r="AQ148" t="str">
            <v/>
          </cell>
        </row>
        <row r="149">
          <cell r="A149">
            <v>162</v>
          </cell>
          <cell r="B149">
            <v>7709787</v>
          </cell>
          <cell r="C149" t="str">
            <v>Escudo Brazo Unidad Policial Parque</v>
          </cell>
          <cell r="F149">
            <v>0</v>
          </cell>
          <cell r="G149">
            <v>0</v>
          </cell>
          <cell r="H149" t="str">
            <v>Atributos</v>
          </cell>
          <cell r="I149" t="str">
            <v>Escudo de Brazo</v>
          </cell>
          <cell r="K149" t="str">
            <v>Policía</v>
          </cell>
          <cell r="L149">
            <v>297.52</v>
          </cell>
          <cell r="M149" t="str">
            <v>http://rerda.com/img/p/6/8/7/687.jpg</v>
          </cell>
          <cell r="N149">
            <v>1</v>
          </cell>
          <cell r="O149">
            <v>5</v>
          </cell>
          <cell r="P149">
            <v>5</v>
          </cell>
          <cell r="Q149">
            <v>5</v>
          </cell>
          <cell r="R149">
            <v>0.1</v>
          </cell>
          <cell r="S149" t="str">
            <v/>
          </cell>
          <cell r="T149" t="str">
            <v>Unidad Policial Parque</v>
          </cell>
          <cell r="U149" t="str">
            <v>Policía de Mendoza</v>
          </cell>
          <cell r="V149" t="str">
            <v/>
          </cell>
          <cell r="W149" t="str">
            <v>Para Brazo</v>
          </cell>
          <cell r="X149" t="str">
            <v>9.9 cm</v>
          </cell>
          <cell r="Y149" t="str">
            <v>8.2 cm</v>
          </cell>
          <cell r="Z149" t="str">
            <v>0.2 cm</v>
          </cell>
          <cell r="AA149" t="str">
            <v/>
          </cell>
          <cell r="AB149" t="str">
            <v/>
          </cell>
          <cell r="AC149" t="str">
            <v/>
          </cell>
          <cell r="AD149" t="str">
            <v/>
          </cell>
          <cell r="AE149" t="str">
            <v/>
          </cell>
          <cell r="AF149" t="str">
            <v/>
          </cell>
          <cell r="AG149" t="str">
            <v/>
          </cell>
          <cell r="AH149" t="str">
            <v/>
          </cell>
          <cell r="AI149" t="str">
            <v/>
          </cell>
          <cell r="AJ149" t="str">
            <v/>
          </cell>
          <cell r="AK149" t="str">
            <v/>
          </cell>
          <cell r="AL149" t="str">
            <v/>
          </cell>
          <cell r="AM149" t="str">
            <v/>
          </cell>
          <cell r="AN149" t="str">
            <v/>
          </cell>
          <cell r="AO149" t="str">
            <v/>
          </cell>
          <cell r="AP149" t="str">
            <v/>
          </cell>
          <cell r="AQ149" t="str">
            <v/>
          </cell>
        </row>
        <row r="150">
          <cell r="A150">
            <v>469</v>
          </cell>
          <cell r="B150">
            <v>7709017</v>
          </cell>
          <cell r="C150" t="str">
            <v>Escudo de Brazo Defensa Civil</v>
          </cell>
          <cell r="F150" t="str">
            <v>Escudo bordado para brazo para Defensa Civil.</v>
          </cell>
          <cell r="G150">
            <v>0</v>
          </cell>
          <cell r="H150" t="str">
            <v>Atributos</v>
          </cell>
          <cell r="I150" t="str">
            <v>Escudo de Brazo</v>
          </cell>
          <cell r="K150" t="str">
            <v>Defensa,Civil,Defensa Civil</v>
          </cell>
          <cell r="L150">
            <v>351.6</v>
          </cell>
          <cell r="M150" t="str">
            <v>http://rerda.com/img/p/1/9/4/9/1949.jpg</v>
          </cell>
          <cell r="N150">
            <v>1</v>
          </cell>
          <cell r="O150">
            <v>5</v>
          </cell>
          <cell r="P150">
            <v>5</v>
          </cell>
          <cell r="Q150">
            <v>5</v>
          </cell>
          <cell r="R150">
            <v>0.1</v>
          </cell>
          <cell r="S150" t="str">
            <v>Defensa Civil</v>
          </cell>
          <cell r="T150" t="str">
            <v/>
          </cell>
          <cell r="U150" t="str">
            <v/>
          </cell>
          <cell r="V150" t="str">
            <v>Bordado</v>
          </cell>
          <cell r="W150" t="str">
            <v>Escudo para Brazo</v>
          </cell>
          <cell r="X150" t="str">
            <v>9 cm</v>
          </cell>
          <cell r="Y150" t="str">
            <v>9 cm</v>
          </cell>
          <cell r="Z150" t="str">
            <v/>
          </cell>
          <cell r="AA150" t="str">
            <v/>
          </cell>
          <cell r="AB150" t="str">
            <v/>
          </cell>
          <cell r="AC150" t="str">
            <v/>
          </cell>
          <cell r="AD150" t="str">
            <v/>
          </cell>
          <cell r="AE150" t="str">
            <v/>
          </cell>
          <cell r="AF150" t="str">
            <v/>
          </cell>
          <cell r="AG150" t="str">
            <v/>
          </cell>
          <cell r="AH150" t="str">
            <v/>
          </cell>
          <cell r="AI150" t="str">
            <v/>
          </cell>
          <cell r="AJ150" t="str">
            <v/>
          </cell>
          <cell r="AK150" t="str">
            <v/>
          </cell>
          <cell r="AL150" t="str">
            <v/>
          </cell>
          <cell r="AM150" t="str">
            <v/>
          </cell>
          <cell r="AN150" t="str">
            <v/>
          </cell>
          <cell r="AO150" t="str">
            <v/>
          </cell>
          <cell r="AP150" t="str">
            <v/>
          </cell>
          <cell r="AQ150" t="str">
            <v/>
          </cell>
        </row>
        <row r="151">
          <cell r="A151">
            <v>385</v>
          </cell>
          <cell r="B151">
            <v>7707952</v>
          </cell>
          <cell r="C151" t="str">
            <v>Escudo Metálico Gorra Oficial Dorado</v>
          </cell>
          <cell r="F151" t="str">
            <v xml:space="preserve">Escudo para gorra oficial grande de metal dorado. Cuenta con un tornillo, tuerca y pin para asegurar a la gorra. </v>
          </cell>
          <cell r="G151" t="str">
            <v>Está labrado con el escudo nacional y un pequeño detalle en rojo, correspondiente al interior del Gorro Frigio.</v>
          </cell>
          <cell r="H151" t="str">
            <v>Atributos</v>
          </cell>
          <cell r="I151" t="str">
            <v>Metálicos</v>
          </cell>
          <cell r="J151" t="str">
            <v>Accesorios</v>
          </cell>
          <cell r="K151" t="str">
            <v>Oficial,Dorado,Metal,Escudo Gorra</v>
          </cell>
          <cell r="L151">
            <v>864</v>
          </cell>
          <cell r="M151" t="str">
            <v>http://rerda.com/img/p/3/7/2/5/3725.jpg,http://rerda.com/img/p/1/5/1/6/1516.jpg</v>
          </cell>
          <cell r="N151">
            <v>28</v>
          </cell>
          <cell r="O151">
            <v>5</v>
          </cell>
          <cell r="P151">
            <v>5</v>
          </cell>
          <cell r="Q151">
            <v>5</v>
          </cell>
          <cell r="R151">
            <v>0.1</v>
          </cell>
          <cell r="S151" t="str">
            <v>Oficial</v>
          </cell>
          <cell r="T151" t="str">
            <v>Escudo para Gorra Grande</v>
          </cell>
          <cell r="U151" t="str">
            <v/>
          </cell>
          <cell r="V151" t="str">
            <v>Metal Dorado</v>
          </cell>
          <cell r="W151" t="str">
            <v>Con tornillo y tuerca</v>
          </cell>
          <cell r="X151" t="str">
            <v>7 cm</v>
          </cell>
          <cell r="Y151" t="str">
            <v>5 cm</v>
          </cell>
          <cell r="Z151" t="str">
            <v/>
          </cell>
          <cell r="AA151" t="str">
            <v/>
          </cell>
          <cell r="AB151" t="str">
            <v/>
          </cell>
          <cell r="AC151" t="str">
            <v/>
          </cell>
          <cell r="AD151" t="str">
            <v/>
          </cell>
          <cell r="AE151" t="str">
            <v/>
          </cell>
          <cell r="AF151" t="str">
            <v/>
          </cell>
          <cell r="AG151" t="str">
            <v/>
          </cell>
          <cell r="AH151" t="str">
            <v/>
          </cell>
          <cell r="AI151" t="str">
            <v/>
          </cell>
          <cell r="AJ151" t="str">
            <v/>
          </cell>
          <cell r="AK151" t="str">
            <v/>
          </cell>
          <cell r="AL151" t="str">
            <v/>
          </cell>
          <cell r="AM151" t="str">
            <v/>
          </cell>
          <cell r="AN151" t="str">
            <v/>
          </cell>
          <cell r="AO151" t="str">
            <v/>
          </cell>
          <cell r="AP151" t="str">
            <v/>
          </cell>
          <cell r="AQ151" t="str">
            <v/>
          </cell>
        </row>
        <row r="152">
          <cell r="A152">
            <v>901</v>
          </cell>
          <cell r="B152">
            <v>7707519</v>
          </cell>
          <cell r="C152" t="str">
            <v>Escudo Metálico Gorra Oficial Dorado Mendoza</v>
          </cell>
          <cell r="F152" t="str">
            <v xml:space="preserve">Escudo para gorra oficial grande de metal dorado. Cuenta con un tornillo, tuerca y pin para asegurar a la gorra. </v>
          </cell>
          <cell r="G152" t="str">
            <v>Está labrado con el escudo nacional y un pequeño detalle en rojo, correspondiente al interior del Gorro Frigio.</v>
          </cell>
          <cell r="H152" t="str">
            <v>Atributos</v>
          </cell>
          <cell r="I152" t="str">
            <v>Metálicos</v>
          </cell>
          <cell r="J152" t="str">
            <v>Accesorios</v>
          </cell>
          <cell r="K152" t="str">
            <v>Oficial,Dorado,Metal,Escudo Gorra</v>
          </cell>
          <cell r="L152">
            <v>864</v>
          </cell>
          <cell r="M152" t="str">
            <v>http://rerda.com/img/p/4/2/6/4/4264.jpg,http://rerda.com/img/p/4/2/6/5/4265.jpg</v>
          </cell>
          <cell r="N152">
            <v>78</v>
          </cell>
          <cell r="O152">
            <v>5</v>
          </cell>
          <cell r="P152">
            <v>5</v>
          </cell>
          <cell r="Q152">
            <v>5</v>
          </cell>
          <cell r="R152">
            <v>0.1</v>
          </cell>
          <cell r="S152" t="str">
            <v>Oficial</v>
          </cell>
          <cell r="T152" t="str">
            <v>Escudo para Gorra Grande</v>
          </cell>
          <cell r="U152" t="str">
            <v/>
          </cell>
          <cell r="V152" t="str">
            <v>Metal Dorado</v>
          </cell>
          <cell r="W152" t="str">
            <v>Con tornillo y tuerca</v>
          </cell>
          <cell r="X152" t="str">
            <v>7 cm</v>
          </cell>
          <cell r="Y152" t="str">
            <v>5 cm</v>
          </cell>
          <cell r="Z152" t="str">
            <v/>
          </cell>
          <cell r="AA152" t="str">
            <v/>
          </cell>
          <cell r="AB152" t="str">
            <v/>
          </cell>
          <cell r="AC152" t="str">
            <v/>
          </cell>
          <cell r="AD152" t="str">
            <v/>
          </cell>
          <cell r="AE152" t="str">
            <v/>
          </cell>
          <cell r="AF152" t="str">
            <v/>
          </cell>
          <cell r="AG152" t="str">
            <v/>
          </cell>
          <cell r="AH152" t="str">
            <v/>
          </cell>
          <cell r="AI152" t="str">
            <v/>
          </cell>
          <cell r="AJ152" t="str">
            <v/>
          </cell>
          <cell r="AK152" t="str">
            <v/>
          </cell>
          <cell r="AL152" t="str">
            <v/>
          </cell>
          <cell r="AM152" t="str">
            <v/>
          </cell>
          <cell r="AN152" t="str">
            <v/>
          </cell>
          <cell r="AO152" t="str">
            <v/>
          </cell>
          <cell r="AP152" t="str">
            <v/>
          </cell>
          <cell r="AQ152" t="str">
            <v/>
          </cell>
        </row>
        <row r="153">
          <cell r="A153">
            <v>68</v>
          </cell>
          <cell r="B153">
            <v>7709517</v>
          </cell>
          <cell r="C153" t="str">
            <v>Escudo Nacional Oro Policía de Mendoza</v>
          </cell>
          <cell r="F153" t="str">
            <v>Escudo para Gorra.</v>
          </cell>
          <cell r="G153">
            <v>0</v>
          </cell>
          <cell r="H153" t="str">
            <v>Atributos</v>
          </cell>
          <cell r="I153" t="str">
            <v>Metálicos</v>
          </cell>
          <cell r="J153" t="str">
            <v>Accesorios</v>
          </cell>
          <cell r="K153" t="str">
            <v>Oro,Escudo</v>
          </cell>
          <cell r="L153">
            <v>2807.9</v>
          </cell>
          <cell r="M153" t="str">
            <v>http://rerda.com/img/p/4/9/0/490.jpg</v>
          </cell>
          <cell r="N153">
            <v>0</v>
          </cell>
          <cell r="O153">
            <v>5</v>
          </cell>
          <cell r="P153">
            <v>5</v>
          </cell>
          <cell r="Q153">
            <v>5</v>
          </cell>
          <cell r="R153">
            <v>0.1</v>
          </cell>
          <cell r="S153" t="str">
            <v/>
          </cell>
          <cell r="T153" t="str">
            <v/>
          </cell>
          <cell r="U153" t="str">
            <v/>
          </cell>
          <cell r="V153" t="str">
            <v/>
          </cell>
          <cell r="W153" t="str">
            <v/>
          </cell>
          <cell r="X153" t="str">
            <v/>
          </cell>
          <cell r="Y153" t="str">
            <v/>
          </cell>
          <cell r="Z153" t="str">
            <v/>
          </cell>
          <cell r="AA153" t="str">
            <v/>
          </cell>
          <cell r="AB153" t="str">
            <v/>
          </cell>
          <cell r="AC153" t="str">
            <v/>
          </cell>
          <cell r="AD153" t="str">
            <v/>
          </cell>
          <cell r="AE153" t="str">
            <v/>
          </cell>
          <cell r="AF153" t="str">
            <v/>
          </cell>
          <cell r="AG153" t="str">
            <v/>
          </cell>
          <cell r="AH153" t="str">
            <v/>
          </cell>
          <cell r="AI153" t="str">
            <v/>
          </cell>
          <cell r="AJ153" t="str">
            <v/>
          </cell>
          <cell r="AK153" t="str">
            <v/>
          </cell>
          <cell r="AL153" t="str">
            <v/>
          </cell>
          <cell r="AM153" t="str">
            <v/>
          </cell>
          <cell r="AN153" t="str">
            <v/>
          </cell>
          <cell r="AO153" t="str">
            <v/>
          </cell>
          <cell r="AP153" t="str">
            <v/>
          </cell>
          <cell r="AQ153" t="str">
            <v/>
          </cell>
        </row>
        <row r="154">
          <cell r="A154">
            <v>143</v>
          </cell>
          <cell r="B154">
            <v>7709101</v>
          </cell>
          <cell r="C154" t="str">
            <v>Escudo Policía Montada Mendoza para Boina</v>
          </cell>
          <cell r="F154" t="str">
            <v>Caballería.</v>
          </cell>
          <cell r="G154">
            <v>0</v>
          </cell>
          <cell r="H154" t="str">
            <v>Atributos</v>
          </cell>
          <cell r="I154" t="str">
            <v>Metálicos</v>
          </cell>
          <cell r="K154" t="str">
            <v>Policía,Caballerìa,Montada</v>
          </cell>
          <cell r="L154">
            <v>214.89</v>
          </cell>
          <cell r="M154" t="str">
            <v>http://rerda.com/img/p/6/5/9/659.jpg</v>
          </cell>
          <cell r="N154">
            <v>0</v>
          </cell>
          <cell r="O154">
            <v>5</v>
          </cell>
          <cell r="P154">
            <v>5</v>
          </cell>
          <cell r="Q154">
            <v>5</v>
          </cell>
          <cell r="R154">
            <v>0.1</v>
          </cell>
          <cell r="S154" t="str">
            <v/>
          </cell>
          <cell r="T154" t="str">
            <v>Policía Montada</v>
          </cell>
          <cell r="U154" t="str">
            <v>Mendoza</v>
          </cell>
          <cell r="V154" t="str">
            <v>Bordado</v>
          </cell>
          <cell r="W154" t="str">
            <v>Escudo para Boina</v>
          </cell>
          <cell r="X154" t="str">
            <v>6 cm</v>
          </cell>
          <cell r="Y154" t="str">
            <v>5.5 cm</v>
          </cell>
          <cell r="Z154" t="str">
            <v>0.2 cm</v>
          </cell>
          <cell r="AA154" t="str">
            <v/>
          </cell>
          <cell r="AB154" t="str">
            <v/>
          </cell>
          <cell r="AC154" t="str">
            <v/>
          </cell>
          <cell r="AD154" t="str">
            <v/>
          </cell>
          <cell r="AE154" t="str">
            <v/>
          </cell>
          <cell r="AF154" t="str">
            <v/>
          </cell>
          <cell r="AG154" t="str">
            <v/>
          </cell>
          <cell r="AH154" t="str">
            <v/>
          </cell>
          <cell r="AI154" t="str">
            <v/>
          </cell>
          <cell r="AJ154" t="str">
            <v/>
          </cell>
          <cell r="AK154" t="str">
            <v/>
          </cell>
          <cell r="AL154" t="str">
            <v/>
          </cell>
          <cell r="AM154" t="str">
            <v/>
          </cell>
          <cell r="AN154" t="str">
            <v/>
          </cell>
          <cell r="AO154" t="str">
            <v/>
          </cell>
          <cell r="AP154" t="str">
            <v/>
          </cell>
          <cell r="AQ154" t="str">
            <v/>
          </cell>
        </row>
        <row r="155">
          <cell r="A155">
            <v>364</v>
          </cell>
          <cell r="B155">
            <v>7707980</v>
          </cell>
          <cell r="C155" t="str">
            <v>Espadas Cruzadas Santa Cruz</v>
          </cell>
          <cell r="F155" t="str">
            <v>Espadas metálicas cruzadas doradas, con 2 (dos) alambres, de la provincia de Santa Cruz.</v>
          </cell>
          <cell r="G155">
            <v>0</v>
          </cell>
          <cell r="H155" t="str">
            <v>Atributos</v>
          </cell>
          <cell r="I155" t="str">
            <v>Metálicos</v>
          </cell>
          <cell r="K155" t="str">
            <v>Dorado,Santa Cruz,Espadas Cruzadas</v>
          </cell>
          <cell r="L155">
            <v>270</v>
          </cell>
          <cell r="M155" t="str">
            <v>http://rerda.com/img/p/1/4/5/4/1454.jpg</v>
          </cell>
          <cell r="N155">
            <v>10</v>
          </cell>
          <cell r="O155">
            <v>5</v>
          </cell>
          <cell r="P155">
            <v>5</v>
          </cell>
          <cell r="Q155">
            <v>5</v>
          </cell>
          <cell r="R155">
            <v>0.1</v>
          </cell>
          <cell r="S155" t="str">
            <v/>
          </cell>
          <cell r="T155" t="str">
            <v>Espadas Cruzadas Doradas</v>
          </cell>
          <cell r="U155" t="str">
            <v>Santa Cruz</v>
          </cell>
          <cell r="V155" t="str">
            <v>Metal</v>
          </cell>
          <cell r="W155" t="str">
            <v>Con 2 alambres</v>
          </cell>
          <cell r="X155" t="str">
            <v>2 cm</v>
          </cell>
          <cell r="Y155" t="str">
            <v>3 cm</v>
          </cell>
          <cell r="Z155" t="str">
            <v/>
          </cell>
          <cell r="AA155" t="str">
            <v/>
          </cell>
          <cell r="AB155" t="str">
            <v/>
          </cell>
          <cell r="AC155" t="str">
            <v/>
          </cell>
          <cell r="AD155" t="str">
            <v/>
          </cell>
          <cell r="AE155" t="str">
            <v/>
          </cell>
          <cell r="AF155" t="str">
            <v/>
          </cell>
          <cell r="AG155" t="str">
            <v/>
          </cell>
          <cell r="AH155" t="str">
            <v/>
          </cell>
          <cell r="AI155" t="str">
            <v/>
          </cell>
          <cell r="AJ155" t="str">
            <v/>
          </cell>
          <cell r="AK155" t="str">
            <v/>
          </cell>
          <cell r="AL155" t="str">
            <v/>
          </cell>
          <cell r="AM155" t="str">
            <v/>
          </cell>
          <cell r="AN155" t="str">
            <v/>
          </cell>
          <cell r="AO155" t="str">
            <v/>
          </cell>
          <cell r="AP155" t="str">
            <v/>
          </cell>
          <cell r="AQ155" t="str">
            <v/>
          </cell>
        </row>
        <row r="156">
          <cell r="A156">
            <v>293</v>
          </cell>
          <cell r="B156">
            <v>8701001</v>
          </cell>
          <cell r="C156" t="str">
            <v>Espaldera Acolchada LMGE</v>
          </cell>
          <cell r="F156" t="str">
            <v xml:space="preserve">Confeccionada en Tela Cordura 600 x 600. PVC impermeabilizador. Costuras reforzadas. Acolchada con Polex de 10 mm. </v>
          </cell>
          <cell r="G156" t="str">
            <v>Ganchos de acero para sujeción al cinto tipo  Nato ". Ganchos de acero para transporte de equipo. Color verde oliva. Ideal para Gendarmería, Ejército, Instrucción y el Liceo Militar General Espejo (LMGE). "</v>
          </cell>
          <cell r="H156" t="str">
            <v>Equipamientos</v>
          </cell>
          <cell r="I156" t="str">
            <v>Correas y tirantes</v>
          </cell>
          <cell r="K156" t="str">
            <v>Poliamida,Ejército,LMGE,L.M.G.E.,General Espejo,Táctico,Liceo Militar,Espaldera,Instrucción</v>
          </cell>
          <cell r="L156">
            <v>2314.34</v>
          </cell>
          <cell r="M156" t="str">
            <v>http://rerda.com/img/p/1/2/1/2/1212.jpg,http://rerda.com/img/p/1/2/1/3/1213.jpg</v>
          </cell>
          <cell r="N156">
            <v>0</v>
          </cell>
          <cell r="O156">
            <v>5</v>
          </cell>
          <cell r="P156">
            <v>5</v>
          </cell>
          <cell r="Q156">
            <v>5</v>
          </cell>
          <cell r="R156">
            <v>0.1</v>
          </cell>
          <cell r="S156" t="str">
            <v/>
          </cell>
          <cell r="T156" t="str">
            <v/>
          </cell>
          <cell r="U156" t="str">
            <v/>
          </cell>
          <cell r="V156" t="str">
            <v/>
          </cell>
          <cell r="W156" t="str">
            <v/>
          </cell>
          <cell r="X156" t="str">
            <v/>
          </cell>
          <cell r="Y156" t="str">
            <v/>
          </cell>
          <cell r="Z156" t="str">
            <v/>
          </cell>
          <cell r="AA156" t="str">
            <v/>
          </cell>
          <cell r="AB156" t="str">
            <v/>
          </cell>
          <cell r="AC156" t="str">
            <v/>
          </cell>
          <cell r="AD156" t="str">
            <v/>
          </cell>
          <cell r="AE156" t="str">
            <v/>
          </cell>
          <cell r="AF156" t="str">
            <v/>
          </cell>
          <cell r="AG156" t="str">
            <v/>
          </cell>
          <cell r="AH156" t="str">
            <v/>
          </cell>
          <cell r="AI156" t="str">
            <v/>
          </cell>
          <cell r="AJ156" t="str">
            <v/>
          </cell>
          <cell r="AK156" t="str">
            <v/>
          </cell>
          <cell r="AL156" t="str">
            <v/>
          </cell>
          <cell r="AM156" t="str">
            <v/>
          </cell>
          <cell r="AN156" t="str">
            <v/>
          </cell>
          <cell r="AO156" t="str">
            <v/>
          </cell>
          <cell r="AP156" t="str">
            <v/>
          </cell>
          <cell r="AQ156" t="str">
            <v/>
          </cell>
        </row>
        <row r="157">
          <cell r="A157">
            <v>273</v>
          </cell>
          <cell r="B157">
            <v>8503045</v>
          </cell>
          <cell r="C157" t="str">
            <v>Esposas con Bisagra</v>
          </cell>
          <cell r="F157" t="str">
            <v xml:space="preserve">Esposas policiales con bisagra. Incluye 2 (dos) llaves, con tres bisagras carbonitruradas. Dientes carbonitrurados. Material templado y normalizado. </v>
          </cell>
          <cell r="G157" t="str">
            <v xml:space="preserve">Dentado: Doble. Peso: 340 grs. Longitud: 215 mm. Apertura mínima: 50 mm. Perímetro interior mínimo: 165 mm. Perímetro interior máximo: 200 mm. Posiciones de cierre: 20. Material: Acero K-70. Dureza: Rockwell B HRB-92. Grosor Plegado: 20 mm. </v>
          </cell>
          <cell r="H157" t="str">
            <v>Equipamientos</v>
          </cell>
          <cell r="I157" t="str">
            <v>Esposas</v>
          </cell>
          <cell r="K157" t="str">
            <v>Policía,Esposas,Bisagras</v>
          </cell>
          <cell r="L157">
            <v>3900</v>
          </cell>
          <cell r="M157" t="str">
            <v>http://rerda.com/img/p/1/1/6/3/1163.jpg</v>
          </cell>
          <cell r="N157">
            <v>0</v>
          </cell>
          <cell r="O157">
            <v>5</v>
          </cell>
          <cell r="P157">
            <v>5</v>
          </cell>
          <cell r="Q157">
            <v>5</v>
          </cell>
          <cell r="R157">
            <v>0.1</v>
          </cell>
          <cell r="S157" t="str">
            <v/>
          </cell>
          <cell r="T157" t="str">
            <v/>
          </cell>
          <cell r="U157" t="str">
            <v/>
          </cell>
          <cell r="V157" t="str">
            <v/>
          </cell>
          <cell r="W157" t="str">
            <v/>
          </cell>
          <cell r="X157" t="str">
            <v/>
          </cell>
          <cell r="Y157" t="str">
            <v/>
          </cell>
          <cell r="Z157" t="str">
            <v/>
          </cell>
          <cell r="AA157" t="str">
            <v/>
          </cell>
          <cell r="AB157" t="str">
            <v/>
          </cell>
          <cell r="AC157" t="str">
            <v/>
          </cell>
          <cell r="AD157" t="str">
            <v/>
          </cell>
          <cell r="AE157" t="str">
            <v/>
          </cell>
          <cell r="AF157" t="str">
            <v/>
          </cell>
          <cell r="AG157" t="str">
            <v/>
          </cell>
          <cell r="AH157" t="str">
            <v/>
          </cell>
          <cell r="AI157" t="str">
            <v/>
          </cell>
          <cell r="AJ157" t="str">
            <v/>
          </cell>
          <cell r="AK157" t="str">
            <v/>
          </cell>
          <cell r="AL157" t="str">
            <v/>
          </cell>
          <cell r="AM157" t="str">
            <v/>
          </cell>
          <cell r="AN157" t="str">
            <v/>
          </cell>
          <cell r="AO157" t="str">
            <v/>
          </cell>
          <cell r="AP157" t="str">
            <v/>
          </cell>
          <cell r="AQ157" t="str">
            <v/>
          </cell>
        </row>
        <row r="158">
          <cell r="A158">
            <v>283</v>
          </cell>
          <cell r="B158">
            <v>8503012</v>
          </cell>
          <cell r="C158" t="str">
            <v>Esposas Policiales Gancho</v>
          </cell>
          <cell r="F158" t="str">
            <v xml:space="preserve">Esposas policiales con dos eslabones, marca  GANCHO . Incluye dos llaves. Integramente de acero.   Mecanismo de bloqueo doble. 20 (veinte) posiciones de bloqueo. </v>
          </cell>
          <cell r="G158">
            <v>0</v>
          </cell>
          <cell r="H158" t="str">
            <v>Equipamientos</v>
          </cell>
          <cell r="I158" t="str">
            <v>Esposas</v>
          </cell>
          <cell r="K158" t="str">
            <v>Policía,Esposas</v>
          </cell>
          <cell r="L158">
            <v>3600</v>
          </cell>
          <cell r="M158" t="str">
            <v>http://rerda.com/img/p/1/1/8/7/1187.jpg</v>
          </cell>
          <cell r="N158">
            <v>120</v>
          </cell>
          <cell r="O158">
            <v>5</v>
          </cell>
          <cell r="P158">
            <v>5</v>
          </cell>
          <cell r="Q158">
            <v>5</v>
          </cell>
          <cell r="R158">
            <v>0.1</v>
          </cell>
          <cell r="S158" t="str">
            <v/>
          </cell>
          <cell r="T158" t="str">
            <v/>
          </cell>
          <cell r="U158" t="str">
            <v/>
          </cell>
          <cell r="V158" t="str">
            <v/>
          </cell>
          <cell r="W158" t="str">
            <v/>
          </cell>
          <cell r="X158" t="str">
            <v/>
          </cell>
          <cell r="Y158" t="str">
            <v/>
          </cell>
          <cell r="Z158" t="str">
            <v/>
          </cell>
          <cell r="AA158" t="str">
            <v/>
          </cell>
          <cell r="AB158" t="str">
            <v/>
          </cell>
          <cell r="AC158" t="str">
            <v/>
          </cell>
          <cell r="AD158" t="str">
            <v/>
          </cell>
          <cell r="AE158" t="str">
            <v/>
          </cell>
          <cell r="AF158" t="str">
            <v/>
          </cell>
          <cell r="AG158" t="str">
            <v/>
          </cell>
          <cell r="AH158" t="str">
            <v/>
          </cell>
          <cell r="AI158" t="str">
            <v/>
          </cell>
          <cell r="AJ158" t="str">
            <v/>
          </cell>
          <cell r="AK158" t="str">
            <v/>
          </cell>
          <cell r="AL158" t="str">
            <v/>
          </cell>
          <cell r="AM158" t="str">
            <v/>
          </cell>
          <cell r="AN158" t="str">
            <v/>
          </cell>
          <cell r="AO158" t="str">
            <v/>
          </cell>
          <cell r="AP158" t="str">
            <v/>
          </cell>
          <cell r="AQ158" t="str">
            <v/>
          </cell>
        </row>
        <row r="159">
          <cell r="A159">
            <v>363</v>
          </cell>
          <cell r="B159">
            <v>7707522</v>
          </cell>
          <cell r="C159" t="str">
            <v>Estrella Dorada Metálica de Antigüedad con 5 Puntas</v>
          </cell>
          <cell r="F159" t="str">
            <v xml:space="preserve">Estrella metálica dorada para antigüedad. Consta de dos alambres para fijar en prendas. </v>
          </cell>
          <cell r="G159">
            <v>0</v>
          </cell>
          <cell r="H159" t="str">
            <v>Atributos</v>
          </cell>
          <cell r="I159" t="str">
            <v>Metálicos</v>
          </cell>
          <cell r="J159" t="str">
            <v>Insignias</v>
          </cell>
          <cell r="K159" t="str">
            <v>Dorado,Antigüedad,Estrella</v>
          </cell>
          <cell r="L159">
            <v>110</v>
          </cell>
          <cell r="M159" t="str">
            <v>http://rerda.com/img/p/1/4/5/3/1453.jpg</v>
          </cell>
          <cell r="N159">
            <v>127</v>
          </cell>
          <cell r="O159">
            <v>5</v>
          </cell>
          <cell r="P159">
            <v>5</v>
          </cell>
          <cell r="Q159">
            <v>5</v>
          </cell>
          <cell r="R159">
            <v>0.1</v>
          </cell>
          <cell r="S159" t="str">
            <v>Antigüedad</v>
          </cell>
          <cell r="T159" t="str">
            <v/>
          </cell>
          <cell r="U159" t="str">
            <v/>
          </cell>
          <cell r="V159" t="str">
            <v>Metal Dorado</v>
          </cell>
          <cell r="W159" t="str">
            <v>5 Puntas</v>
          </cell>
          <cell r="X159" t="str">
            <v>1.4 cm</v>
          </cell>
          <cell r="Y159" t="str">
            <v>1.4 cm</v>
          </cell>
          <cell r="Z159" t="str">
            <v/>
          </cell>
          <cell r="AA159" t="str">
            <v/>
          </cell>
          <cell r="AB159" t="str">
            <v/>
          </cell>
          <cell r="AC159" t="str">
            <v/>
          </cell>
          <cell r="AD159" t="str">
            <v/>
          </cell>
          <cell r="AE159" t="str">
            <v/>
          </cell>
          <cell r="AF159" t="str">
            <v/>
          </cell>
          <cell r="AG159" t="str">
            <v/>
          </cell>
          <cell r="AH159" t="str">
            <v/>
          </cell>
          <cell r="AI159" t="str">
            <v/>
          </cell>
          <cell r="AJ159" t="str">
            <v/>
          </cell>
          <cell r="AK159" t="str">
            <v/>
          </cell>
          <cell r="AL159" t="str">
            <v/>
          </cell>
          <cell r="AM159" t="str">
            <v/>
          </cell>
          <cell r="AN159" t="str">
            <v/>
          </cell>
          <cell r="AO159" t="str">
            <v/>
          </cell>
          <cell r="AP159" t="str">
            <v/>
          </cell>
          <cell r="AQ159" t="str">
            <v/>
          </cell>
        </row>
        <row r="160">
          <cell r="A160">
            <v>294</v>
          </cell>
          <cell r="B160">
            <v>8520009</v>
          </cell>
          <cell r="C160" t="str">
            <v>Farol de Camping Woll 006</v>
          </cell>
          <cell r="F160" t="str">
            <v xml:space="preserve">Farol de Camping. Luz de emergencia. 14 leds. Haz de luz circular. Haz de luz circular sin sombra. Liviano, de tamaño compacto. </v>
          </cell>
          <cell r="G160" t="str">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ell>
          <cell r="I160" t="str">
            <v>Farol</v>
          </cell>
          <cell r="K160" t="str">
            <v>Supervivencia,Camping,Farol</v>
          </cell>
          <cell r="L160">
            <v>1486.14</v>
          </cell>
          <cell r="M160" t="str">
            <v>http://rerda.com/img/p/1/2/1/6/1216.jpg,http://rerda.com/img/p/1/2/1/4/1214.jpg,http://rerda.com/img/p/1/2/1/5/1215.jpg,http://rerda.com/img/p/1/2/1/7/1217.jpg</v>
          </cell>
          <cell r="N160">
            <v>0</v>
          </cell>
          <cell r="O160">
            <v>5</v>
          </cell>
          <cell r="P160">
            <v>5</v>
          </cell>
          <cell r="Q160">
            <v>5</v>
          </cell>
          <cell r="R160">
            <v>0.1</v>
          </cell>
          <cell r="S160" t="str">
            <v/>
          </cell>
          <cell r="T160" t="str">
            <v/>
          </cell>
          <cell r="U160" t="str">
            <v/>
          </cell>
          <cell r="V160" t="str">
            <v/>
          </cell>
          <cell r="W160" t="str">
            <v>Wall 006</v>
          </cell>
          <cell r="X160" t="str">
            <v/>
          </cell>
          <cell r="Y160" t="str">
            <v>11 cm</v>
          </cell>
          <cell r="Z160" t="str">
            <v>11 cm</v>
          </cell>
          <cell r="AA160" t="str">
            <v/>
          </cell>
          <cell r="AB160" t="str">
            <v>24.3 cm</v>
          </cell>
          <cell r="AC160" t="str">
            <v>15.5 cm</v>
          </cell>
          <cell r="AD160" t="str">
            <v>4.5v</v>
          </cell>
          <cell r="AE160" t="str">
            <v/>
          </cell>
          <cell r="AF160" t="str">
            <v/>
          </cell>
          <cell r="AG160" t="str">
            <v/>
          </cell>
          <cell r="AH160" t="str">
            <v/>
          </cell>
          <cell r="AI160" t="str">
            <v/>
          </cell>
          <cell r="AJ160" t="str">
            <v/>
          </cell>
          <cell r="AK160" t="str">
            <v/>
          </cell>
          <cell r="AL160" t="str">
            <v/>
          </cell>
          <cell r="AM160" t="str">
            <v/>
          </cell>
          <cell r="AN160" t="str">
            <v/>
          </cell>
          <cell r="AO160" t="str">
            <v/>
          </cell>
          <cell r="AP160" t="str">
            <v/>
          </cell>
          <cell r="AQ160" t="str">
            <v/>
          </cell>
        </row>
        <row r="161">
          <cell r="A161">
            <v>9</v>
          </cell>
          <cell r="B161">
            <v>8703703</v>
          </cell>
          <cell r="C161" t="str">
            <v>Funda de Cuero con Fleje</v>
          </cell>
          <cell r="F161" t="str">
            <v>De uso interno y universal. Cuenta con un soporte (fleje).</v>
          </cell>
          <cell r="G161">
            <v>0</v>
          </cell>
          <cell r="I161" t="str">
            <v>Funda</v>
          </cell>
          <cell r="K161" t="str">
            <v>Pistolera,Cuero</v>
          </cell>
          <cell r="L161">
            <v>1322.48</v>
          </cell>
          <cell r="M161" t="str">
            <v>http://rerda.com/img/p/5/5/55.jpg,http://rerda.com/img/p/5/6/56.jpg</v>
          </cell>
          <cell r="N161">
            <v>22</v>
          </cell>
          <cell r="O161">
            <v>5</v>
          </cell>
          <cell r="P161">
            <v>5</v>
          </cell>
          <cell r="Q161">
            <v>5</v>
          </cell>
          <cell r="R161">
            <v>0.1</v>
          </cell>
          <cell r="S161" t="str">
            <v/>
          </cell>
          <cell r="T161" t="str">
            <v/>
          </cell>
          <cell r="U161" t="str">
            <v/>
          </cell>
          <cell r="V161" t="str">
            <v>Cuero</v>
          </cell>
          <cell r="W161" t="str">
            <v/>
          </cell>
          <cell r="X161" t="str">
            <v/>
          </cell>
          <cell r="Y161" t="str">
            <v/>
          </cell>
          <cell r="Z161" t="str">
            <v/>
          </cell>
          <cell r="AA161" t="str">
            <v/>
          </cell>
          <cell r="AB161" t="str">
            <v/>
          </cell>
          <cell r="AC161" t="str">
            <v/>
          </cell>
          <cell r="AD161" t="str">
            <v/>
          </cell>
          <cell r="AE161" t="str">
            <v/>
          </cell>
          <cell r="AF161" t="str">
            <v/>
          </cell>
          <cell r="AG161" t="str">
            <v/>
          </cell>
          <cell r="AH161" t="str">
            <v/>
          </cell>
          <cell r="AI161" t="str">
            <v/>
          </cell>
          <cell r="AJ161" t="str">
            <v/>
          </cell>
          <cell r="AK161" t="str">
            <v/>
          </cell>
          <cell r="AL161" t="str">
            <v/>
          </cell>
          <cell r="AM161" t="str">
            <v/>
          </cell>
          <cell r="AN161" t="str">
            <v/>
          </cell>
          <cell r="AO161" t="str">
            <v/>
          </cell>
          <cell r="AP161" t="str">
            <v/>
          </cell>
          <cell r="AQ161" t="str">
            <v/>
          </cell>
        </row>
        <row r="162">
          <cell r="A162">
            <v>7</v>
          </cell>
          <cell r="B162">
            <v>8703004</v>
          </cell>
          <cell r="C162" t="str">
            <v>Funda de Gamuza con Fleje</v>
          </cell>
          <cell r="F162" t="str">
            <v>Es de uso interno y universal. Cuenta con un soporte (fleje).</v>
          </cell>
          <cell r="G162">
            <v>0</v>
          </cell>
          <cell r="H162">
            <v>0</v>
          </cell>
          <cell r="I162" t="str">
            <v>Funda</v>
          </cell>
          <cell r="K162" t="str">
            <v>Pistolera,Funda,Uso interno,Gamuza</v>
          </cell>
          <cell r="L162">
            <v>1782</v>
          </cell>
          <cell r="M162" t="str">
            <v>http://rerda.com/img/p/5/7/57.jpg,http://rerda.com/img/p/5/8/58.jpg</v>
          </cell>
          <cell r="N162">
            <v>4</v>
          </cell>
          <cell r="O162">
            <v>5</v>
          </cell>
          <cell r="P162">
            <v>5</v>
          </cell>
          <cell r="Q162">
            <v>5</v>
          </cell>
          <cell r="R162">
            <v>0.1</v>
          </cell>
          <cell r="S162" t="str">
            <v/>
          </cell>
          <cell r="T162" t="str">
            <v/>
          </cell>
          <cell r="U162" t="str">
            <v/>
          </cell>
          <cell r="V162" t="str">
            <v>Gamuza</v>
          </cell>
          <cell r="W162" t="str">
            <v/>
          </cell>
          <cell r="X162" t="str">
            <v/>
          </cell>
          <cell r="Y162" t="str">
            <v/>
          </cell>
          <cell r="Z162" t="str">
            <v/>
          </cell>
          <cell r="AA162" t="str">
            <v/>
          </cell>
          <cell r="AB162" t="str">
            <v/>
          </cell>
          <cell r="AC162" t="str">
            <v/>
          </cell>
          <cell r="AD162" t="str">
            <v/>
          </cell>
          <cell r="AE162" t="str">
            <v/>
          </cell>
          <cell r="AF162" t="str">
            <v/>
          </cell>
          <cell r="AG162" t="str">
            <v/>
          </cell>
          <cell r="AH162" t="str">
            <v/>
          </cell>
          <cell r="AI162" t="str">
            <v/>
          </cell>
          <cell r="AJ162" t="str">
            <v/>
          </cell>
          <cell r="AK162" t="str">
            <v/>
          </cell>
          <cell r="AL162" t="str">
            <v/>
          </cell>
          <cell r="AM162" t="str">
            <v/>
          </cell>
          <cell r="AN162" t="str">
            <v/>
          </cell>
          <cell r="AO162" t="str">
            <v/>
          </cell>
          <cell r="AP162" t="str">
            <v/>
          </cell>
          <cell r="AQ162" t="str">
            <v/>
          </cell>
        </row>
        <row r="163">
          <cell r="A163">
            <v>11</v>
          </cell>
          <cell r="B163">
            <v>8703601</v>
          </cell>
          <cell r="C163" t="str">
            <v>Funda Interna de Poliamida con Fleje</v>
          </cell>
          <cell r="F163" t="str">
            <v>De uso interno y universal. Cuenta con soporte (fleje).</v>
          </cell>
          <cell r="G163">
            <v>0</v>
          </cell>
          <cell r="I163" t="str">
            <v>Funda</v>
          </cell>
          <cell r="K163" t="str">
            <v>Pistolera,Universal,Poliamida,Funda,Uso interno</v>
          </cell>
          <cell r="L163">
            <v>1188</v>
          </cell>
          <cell r="M163" t="str">
            <v>http://rerda.com/img/p/1/2/3/4/1234.jpg,http://rerda.com/img/p/1/2/3/3/1233.jpg</v>
          </cell>
          <cell r="N163">
            <v>7</v>
          </cell>
          <cell r="O163">
            <v>5</v>
          </cell>
          <cell r="P163">
            <v>5</v>
          </cell>
          <cell r="Q163">
            <v>5</v>
          </cell>
          <cell r="R163">
            <v>0.1</v>
          </cell>
          <cell r="S163" t="str">
            <v/>
          </cell>
          <cell r="T163" t="str">
            <v/>
          </cell>
          <cell r="U163" t="str">
            <v/>
          </cell>
          <cell r="V163" t="str">
            <v>Poliamida</v>
          </cell>
          <cell r="W163" t="str">
            <v/>
          </cell>
          <cell r="X163" t="str">
            <v/>
          </cell>
          <cell r="Y163" t="str">
            <v/>
          </cell>
          <cell r="Z163" t="str">
            <v/>
          </cell>
          <cell r="AA163" t="str">
            <v/>
          </cell>
          <cell r="AB163" t="str">
            <v/>
          </cell>
          <cell r="AC163" t="str">
            <v/>
          </cell>
          <cell r="AD163" t="str">
            <v/>
          </cell>
          <cell r="AE163" t="str">
            <v/>
          </cell>
          <cell r="AF163" t="str">
            <v/>
          </cell>
          <cell r="AG163" t="str">
            <v/>
          </cell>
          <cell r="AH163" t="str">
            <v/>
          </cell>
          <cell r="AI163" t="str">
            <v/>
          </cell>
          <cell r="AJ163" t="str">
            <v/>
          </cell>
          <cell r="AK163" t="str">
            <v/>
          </cell>
          <cell r="AL163" t="str">
            <v/>
          </cell>
          <cell r="AM163" t="str">
            <v/>
          </cell>
          <cell r="AN163" t="str">
            <v/>
          </cell>
          <cell r="AO163" t="str">
            <v/>
          </cell>
          <cell r="AP163" t="str">
            <v/>
          </cell>
          <cell r="AQ163" t="str">
            <v/>
          </cell>
        </row>
        <row r="164">
          <cell r="A164">
            <v>365</v>
          </cell>
          <cell r="B164">
            <v>7707570</v>
          </cell>
          <cell r="C164" t="str">
            <v>Fusiles Cruzados Infantería Dorados</v>
          </cell>
          <cell r="F164" t="str">
            <v xml:space="preserve">Fusiles metálicos cruzados dorados, con 2 (dos) alambres para prender en indumentaria de Infantería. </v>
          </cell>
          <cell r="G164">
            <v>0</v>
          </cell>
          <cell r="I164" t="str">
            <v>Fusiles</v>
          </cell>
          <cell r="K164" t="str">
            <v>Infantería</v>
          </cell>
          <cell r="L164">
            <v>190</v>
          </cell>
          <cell r="M164" t="str">
            <v>http://rerda.com/img/p/1/4/5/5/1455.jpg</v>
          </cell>
          <cell r="N164">
            <v>0</v>
          </cell>
          <cell r="O164">
            <v>5</v>
          </cell>
          <cell r="P164">
            <v>5</v>
          </cell>
          <cell r="Q164">
            <v>5</v>
          </cell>
          <cell r="R164">
            <v>0.1</v>
          </cell>
          <cell r="S164" t="str">
            <v/>
          </cell>
          <cell r="T164" t="str">
            <v/>
          </cell>
          <cell r="U164" t="str">
            <v/>
          </cell>
          <cell r="V164" t="str">
            <v>Metal</v>
          </cell>
          <cell r="W164" t="str">
            <v>Con 2 alambres</v>
          </cell>
          <cell r="X164" t="str">
            <v>2 cm</v>
          </cell>
          <cell r="Y164" t="str">
            <v>3 cm</v>
          </cell>
          <cell r="Z164" t="str">
            <v/>
          </cell>
          <cell r="AA164" t="str">
            <v/>
          </cell>
          <cell r="AB164" t="str">
            <v/>
          </cell>
          <cell r="AC164" t="str">
            <v/>
          </cell>
          <cell r="AD164" t="str">
            <v/>
          </cell>
          <cell r="AE164" t="str">
            <v/>
          </cell>
          <cell r="AF164" t="str">
            <v/>
          </cell>
          <cell r="AG164" t="str">
            <v/>
          </cell>
          <cell r="AH164" t="str">
            <v/>
          </cell>
          <cell r="AI164" t="str">
            <v/>
          </cell>
          <cell r="AJ164" t="str">
            <v/>
          </cell>
          <cell r="AK164" t="str">
            <v/>
          </cell>
          <cell r="AL164" t="str">
            <v/>
          </cell>
          <cell r="AM164" t="str">
            <v/>
          </cell>
          <cell r="AN164" t="str">
            <v/>
          </cell>
          <cell r="AO164" t="str">
            <v/>
          </cell>
          <cell r="AP164" t="str">
            <v/>
          </cell>
          <cell r="AQ164" t="str">
            <v/>
          </cell>
        </row>
        <row r="165">
          <cell r="A165">
            <v>519</v>
          </cell>
          <cell r="B165">
            <v>8519042</v>
          </cell>
          <cell r="C165" t="str">
            <v>Gas Pimienta en Aerosol Sabre Red 14gr</v>
          </cell>
          <cell r="F165" t="str">
            <v>Gas pimienta en aerosol para defensa personal de 14 gramos. De tamaño más disimulado. Para llevar de incógnito en la mano .  . &lt;/div&gt;"</v>
          </cell>
          <cell r="G165" t="str">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5" t="str">
            <v>Gass</v>
          </cell>
          <cell r="K165"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ell>
          <cell r="L165">
            <v>2268</v>
          </cell>
          <cell r="M165" t="str">
            <v>http://rerda.com/img/p/2/2/5/2/2252.jpg,http://rerda.com/img/p/2/2/5/3/2253.jpg,http://rerda.com/img/p/2/2/5/4/2254.jpg,http://rerda.com/img/p/2/2/5/5/2255.jpg</v>
          </cell>
          <cell r="N165">
            <v>39</v>
          </cell>
          <cell r="O165">
            <v>5</v>
          </cell>
          <cell r="P165">
            <v>5</v>
          </cell>
          <cell r="Q165">
            <v>5</v>
          </cell>
          <cell r="R165">
            <v>0.1</v>
          </cell>
          <cell r="S165" t="str">
            <v/>
          </cell>
          <cell r="T165" t="str">
            <v/>
          </cell>
          <cell r="U165" t="str">
            <v/>
          </cell>
          <cell r="V165" t="str">
            <v/>
          </cell>
          <cell r="W165" t="str">
            <v>#14-OC</v>
          </cell>
          <cell r="X165" t="str">
            <v>8.3 cm</v>
          </cell>
          <cell r="Y165" t="str">
            <v/>
          </cell>
          <cell r="Z165" t="str">
            <v/>
          </cell>
          <cell r="AA165" t="str">
            <v>14 gr</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2.2 cm</v>
          </cell>
          <cell r="AP165" t="str">
            <v/>
          </cell>
          <cell r="AQ165" t="str">
            <v/>
          </cell>
        </row>
        <row r="166">
          <cell r="A166">
            <v>796</v>
          </cell>
          <cell r="B166">
            <v>8519044</v>
          </cell>
          <cell r="C166" t="str">
            <v>Gas Pimienta en Aerosol Sabre Red 22gr</v>
          </cell>
          <cell r="F166" t="str">
            <v xml:space="preserve">Gas pimienta en aerosol para defensa personal de 22gr Aplicador con seguro giratorio. Efectivo contra personas bajo la influencia del alcohol y/o drogas. </v>
          </cell>
          <cell r="G166" t="str">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6" t="str">
            <v>Gas</v>
          </cell>
          <cell r="K166"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L166">
            <v>2592</v>
          </cell>
          <cell r="M166" t="str">
            <v>http://rerda.com/img/p/3/8/0/7/3807.jpg,http://rerda.com/img/p/3/8/0/6/3806.jpg,http://rerda.com/img/p/3/8/0/3/3803.jpg,http://rerda.com/img/p/3/8/0/4/3804.jpg,http://rerda.com/img/p/3/8/0/5/3805.jpg</v>
          </cell>
          <cell r="N166">
            <v>44</v>
          </cell>
          <cell r="O166">
            <v>5</v>
          </cell>
          <cell r="P166">
            <v>5</v>
          </cell>
          <cell r="Q166">
            <v>5</v>
          </cell>
          <cell r="R166">
            <v>0.1</v>
          </cell>
          <cell r="S166" t="str">
            <v/>
          </cell>
          <cell r="T166" t="str">
            <v/>
          </cell>
          <cell r="U166" t="str">
            <v/>
          </cell>
          <cell r="V166" t="str">
            <v/>
          </cell>
          <cell r="W166" t="str">
            <v>#P-22-OC</v>
          </cell>
          <cell r="X166" t="str">
            <v>10 cm</v>
          </cell>
          <cell r="Y166" t="str">
            <v/>
          </cell>
          <cell r="Z166" t="str">
            <v/>
          </cell>
          <cell r="AA166" t="str">
            <v>22 gr</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2 cm</v>
          </cell>
          <cell r="AP166" t="str">
            <v/>
          </cell>
          <cell r="AQ166" t="str">
            <v/>
          </cell>
        </row>
        <row r="167">
          <cell r="A167">
            <v>518</v>
          </cell>
          <cell r="B167">
            <v>8519041</v>
          </cell>
          <cell r="C167" t="str">
            <v>Gas Pimienta en Aerosol Sabre Red 60gr</v>
          </cell>
          <cell r="F167" t="str">
            <v xml:space="preserve">Gas pimienta en aerosol para defensa personal de 60 gramos Aplicador con seguro giratorio. Efectivo contra personas bajo la influencia del alcohol y/o drogas. </v>
          </cell>
          <cell r="G167" t="str">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7" t="str">
            <v>Gas</v>
          </cell>
          <cell r="K167"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L167">
            <v>4266</v>
          </cell>
          <cell r="M167" t="str">
            <v>http://rerda.com/img/p/2/2/4/9/2249.jpg,http://rerda.com/img/p/2/2/5/0/2250.jpg,http://rerda.com/img/p/2/2/5/1/2251.jpg,http://rerda.com/img/p/2/2/4/7/2247.jpg,http://rerda.com/img/p/2/2/4/8/2248.jpg</v>
          </cell>
          <cell r="N167">
            <v>29</v>
          </cell>
          <cell r="O167">
            <v>5</v>
          </cell>
          <cell r="P167">
            <v>5</v>
          </cell>
          <cell r="Q167">
            <v>5</v>
          </cell>
          <cell r="R167">
            <v>0.1</v>
          </cell>
          <cell r="S167" t="str">
            <v/>
          </cell>
          <cell r="T167" t="str">
            <v/>
          </cell>
          <cell r="U167" t="str">
            <v/>
          </cell>
          <cell r="V167" t="str">
            <v/>
          </cell>
          <cell r="W167" t="str">
            <v>#M-60-OC</v>
          </cell>
          <cell r="X167" t="str">
            <v>10.5 cm</v>
          </cell>
          <cell r="Y167" t="str">
            <v>3.4 cm</v>
          </cell>
          <cell r="Z167" t="str">
            <v/>
          </cell>
          <cell r="AA167" t="str">
            <v>60 gr</v>
          </cell>
          <cell r="AB167" t="str">
            <v/>
          </cell>
          <cell r="AC167" t="str">
            <v/>
          </cell>
          <cell r="AD167" t="str">
            <v/>
          </cell>
          <cell r="AE167" t="str">
            <v/>
          </cell>
          <cell r="AF167" t="str">
            <v/>
          </cell>
          <cell r="AG167" t="str">
            <v/>
          </cell>
          <cell r="AH167" t="str">
            <v/>
          </cell>
          <cell r="AI167" t="str">
            <v/>
          </cell>
          <cell r="AJ167" t="str">
            <v/>
          </cell>
          <cell r="AK167" t="str">
            <v/>
          </cell>
          <cell r="AL167" t="str">
            <v/>
          </cell>
          <cell r="AM167" t="str">
            <v/>
          </cell>
          <cell r="AN167" t="str">
            <v/>
          </cell>
          <cell r="AO167" t="str">
            <v/>
          </cell>
          <cell r="AP167" t="str">
            <v/>
          </cell>
          <cell r="AQ167" t="str">
            <v/>
          </cell>
        </row>
        <row r="168">
          <cell r="A168">
            <v>795</v>
          </cell>
          <cell r="B168">
            <v>8519060</v>
          </cell>
          <cell r="C168" t="str">
            <v>Gas Pimienta Police 60 ml</v>
          </cell>
          <cell r="F168" t="str">
            <v xml:space="preserve">Gas pimienta impotardo de EEUU. Utilizado por la policía de U.S.A. </v>
          </cell>
          <cell r="G168" t="str">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ell>
          <cell r="I168" t="str">
            <v>Gass</v>
          </cell>
          <cell r="K168" t="str">
            <v>Policía,Gas Pimienta,Policial</v>
          </cell>
          <cell r="L168">
            <v>2699.99</v>
          </cell>
          <cell r="M168" t="str">
            <v>http://rerda.com/img/p/3/7/9/8/3798.jpg,http://rerda.com/img/p/3/7/9/9/3799.jpg,http://rerda.com/img/p/3/8/0/1/3801.jpg,http://rerda.com/img/p/3/8/0/0/3800.jpg,http://rerda.com/img/p/3/8/0/2/3802.jpg,http://rerda.com/img/p/3/7/9/7/3797.jpg</v>
          </cell>
          <cell r="N168">
            <v>0</v>
          </cell>
          <cell r="O168">
            <v>5</v>
          </cell>
          <cell r="P168">
            <v>5</v>
          </cell>
          <cell r="Q168">
            <v>5</v>
          </cell>
          <cell r="R168">
            <v>0.1</v>
          </cell>
          <cell r="S168" t="str">
            <v/>
          </cell>
          <cell r="T168" t="str">
            <v/>
          </cell>
          <cell r="U168" t="str">
            <v/>
          </cell>
          <cell r="V168" t="str">
            <v/>
          </cell>
          <cell r="W168" t="str">
            <v/>
          </cell>
          <cell r="X168" t="str">
            <v>11 cm</v>
          </cell>
          <cell r="Y168" t="str">
            <v/>
          </cell>
          <cell r="Z168" t="str">
            <v/>
          </cell>
          <cell r="AA168" t="str">
            <v>80 gr</v>
          </cell>
          <cell r="AB168" t="str">
            <v/>
          </cell>
          <cell r="AC168" t="str">
            <v/>
          </cell>
          <cell r="AD168" t="str">
            <v/>
          </cell>
          <cell r="AE168" t="str">
            <v/>
          </cell>
          <cell r="AF168" t="str">
            <v/>
          </cell>
          <cell r="AG168" t="str">
            <v/>
          </cell>
          <cell r="AH168" t="str">
            <v/>
          </cell>
          <cell r="AI168" t="str">
            <v/>
          </cell>
          <cell r="AJ168" t="str">
            <v/>
          </cell>
          <cell r="AK168" t="str">
            <v/>
          </cell>
          <cell r="AL168" t="str">
            <v/>
          </cell>
          <cell r="AM168" t="str">
            <v/>
          </cell>
          <cell r="AN168" t="str">
            <v/>
          </cell>
          <cell r="AO168" t="str">
            <v>3.5 cm</v>
          </cell>
          <cell r="AP168" t="str">
            <v>60 ml</v>
          </cell>
          <cell r="AQ168" t="str">
            <v/>
          </cell>
        </row>
        <row r="169">
          <cell r="A169">
            <v>992</v>
          </cell>
          <cell r="B169">
            <v>8400000</v>
          </cell>
          <cell r="C169" t="str">
            <v>Gorra azul lisa de béisbol</v>
          </cell>
          <cell r="F169" t="str">
            <v xml:space="preserve">Gorra azul noche de gabardina regulable. Ideal para bordar, uso urbano o beisbol. </v>
          </cell>
          <cell r="G169">
            <v>0</v>
          </cell>
          <cell r="I169" t="str">
            <v>Gorra</v>
          </cell>
          <cell r="K169" t="str">
            <v>Gorra</v>
          </cell>
          <cell r="L169">
            <v>325.39</v>
          </cell>
          <cell r="M169" t="str">
            <v>http://rerda.com/img/p/4/8/2/5/4825.jpg,http://rerda.com/img/p/4/8/2/6/4826.jpg,http://rerda.com/img/p/4/8/2/7/4827.jpg</v>
          </cell>
          <cell r="N169">
            <v>0</v>
          </cell>
          <cell r="O169">
            <v>5</v>
          </cell>
          <cell r="P169">
            <v>5</v>
          </cell>
          <cell r="Q169">
            <v>5</v>
          </cell>
          <cell r="R169">
            <v>0.1</v>
          </cell>
          <cell r="S169" t="str">
            <v/>
          </cell>
          <cell r="T169" t="str">
            <v/>
          </cell>
          <cell r="U169" t="str">
            <v/>
          </cell>
          <cell r="V169" t="str">
            <v>Gabardina</v>
          </cell>
          <cell r="W169" t="str">
            <v>F1</v>
          </cell>
          <cell r="X169" t="str">
            <v/>
          </cell>
          <cell r="Y169" t="str">
            <v/>
          </cell>
          <cell r="Z169" t="str">
            <v/>
          </cell>
          <cell r="AA169" t="str">
            <v/>
          </cell>
          <cell r="AB169" t="str">
            <v/>
          </cell>
          <cell r="AC169" t="str">
            <v/>
          </cell>
          <cell r="AD169" t="str">
            <v/>
          </cell>
          <cell r="AE169" t="str">
            <v/>
          </cell>
          <cell r="AF169" t="str">
            <v/>
          </cell>
          <cell r="AG169" t="str">
            <v/>
          </cell>
          <cell r="AH169" t="str">
            <v/>
          </cell>
          <cell r="AI169" t="str">
            <v>Regulable con abrojo</v>
          </cell>
          <cell r="AJ169" t="str">
            <v/>
          </cell>
          <cell r="AK169" t="str">
            <v/>
          </cell>
          <cell r="AL169" t="str">
            <v/>
          </cell>
          <cell r="AM169" t="str">
            <v/>
          </cell>
          <cell r="AN169" t="str">
            <v/>
          </cell>
          <cell r="AO169" t="str">
            <v>Regulable</v>
          </cell>
          <cell r="AP169" t="str">
            <v/>
          </cell>
          <cell r="AQ169" t="str">
            <v/>
          </cell>
        </row>
        <row r="170">
          <cell r="A170">
            <v>1013</v>
          </cell>
          <cell r="B170">
            <v>8400128</v>
          </cell>
          <cell r="C170" t="str">
            <v>Gorra azul lisa de béisbol F54</v>
          </cell>
          <cell r="F170" t="str">
            <v xml:space="preserve">Gorra azul noche de gabardina regulable. Ideal para bordar, uso urbano o beisbol. </v>
          </cell>
          <cell r="G170">
            <v>0</v>
          </cell>
          <cell r="I170" t="str">
            <v>Gorra</v>
          </cell>
          <cell r="K170" t="str">
            <v>Gorra</v>
          </cell>
          <cell r="L170">
            <v>325.39</v>
          </cell>
          <cell r="M170" t="str">
            <v>http://rerda.com/img/p/4/9/4/4/4944.jpg,http://rerda.com/img/p/4/9/4/5/4945.jpg,http://rerda.com/img/p/4/9/4/6/4946.jpg</v>
          </cell>
          <cell r="N170">
            <v>0</v>
          </cell>
          <cell r="O170">
            <v>5</v>
          </cell>
          <cell r="P170">
            <v>5</v>
          </cell>
          <cell r="Q170">
            <v>5</v>
          </cell>
          <cell r="R170">
            <v>0.1</v>
          </cell>
          <cell r="S170" t="str">
            <v/>
          </cell>
          <cell r="T170" t="str">
            <v/>
          </cell>
          <cell r="U170" t="str">
            <v/>
          </cell>
          <cell r="V170" t="str">
            <v>Gabardina</v>
          </cell>
          <cell r="W170" t="str">
            <v>F1</v>
          </cell>
          <cell r="X170" t="str">
            <v/>
          </cell>
          <cell r="Y170" t="str">
            <v/>
          </cell>
          <cell r="Z170" t="str">
            <v/>
          </cell>
          <cell r="AA170" t="str">
            <v/>
          </cell>
          <cell r="AB170" t="str">
            <v/>
          </cell>
          <cell r="AC170" t="str">
            <v/>
          </cell>
          <cell r="AD170" t="str">
            <v/>
          </cell>
          <cell r="AE170" t="str">
            <v/>
          </cell>
          <cell r="AF170" t="str">
            <v/>
          </cell>
          <cell r="AG170" t="str">
            <v/>
          </cell>
          <cell r="AH170" t="str">
            <v/>
          </cell>
          <cell r="AI170" t="str">
            <v>Regulable con abrojo</v>
          </cell>
          <cell r="AJ170" t="str">
            <v/>
          </cell>
          <cell r="AK170" t="str">
            <v/>
          </cell>
          <cell r="AL170" t="str">
            <v/>
          </cell>
          <cell r="AM170" t="str">
            <v/>
          </cell>
          <cell r="AN170" t="str">
            <v/>
          </cell>
          <cell r="AO170" t="str">
            <v>Regulable</v>
          </cell>
          <cell r="AP170" t="str">
            <v/>
          </cell>
          <cell r="AQ170" t="str">
            <v/>
          </cell>
        </row>
        <row r="171">
          <cell r="A171">
            <v>948</v>
          </cell>
          <cell r="B171">
            <v>8400691</v>
          </cell>
          <cell r="C171" t="str">
            <v>Gorra azul noche ajustable</v>
          </cell>
          <cell r="F171" t="str">
            <v xml:space="preserve">Gorra azul noche de gabardina regulable. Ideal para bordar o uso urbano. </v>
          </cell>
          <cell r="G171">
            <v>0</v>
          </cell>
          <cell r="I171" t="str">
            <v>Gorra</v>
          </cell>
          <cell r="K171" t="str">
            <v>Gorra</v>
          </cell>
          <cell r="L171">
            <v>486</v>
          </cell>
          <cell r="M171" t="str">
            <v>http://rerda.com/img/p/4/5/0/2/4502.jpg,http://rerda.com/img/p/4/5/0/3/4503.jpg</v>
          </cell>
          <cell r="N171">
            <v>229</v>
          </cell>
          <cell r="O171">
            <v>5</v>
          </cell>
          <cell r="P171">
            <v>5</v>
          </cell>
          <cell r="Q171">
            <v>5</v>
          </cell>
          <cell r="R171">
            <v>0.1</v>
          </cell>
          <cell r="S171" t="str">
            <v/>
          </cell>
          <cell r="T171" t="str">
            <v/>
          </cell>
          <cell r="U171" t="str">
            <v/>
          </cell>
          <cell r="V171" t="str">
            <v>Gabardina</v>
          </cell>
          <cell r="W171" t="str">
            <v>F1</v>
          </cell>
          <cell r="X171" t="str">
            <v/>
          </cell>
          <cell r="Y171" t="str">
            <v/>
          </cell>
          <cell r="Z171" t="str">
            <v/>
          </cell>
          <cell r="AA171" t="str">
            <v/>
          </cell>
          <cell r="AB171" t="str">
            <v/>
          </cell>
          <cell r="AC171" t="str">
            <v/>
          </cell>
          <cell r="AD171" t="str">
            <v/>
          </cell>
          <cell r="AE171" t="str">
            <v/>
          </cell>
          <cell r="AF171" t="str">
            <v/>
          </cell>
          <cell r="AG171" t="str">
            <v/>
          </cell>
          <cell r="AH171" t="str">
            <v/>
          </cell>
          <cell r="AI171" t="str">
            <v>Regulable con abrojo</v>
          </cell>
          <cell r="AJ171" t="str">
            <v/>
          </cell>
          <cell r="AK171" t="str">
            <v/>
          </cell>
          <cell r="AL171" t="str">
            <v/>
          </cell>
          <cell r="AM171" t="str">
            <v/>
          </cell>
          <cell r="AN171" t="str">
            <v/>
          </cell>
          <cell r="AO171" t="str">
            <v>Regulable</v>
          </cell>
          <cell r="AP171" t="str">
            <v/>
          </cell>
          <cell r="AQ171" t="str">
            <v/>
          </cell>
        </row>
        <row r="172">
          <cell r="A172">
            <v>951</v>
          </cell>
          <cell r="B172">
            <v>8400010</v>
          </cell>
          <cell r="C172" t="str">
            <v>Gorra gris lisa de béisbol</v>
          </cell>
          <cell r="F172" t="str">
            <v xml:space="preserve">Gorra gris de gabardina regulable. Ideal para bordar, uso urbano o beisbol. </v>
          </cell>
          <cell r="G172">
            <v>0</v>
          </cell>
          <cell r="I172" t="str">
            <v>Gorra</v>
          </cell>
          <cell r="K172" t="str">
            <v>Gorra</v>
          </cell>
          <cell r="L172">
            <v>325.39</v>
          </cell>
          <cell r="M172" t="str">
            <v>http://rerda.com/img/p/4/5/0/9/4509.jpg,http://rerda.com/img/p/4/5/1/0/4510.jpg</v>
          </cell>
          <cell r="N172">
            <v>6</v>
          </cell>
          <cell r="O172">
            <v>5</v>
          </cell>
          <cell r="P172">
            <v>5</v>
          </cell>
          <cell r="Q172">
            <v>5</v>
          </cell>
          <cell r="R172">
            <v>0.1</v>
          </cell>
          <cell r="S172" t="str">
            <v/>
          </cell>
          <cell r="T172" t="str">
            <v/>
          </cell>
          <cell r="U172" t="str">
            <v/>
          </cell>
          <cell r="V172" t="str">
            <v>Gabardina</v>
          </cell>
          <cell r="W172" t="str">
            <v>F1</v>
          </cell>
          <cell r="X172" t="str">
            <v/>
          </cell>
          <cell r="Y172" t="str">
            <v/>
          </cell>
          <cell r="Z172" t="str">
            <v/>
          </cell>
          <cell r="AA172" t="str">
            <v/>
          </cell>
          <cell r="AB172" t="str">
            <v/>
          </cell>
          <cell r="AC172" t="str">
            <v/>
          </cell>
          <cell r="AD172" t="str">
            <v/>
          </cell>
          <cell r="AE172" t="str">
            <v/>
          </cell>
          <cell r="AF172" t="str">
            <v/>
          </cell>
          <cell r="AG172" t="str">
            <v/>
          </cell>
          <cell r="AH172" t="str">
            <v/>
          </cell>
          <cell r="AI172" t="str">
            <v>Regulable con abrojo</v>
          </cell>
          <cell r="AJ172" t="str">
            <v/>
          </cell>
          <cell r="AK172" t="str">
            <v/>
          </cell>
          <cell r="AL172" t="str">
            <v/>
          </cell>
          <cell r="AM172" t="str">
            <v/>
          </cell>
          <cell r="AN172" t="str">
            <v/>
          </cell>
          <cell r="AO172" t="str">
            <v>Regulable</v>
          </cell>
          <cell r="AP172" t="str">
            <v/>
          </cell>
          <cell r="AQ172" t="str">
            <v/>
          </cell>
        </row>
        <row r="173">
          <cell r="A173">
            <v>153</v>
          </cell>
          <cell r="B173">
            <v>8400024</v>
          </cell>
          <cell r="C173" t="str">
            <v>Gorra Instituto Universitario de Seguridad Pública Mendoza</v>
          </cell>
          <cell r="F173" t="str">
            <v>I.U.S.P.</v>
          </cell>
          <cell r="G173">
            <v>0</v>
          </cell>
          <cell r="I173" t="str">
            <v>Gorras</v>
          </cell>
          <cell r="K173" t="str">
            <v>IUSP,I.U.S.P.</v>
          </cell>
          <cell r="L173">
            <v>578.57000000000005</v>
          </cell>
          <cell r="M173" t="str">
            <v>http://rerda.com/img/p/6/7/7/677.jpg</v>
          </cell>
          <cell r="N173">
            <v>63</v>
          </cell>
          <cell r="O173">
            <v>5</v>
          </cell>
          <cell r="P173">
            <v>5</v>
          </cell>
          <cell r="Q173">
            <v>5</v>
          </cell>
          <cell r="R173">
            <v>0.1</v>
          </cell>
          <cell r="S173" t="str">
            <v/>
          </cell>
          <cell r="T173" t="str">
            <v/>
          </cell>
          <cell r="U173" t="str">
            <v>Instituto Universitario de Seguridad Pública</v>
          </cell>
          <cell r="V173" t="str">
            <v>Bordado</v>
          </cell>
          <cell r="W173" t="str">
            <v>Gorra Reglamentaria</v>
          </cell>
          <cell r="X173" t="str">
            <v/>
          </cell>
          <cell r="Y173" t="str">
            <v/>
          </cell>
          <cell r="Z173" t="str">
            <v/>
          </cell>
          <cell r="AA173" t="str">
            <v/>
          </cell>
          <cell r="AB173" t="str">
            <v/>
          </cell>
          <cell r="AC173" t="str">
            <v/>
          </cell>
          <cell r="AD173" t="str">
            <v/>
          </cell>
          <cell r="AE173" t="str">
            <v/>
          </cell>
          <cell r="AF173" t="str">
            <v/>
          </cell>
          <cell r="AG173" t="str">
            <v/>
          </cell>
          <cell r="AH173" t="str">
            <v/>
          </cell>
          <cell r="AI173" t="str">
            <v/>
          </cell>
          <cell r="AJ173" t="str">
            <v/>
          </cell>
          <cell r="AK173" t="str">
            <v/>
          </cell>
          <cell r="AL173" t="str">
            <v/>
          </cell>
          <cell r="AM173" t="str">
            <v/>
          </cell>
          <cell r="AN173" t="str">
            <v/>
          </cell>
          <cell r="AO173" t="str">
            <v/>
          </cell>
          <cell r="AP173" t="str">
            <v/>
          </cell>
          <cell r="AQ173" t="str">
            <v/>
          </cell>
        </row>
        <row r="174">
          <cell r="A174">
            <v>152</v>
          </cell>
          <cell r="B174">
            <v>8400001</v>
          </cell>
          <cell r="C174" t="str">
            <v>Gorra Liceo Militar General Espejo</v>
          </cell>
          <cell r="F174" t="str">
            <v>L.M.G.E.</v>
          </cell>
          <cell r="G174" t="str">
            <v>Regulador con abrojo.</v>
          </cell>
          <cell r="I174" t="str">
            <v>Gorras</v>
          </cell>
          <cell r="K174" t="str">
            <v>LMGE</v>
          </cell>
          <cell r="L174">
            <v>215.13</v>
          </cell>
          <cell r="M174" t="str">
            <v>http://rerda.com/img/p/6/7/6/676.jpg</v>
          </cell>
          <cell r="N174">
            <v>0</v>
          </cell>
          <cell r="O174">
            <v>5</v>
          </cell>
          <cell r="P174">
            <v>5</v>
          </cell>
          <cell r="Q174">
            <v>5</v>
          </cell>
          <cell r="R174">
            <v>0.1</v>
          </cell>
          <cell r="S174" t="str">
            <v/>
          </cell>
          <cell r="T174" t="str">
            <v/>
          </cell>
          <cell r="U174" t="str">
            <v>Liceo Militar General Espejo</v>
          </cell>
          <cell r="V174" t="str">
            <v>Bordado</v>
          </cell>
          <cell r="W174" t="str">
            <v>Gorra Reglamentaria</v>
          </cell>
          <cell r="X174" t="str">
            <v/>
          </cell>
          <cell r="Y174" t="str">
            <v/>
          </cell>
          <cell r="Z174" t="str">
            <v/>
          </cell>
          <cell r="AA174" t="str">
            <v/>
          </cell>
          <cell r="AB174" t="str">
            <v/>
          </cell>
          <cell r="AC174" t="str">
            <v/>
          </cell>
          <cell r="AD174" t="str">
            <v/>
          </cell>
          <cell r="AE174" t="str">
            <v/>
          </cell>
          <cell r="AF174" t="str">
            <v/>
          </cell>
          <cell r="AG174" t="str">
            <v/>
          </cell>
          <cell r="AH174" t="str">
            <v/>
          </cell>
          <cell r="AI174" t="str">
            <v/>
          </cell>
          <cell r="AJ174" t="str">
            <v/>
          </cell>
          <cell r="AK174" t="str">
            <v/>
          </cell>
          <cell r="AL174" t="str">
            <v/>
          </cell>
          <cell r="AM174" t="str">
            <v/>
          </cell>
          <cell r="AN174" t="str">
            <v/>
          </cell>
          <cell r="AO174" t="str">
            <v/>
          </cell>
          <cell r="AP174" t="str">
            <v/>
          </cell>
          <cell r="AQ174" t="str">
            <v/>
          </cell>
        </row>
        <row r="175">
          <cell r="A175">
            <v>947</v>
          </cell>
          <cell r="B175">
            <v>8400689</v>
          </cell>
          <cell r="C175" t="str">
            <v>Gorra negra ajustable</v>
          </cell>
          <cell r="F175" t="str">
            <v xml:space="preserve">Gorra negra de gabardina regulable. Ideal para bordar o uso urbano. </v>
          </cell>
          <cell r="G175">
            <v>0</v>
          </cell>
          <cell r="I175" t="str">
            <v>Gorra</v>
          </cell>
          <cell r="K175" t="str">
            <v>Led,Gorra</v>
          </cell>
          <cell r="L175">
            <v>486</v>
          </cell>
          <cell r="M175" t="str">
            <v>http://rerda.com/img/p/4/5/0/0/4500.jpg,http://rerda.com/img/p/4/5/0/1/4501.jpg</v>
          </cell>
          <cell r="N175">
            <v>185</v>
          </cell>
          <cell r="O175">
            <v>5</v>
          </cell>
          <cell r="P175">
            <v>5</v>
          </cell>
          <cell r="Q175">
            <v>5</v>
          </cell>
          <cell r="R175">
            <v>0.1</v>
          </cell>
          <cell r="S175" t="str">
            <v/>
          </cell>
          <cell r="T175" t="str">
            <v/>
          </cell>
          <cell r="U175" t="str">
            <v/>
          </cell>
          <cell r="V175" t="str">
            <v>Gabardina</v>
          </cell>
          <cell r="W175" t="str">
            <v>F1</v>
          </cell>
          <cell r="X175" t="str">
            <v/>
          </cell>
          <cell r="Y175" t="str">
            <v/>
          </cell>
          <cell r="Z175" t="str">
            <v/>
          </cell>
          <cell r="AA175" t="str">
            <v/>
          </cell>
          <cell r="AB175" t="str">
            <v/>
          </cell>
          <cell r="AC175" t="str">
            <v/>
          </cell>
          <cell r="AD175" t="str">
            <v/>
          </cell>
          <cell r="AE175" t="str">
            <v/>
          </cell>
          <cell r="AF175" t="str">
            <v/>
          </cell>
          <cell r="AG175" t="str">
            <v/>
          </cell>
          <cell r="AH175" t="str">
            <v/>
          </cell>
          <cell r="AI175" t="str">
            <v>Regulable con abrojo</v>
          </cell>
          <cell r="AJ175" t="str">
            <v/>
          </cell>
          <cell r="AK175" t="str">
            <v/>
          </cell>
          <cell r="AL175" t="str">
            <v/>
          </cell>
          <cell r="AM175" t="str">
            <v/>
          </cell>
          <cell r="AN175" t="str">
            <v/>
          </cell>
          <cell r="AO175" t="str">
            <v>Regulable</v>
          </cell>
          <cell r="AP175" t="str">
            <v/>
          </cell>
          <cell r="AQ175" t="str">
            <v/>
          </cell>
        </row>
        <row r="176">
          <cell r="A176">
            <v>799</v>
          </cell>
          <cell r="B176">
            <v>8400908</v>
          </cell>
          <cell r="C176" t="str">
            <v>Gorra negra con luz led</v>
          </cell>
          <cell r="F176" t="str">
            <v xml:space="preserve">Gorra negra de gabardina regulable. Sistema de luz frontal con 5 lámparas led. Llave de endendido y 2 baterías incorporadas. </v>
          </cell>
          <cell r="G176">
            <v>0</v>
          </cell>
          <cell r="I176" t="str">
            <v>Gorra</v>
          </cell>
          <cell r="K176" t="str">
            <v>Led,Gorra</v>
          </cell>
          <cell r="L176">
            <v>756</v>
          </cell>
          <cell r="M176" t="str">
            <v>http://rerda.com/img/p/3/8/2/6/3826.jpg,http://rerda.com/img/p/3/8/2/2/3822.jpg,http://rerda.com/img/p/3/8/2/5/3825.jpg,http://rerda.com/img/p/3/8/2/3/3823.jpg,http://rerda.com/img/p/3/8/2/4/3824.jpg</v>
          </cell>
          <cell r="N176">
            <v>0</v>
          </cell>
          <cell r="O176">
            <v>5</v>
          </cell>
          <cell r="P176">
            <v>5</v>
          </cell>
          <cell r="Q176">
            <v>5</v>
          </cell>
          <cell r="R176">
            <v>0.1</v>
          </cell>
          <cell r="S176" t="str">
            <v/>
          </cell>
          <cell r="T176" t="str">
            <v/>
          </cell>
          <cell r="U176" t="str">
            <v/>
          </cell>
          <cell r="V176" t="str">
            <v>Gabardina</v>
          </cell>
          <cell r="W176" t="str">
            <v>F1</v>
          </cell>
          <cell r="X176" t="str">
            <v/>
          </cell>
          <cell r="Y176" t="str">
            <v/>
          </cell>
          <cell r="Z176" t="str">
            <v/>
          </cell>
          <cell r="AA176" t="str">
            <v/>
          </cell>
          <cell r="AB176" t="str">
            <v/>
          </cell>
          <cell r="AC176" t="str">
            <v/>
          </cell>
          <cell r="AD176" t="str">
            <v/>
          </cell>
          <cell r="AE176" t="str">
            <v/>
          </cell>
          <cell r="AF176" t="str">
            <v/>
          </cell>
          <cell r="AG176" t="str">
            <v/>
          </cell>
          <cell r="AH176" t="str">
            <v/>
          </cell>
          <cell r="AI176" t="str">
            <v/>
          </cell>
          <cell r="AJ176" t="str">
            <v/>
          </cell>
          <cell r="AK176" t="str">
            <v/>
          </cell>
          <cell r="AL176" t="str">
            <v/>
          </cell>
          <cell r="AM176" t="str">
            <v/>
          </cell>
          <cell r="AN176" t="str">
            <v>2 x CR2032 de 1.5v c/u</v>
          </cell>
          <cell r="AO176" t="str">
            <v/>
          </cell>
          <cell r="AP176" t="str">
            <v/>
          </cell>
          <cell r="AQ176" t="str">
            <v/>
          </cell>
        </row>
        <row r="177">
          <cell r="A177">
            <v>1014</v>
          </cell>
          <cell r="B177">
            <v>8400129</v>
          </cell>
          <cell r="C177" t="str">
            <v>Gorra negra lisa de béisbol F54</v>
          </cell>
          <cell r="F177" t="str">
            <v xml:space="preserve">Gorra negra de gabardina regulable. Ideal para bordar, uso urbano o beisbol. </v>
          </cell>
          <cell r="G177">
            <v>0</v>
          </cell>
          <cell r="I177" t="str">
            <v>Gorra</v>
          </cell>
          <cell r="K177" t="str">
            <v>Gorra</v>
          </cell>
          <cell r="L177">
            <v>325.39</v>
          </cell>
          <cell r="M177" t="str">
            <v>http://rerda.com/img/p/4/9/4/8/4948.jpg,http://rerda.com/img/p/4/9/4/7/4947.jpg</v>
          </cell>
          <cell r="N177">
            <v>161</v>
          </cell>
          <cell r="O177">
            <v>5</v>
          </cell>
          <cell r="P177">
            <v>5</v>
          </cell>
          <cell r="Q177">
            <v>5</v>
          </cell>
          <cell r="R177">
            <v>0.1</v>
          </cell>
          <cell r="S177" t="str">
            <v/>
          </cell>
          <cell r="T177" t="str">
            <v/>
          </cell>
          <cell r="U177" t="str">
            <v/>
          </cell>
          <cell r="V177" t="str">
            <v>Gabardina</v>
          </cell>
          <cell r="W177" t="str">
            <v>F1</v>
          </cell>
          <cell r="X177" t="str">
            <v/>
          </cell>
          <cell r="Y177" t="str">
            <v/>
          </cell>
          <cell r="Z177" t="str">
            <v/>
          </cell>
          <cell r="AA177" t="str">
            <v/>
          </cell>
          <cell r="AB177" t="str">
            <v/>
          </cell>
          <cell r="AC177" t="str">
            <v/>
          </cell>
          <cell r="AD177" t="str">
            <v/>
          </cell>
          <cell r="AE177" t="str">
            <v/>
          </cell>
          <cell r="AF177" t="str">
            <v/>
          </cell>
          <cell r="AG177" t="str">
            <v/>
          </cell>
          <cell r="AH177" t="str">
            <v/>
          </cell>
          <cell r="AI177" t="str">
            <v>Regulable con abrojo</v>
          </cell>
          <cell r="AJ177" t="str">
            <v/>
          </cell>
          <cell r="AK177" t="str">
            <v/>
          </cell>
          <cell r="AL177" t="str">
            <v/>
          </cell>
          <cell r="AM177" t="str">
            <v/>
          </cell>
          <cell r="AN177" t="str">
            <v/>
          </cell>
          <cell r="AO177" t="str">
            <v>Regulable</v>
          </cell>
          <cell r="AP177" t="str">
            <v/>
          </cell>
          <cell r="AQ177" t="str">
            <v/>
          </cell>
        </row>
        <row r="178">
          <cell r="A178">
            <v>527</v>
          </cell>
          <cell r="B178">
            <v>8400119</v>
          </cell>
          <cell r="C178" t="str">
            <v>Gorra Seguridad</v>
          </cell>
          <cell r="F178" t="str">
            <v>Gorra de gabardina color negro. Letras amarillas y la leyenda SEGURIDAD. Es regulable a través de una cinta trasera con abrojo (velcro).</v>
          </cell>
          <cell r="G178">
            <v>0</v>
          </cell>
          <cell r="I178" t="str">
            <v>Gorra</v>
          </cell>
          <cell r="K178" t="str">
            <v>Seguridad,Gorra</v>
          </cell>
          <cell r="L178">
            <v>578.57000000000005</v>
          </cell>
          <cell r="M178" t="str">
            <v>http://rerda.com/img/p/2/3/1/2/2312.jpg,http://rerda.com/img/p/2/3/1/3/2313.jpg,http://rerda.com/img/p/2/3/1/5/2315.jpg,http://rerda.com/img/p/2/3/1/4/2314.jpg,http://rerda.com/img/p/2/3/1/6/2316.jpg</v>
          </cell>
          <cell r="N178">
            <v>0</v>
          </cell>
          <cell r="O178">
            <v>5</v>
          </cell>
          <cell r="P178">
            <v>5</v>
          </cell>
          <cell r="Q178">
            <v>5</v>
          </cell>
          <cell r="R178">
            <v>0.1</v>
          </cell>
          <cell r="S178" t="str">
            <v/>
          </cell>
          <cell r="T178" t="str">
            <v/>
          </cell>
          <cell r="U178" t="str">
            <v/>
          </cell>
          <cell r="V178" t="str">
            <v>Gabardina</v>
          </cell>
          <cell r="W178" t="str">
            <v>Seguridad</v>
          </cell>
          <cell r="X178" t="str">
            <v/>
          </cell>
          <cell r="Y178" t="str">
            <v/>
          </cell>
          <cell r="Z178" t="str">
            <v/>
          </cell>
          <cell r="AA178" t="str">
            <v/>
          </cell>
          <cell r="AB178" t="str">
            <v/>
          </cell>
          <cell r="AC178" t="str">
            <v/>
          </cell>
          <cell r="AD178" t="str">
            <v/>
          </cell>
          <cell r="AE178" t="str">
            <v/>
          </cell>
          <cell r="AF178" t="str">
            <v/>
          </cell>
          <cell r="AG178" t="str">
            <v/>
          </cell>
          <cell r="AH178" t="str">
            <v/>
          </cell>
          <cell r="AI178" t="str">
            <v/>
          </cell>
          <cell r="AJ178" t="str">
            <v/>
          </cell>
          <cell r="AK178" t="str">
            <v/>
          </cell>
          <cell r="AL178" t="str">
            <v/>
          </cell>
          <cell r="AM178" t="str">
            <v/>
          </cell>
          <cell r="AN178" t="str">
            <v/>
          </cell>
          <cell r="AO178" t="str">
            <v/>
          </cell>
          <cell r="AP178" t="str">
            <v/>
          </cell>
          <cell r="AQ178" t="str">
            <v/>
          </cell>
        </row>
        <row r="179">
          <cell r="A179">
            <v>394</v>
          </cell>
          <cell r="B179">
            <v>8400240</v>
          </cell>
          <cell r="C179" t="str">
            <v>Gorro de Lana Rocky sin Forro</v>
          </cell>
          <cell r="F179" t="str">
            <v xml:space="preserve">Gorro de lana para abrigo, sin forro interior. Una sola pieza y cocido en la parte superior. Cómodo y elastizado. Se adapta con facilidad. </v>
          </cell>
          <cell r="G179">
            <v>0</v>
          </cell>
          <cell r="I179" t="str">
            <v>Gorros</v>
          </cell>
          <cell r="K179" t="str">
            <v>Lana,Gorro,Rocky,Sin Forro</v>
          </cell>
          <cell r="L179">
            <v>328.97</v>
          </cell>
          <cell r="M179" t="str">
            <v>http://rerda.com/img/p/1/5/3/5/1535.jpg</v>
          </cell>
          <cell r="N179">
            <v>162</v>
          </cell>
          <cell r="O179">
            <v>5</v>
          </cell>
          <cell r="P179">
            <v>5</v>
          </cell>
          <cell r="Q179">
            <v>5</v>
          </cell>
          <cell r="R179">
            <v>0.1</v>
          </cell>
          <cell r="S179" t="str">
            <v/>
          </cell>
          <cell r="T179" t="str">
            <v/>
          </cell>
          <cell r="U179" t="str">
            <v/>
          </cell>
          <cell r="V179" t="str">
            <v>Lana</v>
          </cell>
          <cell r="W179" t="str">
            <v>Sin Forro</v>
          </cell>
          <cell r="X179" t="str">
            <v>25 cm</v>
          </cell>
          <cell r="Y179" t="str">
            <v/>
          </cell>
          <cell r="Z179" t="str">
            <v/>
          </cell>
          <cell r="AA179" t="str">
            <v/>
          </cell>
          <cell r="AB179" t="str">
            <v/>
          </cell>
          <cell r="AC179" t="str">
            <v/>
          </cell>
          <cell r="AD179" t="str">
            <v/>
          </cell>
          <cell r="AE179" t="str">
            <v/>
          </cell>
          <cell r="AF179" t="str">
            <v/>
          </cell>
          <cell r="AG179" t="str">
            <v>Diámetro 12.1 cm</v>
          </cell>
          <cell r="AH179" t="str">
            <v/>
          </cell>
          <cell r="AI179" t="str">
            <v/>
          </cell>
          <cell r="AJ179" t="str">
            <v/>
          </cell>
          <cell r="AK179" t="str">
            <v/>
          </cell>
          <cell r="AL179" t="str">
            <v/>
          </cell>
          <cell r="AM179" t="str">
            <v/>
          </cell>
          <cell r="AN179" t="str">
            <v/>
          </cell>
          <cell r="AO179" t="str">
            <v/>
          </cell>
          <cell r="AP179" t="str">
            <v/>
          </cell>
          <cell r="AQ179" t="str">
            <v/>
          </cell>
        </row>
        <row r="180">
          <cell r="A180">
            <v>471</v>
          </cell>
          <cell r="B180">
            <v>8306200</v>
          </cell>
          <cell r="C180" t="str">
            <v>Gorro Polar</v>
          </cell>
          <cell r="F180" t="str">
            <v xml:space="preserve">Gorro táctico de material polar y dos elásticos regulables con trabas en los costados. Dobel protección delantera. </v>
          </cell>
          <cell r="G180">
            <v>0</v>
          </cell>
          <cell r="I180" t="str">
            <v>Gorro</v>
          </cell>
          <cell r="K180" t="str">
            <v>Policía,Abrigo,Polar,Táctico,Fuerzas Especiales</v>
          </cell>
          <cell r="L180">
            <v>648</v>
          </cell>
          <cell r="M180" t="str">
            <v>http://rerda.com/img/p/1/9/7/9/1979.jpg,http://rerda.com/img/p/1/9/8/0/1980.jpg</v>
          </cell>
          <cell r="N180">
            <v>72</v>
          </cell>
          <cell r="O180">
            <v>5</v>
          </cell>
          <cell r="P180">
            <v>5</v>
          </cell>
          <cell r="Q180">
            <v>5</v>
          </cell>
          <cell r="R180">
            <v>0.1</v>
          </cell>
          <cell r="S180" t="str">
            <v/>
          </cell>
          <cell r="T180" t="str">
            <v/>
          </cell>
          <cell r="U180" t="str">
            <v/>
          </cell>
          <cell r="V180" t="str">
            <v>Polar</v>
          </cell>
          <cell r="W180" t="str">
            <v>Táctico</v>
          </cell>
          <cell r="X180" t="str">
            <v/>
          </cell>
          <cell r="Y180" t="str">
            <v/>
          </cell>
          <cell r="Z180" t="str">
            <v/>
          </cell>
          <cell r="AA180" t="str">
            <v/>
          </cell>
          <cell r="AB180" t="str">
            <v/>
          </cell>
          <cell r="AC180" t="str">
            <v/>
          </cell>
          <cell r="AD180" t="str">
            <v/>
          </cell>
          <cell r="AE180" t="str">
            <v/>
          </cell>
          <cell r="AF180" t="str">
            <v/>
          </cell>
          <cell r="AG180" t="str">
            <v/>
          </cell>
          <cell r="AH180" t="str">
            <v/>
          </cell>
          <cell r="AI180" t="str">
            <v/>
          </cell>
          <cell r="AJ180" t="str">
            <v/>
          </cell>
          <cell r="AK180" t="str">
            <v/>
          </cell>
          <cell r="AL180" t="str">
            <v/>
          </cell>
          <cell r="AM180" t="str">
            <v/>
          </cell>
          <cell r="AN180" t="str">
            <v/>
          </cell>
          <cell r="AO180" t="str">
            <v/>
          </cell>
          <cell r="AP180" t="str">
            <v/>
          </cell>
          <cell r="AQ180" t="str">
            <v/>
          </cell>
        </row>
        <row r="181">
          <cell r="A181">
            <v>463</v>
          </cell>
          <cell r="B181">
            <v>8306100</v>
          </cell>
          <cell r="C181" t="str">
            <v>Gorro Ushanka con Piel</v>
          </cell>
          <cell r="F181" t="str">
            <v xml:space="preserve">Gorro de abrijo forrado en piel con pellón. Barbijo desmontable con broches y sujetador elástico con traba. Consulte por adicionales como marcas, escudos, etc. </v>
          </cell>
          <cell r="G181" t="str">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I181" t="str">
            <v>Gorro</v>
          </cell>
          <cell r="K181" t="str">
            <v>Abrigo,Barbijo,Gorro,Piel</v>
          </cell>
          <cell r="L181">
            <v>990</v>
          </cell>
          <cell r="M181" t="str">
            <v>http://rerda.com/img/p/1/9/1/2/1912.jpg,http://rerda.com/img/p/1/9/1/3/1913.jpg,http://rerda.com/img/p/1/9/1/4/1914.jpg,http://rerda.com/img/p/1/9/1/5/1915.jpg,http://rerda.com/img/p/1/9/1/6/1916.jpg</v>
          </cell>
          <cell r="N181">
            <v>4</v>
          </cell>
          <cell r="O181">
            <v>5</v>
          </cell>
          <cell r="P181">
            <v>5</v>
          </cell>
          <cell r="Q181">
            <v>5</v>
          </cell>
          <cell r="R181">
            <v>0.1</v>
          </cell>
          <cell r="S181" t="str">
            <v/>
          </cell>
          <cell r="T181" t="str">
            <v/>
          </cell>
          <cell r="U181" t="str">
            <v/>
          </cell>
          <cell r="V181" t="str">
            <v>Nylon. Algodón y Piel Sintética</v>
          </cell>
          <cell r="W181" t="str">
            <v>Casquillo a Prueba de Viento</v>
          </cell>
          <cell r="X181" t="str">
            <v/>
          </cell>
          <cell r="Y181" t="str">
            <v/>
          </cell>
          <cell r="Z181" t="str">
            <v/>
          </cell>
          <cell r="AA181" t="str">
            <v/>
          </cell>
          <cell r="AB181" t="str">
            <v/>
          </cell>
          <cell r="AC181" t="str">
            <v/>
          </cell>
          <cell r="AD181" t="str">
            <v/>
          </cell>
          <cell r="AE181" t="str">
            <v/>
          </cell>
          <cell r="AF181" t="str">
            <v/>
          </cell>
          <cell r="AG181" t="str">
            <v>Circunferencia de 21.65 a 23.23 pulgadas</v>
          </cell>
          <cell r="AH181" t="str">
            <v/>
          </cell>
          <cell r="AI181" t="str">
            <v/>
          </cell>
          <cell r="AJ181" t="str">
            <v/>
          </cell>
          <cell r="AK181" t="str">
            <v/>
          </cell>
          <cell r="AL181" t="str">
            <v/>
          </cell>
          <cell r="AM181" t="str">
            <v/>
          </cell>
          <cell r="AN181" t="str">
            <v/>
          </cell>
          <cell r="AO181" t="str">
            <v/>
          </cell>
          <cell r="AP181" t="str">
            <v/>
          </cell>
          <cell r="AQ181" t="str">
            <v/>
          </cell>
        </row>
        <row r="182">
          <cell r="A182">
            <v>941</v>
          </cell>
          <cell r="B182">
            <v>8306101</v>
          </cell>
          <cell r="C182" t="str">
            <v>Gorro Ushanka con Piel y tira reflectiva</v>
          </cell>
          <cell r="F182" t="str">
            <v xml:space="preserve">Gorro de abrijo forrado en piel con pellón y una tira reflectiva. Barbijo desmontable con broches y sujetador elástico con traba. </v>
          </cell>
          <cell r="G182" t="str">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I182" t="str">
            <v>Gorro</v>
          </cell>
          <cell r="K182" t="str">
            <v>Abrigo,Barbijo,Gorro,Piel</v>
          </cell>
          <cell r="L182">
            <v>1296</v>
          </cell>
          <cell r="M182" t="str">
            <v>http://rerda.com/img/p/4/4/6/2/4462.jpg,http://rerda.com/img/p/4/4/6/1/4461.jpg,http://rerda.com/img/p/4/4/6/3/4463.jpg</v>
          </cell>
          <cell r="N182">
            <v>32</v>
          </cell>
          <cell r="O182">
            <v>5</v>
          </cell>
          <cell r="P182">
            <v>5</v>
          </cell>
          <cell r="Q182">
            <v>5</v>
          </cell>
          <cell r="R182">
            <v>0.1</v>
          </cell>
          <cell r="S182" t="str">
            <v/>
          </cell>
          <cell r="T182" t="str">
            <v/>
          </cell>
          <cell r="U182" t="str">
            <v/>
          </cell>
          <cell r="V182" t="str">
            <v>Nylon. Algodón y Piel Sintética</v>
          </cell>
          <cell r="W182" t="str">
            <v>Casquillo a Prueba de Viento</v>
          </cell>
          <cell r="X182" t="str">
            <v/>
          </cell>
          <cell r="Y182" t="str">
            <v/>
          </cell>
          <cell r="Z182" t="str">
            <v/>
          </cell>
          <cell r="AA182" t="str">
            <v/>
          </cell>
          <cell r="AB182" t="str">
            <v/>
          </cell>
          <cell r="AC182" t="str">
            <v/>
          </cell>
          <cell r="AD182" t="str">
            <v/>
          </cell>
          <cell r="AE182" t="str">
            <v/>
          </cell>
          <cell r="AF182" t="str">
            <v/>
          </cell>
          <cell r="AG182" t="str">
            <v>Circunferencia de 21.65 a 23.23 pulgadas</v>
          </cell>
          <cell r="AH182" t="str">
            <v/>
          </cell>
          <cell r="AI182" t="str">
            <v/>
          </cell>
          <cell r="AJ182" t="str">
            <v/>
          </cell>
          <cell r="AK182" t="str">
            <v/>
          </cell>
          <cell r="AL182" t="str">
            <v/>
          </cell>
          <cell r="AM182" t="str">
            <v/>
          </cell>
          <cell r="AN182" t="str">
            <v/>
          </cell>
          <cell r="AO182" t="str">
            <v/>
          </cell>
          <cell r="AP182" t="str">
            <v/>
          </cell>
          <cell r="AQ182" t="str">
            <v/>
          </cell>
        </row>
        <row r="183">
          <cell r="A183">
            <v>389</v>
          </cell>
          <cell r="B183">
            <v>8400661</v>
          </cell>
          <cell r="C183" t="str">
            <v>Gorro Verdugo Pasamontañas</v>
          </cell>
          <cell r="F183" t="str">
            <v xml:space="preserve">Gorro pasamontañas modo verdugo confeccionado en doble capa con material sintético. No provoca picazón. Una sola abertura. </v>
          </cell>
          <cell r="G183">
            <v>0</v>
          </cell>
          <cell r="I183" t="str">
            <v>Gorro</v>
          </cell>
          <cell r="K183" t="str">
            <v>Capucha,Pasamontañas,Montañismo,Gorro Verdugo</v>
          </cell>
          <cell r="L183">
            <v>398.42</v>
          </cell>
          <cell r="M183" t="str">
            <v>http://rerda.com/img/p/1/5/2/4/1524.jpg</v>
          </cell>
          <cell r="N183">
            <v>1</v>
          </cell>
          <cell r="O183">
            <v>5</v>
          </cell>
          <cell r="P183">
            <v>5</v>
          </cell>
          <cell r="Q183">
            <v>5</v>
          </cell>
          <cell r="R183">
            <v>0.1</v>
          </cell>
          <cell r="S183" t="str">
            <v/>
          </cell>
          <cell r="T183" t="str">
            <v/>
          </cell>
          <cell r="U183" t="str">
            <v/>
          </cell>
          <cell r="V183" t="str">
            <v>Sintético</v>
          </cell>
          <cell r="W183" t="str">
            <v>Una abertura</v>
          </cell>
          <cell r="X183" t="str">
            <v>32 cm</v>
          </cell>
          <cell r="Y183" t="str">
            <v>39 cm</v>
          </cell>
          <cell r="Z183" t="str">
            <v>12.4 cm</v>
          </cell>
          <cell r="AA183" t="str">
            <v>12.4 cm</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row>
        <row r="184">
          <cell r="A184">
            <v>400</v>
          </cell>
          <cell r="B184">
            <v>8517050</v>
          </cell>
          <cell r="C184" t="str">
            <v>Guantes de Polar</v>
          </cell>
          <cell r="F184" t="str">
            <v xml:space="preserve">Guantes abrigados de tela polar, color negro. Puño de polar cocido. </v>
          </cell>
          <cell r="G184">
            <v>0</v>
          </cell>
          <cell r="I184" t="str">
            <v>Guantes</v>
          </cell>
          <cell r="K184" t="str">
            <v>Polar,Guantes</v>
          </cell>
          <cell r="L184">
            <v>212.49</v>
          </cell>
          <cell r="M184" t="str">
            <v>http://rerda.com/img/p/1/5/4/8/1548.jpg,http://rerda.com/img/p/1/5/4/9/1549.jpg,http://rerda.com/img/p/1/5/5/0/1550.jpg</v>
          </cell>
          <cell r="N184">
            <v>0</v>
          </cell>
          <cell r="O184">
            <v>5</v>
          </cell>
          <cell r="P184">
            <v>5</v>
          </cell>
          <cell r="Q184">
            <v>5</v>
          </cell>
          <cell r="R184">
            <v>0.1</v>
          </cell>
          <cell r="S184" t="str">
            <v/>
          </cell>
          <cell r="T184" t="str">
            <v/>
          </cell>
          <cell r="U184" t="str">
            <v/>
          </cell>
          <cell r="V184" t="str">
            <v>Polar</v>
          </cell>
          <cell r="W184" t="str">
            <v>Negro</v>
          </cell>
          <cell r="X184" t="str">
            <v/>
          </cell>
          <cell r="Y184" t="str">
            <v/>
          </cell>
          <cell r="Z184" t="str">
            <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row>
        <row r="185">
          <cell r="A185">
            <v>999</v>
          </cell>
          <cell r="B185">
            <v>7707011</v>
          </cell>
          <cell r="C185" t="str">
            <v>Hebilla cinturón de gala dorada</v>
          </cell>
          <cell r="F185" t="str">
            <v>Hebilla metálica dorada para el cinturón policial de gala. Cuenta con dos encastres a modo de traba y dos pasacintos labrados.</v>
          </cell>
          <cell r="G185">
            <v>0</v>
          </cell>
          <cell r="I185" t="str">
            <v>Hebilla</v>
          </cell>
          <cell r="K185">
            <v>0</v>
          </cell>
          <cell r="L185">
            <v>1836</v>
          </cell>
          <cell r="M185" t="str">
            <v>http://rerda.com/img/p/4/8/7/7/4877.jpg</v>
          </cell>
          <cell r="N185">
            <v>125</v>
          </cell>
          <cell r="O185">
            <v>5</v>
          </cell>
          <cell r="P185">
            <v>5</v>
          </cell>
          <cell r="Q185">
            <v>5</v>
          </cell>
          <cell r="R185">
            <v>0.1</v>
          </cell>
          <cell r="S185" t="str">
            <v/>
          </cell>
          <cell r="T185" t="str">
            <v/>
          </cell>
          <cell r="U185" t="str">
            <v/>
          </cell>
          <cell r="V185" t="str">
            <v>Metal dorado</v>
          </cell>
          <cell r="W185" t="str">
            <v>Uniforme de Gala</v>
          </cell>
          <cell r="X185" t="str">
            <v/>
          </cell>
          <cell r="Y185" t="str">
            <v/>
          </cell>
          <cell r="Z185" t="str">
            <v/>
          </cell>
          <cell r="AA185" t="str">
            <v/>
          </cell>
          <cell r="AB185" t="str">
            <v/>
          </cell>
          <cell r="AC185" t="str">
            <v/>
          </cell>
          <cell r="AD185" t="str">
            <v/>
          </cell>
          <cell r="AE185" t="str">
            <v/>
          </cell>
          <cell r="AF185" t="str">
            <v/>
          </cell>
          <cell r="AG185" t="str">
            <v>6 x 8 cm</v>
          </cell>
          <cell r="AH185" t="str">
            <v/>
          </cell>
          <cell r="AI185" t="str">
            <v/>
          </cell>
          <cell r="AJ185" t="str">
            <v/>
          </cell>
          <cell r="AK185" t="str">
            <v/>
          </cell>
          <cell r="AL185" t="str">
            <v/>
          </cell>
          <cell r="AM185" t="str">
            <v/>
          </cell>
          <cell r="AN185" t="str">
            <v/>
          </cell>
          <cell r="AO185" t="str">
            <v>5.5 cm</v>
          </cell>
          <cell r="AP185" t="str">
            <v/>
          </cell>
          <cell r="AQ185" t="str">
            <v/>
          </cell>
        </row>
        <row r="186">
          <cell r="A186">
            <v>370</v>
          </cell>
          <cell r="B186">
            <v>7707298</v>
          </cell>
          <cell r="C186" t="str">
            <v>Hebilla con Escudo Nacional Dorado</v>
          </cell>
          <cell r="F186" t="str">
            <v xml:space="preserve">Hebilla metálica para el cinturón con el escudo nacional. Posee 3 (tres) ganchos en la sección posterior para poder asegurarla al cinto. </v>
          </cell>
          <cell r="G186" t="str">
            <v>También se usa para el Liceo Militar.</v>
          </cell>
          <cell r="I186" t="str">
            <v>Hebilla</v>
          </cell>
          <cell r="K186" t="str">
            <v>LMGE,L.M.G.E.,Liceo,Militar,Hebilla</v>
          </cell>
          <cell r="L186">
            <v>810</v>
          </cell>
          <cell r="M186" t="str">
            <v>http://rerda.com/img/p/1/4/6/5/1465.jpg,http://rerda.com/img/p/1/4/7/0/1470.jpg,http://rerda.com/img/p/1/4/6/6/1466.jpg,http://rerda.com/img/p/1/4/7/1/1471.jpg</v>
          </cell>
          <cell r="N186">
            <v>51</v>
          </cell>
          <cell r="O186">
            <v>5</v>
          </cell>
          <cell r="P186">
            <v>5</v>
          </cell>
          <cell r="Q186">
            <v>5</v>
          </cell>
          <cell r="R186">
            <v>0.1</v>
          </cell>
          <cell r="S186" t="str">
            <v/>
          </cell>
          <cell r="T186" t="str">
            <v>Hebilla para Cinturón</v>
          </cell>
          <cell r="U186" t="str">
            <v/>
          </cell>
          <cell r="V186" t="str">
            <v>Bronce Niquelado</v>
          </cell>
          <cell r="W186" t="str">
            <v>Dorado</v>
          </cell>
          <cell r="X186" t="str">
            <v/>
          </cell>
          <cell r="Y186" t="str">
            <v/>
          </cell>
          <cell r="Z186" t="str">
            <v>0.3 cm</v>
          </cell>
          <cell r="AA186" t="str">
            <v/>
          </cell>
          <cell r="AB186" t="str">
            <v/>
          </cell>
          <cell r="AC186" t="str">
            <v/>
          </cell>
          <cell r="AD186" t="str">
            <v/>
          </cell>
          <cell r="AE186" t="str">
            <v/>
          </cell>
          <cell r="AF186" t="str">
            <v/>
          </cell>
          <cell r="AG186" t="str">
            <v>Diámetro de 4 cm</v>
          </cell>
          <cell r="AH186" t="str">
            <v/>
          </cell>
          <cell r="AI186" t="str">
            <v/>
          </cell>
          <cell r="AJ186" t="str">
            <v/>
          </cell>
          <cell r="AK186" t="str">
            <v/>
          </cell>
          <cell r="AL186" t="str">
            <v/>
          </cell>
          <cell r="AM186" t="str">
            <v/>
          </cell>
          <cell r="AN186" t="str">
            <v/>
          </cell>
          <cell r="AO186" t="str">
            <v/>
          </cell>
          <cell r="AP186" t="str">
            <v/>
          </cell>
          <cell r="AQ186" t="str">
            <v/>
          </cell>
        </row>
        <row r="187">
          <cell r="A187">
            <v>567</v>
          </cell>
          <cell r="B187">
            <v>7707532</v>
          </cell>
          <cell r="C187" t="str">
            <v>Hebilla con Escudo Nacional Plateada</v>
          </cell>
          <cell r="F187" t="str">
            <v xml:space="preserve">Hebilla metálica para el cinturón con el escudo nacional. Posee 3 (tres) ganchos en la sección posterior para poder asegurarla al cinto. </v>
          </cell>
          <cell r="G187" t="str">
            <v xml:space="preserve">También se usa para el Liceo Militar. </v>
          </cell>
          <cell r="I187" t="str">
            <v>Hebilla</v>
          </cell>
          <cell r="K187" t="str">
            <v>LMGE,L.M.G.E.,Liceo,Militar,Hebilla</v>
          </cell>
          <cell r="L187">
            <v>750</v>
          </cell>
          <cell r="M187" t="str">
            <v>http://rerda.com/img/p/2/5/4/0/2540.jpg,http://rerda.com/img/p/2/5/4/1/2541.jpg</v>
          </cell>
          <cell r="N187">
            <v>-1</v>
          </cell>
          <cell r="O187">
            <v>5</v>
          </cell>
          <cell r="P187">
            <v>5</v>
          </cell>
          <cell r="Q187">
            <v>5</v>
          </cell>
          <cell r="R187">
            <v>0.1</v>
          </cell>
          <cell r="S187" t="str">
            <v/>
          </cell>
          <cell r="T187" t="str">
            <v>Hebilla para Cinturón</v>
          </cell>
          <cell r="U187" t="str">
            <v/>
          </cell>
          <cell r="V187" t="str">
            <v>Bronce Niquelado</v>
          </cell>
          <cell r="W187" t="str">
            <v>Plateado</v>
          </cell>
          <cell r="X187" t="str">
            <v/>
          </cell>
          <cell r="Y187" t="str">
            <v/>
          </cell>
          <cell r="Z187" t="str">
            <v>0.3 cm</v>
          </cell>
          <cell r="AA187" t="str">
            <v/>
          </cell>
          <cell r="AB187" t="str">
            <v/>
          </cell>
          <cell r="AC187" t="str">
            <v/>
          </cell>
          <cell r="AD187" t="str">
            <v/>
          </cell>
          <cell r="AE187" t="str">
            <v/>
          </cell>
          <cell r="AF187" t="str">
            <v/>
          </cell>
          <cell r="AG187" t="str">
            <v>Diámetro de 4cm</v>
          </cell>
          <cell r="AH187" t="str">
            <v/>
          </cell>
          <cell r="AI187" t="str">
            <v/>
          </cell>
          <cell r="AJ187" t="str">
            <v/>
          </cell>
          <cell r="AK187" t="str">
            <v/>
          </cell>
          <cell r="AL187" t="str">
            <v/>
          </cell>
          <cell r="AM187" t="str">
            <v/>
          </cell>
          <cell r="AN187" t="str">
            <v/>
          </cell>
          <cell r="AO187" t="str">
            <v/>
          </cell>
          <cell r="AP187" t="str">
            <v/>
          </cell>
          <cell r="AQ187" t="str">
            <v/>
          </cell>
        </row>
        <row r="188">
          <cell r="A188">
            <v>373</v>
          </cell>
          <cell r="B188">
            <v>7707322</v>
          </cell>
          <cell r="C188" t="str">
            <v>Hebilla con Torreón Penitenciario Dorado</v>
          </cell>
          <cell r="F188" t="str">
            <v xml:space="preserve">Hebilla metálica dorada con torreón Penitenciario. Cuenta con 3 ganchos para sujetar en cinturón. </v>
          </cell>
          <cell r="G188">
            <v>0</v>
          </cell>
          <cell r="I188" t="str">
            <v>Hebilla</v>
          </cell>
          <cell r="K188" t="str">
            <v>Penitenciaría,Salida,Dorado,Torreón,Hebilla</v>
          </cell>
          <cell r="L188">
            <v>647.99</v>
          </cell>
          <cell r="M188" t="str">
            <v>http://rerda.com/img/p/3/8/8/3/3883.jpg,http://rerda.com/img/p/1/4/7/5/1475.jpg</v>
          </cell>
          <cell r="N188">
            <v>0</v>
          </cell>
          <cell r="O188">
            <v>5</v>
          </cell>
          <cell r="P188">
            <v>5</v>
          </cell>
          <cell r="Q188">
            <v>5</v>
          </cell>
          <cell r="R188">
            <v>0.1</v>
          </cell>
          <cell r="S188" t="str">
            <v/>
          </cell>
          <cell r="T188" t="str">
            <v>Torreón Penitenciario Dorado</v>
          </cell>
          <cell r="U188" t="str">
            <v/>
          </cell>
          <cell r="V188" t="str">
            <v>Bronce Niquelado</v>
          </cell>
          <cell r="W188" t="str">
            <v>Dorada</v>
          </cell>
          <cell r="X188" t="str">
            <v>4 cm</v>
          </cell>
          <cell r="Y188" t="str">
            <v>4 cm</v>
          </cell>
          <cell r="Z188" t="str">
            <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row>
        <row r="189">
          <cell r="A189">
            <v>544</v>
          </cell>
          <cell r="B189">
            <v>7707324</v>
          </cell>
          <cell r="C189" t="str">
            <v>Hebilla con Torreón Penitenciario Plateado</v>
          </cell>
          <cell r="F189" t="str">
            <v xml:space="preserve">Hebilla metálica con torreón Penitenciario. Cuenta con 3 ganchos para sujetar en cinturón. </v>
          </cell>
          <cell r="G189">
            <v>0</v>
          </cell>
          <cell r="I189" t="str">
            <v>Hebilla</v>
          </cell>
          <cell r="K189" t="str">
            <v>Penitenciaría,Salida,Torreón,Hebilla</v>
          </cell>
          <cell r="L189">
            <v>647.99</v>
          </cell>
          <cell r="M189" t="str">
            <v>http://rerda.com/img/p/2/3/9/7/2397.jpg,http://rerda.com/img/p/2/3/9/8/2398.jpg</v>
          </cell>
          <cell r="N189">
            <v>0</v>
          </cell>
          <cell r="O189">
            <v>5</v>
          </cell>
          <cell r="P189">
            <v>5</v>
          </cell>
          <cell r="Q189">
            <v>5</v>
          </cell>
          <cell r="R189">
            <v>0.1</v>
          </cell>
          <cell r="S189" t="str">
            <v/>
          </cell>
          <cell r="T189" t="str">
            <v>Torreón Penitenciario</v>
          </cell>
          <cell r="U189" t="str">
            <v/>
          </cell>
          <cell r="V189" t="str">
            <v>Metal</v>
          </cell>
          <cell r="W189" t="str">
            <v>Plateado</v>
          </cell>
          <cell r="X189" t="str">
            <v>4 cm</v>
          </cell>
          <cell r="Y189" t="str">
            <v>4 cm</v>
          </cell>
          <cell r="Z189" t="str">
            <v/>
          </cell>
          <cell r="AA189" t="str">
            <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row>
        <row r="190">
          <cell r="A190">
            <v>507</v>
          </cell>
          <cell r="B190">
            <v>7703603</v>
          </cell>
          <cell r="C190" t="str">
            <v>Hombrera  Charretera Paleta Capona Sargento</v>
          </cell>
          <cell r="F190" t="str">
            <v>Hombrera (también llamada Capona, Charretera o Paleta) para Sargento en base acrílico, cocida en tela dorada y forrada en gabardina azul noche. Galón amarillo y cocido.</v>
          </cell>
          <cell r="G190">
            <v>0</v>
          </cell>
          <cell r="I190" t="str">
            <v>Hombrera</v>
          </cell>
          <cell r="K190" t="str">
            <v>Policía,Uniforme de Salida,Hombrera,Charretera,Capona,Paleta,Sargento</v>
          </cell>
          <cell r="L190">
            <v>540</v>
          </cell>
          <cell r="M190" t="str">
            <v>http://rerda.com/img/p/2/1/9/6/2196.jpg</v>
          </cell>
          <cell r="N190">
            <v>24</v>
          </cell>
          <cell r="O190">
            <v>5</v>
          </cell>
          <cell r="P190">
            <v>5</v>
          </cell>
          <cell r="Q190">
            <v>5</v>
          </cell>
          <cell r="R190">
            <v>0.1</v>
          </cell>
          <cell r="S190" t="str">
            <v>Sargento</v>
          </cell>
          <cell r="T190" t="str">
            <v>Charretera. Capona. Paleta</v>
          </cell>
          <cell r="U190" t="str">
            <v/>
          </cell>
          <cell r="V190" t="str">
            <v>Base de acrílico forrado en Gabardina Azul Noche</v>
          </cell>
          <cell r="W190" t="str">
            <v/>
          </cell>
          <cell r="X190" t="str">
            <v>12.5 cm</v>
          </cell>
          <cell r="Y190" t="str">
            <v>6.5 cm</v>
          </cell>
          <cell r="Z190" t="str">
            <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row>
        <row r="191">
          <cell r="A191">
            <v>245</v>
          </cell>
          <cell r="B191">
            <v>7703051</v>
          </cell>
          <cell r="C191" t="str">
            <v>Hombrera 2 Soles Adjutor Penitenciaría</v>
          </cell>
          <cell r="F191" t="str">
            <v>Hombrera bordada con 2 soles plateados sobre base celeste. Confeccionada en placa de plástico revestida con gabardina color azul noche.</v>
          </cell>
          <cell r="G191">
            <v>0</v>
          </cell>
          <cell r="I191" t="str">
            <v>Hombrera</v>
          </cell>
          <cell r="K191" t="str">
            <v>Penitenciaría,Mendoza,2 Soles,Adjutor</v>
          </cell>
          <cell r="L191">
            <v>729</v>
          </cell>
          <cell r="M191" t="str">
            <v>http://rerda.com/img/p/1/0/6/9/1069.jpg,http://rerda.com/img/p/1/0/7/0/1070.jpg</v>
          </cell>
          <cell r="N191">
            <v>0</v>
          </cell>
          <cell r="O191">
            <v>5</v>
          </cell>
          <cell r="P191">
            <v>5</v>
          </cell>
          <cell r="Q191">
            <v>5</v>
          </cell>
          <cell r="R191">
            <v>0.1</v>
          </cell>
          <cell r="S191" t="str">
            <v>Adjutor</v>
          </cell>
          <cell r="T191" t="str">
            <v>Hombrera. Paleta. Charretera. Capona</v>
          </cell>
          <cell r="U191" t="str">
            <v>Penitenciaría</v>
          </cell>
          <cell r="V191" t="str">
            <v>Placa de plástico forrada en gabardina</v>
          </cell>
          <cell r="W191" t="str">
            <v>2 Soles plateados sobre base celeste</v>
          </cell>
          <cell r="X191" t="str">
            <v>6.5 cm</v>
          </cell>
          <cell r="Y191" t="str">
            <v>12.8 cm</v>
          </cell>
          <cell r="Z191" t="str">
            <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row>
        <row r="192">
          <cell r="A192">
            <v>531</v>
          </cell>
          <cell r="B192">
            <v>7703052</v>
          </cell>
          <cell r="C192" t="str">
            <v>Hombrera 3 Soles Adjutor Principal Penitenciaría</v>
          </cell>
          <cell r="F192" t="str">
            <v>Hombrera (también llamada Capona, Charretera o Paleta) bordada con 3 (tres) soles plateados sobre base celeste."</v>
          </cell>
          <cell r="G192">
            <v>0</v>
          </cell>
          <cell r="I192" t="str">
            <v>Hombrera</v>
          </cell>
          <cell r="K192" t="str">
            <v>Hombrera,Charretera,Capona,Paleta,Adjutor Principal,3 Soles</v>
          </cell>
          <cell r="L192">
            <v>849.42</v>
          </cell>
          <cell r="M192" t="str">
            <v>http://rerda.com/img/p/2/3/3/0/2330.jpg</v>
          </cell>
          <cell r="N192">
            <v>2</v>
          </cell>
          <cell r="O192">
            <v>5</v>
          </cell>
          <cell r="P192">
            <v>5</v>
          </cell>
          <cell r="Q192">
            <v>5</v>
          </cell>
          <cell r="R192">
            <v>0.1</v>
          </cell>
          <cell r="S192" t="str">
            <v>Adjutor Principal</v>
          </cell>
          <cell r="T192" t="str">
            <v>Hombrera. charretera. capona. paleta</v>
          </cell>
          <cell r="U192" t="str">
            <v>Penitenciaría</v>
          </cell>
          <cell r="V192" t="str">
            <v>Confeccionada en placa de plástico revestida con gabardina color azul noche</v>
          </cell>
          <cell r="W192" t="str">
            <v>3 Soles plateados sobre base celeste</v>
          </cell>
          <cell r="X192" t="str">
            <v>128 mm</v>
          </cell>
          <cell r="Y192" t="str">
            <v>65 mm</v>
          </cell>
          <cell r="Z192" t="str">
            <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row>
        <row r="193">
          <cell r="A193">
            <v>529</v>
          </cell>
          <cell r="B193">
            <v>7703111</v>
          </cell>
          <cell r="C193" t="str">
            <v>Hombrera Auxiliar de Primera</v>
          </cell>
          <cell r="F193" t="str">
            <v xml:space="preserve">Hombrera bordada en amarillo sobre base azul noche, para Auxiliar de Primera. También llamada Capona, Charretera o Paleta. </v>
          </cell>
          <cell r="G193" t="str">
            <v>Es una placa de plástico forrada en gabardina azul noche. El bordado puede ser en amarillo o dorado.</v>
          </cell>
          <cell r="I193" t="str">
            <v>Hombrera</v>
          </cell>
          <cell r="K193" t="str">
            <v>Auxiliar de Primera,Hombrera,Charretera,Capona,Paleta,Auxiliar de 1ª</v>
          </cell>
          <cell r="L193">
            <v>650</v>
          </cell>
          <cell r="M193" t="str">
            <v>http://rerda.com/img/p/2/3/2/7/2327.jpg,http://rerda.com/img/p/2/3/2/6/2326.jpg</v>
          </cell>
          <cell r="N193">
            <v>37</v>
          </cell>
          <cell r="O193">
            <v>5</v>
          </cell>
          <cell r="P193">
            <v>5</v>
          </cell>
          <cell r="Q193">
            <v>5</v>
          </cell>
          <cell r="R193">
            <v>0.1</v>
          </cell>
          <cell r="S193" t="str">
            <v>Oficial de Primera</v>
          </cell>
          <cell r="T193" t="str">
            <v>Hombrera. Charretera. Paleta. Capona</v>
          </cell>
          <cell r="U193" t="str">
            <v/>
          </cell>
          <cell r="V193" t="str">
            <v>Estructura de Plástico. forrado en gabardina</v>
          </cell>
          <cell r="W193" t="str">
            <v/>
          </cell>
          <cell r="X193" t="str">
            <v>12.5 cm</v>
          </cell>
          <cell r="Y193" t="str">
            <v>6.5 cm</v>
          </cell>
          <cell r="Z193" t="str">
            <v/>
          </cell>
          <cell r="AA193" t="str">
            <v/>
          </cell>
          <cell r="AB193" t="str">
            <v/>
          </cell>
          <cell r="AC193" t="str">
            <v/>
          </cell>
          <cell r="AD193" t="str">
            <v/>
          </cell>
          <cell r="AE193" t="str">
            <v/>
          </cell>
          <cell r="AF193" t="str">
            <v/>
          </cell>
          <cell r="AG193" t="str">
            <v/>
          </cell>
          <cell r="AH193" t="str">
            <v/>
          </cell>
          <cell r="AI193" t="str">
            <v/>
          </cell>
          <cell r="AJ193" t="str">
            <v/>
          </cell>
          <cell r="AK193" t="str">
            <v/>
          </cell>
          <cell r="AL193" t="str">
            <v/>
          </cell>
          <cell r="AM193" t="str">
            <v/>
          </cell>
          <cell r="AN193" t="str">
            <v/>
          </cell>
          <cell r="AO193" t="str">
            <v/>
          </cell>
          <cell r="AP193" t="str">
            <v/>
          </cell>
          <cell r="AQ193" t="str">
            <v/>
          </cell>
        </row>
        <row r="194">
          <cell r="A194">
            <v>777</v>
          </cell>
          <cell r="B194">
            <v>7703112</v>
          </cell>
          <cell r="C194" t="str">
            <v>Hombrera Auxiliar de Segunda</v>
          </cell>
          <cell r="F194" t="str">
            <v xml:space="preserve">Hombrera bordada en amarillo sobre base azul noche, para Auxiliar de Segunda. También llamada Capona, Charretera o Paleta. </v>
          </cell>
          <cell r="G194" t="str">
            <v>Es una placa de plástico forrada en gabardina azul noche. El bordado puede ser en amarillo o dorado.</v>
          </cell>
          <cell r="I194" t="str">
            <v>Hombrera</v>
          </cell>
          <cell r="K194" t="str">
            <v>Auxiliar de Primera,Hombrera,Charretera,Capona,Paleta,Axiliar 2º</v>
          </cell>
          <cell r="L194">
            <v>700</v>
          </cell>
          <cell r="M194" t="str">
            <v>http://rerda.com/img/p/3/6/8/2/3682.jpg</v>
          </cell>
          <cell r="N194">
            <v>16</v>
          </cell>
          <cell r="O194">
            <v>5</v>
          </cell>
          <cell r="P194">
            <v>5</v>
          </cell>
          <cell r="Q194">
            <v>5</v>
          </cell>
          <cell r="R194">
            <v>0.1</v>
          </cell>
          <cell r="S194" t="str">
            <v>Oficial de Segunda</v>
          </cell>
          <cell r="T194" t="str">
            <v>Hombrera. Charretera. Paleta. Capona</v>
          </cell>
          <cell r="U194" t="str">
            <v/>
          </cell>
          <cell r="V194" t="str">
            <v>Estructura de Plástico. forrado en gabardina</v>
          </cell>
          <cell r="W194" t="str">
            <v/>
          </cell>
          <cell r="X194" t="str">
            <v>12.5 cm</v>
          </cell>
          <cell r="Y194" t="str">
            <v>6.5 cm</v>
          </cell>
          <cell r="Z194" t="str">
            <v/>
          </cell>
          <cell r="AA194" t="str">
            <v/>
          </cell>
          <cell r="AB194" t="str">
            <v/>
          </cell>
          <cell r="AC194" t="str">
            <v/>
          </cell>
          <cell r="AD194" t="str">
            <v/>
          </cell>
          <cell r="AE194" t="str">
            <v/>
          </cell>
          <cell r="AF194" t="str">
            <v/>
          </cell>
          <cell r="AG194" t="str">
            <v/>
          </cell>
          <cell r="AH194" t="str">
            <v/>
          </cell>
          <cell r="AI194" t="str">
            <v/>
          </cell>
          <cell r="AJ194" t="str">
            <v/>
          </cell>
          <cell r="AK194" t="str">
            <v/>
          </cell>
          <cell r="AL194" t="str">
            <v/>
          </cell>
          <cell r="AM194" t="str">
            <v/>
          </cell>
          <cell r="AN194" t="str">
            <v/>
          </cell>
          <cell r="AO194" t="str">
            <v/>
          </cell>
          <cell r="AP194" t="str">
            <v/>
          </cell>
          <cell r="AQ194" t="str">
            <v/>
          </cell>
        </row>
        <row r="195">
          <cell r="A195">
            <v>70</v>
          </cell>
          <cell r="B195">
            <v>7703158</v>
          </cell>
          <cell r="C195" t="str">
            <v>Hombrera Bordada Oro Comisario General</v>
          </cell>
          <cell r="F195" t="str">
            <v>Hombrera bordada en oro con 3 (tres) rombos dorados en base Francia, palmas cruzadas y serreta. Jerarquía: Comisario General de la Policía de Mendoza.</v>
          </cell>
          <cell r="G195" t="str">
            <v>Realizada en placa de plástico revestida con gabardina color azul noche. El bordado está confeccionado en hilo roo tipo gusanillo. Escudo metálico pequeño en el extremo exterior. Realizado con un cuidadoso y prolijo trabajo artesanal a mano.</v>
          </cell>
          <cell r="I195" t="str">
            <v>Hombrera</v>
          </cell>
          <cell r="K195" t="str">
            <v>Policía,Mendoza,Serreta,3 Rombos,Comisario General</v>
          </cell>
          <cell r="L195">
            <v>7019.9</v>
          </cell>
          <cell r="M195" t="str">
            <v>http://rerda.com/img/p/4/9/2/492.jpg</v>
          </cell>
          <cell r="N195">
            <v>0</v>
          </cell>
          <cell r="O195">
            <v>5</v>
          </cell>
          <cell r="P195">
            <v>5</v>
          </cell>
          <cell r="Q195">
            <v>5</v>
          </cell>
          <cell r="R195">
            <v>0.1</v>
          </cell>
          <cell r="S195" t="str">
            <v>Comisario General</v>
          </cell>
          <cell r="T195" t="str">
            <v>Hombrera con 3 Rombos Dorados. Palma Cruzada y Serreta</v>
          </cell>
          <cell r="U195" t="str">
            <v>Policía de Mendoza</v>
          </cell>
          <cell r="V195" t="str">
            <v>Placa de plástico forrada en gabardina</v>
          </cell>
          <cell r="W195" t="str">
            <v>Bordado en hilo oro tipo gusanillo</v>
          </cell>
          <cell r="X195" t="str">
            <v>6 cm</v>
          </cell>
          <cell r="Y195" t="str">
            <v>14.3 cm</v>
          </cell>
          <cell r="Z195" t="str">
            <v>0.5 cm</v>
          </cell>
          <cell r="AA195" t="str">
            <v/>
          </cell>
          <cell r="AB195" t="str">
            <v/>
          </cell>
          <cell r="AC195" t="str">
            <v/>
          </cell>
          <cell r="AD195" t="str">
            <v/>
          </cell>
          <cell r="AE195" t="str">
            <v/>
          </cell>
          <cell r="AF195" t="str">
            <v/>
          </cell>
          <cell r="AG195" t="str">
            <v/>
          </cell>
          <cell r="AH195" t="str">
            <v/>
          </cell>
          <cell r="AI195" t="str">
            <v/>
          </cell>
          <cell r="AJ195" t="str">
            <v/>
          </cell>
          <cell r="AK195" t="str">
            <v/>
          </cell>
          <cell r="AL195" t="str">
            <v/>
          </cell>
          <cell r="AM195" t="str">
            <v/>
          </cell>
          <cell r="AN195" t="str">
            <v/>
          </cell>
          <cell r="AO195" t="str">
            <v/>
          </cell>
          <cell r="AP195" t="str">
            <v/>
          </cell>
          <cell r="AQ195" t="str">
            <v/>
          </cell>
        </row>
        <row r="196">
          <cell r="A196">
            <v>577</v>
          </cell>
          <cell r="B196">
            <v>7703605</v>
          </cell>
          <cell r="C196" t="str">
            <v>Hombrera Charrerera Paleta Sargento Ayudante</v>
          </cell>
          <cell r="F196" t="str">
            <v>Hombrera (también llamada Capona, Paleta o Charretera) en base de acrílico forrada en gabardina azul noche. Jeraquía galón de color amarillo/anaranjado cocida.</v>
          </cell>
          <cell r="G196">
            <v>0</v>
          </cell>
          <cell r="I196" t="str">
            <v>Hombrera</v>
          </cell>
          <cell r="K196" t="str">
            <v>Sargento Ayudante,Hombrera,Charretera,Capona,Paleta</v>
          </cell>
          <cell r="L196">
            <v>540</v>
          </cell>
          <cell r="M196" t="str">
            <v>http://rerda.com/img/p/2/5/7/6/2576.jpg</v>
          </cell>
          <cell r="N196">
            <v>24</v>
          </cell>
          <cell r="O196">
            <v>5</v>
          </cell>
          <cell r="P196">
            <v>5</v>
          </cell>
          <cell r="Q196">
            <v>5</v>
          </cell>
          <cell r="R196">
            <v>0.1</v>
          </cell>
          <cell r="S196" t="str">
            <v>Sargento Ayudante</v>
          </cell>
          <cell r="T196" t="str">
            <v>Charretera Capona Paleta Hombrera</v>
          </cell>
          <cell r="U196" t="str">
            <v/>
          </cell>
          <cell r="V196" t="str">
            <v>Gabardina</v>
          </cell>
          <cell r="W196" t="str">
            <v/>
          </cell>
          <cell r="X196" t="str">
            <v>12.5 cm</v>
          </cell>
          <cell r="Y196" t="str">
            <v>6.5 cm</v>
          </cell>
          <cell r="Z196" t="str">
            <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row>
        <row r="197">
          <cell r="A197">
            <v>575</v>
          </cell>
          <cell r="B197">
            <v>7703602</v>
          </cell>
          <cell r="C197" t="str">
            <v>Hombrera Charretera Capona Cabo Primero</v>
          </cell>
          <cell r="F197" t="str">
            <v xml:space="preserve">Hombrera (también conocida como Charretera, Paleta o Capona) confeccionada sobre una base dea acrílico y forrada con gabardina azul noche. </v>
          </cell>
          <cell r="G197" t="str">
            <v xml:space="preserve">Jeraquía amarilla galón cocida. </v>
          </cell>
          <cell r="I197" t="str">
            <v>Hombrera</v>
          </cell>
          <cell r="K197" t="str">
            <v>Cabo 1º,Suboficial,Hombrera,Charretera,Capona,Paleta</v>
          </cell>
          <cell r="L197">
            <v>540</v>
          </cell>
          <cell r="M197" t="str">
            <v>http://rerda.com/img/p/2/5/7/3/2573.jpg</v>
          </cell>
          <cell r="N197">
            <v>32</v>
          </cell>
          <cell r="O197">
            <v>5</v>
          </cell>
          <cell r="P197">
            <v>5</v>
          </cell>
          <cell r="Q197">
            <v>5</v>
          </cell>
          <cell r="R197">
            <v>0.1</v>
          </cell>
          <cell r="S197" t="str">
            <v>Cabo 1º</v>
          </cell>
          <cell r="T197" t="str">
            <v>Hombrera - Charretera - Paleta - Capona</v>
          </cell>
          <cell r="U197" t="str">
            <v/>
          </cell>
          <cell r="V197" t="str">
            <v>Gabardina</v>
          </cell>
          <cell r="W197" t="str">
            <v/>
          </cell>
          <cell r="X197" t="str">
            <v>6.5 cm</v>
          </cell>
          <cell r="Y197" t="str">
            <v>12.5 cm</v>
          </cell>
          <cell r="Z197" t="str">
            <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row>
        <row r="198">
          <cell r="A198">
            <v>576</v>
          </cell>
          <cell r="B198">
            <v>7703604</v>
          </cell>
          <cell r="C198" t="str">
            <v>Hombrera Charretera Capona Sargento Primero</v>
          </cell>
          <cell r="F198" t="str">
            <v>Hombrera (conocida como Charretera, Capona, Paleta) sobre base acrílico y forrada en gabardina azul noche. Jerarquía galón cocida de color amarilla/anaranjado.</v>
          </cell>
          <cell r="G198">
            <v>0</v>
          </cell>
          <cell r="I198" t="str">
            <v>Hombrera</v>
          </cell>
          <cell r="K198" t="str">
            <v>Suboficial,Hombrera,Charretera,Capona,Paleta,Sargento 1º</v>
          </cell>
          <cell r="L198">
            <v>540</v>
          </cell>
          <cell r="M198" t="str">
            <v>http://rerda.com/img/p/2/5/7/5/2575.jpg</v>
          </cell>
          <cell r="N198">
            <v>13</v>
          </cell>
          <cell r="O198">
            <v>5</v>
          </cell>
          <cell r="P198">
            <v>5</v>
          </cell>
          <cell r="Q198">
            <v>5</v>
          </cell>
          <cell r="R198">
            <v>0.1</v>
          </cell>
          <cell r="S198" t="str">
            <v>Sargento 1º (Primero)</v>
          </cell>
          <cell r="T198" t="str">
            <v>Charretera. Hombrera. Capona . Paleta.</v>
          </cell>
          <cell r="U198" t="str">
            <v/>
          </cell>
          <cell r="V198" t="str">
            <v>Gabardina</v>
          </cell>
          <cell r="W198" t="str">
            <v/>
          </cell>
          <cell r="X198" t="str">
            <v>12.5 cm</v>
          </cell>
          <cell r="Y198" t="str">
            <v>6.5 cm</v>
          </cell>
          <cell r="Z198" t="str">
            <v/>
          </cell>
          <cell r="AA198" t="str">
            <v/>
          </cell>
          <cell r="AB198" t="str">
            <v/>
          </cell>
          <cell r="AC198" t="str">
            <v/>
          </cell>
          <cell r="AD198" t="str">
            <v/>
          </cell>
          <cell r="AE198" t="str">
            <v/>
          </cell>
          <cell r="AF198" t="str">
            <v/>
          </cell>
          <cell r="AG198" t="str">
            <v/>
          </cell>
          <cell r="AH198" t="str">
            <v/>
          </cell>
          <cell r="AI198" t="str">
            <v/>
          </cell>
          <cell r="AJ198" t="str">
            <v/>
          </cell>
          <cell r="AK198" t="str">
            <v/>
          </cell>
          <cell r="AL198" t="str">
            <v/>
          </cell>
          <cell r="AM198" t="str">
            <v/>
          </cell>
          <cell r="AN198" t="str">
            <v/>
          </cell>
          <cell r="AO198" t="str">
            <v/>
          </cell>
          <cell r="AP198" t="str">
            <v/>
          </cell>
          <cell r="AQ198" t="str">
            <v/>
          </cell>
        </row>
        <row r="199">
          <cell r="A199">
            <v>578</v>
          </cell>
          <cell r="B199">
            <v>7703606</v>
          </cell>
          <cell r="C199" t="str">
            <v>Hombrera Charretera Suboficial Principal</v>
          </cell>
          <cell r="F199" t="str">
            <v>Hombrera (también llamada Charretera, Capona o Paleta) en base de acrílico forrada en gabardina azul noche. Jerarquía galón de color amarilla/anaranjada y cocida.</v>
          </cell>
          <cell r="G199">
            <v>0</v>
          </cell>
          <cell r="I199" t="str">
            <v>Hombrera</v>
          </cell>
          <cell r="K199" t="str">
            <v>Suboficial,Hombrera,Charretera,Capona,Paleta,Principal</v>
          </cell>
          <cell r="L199">
            <v>540</v>
          </cell>
          <cell r="M199" t="str">
            <v>http://rerda.com/img/p/2/5/7/7/2577.jpg</v>
          </cell>
          <cell r="N199">
            <v>19</v>
          </cell>
          <cell r="O199">
            <v>5</v>
          </cell>
          <cell r="P199">
            <v>5</v>
          </cell>
          <cell r="Q199">
            <v>5</v>
          </cell>
          <cell r="R199">
            <v>0.1</v>
          </cell>
          <cell r="S199" t="str">
            <v>Suboficial Principal</v>
          </cell>
          <cell r="T199" t="str">
            <v>Charretera - Capona - Paleta - Hombrera</v>
          </cell>
          <cell r="U199" t="str">
            <v/>
          </cell>
          <cell r="V199" t="str">
            <v>Gabardina</v>
          </cell>
          <cell r="W199" t="str">
            <v/>
          </cell>
          <cell r="X199" t="str">
            <v>12.5 cm</v>
          </cell>
          <cell r="Y199" t="str">
            <v>6.5 cm</v>
          </cell>
          <cell r="Z199" t="str">
            <v/>
          </cell>
          <cell r="AA199" t="str">
            <v/>
          </cell>
          <cell r="AB199" t="str">
            <v/>
          </cell>
          <cell r="AC199" t="str">
            <v/>
          </cell>
          <cell r="AD199" t="str">
            <v/>
          </cell>
          <cell r="AE199" t="str">
            <v/>
          </cell>
          <cell r="AF199" t="str">
            <v/>
          </cell>
          <cell r="AG199" t="str">
            <v/>
          </cell>
          <cell r="AH199" t="str">
            <v/>
          </cell>
          <cell r="AI199" t="str">
            <v/>
          </cell>
          <cell r="AJ199" t="str">
            <v/>
          </cell>
          <cell r="AK199" t="str">
            <v/>
          </cell>
          <cell r="AL199" t="str">
            <v/>
          </cell>
          <cell r="AM199" t="str">
            <v/>
          </cell>
          <cell r="AN199" t="str">
            <v/>
          </cell>
          <cell r="AO199" t="str">
            <v/>
          </cell>
          <cell r="AP199" t="str">
            <v/>
          </cell>
          <cell r="AQ199" t="str">
            <v/>
          </cell>
        </row>
        <row r="200">
          <cell r="A200">
            <v>1201</v>
          </cell>
          <cell r="B200">
            <v>7703664</v>
          </cell>
          <cell r="C200" t="str">
            <v>Hombrera Liceo Verde 1º año</v>
          </cell>
          <cell r="F200" t="str">
            <v>Hombrera verde ideal para el Liceo Militar o empresas de seguridad privada. Soporte de plástico revestidas en gabardina azul noche y forma romboidal.</v>
          </cell>
          <cell r="G200">
            <v>0</v>
          </cell>
          <cell r="I200" t="str">
            <v>Hombrera</v>
          </cell>
          <cell r="K200" t="str">
            <v>Liceo Militar</v>
          </cell>
          <cell r="L200">
            <v>702</v>
          </cell>
          <cell r="M200" t="str">
            <v>http://rerda.com/img/p/6/3/7/2/6372.jpg</v>
          </cell>
          <cell r="N200">
            <v>8</v>
          </cell>
          <cell r="O200">
            <v>5</v>
          </cell>
          <cell r="P200">
            <v>5</v>
          </cell>
          <cell r="Q200">
            <v>5</v>
          </cell>
          <cell r="R200">
            <v>0.1</v>
          </cell>
          <cell r="S200" t="str">
            <v>1º Año</v>
          </cell>
          <cell r="T200" t="str">
            <v/>
          </cell>
          <cell r="U200" t="str">
            <v/>
          </cell>
          <cell r="V200" t="str">
            <v/>
          </cell>
          <cell r="W200" t="str">
            <v/>
          </cell>
          <cell r="X200" t="str">
            <v/>
          </cell>
          <cell r="Y200" t="str">
            <v/>
          </cell>
          <cell r="Z200" t="str">
            <v/>
          </cell>
          <cell r="AA200" t="str">
            <v/>
          </cell>
          <cell r="AB200" t="str">
            <v/>
          </cell>
          <cell r="AC200" t="str">
            <v/>
          </cell>
          <cell r="AD200" t="str">
            <v/>
          </cell>
          <cell r="AE200" t="str">
            <v/>
          </cell>
          <cell r="AF200" t="str">
            <v/>
          </cell>
          <cell r="AG200" t="str">
            <v/>
          </cell>
          <cell r="AH200" t="str">
            <v/>
          </cell>
          <cell r="AI200" t="str">
            <v/>
          </cell>
          <cell r="AJ200" t="str">
            <v/>
          </cell>
          <cell r="AK200" t="str">
            <v/>
          </cell>
          <cell r="AL200" t="str">
            <v/>
          </cell>
          <cell r="AM200" t="str">
            <v/>
          </cell>
          <cell r="AN200" t="str">
            <v/>
          </cell>
          <cell r="AO200" t="str">
            <v/>
          </cell>
          <cell r="AP200" t="str">
            <v/>
          </cell>
          <cell r="AQ200" t="str">
            <v/>
          </cell>
        </row>
        <row r="201">
          <cell r="A201">
            <v>1202</v>
          </cell>
          <cell r="B201">
            <v>7703665</v>
          </cell>
          <cell r="C201" t="str">
            <v>Hombrera Liceo Verde 2º año</v>
          </cell>
          <cell r="F201" t="str">
            <v>Hombrera verde ideal para el Liceo Militar o empresas de seguridad privada. Soporte de plástico revestidas en gabardina azul noche y forma romboidal.</v>
          </cell>
          <cell r="G201">
            <v>0</v>
          </cell>
          <cell r="I201" t="str">
            <v>Hombrera</v>
          </cell>
          <cell r="K201" t="str">
            <v>Liceo Militar</v>
          </cell>
          <cell r="L201">
            <v>702</v>
          </cell>
          <cell r="M201" t="str">
            <v>http://rerda.com/img/p/6/3/7/3/6373.jpg</v>
          </cell>
          <cell r="N201">
            <v>9</v>
          </cell>
          <cell r="O201">
            <v>5</v>
          </cell>
          <cell r="P201">
            <v>5</v>
          </cell>
          <cell r="Q201">
            <v>5</v>
          </cell>
          <cell r="R201">
            <v>0.1</v>
          </cell>
          <cell r="S201" t="str">
            <v>2º Año</v>
          </cell>
          <cell r="T201" t="str">
            <v/>
          </cell>
          <cell r="U201" t="str">
            <v/>
          </cell>
          <cell r="V201" t="str">
            <v/>
          </cell>
          <cell r="W201" t="str">
            <v/>
          </cell>
          <cell r="X201" t="str">
            <v/>
          </cell>
          <cell r="Y201" t="str">
            <v/>
          </cell>
          <cell r="Z201" t="str">
            <v/>
          </cell>
          <cell r="AA201" t="str">
            <v/>
          </cell>
          <cell r="AB201" t="str">
            <v/>
          </cell>
          <cell r="AC201" t="str">
            <v/>
          </cell>
          <cell r="AD201" t="str">
            <v/>
          </cell>
          <cell r="AE201" t="str">
            <v/>
          </cell>
          <cell r="AF201" t="str">
            <v/>
          </cell>
          <cell r="AG201" t="str">
            <v/>
          </cell>
          <cell r="AH201" t="str">
            <v/>
          </cell>
          <cell r="AI201" t="str">
            <v/>
          </cell>
          <cell r="AJ201" t="str">
            <v/>
          </cell>
          <cell r="AK201" t="str">
            <v/>
          </cell>
          <cell r="AL201" t="str">
            <v/>
          </cell>
          <cell r="AM201" t="str">
            <v/>
          </cell>
          <cell r="AN201" t="str">
            <v/>
          </cell>
          <cell r="AO201" t="str">
            <v/>
          </cell>
          <cell r="AP201" t="str">
            <v/>
          </cell>
          <cell r="AQ201" t="str">
            <v/>
          </cell>
        </row>
        <row r="202">
          <cell r="A202">
            <v>1203</v>
          </cell>
          <cell r="B202">
            <v>7703666</v>
          </cell>
          <cell r="C202" t="str">
            <v>Hombrera Liceo Verde 3º año</v>
          </cell>
          <cell r="F202" t="str">
            <v>Hombrera verde ideal para el Liceo Militar o empresas de seguridad privada. Soporte de plástico revestidas en gabardina azul noche y forma romboidal.</v>
          </cell>
          <cell r="G202">
            <v>0</v>
          </cell>
          <cell r="I202" t="str">
            <v>Hombrera</v>
          </cell>
          <cell r="K202" t="str">
            <v>Liceo Militar</v>
          </cell>
          <cell r="L202">
            <v>702</v>
          </cell>
          <cell r="M202" t="str">
            <v>http://rerda.com/img/p/6/3/7/4/6374.jpg</v>
          </cell>
          <cell r="N202">
            <v>0</v>
          </cell>
          <cell r="O202">
            <v>5</v>
          </cell>
          <cell r="P202">
            <v>5</v>
          </cell>
          <cell r="Q202">
            <v>5</v>
          </cell>
          <cell r="R202">
            <v>0.1</v>
          </cell>
          <cell r="S202" t="str">
            <v>3º Año</v>
          </cell>
          <cell r="T202" t="str">
            <v/>
          </cell>
          <cell r="U202" t="str">
            <v/>
          </cell>
          <cell r="V202" t="str">
            <v/>
          </cell>
          <cell r="W202" t="str">
            <v/>
          </cell>
          <cell r="X202" t="str">
            <v/>
          </cell>
          <cell r="Y202" t="str">
            <v/>
          </cell>
          <cell r="Z202" t="str">
            <v/>
          </cell>
          <cell r="AA202" t="str">
            <v/>
          </cell>
          <cell r="AB202" t="str">
            <v/>
          </cell>
          <cell r="AC202" t="str">
            <v/>
          </cell>
          <cell r="AD202" t="str">
            <v/>
          </cell>
          <cell r="AE202" t="str">
            <v/>
          </cell>
          <cell r="AF202" t="str">
            <v/>
          </cell>
          <cell r="AG202" t="str">
            <v/>
          </cell>
          <cell r="AH202" t="str">
            <v/>
          </cell>
          <cell r="AI202" t="str">
            <v/>
          </cell>
          <cell r="AJ202" t="str">
            <v/>
          </cell>
          <cell r="AK202" t="str">
            <v/>
          </cell>
          <cell r="AL202" t="str">
            <v/>
          </cell>
          <cell r="AM202" t="str">
            <v/>
          </cell>
          <cell r="AN202" t="str">
            <v/>
          </cell>
          <cell r="AO202" t="str">
            <v/>
          </cell>
          <cell r="AP202" t="str">
            <v/>
          </cell>
          <cell r="AQ202" t="str">
            <v/>
          </cell>
        </row>
        <row r="203">
          <cell r="A203">
            <v>1204</v>
          </cell>
          <cell r="B203">
            <v>7703667</v>
          </cell>
          <cell r="C203" t="str">
            <v>Hombrera Liceo Verde 4º año</v>
          </cell>
          <cell r="F203" t="str">
            <v>Hombrera verde ideal para el Liceo Militar o empresas de seguridad privada. Soporte de plástico revestidas en gabardina azul noche y forma romboidal.</v>
          </cell>
          <cell r="G203">
            <v>0</v>
          </cell>
          <cell r="I203" t="str">
            <v>Hombrera</v>
          </cell>
          <cell r="K203" t="str">
            <v>Liceo Militar</v>
          </cell>
          <cell r="L203">
            <v>702</v>
          </cell>
          <cell r="M203" t="str">
            <v>http://rerda.com/img/p/6/3/7/5/6375.jpg</v>
          </cell>
          <cell r="N203">
            <v>0</v>
          </cell>
          <cell r="O203">
            <v>5</v>
          </cell>
          <cell r="P203">
            <v>5</v>
          </cell>
          <cell r="Q203">
            <v>5</v>
          </cell>
          <cell r="R203">
            <v>0.1</v>
          </cell>
          <cell r="S203" t="str">
            <v>4º Año</v>
          </cell>
          <cell r="T203" t="str">
            <v/>
          </cell>
          <cell r="U203" t="str">
            <v/>
          </cell>
          <cell r="V203" t="str">
            <v/>
          </cell>
          <cell r="W203" t="str">
            <v/>
          </cell>
          <cell r="X203" t="str">
            <v/>
          </cell>
          <cell r="Y203" t="str">
            <v/>
          </cell>
          <cell r="Z203" t="str">
            <v/>
          </cell>
          <cell r="AA203" t="str">
            <v/>
          </cell>
          <cell r="AB203" t="str">
            <v/>
          </cell>
          <cell r="AC203" t="str">
            <v/>
          </cell>
          <cell r="AD203" t="str">
            <v/>
          </cell>
          <cell r="AE203" t="str">
            <v/>
          </cell>
          <cell r="AF203" t="str">
            <v/>
          </cell>
          <cell r="AG203" t="str">
            <v/>
          </cell>
          <cell r="AH203" t="str">
            <v/>
          </cell>
          <cell r="AI203" t="str">
            <v/>
          </cell>
          <cell r="AJ203" t="str">
            <v/>
          </cell>
          <cell r="AK203" t="str">
            <v/>
          </cell>
          <cell r="AL203" t="str">
            <v/>
          </cell>
          <cell r="AM203" t="str">
            <v/>
          </cell>
          <cell r="AN203" t="str">
            <v/>
          </cell>
          <cell r="AO203" t="str">
            <v/>
          </cell>
          <cell r="AP203" t="str">
            <v/>
          </cell>
          <cell r="AQ203" t="str">
            <v/>
          </cell>
        </row>
        <row r="204">
          <cell r="A204">
            <v>1205</v>
          </cell>
          <cell r="B204">
            <v>7703668</v>
          </cell>
          <cell r="C204" t="str">
            <v>Hombrera Liceo Verde 5º año</v>
          </cell>
          <cell r="F204" t="str">
            <v>Hombrera verde ideal para el Liceo Militar o empresas de seguridad privada. Soporte de plástico revestidas en gabardina azul noche y forma romboidal.</v>
          </cell>
          <cell r="G204">
            <v>0</v>
          </cell>
          <cell r="I204" t="str">
            <v>Hombrera</v>
          </cell>
          <cell r="K204" t="str">
            <v>Liceo Militar</v>
          </cell>
          <cell r="L204">
            <v>702</v>
          </cell>
          <cell r="M204" t="str">
            <v>http://rerda.com/img/p/6/3/7/6/6376.jpg</v>
          </cell>
          <cell r="N204">
            <v>0</v>
          </cell>
          <cell r="O204">
            <v>5</v>
          </cell>
          <cell r="P204">
            <v>5</v>
          </cell>
          <cell r="Q204">
            <v>5</v>
          </cell>
          <cell r="R204">
            <v>0.1</v>
          </cell>
          <cell r="S204" t="str">
            <v>5º Año</v>
          </cell>
          <cell r="T204" t="str">
            <v/>
          </cell>
          <cell r="U204" t="str">
            <v/>
          </cell>
          <cell r="V204" t="str">
            <v/>
          </cell>
          <cell r="W204" t="str">
            <v/>
          </cell>
          <cell r="X204" t="str">
            <v/>
          </cell>
          <cell r="Y204" t="str">
            <v/>
          </cell>
          <cell r="Z204" t="str">
            <v/>
          </cell>
          <cell r="AA204" t="str">
            <v/>
          </cell>
          <cell r="AB204" t="str">
            <v/>
          </cell>
          <cell r="AC204" t="str">
            <v/>
          </cell>
          <cell r="AD204" t="str">
            <v/>
          </cell>
          <cell r="AE204" t="str">
            <v/>
          </cell>
          <cell r="AF204" t="str">
            <v/>
          </cell>
          <cell r="AG204" t="str">
            <v/>
          </cell>
          <cell r="AH204" t="str">
            <v/>
          </cell>
          <cell r="AI204" t="str">
            <v/>
          </cell>
          <cell r="AJ204" t="str">
            <v/>
          </cell>
          <cell r="AK204" t="str">
            <v/>
          </cell>
          <cell r="AL204" t="str">
            <v/>
          </cell>
          <cell r="AM204" t="str">
            <v/>
          </cell>
          <cell r="AN204" t="str">
            <v/>
          </cell>
          <cell r="AO204" t="str">
            <v/>
          </cell>
          <cell r="AP204" t="str">
            <v/>
          </cell>
          <cell r="AQ204" t="str">
            <v/>
          </cell>
        </row>
        <row r="205">
          <cell r="A205">
            <v>1206</v>
          </cell>
          <cell r="B205">
            <v>7703669</v>
          </cell>
          <cell r="C205" t="str">
            <v>Hombrera Liceo Verde 6º año</v>
          </cell>
          <cell r="F205" t="str">
            <v>Hombrera verde ideal para el Liceo Militar o empresas de seguridad privada. Soporte de plástico revestidas en gabardina azul noche y forma romboidal.</v>
          </cell>
          <cell r="G205">
            <v>0</v>
          </cell>
          <cell r="I205" t="str">
            <v>Hombrera</v>
          </cell>
          <cell r="K205" t="str">
            <v>Liceo Militar</v>
          </cell>
          <cell r="L205">
            <v>702</v>
          </cell>
          <cell r="M205" t="str">
            <v>http://rerda.com/img/p/6/3/7/7/6377.jpg</v>
          </cell>
          <cell r="N205">
            <v>0</v>
          </cell>
          <cell r="O205">
            <v>5</v>
          </cell>
          <cell r="P205">
            <v>5</v>
          </cell>
          <cell r="Q205">
            <v>5</v>
          </cell>
          <cell r="R205">
            <v>0.1</v>
          </cell>
          <cell r="S205" t="str">
            <v>6º Año</v>
          </cell>
          <cell r="T205" t="str">
            <v/>
          </cell>
          <cell r="U205" t="str">
            <v/>
          </cell>
          <cell r="V205" t="str">
            <v/>
          </cell>
          <cell r="W205" t="str">
            <v/>
          </cell>
          <cell r="X205" t="str">
            <v/>
          </cell>
          <cell r="Y205" t="str">
            <v/>
          </cell>
          <cell r="Z205" t="str">
            <v/>
          </cell>
          <cell r="AA205" t="str">
            <v/>
          </cell>
          <cell r="AB205" t="str">
            <v/>
          </cell>
          <cell r="AC205" t="str">
            <v/>
          </cell>
          <cell r="AD205" t="str">
            <v/>
          </cell>
          <cell r="AE205" t="str">
            <v/>
          </cell>
          <cell r="AF205" t="str">
            <v/>
          </cell>
          <cell r="AG205" t="str">
            <v/>
          </cell>
          <cell r="AH205" t="str">
            <v/>
          </cell>
          <cell r="AI205" t="str">
            <v/>
          </cell>
          <cell r="AJ205" t="str">
            <v/>
          </cell>
          <cell r="AK205" t="str">
            <v/>
          </cell>
          <cell r="AL205" t="str">
            <v/>
          </cell>
          <cell r="AM205" t="str">
            <v/>
          </cell>
          <cell r="AN205" t="str">
            <v/>
          </cell>
          <cell r="AO205" t="str">
            <v/>
          </cell>
          <cell r="AP205" t="str">
            <v/>
          </cell>
          <cell r="AQ205" t="str">
            <v/>
          </cell>
        </row>
        <row r="206">
          <cell r="A206">
            <v>237</v>
          </cell>
          <cell r="B206">
            <v>7703002</v>
          </cell>
          <cell r="C206" t="str">
            <v>Hombrera Lisa</v>
          </cell>
          <cell r="F206" t="str">
            <v>Hombrera lisa para colocar jerarquías metálicas de Comisario y Subcomisario. Compuesta por placa de plástico revestida en gabardina azul noche.</v>
          </cell>
          <cell r="G206">
            <v>0</v>
          </cell>
          <cell r="I206" t="str">
            <v>Hombrera</v>
          </cell>
          <cell r="K206" t="str">
            <v>Policía,Mendoza,Comisario,Lisa</v>
          </cell>
          <cell r="L206">
            <v>432</v>
          </cell>
          <cell r="M206" t="str">
            <v>http://rerda.com/img/p/1/0/5/2/1052.jpg</v>
          </cell>
          <cell r="N206">
            <v>44</v>
          </cell>
          <cell r="O206">
            <v>5</v>
          </cell>
          <cell r="P206">
            <v>5</v>
          </cell>
          <cell r="Q206">
            <v>5</v>
          </cell>
          <cell r="R206">
            <v>0.1</v>
          </cell>
          <cell r="S206" t="str">
            <v>Porta jerarquías</v>
          </cell>
          <cell r="T206" t="str">
            <v>Hombrera Lisa</v>
          </cell>
          <cell r="U206" t="str">
            <v/>
          </cell>
          <cell r="V206" t="str">
            <v>Placa de plástico forrada en gabardina</v>
          </cell>
          <cell r="W206" t="str">
            <v/>
          </cell>
          <cell r="X206" t="str">
            <v>6.2 cm</v>
          </cell>
          <cell r="Y206" t="str">
            <v>12 cm</v>
          </cell>
          <cell r="Z206" t="str">
            <v>0.5 cm</v>
          </cell>
          <cell r="AA206" t="str">
            <v/>
          </cell>
          <cell r="AB206" t="str">
            <v/>
          </cell>
          <cell r="AC206" t="str">
            <v/>
          </cell>
          <cell r="AD206" t="str">
            <v/>
          </cell>
          <cell r="AE206" t="str">
            <v/>
          </cell>
          <cell r="AF206" t="str">
            <v/>
          </cell>
          <cell r="AG206" t="str">
            <v/>
          </cell>
          <cell r="AH206" t="str">
            <v/>
          </cell>
          <cell r="AI206" t="str">
            <v/>
          </cell>
          <cell r="AJ206" t="str">
            <v/>
          </cell>
          <cell r="AK206" t="str">
            <v/>
          </cell>
          <cell r="AL206" t="str">
            <v/>
          </cell>
          <cell r="AM206" t="str">
            <v/>
          </cell>
          <cell r="AN206" t="str">
            <v/>
          </cell>
          <cell r="AO206" t="str">
            <v/>
          </cell>
          <cell r="AP206" t="str">
            <v/>
          </cell>
          <cell r="AQ206" t="str">
            <v/>
          </cell>
        </row>
        <row r="207">
          <cell r="A207">
            <v>234</v>
          </cell>
          <cell r="B207">
            <v>7703113</v>
          </cell>
          <cell r="C207" t="str">
            <v>Hombrera Oficial Auxiliar Mayor</v>
          </cell>
          <cell r="F207" t="str">
            <v>Hombrera bordada (también llamada Capona, Charretera o Paleta) con círculo, estrella y 3 barras en amarillo. Placa de plástico, forrada en gabardina azul noche.</v>
          </cell>
          <cell r="G207">
            <v>0</v>
          </cell>
          <cell r="I207" t="str">
            <v>Hombrera</v>
          </cell>
          <cell r="K207" t="str">
            <v>Policía,Mendoza,Oficial Auxiliar,Charretera,Capona,Paleta</v>
          </cell>
          <cell r="L207">
            <v>750</v>
          </cell>
          <cell r="M207" t="str">
            <v>http://rerda.com/img/p/1/0/4/5/1045.jpg</v>
          </cell>
          <cell r="N207">
            <v>84</v>
          </cell>
          <cell r="O207">
            <v>5</v>
          </cell>
          <cell r="P207">
            <v>5</v>
          </cell>
          <cell r="Q207">
            <v>5</v>
          </cell>
          <cell r="R207">
            <v>0.1</v>
          </cell>
          <cell r="S207" t="str">
            <v>Auxiliar Mayor</v>
          </cell>
          <cell r="T207" t="str">
            <v>Hombrera. Charretera. Capona. Paleta.</v>
          </cell>
          <cell r="U207" t="str">
            <v/>
          </cell>
          <cell r="V207" t="str">
            <v>Estructura de Plástico. forrado en gabardina</v>
          </cell>
          <cell r="W207" t="str">
            <v>Hombrera</v>
          </cell>
          <cell r="X207" t="str">
            <v>6.5 cm</v>
          </cell>
          <cell r="Y207" t="str">
            <v>12.5 cm</v>
          </cell>
          <cell r="Z207" t="str">
            <v/>
          </cell>
          <cell r="AA207" t="str">
            <v/>
          </cell>
          <cell r="AB207" t="str">
            <v/>
          </cell>
          <cell r="AC207" t="str">
            <v/>
          </cell>
          <cell r="AD207" t="str">
            <v/>
          </cell>
          <cell r="AE207" t="str">
            <v/>
          </cell>
          <cell r="AF207" t="str">
            <v/>
          </cell>
          <cell r="AG207" t="str">
            <v/>
          </cell>
          <cell r="AH207" t="str">
            <v/>
          </cell>
          <cell r="AI207" t="str">
            <v/>
          </cell>
          <cell r="AJ207" t="str">
            <v/>
          </cell>
          <cell r="AK207" t="str">
            <v/>
          </cell>
          <cell r="AL207" t="str">
            <v/>
          </cell>
          <cell r="AM207" t="str">
            <v/>
          </cell>
          <cell r="AN207" t="str">
            <v/>
          </cell>
          <cell r="AO207" t="str">
            <v/>
          </cell>
          <cell r="AP207" t="str">
            <v/>
          </cell>
          <cell r="AQ207" t="str">
            <v/>
          </cell>
        </row>
        <row r="208">
          <cell r="A208">
            <v>73</v>
          </cell>
          <cell r="B208">
            <v>7703115</v>
          </cell>
          <cell r="C208" t="str">
            <v>Hombrera Oficial Ayudante</v>
          </cell>
          <cell r="F208" t="str">
            <v>Hombrera bordada con un rombo dorado. Jerarquía: Oficial Ayudante. Placa de plástico revestida en gabardina color azul noche.</v>
          </cell>
          <cell r="G208">
            <v>0</v>
          </cell>
          <cell r="I208" t="str">
            <v>Hombrera</v>
          </cell>
          <cell r="K208" t="str">
            <v>Policía,1 Rombo,Mendoza,Oficial Ayudante,Hombrera</v>
          </cell>
          <cell r="L208">
            <v>539.99</v>
          </cell>
          <cell r="M208" t="str">
            <v>http://rerda.com/img/p/1/0/4/9/1049.jpg,http://rerda.com/img/p/1/0/4/8/1048.jpg</v>
          </cell>
          <cell r="N208">
            <v>71</v>
          </cell>
          <cell r="O208">
            <v>5</v>
          </cell>
          <cell r="P208">
            <v>5</v>
          </cell>
          <cell r="Q208">
            <v>5</v>
          </cell>
          <cell r="R208">
            <v>0.1</v>
          </cell>
          <cell r="S208" t="str">
            <v>Oficial Ayudante</v>
          </cell>
          <cell r="T208" t="str">
            <v>Hombrera</v>
          </cell>
          <cell r="U208" t="str">
            <v>Policía de Mendoza</v>
          </cell>
          <cell r="V208" t="str">
            <v>Placa de Plástico forrada en gabardina</v>
          </cell>
          <cell r="W208" t="str">
            <v/>
          </cell>
          <cell r="X208" t="str">
            <v>6.5 cm</v>
          </cell>
          <cell r="Y208" t="str">
            <v>12.5 cm</v>
          </cell>
          <cell r="Z208" t="str">
            <v/>
          </cell>
          <cell r="AA208" t="str">
            <v/>
          </cell>
          <cell r="AB208" t="str">
            <v/>
          </cell>
          <cell r="AC208" t="str">
            <v/>
          </cell>
          <cell r="AD208" t="str">
            <v/>
          </cell>
          <cell r="AE208" t="str">
            <v/>
          </cell>
          <cell r="AF208" t="str">
            <v/>
          </cell>
          <cell r="AG208" t="str">
            <v/>
          </cell>
          <cell r="AH208" t="str">
            <v/>
          </cell>
          <cell r="AI208" t="str">
            <v/>
          </cell>
          <cell r="AJ208" t="str">
            <v/>
          </cell>
          <cell r="AK208" t="str">
            <v/>
          </cell>
          <cell r="AL208" t="str">
            <v/>
          </cell>
          <cell r="AM208" t="str">
            <v/>
          </cell>
          <cell r="AN208" t="str">
            <v/>
          </cell>
          <cell r="AO208" t="str">
            <v/>
          </cell>
          <cell r="AP208" t="str">
            <v/>
          </cell>
          <cell r="AQ208" t="str">
            <v/>
          </cell>
        </row>
        <row r="209">
          <cell r="A209">
            <v>242</v>
          </cell>
          <cell r="B209">
            <v>7703106</v>
          </cell>
          <cell r="C209" t="str">
            <v>Hombrera Oficial Comisario</v>
          </cell>
          <cell r="F209" t="str">
            <v xml:space="preserve">Hombrera bordada con serreta. Dos rombos: uno plateado y el otro dorado. </v>
          </cell>
          <cell r="G209" t="str">
            <v>Confeccionada en placa de plástico revestida con gabardina color azul noche.</v>
          </cell>
          <cell r="I209" t="str">
            <v>Hombrera</v>
          </cell>
          <cell r="K209" t="str">
            <v>Policía,Mendoza,Comisario</v>
          </cell>
          <cell r="L209">
            <v>971.99</v>
          </cell>
          <cell r="M209" t="str">
            <v>http://rerda.com/img/p/1/0/6/4/1064.jpg,http://rerda.com/img/p/1/0/6/3/1063.jpg</v>
          </cell>
          <cell r="N209">
            <v>59</v>
          </cell>
          <cell r="O209">
            <v>5</v>
          </cell>
          <cell r="P209">
            <v>5</v>
          </cell>
          <cell r="Q209">
            <v>5</v>
          </cell>
          <cell r="R209">
            <v>0.1</v>
          </cell>
          <cell r="S209" t="str">
            <v>Comisario</v>
          </cell>
          <cell r="T209" t="str">
            <v>Hombrera</v>
          </cell>
          <cell r="U209" t="str">
            <v>Policía de Mendoza</v>
          </cell>
          <cell r="V209" t="str">
            <v>Placa de plástico forrada en gabardina</v>
          </cell>
          <cell r="W209" t="str">
            <v>2 Rombos y Serreta</v>
          </cell>
          <cell r="X209" t="str">
            <v>6.5 cm</v>
          </cell>
          <cell r="Y209" t="str">
            <v>12.7 cm</v>
          </cell>
          <cell r="Z209" t="str">
            <v>0.5 cm</v>
          </cell>
          <cell r="AA209" t="str">
            <v/>
          </cell>
          <cell r="AB209" t="str">
            <v/>
          </cell>
          <cell r="AC209" t="str">
            <v/>
          </cell>
          <cell r="AD209" t="str">
            <v/>
          </cell>
          <cell r="AE209" t="str">
            <v/>
          </cell>
          <cell r="AF209" t="str">
            <v/>
          </cell>
          <cell r="AG209" t="str">
            <v/>
          </cell>
          <cell r="AH209" t="str">
            <v/>
          </cell>
          <cell r="AI209" t="str">
            <v/>
          </cell>
          <cell r="AJ209" t="str">
            <v/>
          </cell>
          <cell r="AK209" t="str">
            <v/>
          </cell>
          <cell r="AL209" t="str">
            <v/>
          </cell>
          <cell r="AM209" t="str">
            <v/>
          </cell>
          <cell r="AN209" t="str">
            <v/>
          </cell>
          <cell r="AO209" t="str">
            <v/>
          </cell>
          <cell r="AP209" t="str">
            <v/>
          </cell>
          <cell r="AQ209" t="str">
            <v/>
          </cell>
        </row>
        <row r="210">
          <cell r="A210">
            <v>243</v>
          </cell>
          <cell r="B210">
            <v>7703185</v>
          </cell>
          <cell r="C210" t="str">
            <v>Hombrera Oficial Comisario General</v>
          </cell>
          <cell r="F210" t="str">
            <v>Hombrera bordada con tres (3) rombos dorados en base Francia, serreta y palmas cruzadas. Jerarquía: Comisario General.</v>
          </cell>
          <cell r="G210" t="str">
            <v>Confeccionada con placa de plástico revestida en gabardina azul noche.</v>
          </cell>
          <cell r="I210" t="str">
            <v>Hombrera</v>
          </cell>
          <cell r="K210" t="str">
            <v>Policía,Mendoza,Comisario General</v>
          </cell>
          <cell r="L210">
            <v>1079.99</v>
          </cell>
          <cell r="M210" t="str">
            <v>http://rerda.com/img/p/1/0/6/6/1066.jpg,http://rerda.com/img/p/1/0/6/5/1065.jpg</v>
          </cell>
          <cell r="N210">
            <v>2</v>
          </cell>
          <cell r="O210">
            <v>5</v>
          </cell>
          <cell r="P210">
            <v>5</v>
          </cell>
          <cell r="Q210">
            <v>5</v>
          </cell>
          <cell r="R210">
            <v>0.1</v>
          </cell>
          <cell r="S210" t="str">
            <v>Comisario General</v>
          </cell>
          <cell r="T210" t="str">
            <v>Hombrera</v>
          </cell>
          <cell r="U210" t="str">
            <v>Policía de Mendoza</v>
          </cell>
          <cell r="V210" t="str">
            <v>Placa de plástico forrada en gabardina</v>
          </cell>
          <cell r="W210" t="str">
            <v>3 Rombos Palmas y Serreta</v>
          </cell>
          <cell r="X210" t="str">
            <v>6 cm</v>
          </cell>
          <cell r="Y210" t="str">
            <v>14.3 cm</v>
          </cell>
          <cell r="Z210" t="str">
            <v/>
          </cell>
          <cell r="AA210" t="str">
            <v/>
          </cell>
          <cell r="AB210" t="str">
            <v/>
          </cell>
          <cell r="AC210" t="str">
            <v/>
          </cell>
          <cell r="AD210" t="str">
            <v/>
          </cell>
          <cell r="AE210" t="str">
            <v/>
          </cell>
          <cell r="AF210" t="str">
            <v/>
          </cell>
          <cell r="AG210" t="str">
            <v/>
          </cell>
          <cell r="AH210" t="str">
            <v/>
          </cell>
          <cell r="AI210" t="str">
            <v/>
          </cell>
          <cell r="AJ210" t="str">
            <v/>
          </cell>
          <cell r="AK210" t="str">
            <v/>
          </cell>
          <cell r="AL210" t="str">
            <v/>
          </cell>
          <cell r="AM210" t="str">
            <v/>
          </cell>
          <cell r="AN210" t="str">
            <v/>
          </cell>
          <cell r="AO210" t="str">
            <v/>
          </cell>
          <cell r="AP210" t="str">
            <v/>
          </cell>
          <cell r="AQ210" t="str">
            <v/>
          </cell>
        </row>
        <row r="211">
          <cell r="A211">
            <v>241</v>
          </cell>
          <cell r="B211">
            <v>7703121</v>
          </cell>
          <cell r="C211" t="str">
            <v>Hombrera Oficial Comisario Inspector</v>
          </cell>
          <cell r="F211" t="str">
            <v>Hombrera bordada con hilo dorado. Un rombo sobre base francia, serreta y plamas cruzadas. Jerarquía: Comisario Inspector.</v>
          </cell>
          <cell r="G211" t="str">
            <v>Confeccionada con estructura de plástico revestida en gabardina color azul noche.</v>
          </cell>
          <cell r="I211" t="str">
            <v>Hombrera</v>
          </cell>
          <cell r="K211" t="str">
            <v>Policía,Mendoza,Comisario Inspector,Mayor</v>
          </cell>
          <cell r="L211">
            <v>863.99</v>
          </cell>
          <cell r="M211" t="str">
            <v>http://rerda.com/img/p/1/0/6/1/1061.jpg,http://rerda.com/img/p/1/0/6/2/1062.jpg</v>
          </cell>
          <cell r="N211">
            <v>8</v>
          </cell>
          <cell r="O211">
            <v>5</v>
          </cell>
          <cell r="P211">
            <v>5</v>
          </cell>
          <cell r="Q211">
            <v>5</v>
          </cell>
          <cell r="R211">
            <v>0.1</v>
          </cell>
          <cell r="S211" t="str">
            <v>Comisario Inspector</v>
          </cell>
          <cell r="T211" t="str">
            <v>Hombrera</v>
          </cell>
          <cell r="U211" t="str">
            <v>Policía de Mendoza</v>
          </cell>
          <cell r="V211" t="str">
            <v>Placa de plástico forrada en gabardina</v>
          </cell>
          <cell r="W211" t="str">
            <v>1 Rombo en base Francia. Palmas y Serreta</v>
          </cell>
          <cell r="X211" t="str">
            <v>6.3 cm</v>
          </cell>
          <cell r="Y211" t="str">
            <v>12 cm</v>
          </cell>
          <cell r="Z211" t="str">
            <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row>
        <row r="212">
          <cell r="A212">
            <v>238</v>
          </cell>
          <cell r="B212">
            <v>7703117</v>
          </cell>
          <cell r="C212" t="str">
            <v>Hombrera Oficial Inspector</v>
          </cell>
          <cell r="F212" t="str">
            <v>Hombrera bordada con 2 (dos) rombos plateados y círculo en dorado. Placa de plástico revestida en gabardina azul noche.</v>
          </cell>
          <cell r="G212">
            <v>0</v>
          </cell>
          <cell r="I212" t="str">
            <v>Hombrera</v>
          </cell>
          <cell r="K212" t="str">
            <v>Policía,Mendoza,Oficial Inspector</v>
          </cell>
          <cell r="L212">
            <v>647.99</v>
          </cell>
          <cell r="M212" t="str">
            <v>http://rerda.com/img/p/1/0/5/4/1054.jpg,http://rerda.com/img/p/1/0/5/5/1055.jpg</v>
          </cell>
          <cell r="N212">
            <v>37</v>
          </cell>
          <cell r="O212">
            <v>5</v>
          </cell>
          <cell r="P212">
            <v>5</v>
          </cell>
          <cell r="Q212">
            <v>5</v>
          </cell>
          <cell r="R212">
            <v>0.1</v>
          </cell>
          <cell r="S212" t="str">
            <v>Oficial Inspector</v>
          </cell>
          <cell r="T212" t="str">
            <v>Hombrera</v>
          </cell>
          <cell r="U212" t="str">
            <v>Policía de Mendoza</v>
          </cell>
          <cell r="V212" t="str">
            <v>Placa de plástico forrado en gabardina</v>
          </cell>
          <cell r="W212" t="str">
            <v>Bordado con 2 Rombos Plateados y un Círculo Dorado</v>
          </cell>
          <cell r="X212" t="str">
            <v>6.5 cm</v>
          </cell>
          <cell r="Y212" t="str">
            <v>12.5 cm</v>
          </cell>
          <cell r="Z212" t="str">
            <v>0.4 cm</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row>
        <row r="213">
          <cell r="A213">
            <v>240</v>
          </cell>
          <cell r="B213">
            <v>7703118</v>
          </cell>
          <cell r="C213" t="str">
            <v>Hombrera Oficial Principal</v>
          </cell>
          <cell r="F213" t="str">
            <v>Hombrera bordada con 3 (tres) rombos plateados y un cículo dorado. Placa de plástico revestida en gabardina azul noche.</v>
          </cell>
          <cell r="G213">
            <v>0</v>
          </cell>
          <cell r="I213" t="str">
            <v>Hombrera</v>
          </cell>
          <cell r="K213" t="str">
            <v>Policía,Mendoza,Oficial Principal</v>
          </cell>
          <cell r="L213">
            <v>755.99</v>
          </cell>
          <cell r="M213" t="str">
            <v>http://rerda.com/img/p/1/0/5/9/1059.jpg,http://rerda.com/img/p/1/0/6/0/1060.jpg</v>
          </cell>
          <cell r="N213">
            <v>8</v>
          </cell>
          <cell r="O213">
            <v>5</v>
          </cell>
          <cell r="P213">
            <v>5</v>
          </cell>
          <cell r="Q213">
            <v>5</v>
          </cell>
          <cell r="R213">
            <v>0.1</v>
          </cell>
          <cell r="S213" t="str">
            <v>Oficial Principal</v>
          </cell>
          <cell r="T213" t="str">
            <v>Hombrera</v>
          </cell>
          <cell r="U213" t="str">
            <v>Policía de Mendoza</v>
          </cell>
          <cell r="V213" t="str">
            <v>Placa de plástico forrada en gabardina</v>
          </cell>
          <cell r="W213" t="str">
            <v>3 Rombos Plateados</v>
          </cell>
          <cell r="X213" t="str">
            <v>6.5 cm</v>
          </cell>
          <cell r="Y213" t="str">
            <v>12.6 cm</v>
          </cell>
          <cell r="Z213">
            <v>0</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row>
        <row r="214">
          <cell r="A214">
            <v>236</v>
          </cell>
          <cell r="B214">
            <v>7703116</v>
          </cell>
          <cell r="C214" t="str">
            <v>Hombrera Oficial Subayudante</v>
          </cell>
          <cell r="F214" t="str">
            <v>Hombrera bordada con un rombo plateado. Jerarquía: Oficial Subayudante. Placa de plástico forrada en gabardina color azul noche.</v>
          </cell>
          <cell r="G214">
            <v>0</v>
          </cell>
          <cell r="I214" t="str">
            <v>Hombrera</v>
          </cell>
          <cell r="K214" t="str">
            <v>Policía,1 Rombo,Mendoza,Oficial Auxiliar,Oficial Subayudante</v>
          </cell>
          <cell r="L214">
            <v>539.99</v>
          </cell>
          <cell r="M214" t="str">
            <v>http://rerda.com/img/p/2/1/8/5/2185.jpg,http://rerda.com/img/p/2/1/8/6/2186.jpg</v>
          </cell>
          <cell r="N214">
            <v>22</v>
          </cell>
          <cell r="O214">
            <v>5</v>
          </cell>
          <cell r="P214">
            <v>5</v>
          </cell>
          <cell r="Q214">
            <v>5</v>
          </cell>
          <cell r="R214">
            <v>0.1</v>
          </cell>
          <cell r="S214" t="str">
            <v>Oficial Subayudante</v>
          </cell>
          <cell r="T214" t="str">
            <v/>
          </cell>
          <cell r="U214" t="str">
            <v>Policía de Mendoza</v>
          </cell>
          <cell r="V214" t="str">
            <v>Placa de plástico forrada en gabardina</v>
          </cell>
          <cell r="W214" t="str">
            <v>1 Rombo Plateado</v>
          </cell>
          <cell r="X214" t="str">
            <v>6.5 cm</v>
          </cell>
          <cell r="Y214" t="str">
            <v>12.5 cm</v>
          </cell>
          <cell r="Z214" t="str">
            <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row>
        <row r="215">
          <cell r="A215">
            <v>239</v>
          </cell>
          <cell r="B215">
            <v>7703105</v>
          </cell>
          <cell r="C215" t="str">
            <v>Hombrera Oficial Subcomisario</v>
          </cell>
          <cell r="F215" t="str">
            <v>Hombrera bordada con hilo dorado. Un (1) rombo dorado con base negra y serreta.</v>
          </cell>
          <cell r="G215" t="str">
            <v>Confeccionada con estructura de plástico revestida en gabardina azul noche.</v>
          </cell>
          <cell r="I215" t="str">
            <v>Hombrera</v>
          </cell>
          <cell r="K215" t="str">
            <v>Policía,Mendoza,Serreta,Subcomisario</v>
          </cell>
          <cell r="L215">
            <v>755.99</v>
          </cell>
          <cell r="M215" t="str">
            <v>http://rerda.com/img/p/1/0/5/7/1057.jpg,http://rerda.com/img/p/1/0/5/8/1058.jpg</v>
          </cell>
          <cell r="N215">
            <v>13</v>
          </cell>
          <cell r="O215">
            <v>5</v>
          </cell>
          <cell r="P215">
            <v>5</v>
          </cell>
          <cell r="Q215">
            <v>5</v>
          </cell>
          <cell r="R215">
            <v>0.1</v>
          </cell>
          <cell r="S215" t="str">
            <v>Oficial Subcomisario</v>
          </cell>
          <cell r="T215" t="str">
            <v>Hombrera</v>
          </cell>
          <cell r="U215" t="str">
            <v>Policía de Mendoza</v>
          </cell>
          <cell r="V215" t="str">
            <v>Placa de plástico forrada en gabardina</v>
          </cell>
          <cell r="W215" t="str">
            <v>Un rombo dorado en base negra y serreta</v>
          </cell>
          <cell r="X215" t="str">
            <v>6.2 cm</v>
          </cell>
          <cell r="Y215" t="str">
            <v>12 cm</v>
          </cell>
          <cell r="Z215" t="str">
            <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row>
        <row r="216">
          <cell r="A216">
            <v>233</v>
          </cell>
          <cell r="B216">
            <v>7703110</v>
          </cell>
          <cell r="C216" t="str">
            <v>Hombrera Policía Auxiliar</v>
          </cell>
          <cell r="F216" t="str">
            <v>Hombrera, también llamada Capona, Charretera o Paleta; con  círculo, estrella y una línea o bastón en amarillo; sobre un fondo azul noche oscuro.</v>
          </cell>
          <cell r="G216">
            <v>0</v>
          </cell>
          <cell r="I216" t="str">
            <v>Hombrera</v>
          </cell>
          <cell r="K216" t="str">
            <v>Policía,Mendoza,Oficial Auxiliar</v>
          </cell>
          <cell r="L216">
            <v>650</v>
          </cell>
          <cell r="M216" t="str">
            <v>http://rerda.com/img/p/1/0/4/4/1044.jpg</v>
          </cell>
          <cell r="N216">
            <v>52</v>
          </cell>
          <cell r="O216">
            <v>5</v>
          </cell>
          <cell r="P216">
            <v>5</v>
          </cell>
          <cell r="Q216">
            <v>5</v>
          </cell>
          <cell r="R216">
            <v>0.1</v>
          </cell>
          <cell r="S216" t="str">
            <v>Oficial Auxiliar</v>
          </cell>
          <cell r="T216" t="str">
            <v>Hombrera. Charretera. Capona. Paleta.</v>
          </cell>
          <cell r="U216" t="str">
            <v/>
          </cell>
          <cell r="V216" t="str">
            <v>Alma de plástico. forrada en gabardina y bordada</v>
          </cell>
          <cell r="W216" t="str">
            <v/>
          </cell>
          <cell r="X216" t="str">
            <v>6.5 cm</v>
          </cell>
          <cell r="Y216" t="str">
            <v>12.5 cm</v>
          </cell>
          <cell r="Z216" t="str">
            <v/>
          </cell>
          <cell r="AA216" t="str">
            <v/>
          </cell>
          <cell r="AB216" t="str">
            <v/>
          </cell>
          <cell r="AC216" t="str">
            <v/>
          </cell>
          <cell r="AD216" t="str">
            <v/>
          </cell>
          <cell r="AE216" t="str">
            <v/>
          </cell>
          <cell r="AF216" t="str">
            <v/>
          </cell>
          <cell r="AG216" t="str">
            <v/>
          </cell>
          <cell r="AH216" t="str">
            <v/>
          </cell>
          <cell r="AI216" t="str">
            <v/>
          </cell>
          <cell r="AJ216" t="str">
            <v/>
          </cell>
          <cell r="AK216" t="str">
            <v/>
          </cell>
          <cell r="AL216" t="str">
            <v/>
          </cell>
          <cell r="AM216" t="str">
            <v/>
          </cell>
          <cell r="AN216" t="str">
            <v/>
          </cell>
          <cell r="AO216" t="str">
            <v/>
          </cell>
          <cell r="AP216" t="str">
            <v/>
          </cell>
          <cell r="AQ216" t="str">
            <v/>
          </cell>
        </row>
        <row r="217">
          <cell r="A217">
            <v>638</v>
          </cell>
          <cell r="B217">
            <v>7703001</v>
          </cell>
          <cell r="C217" t="str">
            <v>Hombrera Policial Lisa sin botón</v>
          </cell>
          <cell r="F217" t="str">
            <v>Hombrera, charretera, capona, paleta. Base de acrílico forrada en gabardina azul noche. Ideal para confeccionar con elementos metálicos.</v>
          </cell>
          <cell r="G217">
            <v>0</v>
          </cell>
          <cell r="I217" t="str">
            <v>Hombrera</v>
          </cell>
          <cell r="K217" t="str">
            <v>Hombrera,Charretera,Capona,Paleta</v>
          </cell>
          <cell r="L217">
            <v>432</v>
          </cell>
          <cell r="M217" t="str">
            <v>http://rerda.com/img/p/2/9/0/7/2907.jpg</v>
          </cell>
          <cell r="N217">
            <v>9</v>
          </cell>
          <cell r="O217">
            <v>5</v>
          </cell>
          <cell r="P217">
            <v>5</v>
          </cell>
          <cell r="Q217">
            <v>5</v>
          </cell>
          <cell r="R217">
            <v>0.1</v>
          </cell>
          <cell r="S217" t="str">
            <v/>
          </cell>
          <cell r="T217" t="str">
            <v/>
          </cell>
          <cell r="U217" t="str">
            <v/>
          </cell>
          <cell r="V217" t="str">
            <v>Gabardina</v>
          </cell>
          <cell r="W217" t="str">
            <v>Lisa Sin atributos</v>
          </cell>
          <cell r="X217" t="str">
            <v/>
          </cell>
          <cell r="Y217" t="str">
            <v/>
          </cell>
          <cell r="Z217" t="str">
            <v/>
          </cell>
          <cell r="AA217" t="str">
            <v/>
          </cell>
          <cell r="AB217" t="str">
            <v/>
          </cell>
          <cell r="AC217" t="str">
            <v/>
          </cell>
          <cell r="AD217" t="str">
            <v/>
          </cell>
          <cell r="AE217" t="str">
            <v/>
          </cell>
          <cell r="AF217" t="str">
            <v/>
          </cell>
          <cell r="AG217" t="str">
            <v>12.5 x 6.5 cm</v>
          </cell>
          <cell r="AH217" t="str">
            <v/>
          </cell>
          <cell r="AI217" t="str">
            <v/>
          </cell>
          <cell r="AJ217" t="str">
            <v/>
          </cell>
          <cell r="AK217" t="str">
            <v/>
          </cell>
          <cell r="AL217" t="str">
            <v/>
          </cell>
          <cell r="AM217" t="str">
            <v/>
          </cell>
          <cell r="AN217" t="str">
            <v/>
          </cell>
          <cell r="AO217" t="str">
            <v/>
          </cell>
          <cell r="AP217" t="str">
            <v/>
          </cell>
          <cell r="AQ217" t="str">
            <v/>
          </cell>
        </row>
        <row r="218">
          <cell r="A218">
            <v>532</v>
          </cell>
          <cell r="B218">
            <v>8505209</v>
          </cell>
          <cell r="C218" t="str">
            <v>Hombrera Sub Alcaide Penitenciaría</v>
          </cell>
          <cell r="F218" t="str">
            <v>Hombrera (también llamada charretera, capona o paleta) con un sol bordado con hilo dorado sobre base francia. Serreta bordada con hilo dorada en el extremo.</v>
          </cell>
          <cell r="G218">
            <v>0</v>
          </cell>
          <cell r="I218" t="str">
            <v>Hombrera</v>
          </cell>
          <cell r="K218" t="str">
            <v>Penitenciaría,Hombrera,Charretera,Capona,Paleta,Sub Alcaide</v>
          </cell>
          <cell r="L218">
            <v>216</v>
          </cell>
          <cell r="M218" t="str">
            <v>http://rerda.com/img/p/2/3/3/2/2332.jpg,http://rerda.com/img/p/2/3/3/1/2331.jpg</v>
          </cell>
          <cell r="N218">
            <v>6</v>
          </cell>
          <cell r="O218">
            <v>5</v>
          </cell>
          <cell r="P218">
            <v>5</v>
          </cell>
          <cell r="Q218">
            <v>5</v>
          </cell>
          <cell r="R218">
            <v>0.1</v>
          </cell>
          <cell r="S218" t="str">
            <v>Sub Alcaide</v>
          </cell>
          <cell r="T218" t="str">
            <v>Hombrera. Charretera. Capona. Paleta</v>
          </cell>
          <cell r="U218" t="str">
            <v>Penitenciaría</v>
          </cell>
          <cell r="V218" t="str">
            <v>Base de acrílico forrado en gabardina azul noche</v>
          </cell>
          <cell r="W218" t="str">
            <v>1 Sol dorado bordado sobre base francia y serreta</v>
          </cell>
          <cell r="X218" t="str">
            <v>130 mm</v>
          </cell>
          <cell r="Y218" t="str">
            <v>67 mm</v>
          </cell>
          <cell r="Z218" t="str">
            <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row>
        <row r="219">
          <cell r="A219">
            <v>244</v>
          </cell>
          <cell r="B219">
            <v>7703607</v>
          </cell>
          <cell r="C219" t="str">
            <v>Hombrera Suboficial Mayor</v>
          </cell>
          <cell r="F219" t="str">
            <v>Hombrera (también llamada Charretera, Capona o Paleta) en base acrílico y forrada en gabardina azul noche. Bordada en amarillo o con galón amarillo cocido.</v>
          </cell>
          <cell r="G219" t="str">
            <v>Cuenta con una placa de plástico revestida en gabardina color azul noche.</v>
          </cell>
          <cell r="I219" t="str">
            <v>Hombrera</v>
          </cell>
          <cell r="K219" t="str">
            <v>Policía,Mendoza,Suboficial Mayor,Hombrera,Charretera,Capona,Paleta</v>
          </cell>
          <cell r="L219">
            <v>540</v>
          </cell>
          <cell r="M219" t="str">
            <v>http://rerda.com/img/p/1/0/6/8/1068.jpg,http://rerda.com/img/p/1/0/6/7/1067.jpg</v>
          </cell>
          <cell r="N219">
            <v>0</v>
          </cell>
          <cell r="O219">
            <v>5</v>
          </cell>
          <cell r="P219">
            <v>5</v>
          </cell>
          <cell r="Q219">
            <v>5</v>
          </cell>
          <cell r="R219">
            <v>0.1</v>
          </cell>
          <cell r="S219" t="str">
            <v>Suboficial Mayor</v>
          </cell>
          <cell r="T219" t="str">
            <v>Hombrera. Paleta. Charretera. Capona.</v>
          </cell>
          <cell r="U219" t="str">
            <v/>
          </cell>
          <cell r="V219" t="str">
            <v>Base de acrílico forrada en gabardina</v>
          </cell>
          <cell r="W219" t="str">
            <v/>
          </cell>
          <cell r="X219" t="str">
            <v>6.5 cm</v>
          </cell>
          <cell r="Y219" t="str">
            <v>12.5 cm</v>
          </cell>
          <cell r="Z219" t="str">
            <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row>
        <row r="220">
          <cell r="A220">
            <v>530</v>
          </cell>
          <cell r="B220">
            <v>7703050</v>
          </cell>
          <cell r="C220" t="str">
            <v>Hombrera un Sol Sub Adjutor Penitenciaría</v>
          </cell>
          <cell r="F220" t="str">
            <v>Hombrera (también llamada Capona, Charretera o Paleta) bordada con un sol plateado sobre base celeste."</v>
          </cell>
          <cell r="G220">
            <v>0</v>
          </cell>
          <cell r="I220" t="str">
            <v>Hombrera</v>
          </cell>
          <cell r="K220" t="str">
            <v>Hombrera,Charretera,Capona,Paleta,1 Sol,Subadjutor,Sub Adjutor</v>
          </cell>
          <cell r="L220">
            <v>702</v>
          </cell>
          <cell r="M220" t="str">
            <v>http://rerda.com/img/p/2/3/2/8/2328.jpg</v>
          </cell>
          <cell r="N220">
            <v>0</v>
          </cell>
          <cell r="O220">
            <v>5</v>
          </cell>
          <cell r="P220">
            <v>5</v>
          </cell>
          <cell r="Q220">
            <v>5</v>
          </cell>
          <cell r="R220">
            <v>0.1</v>
          </cell>
          <cell r="S220" t="str">
            <v>Sub Adjutor</v>
          </cell>
          <cell r="T220" t="str">
            <v>Hombrera. charretera. capona. paleta</v>
          </cell>
          <cell r="U220" t="str">
            <v>Penitenciaría</v>
          </cell>
          <cell r="V220" t="str">
            <v>Confeccionada en placa de plástico revestida con gabardina color azul noche</v>
          </cell>
          <cell r="W220" t="str">
            <v>1 Sol plateado sobre base celeste</v>
          </cell>
          <cell r="X220" t="str">
            <v>128 mm</v>
          </cell>
          <cell r="Y220" t="str">
            <v>65 mm</v>
          </cell>
          <cell r="Z220" t="str">
            <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row>
        <row r="221">
          <cell r="A221">
            <v>573</v>
          </cell>
          <cell r="B221">
            <v>7703601</v>
          </cell>
          <cell r="C221" t="str">
            <v>Hombrera, Charretera, Paleta, Capona Cabo</v>
          </cell>
          <cell r="F221" t="str">
            <v xml:space="preserve">Hombrera, charretera, paleta o capona Policial para Cabo. Placa de plástico forrada en gabardina azul noche. Emblema amarillo y cocido; tipo galón. </v>
          </cell>
          <cell r="G221">
            <v>0</v>
          </cell>
          <cell r="I221" t="str">
            <v>Hombrera</v>
          </cell>
          <cell r="K221" t="str">
            <v>Hombrera,Charretera,Capona,Paleta,Cabo</v>
          </cell>
          <cell r="L221">
            <v>540</v>
          </cell>
          <cell r="M221" t="str">
            <v>http://rerda.com/img/p/2/5/6/5/2565.jpg</v>
          </cell>
          <cell r="N221">
            <v>22</v>
          </cell>
          <cell r="O221">
            <v>5</v>
          </cell>
          <cell r="P221">
            <v>5</v>
          </cell>
          <cell r="Q221">
            <v>5</v>
          </cell>
          <cell r="R221">
            <v>0.1</v>
          </cell>
          <cell r="S221" t="str">
            <v>Cabo</v>
          </cell>
          <cell r="T221" t="str">
            <v>Charretera. Capona o Paleta</v>
          </cell>
          <cell r="U221" t="str">
            <v/>
          </cell>
          <cell r="V221" t="str">
            <v>Gabardina</v>
          </cell>
          <cell r="W221" t="str">
            <v/>
          </cell>
          <cell r="X221" t="str">
            <v>12.5 cm</v>
          </cell>
          <cell r="Y221" t="str">
            <v>6.5 cm</v>
          </cell>
          <cell r="Z221" t="str">
            <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row>
        <row r="222">
          <cell r="A222">
            <v>587</v>
          </cell>
          <cell r="B222">
            <v>7700200</v>
          </cell>
          <cell r="C222" t="str">
            <v>Insignia Jerarquía Suboficial de Cabo para camisa</v>
          </cell>
          <cell r="F222" t="str">
            <v>Jerarquía de gabardina azul noche y con galón de color amarillo. Viene en par, para usar cosida o con abrojo en las camisas para el uniforme de salida.</v>
          </cell>
          <cell r="G222">
            <v>0</v>
          </cell>
          <cell r="I222" t="str">
            <v>Insignia</v>
          </cell>
          <cell r="K222" t="str">
            <v>Insignia,Jerarquía,Cabo</v>
          </cell>
          <cell r="L222">
            <v>378</v>
          </cell>
          <cell r="M222" t="str">
            <v>http://rerda.com/img/p/2/6/7/7/2677.jpg</v>
          </cell>
          <cell r="N222">
            <v>2</v>
          </cell>
          <cell r="O222">
            <v>5</v>
          </cell>
          <cell r="P222">
            <v>5</v>
          </cell>
          <cell r="Q222">
            <v>5</v>
          </cell>
          <cell r="R222">
            <v>0.1</v>
          </cell>
          <cell r="S222" t="str">
            <v>Cabo</v>
          </cell>
          <cell r="T222" t="str">
            <v/>
          </cell>
          <cell r="U222" t="str">
            <v/>
          </cell>
          <cell r="V222" t="str">
            <v>Gabardina</v>
          </cell>
          <cell r="W222" t="str">
            <v>Para brazo</v>
          </cell>
          <cell r="X222" t="str">
            <v/>
          </cell>
          <cell r="Y222" t="str">
            <v/>
          </cell>
          <cell r="Z222" t="str">
            <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row>
        <row r="223">
          <cell r="A223">
            <v>207</v>
          </cell>
          <cell r="B223">
            <v>8505160</v>
          </cell>
          <cell r="C223" t="str">
            <v>Insignia Oficial Ayudante</v>
          </cell>
          <cell r="F223" t="str">
            <v xml:space="preserve">Insignia pectoral de 1 (un) Rombo Chico. Jerarquía: Oficial Ayudante. </v>
          </cell>
          <cell r="G223">
            <v>0</v>
          </cell>
          <cell r="I223" t="str">
            <v>Insignia</v>
          </cell>
          <cell r="K223" t="str">
            <v>Policía,1 Rombo,Mendoza,Oficial Ayudante</v>
          </cell>
          <cell r="L223">
            <v>216</v>
          </cell>
          <cell r="M223" t="str">
            <v>http://rerda.com/img/p/9/9/5/995.jpg</v>
          </cell>
          <cell r="N223">
            <v>133</v>
          </cell>
          <cell r="O223">
            <v>5</v>
          </cell>
          <cell r="P223">
            <v>5</v>
          </cell>
          <cell r="Q223">
            <v>5</v>
          </cell>
          <cell r="R223">
            <v>0.1</v>
          </cell>
          <cell r="S223" t="str">
            <v>Oficial Ayudante</v>
          </cell>
          <cell r="T223" t="str">
            <v/>
          </cell>
          <cell r="U223" t="str">
            <v>Policía de Mendoza</v>
          </cell>
          <cell r="V223" t="str">
            <v>Bordado Dorado</v>
          </cell>
          <cell r="W223" t="str">
            <v>Pectoral</v>
          </cell>
          <cell r="X223" t="str">
            <v>3.7 cm</v>
          </cell>
          <cell r="Y223" t="str">
            <v>6.7 cm</v>
          </cell>
          <cell r="Z223" t="str">
            <v>0.2 cm</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row>
        <row r="224">
          <cell r="A224">
            <v>208</v>
          </cell>
          <cell r="B224">
            <v>8505233</v>
          </cell>
          <cell r="C224" t="str">
            <v>Insignia Oficial Sub Inspector</v>
          </cell>
          <cell r="F224" t="str">
            <v xml:space="preserve">Insignia pectoral con dos (2) rombos bordados chicos. Jerarquía: Oficial Sub Inspector. Fondo azul imperial. Un rombo dorado y el otro plateado. </v>
          </cell>
          <cell r="G224">
            <v>0</v>
          </cell>
          <cell r="I224" t="str">
            <v>Insignias</v>
          </cell>
          <cell r="K224" t="str">
            <v>Policía,Mendoza,2 Rombos,Oficial Sub Inspector,Sub Inspector</v>
          </cell>
          <cell r="L224">
            <v>216</v>
          </cell>
          <cell r="M224" t="str">
            <v>http://rerda.com/img/p/9/9/7/997.jpg</v>
          </cell>
          <cell r="N224">
            <v>23</v>
          </cell>
          <cell r="O224">
            <v>5</v>
          </cell>
          <cell r="P224">
            <v>5</v>
          </cell>
          <cell r="Q224">
            <v>5</v>
          </cell>
          <cell r="R224">
            <v>0.1</v>
          </cell>
          <cell r="S224" t="str">
            <v>Oficial Sub Inspector</v>
          </cell>
          <cell r="T224" t="str">
            <v>Insignia pectoral</v>
          </cell>
          <cell r="U224" t="str">
            <v/>
          </cell>
          <cell r="V224" t="str">
            <v>Bordado dorado y plateado</v>
          </cell>
          <cell r="W224" t="str">
            <v>Pectoral</v>
          </cell>
          <cell r="X224" t="str">
            <v>4 cm</v>
          </cell>
          <cell r="Y224" t="str">
            <v>6.8 cm</v>
          </cell>
          <cell r="Z224" t="str">
            <v>0.2 cm</v>
          </cell>
          <cell r="AA224" t="str">
            <v/>
          </cell>
          <cell r="AB224" t="str">
            <v/>
          </cell>
          <cell r="AC224" t="str">
            <v/>
          </cell>
          <cell r="AD224" t="str">
            <v/>
          </cell>
          <cell r="AE224" t="str">
            <v/>
          </cell>
          <cell r="AF224" t="str">
            <v/>
          </cell>
          <cell r="AG224" t="str">
            <v/>
          </cell>
          <cell r="AH224" t="str">
            <v/>
          </cell>
          <cell r="AI224" t="str">
            <v/>
          </cell>
          <cell r="AJ224" t="str">
            <v/>
          </cell>
          <cell r="AK224" t="str">
            <v/>
          </cell>
          <cell r="AL224" t="str">
            <v/>
          </cell>
          <cell r="AM224" t="str">
            <v/>
          </cell>
          <cell r="AN224" t="str">
            <v/>
          </cell>
          <cell r="AO224" t="str">
            <v/>
          </cell>
          <cell r="AP224" t="str">
            <v/>
          </cell>
          <cell r="AQ224" t="str">
            <v/>
          </cell>
        </row>
        <row r="225">
          <cell r="A225">
            <v>209</v>
          </cell>
          <cell r="B225">
            <v>8505159</v>
          </cell>
          <cell r="C225" t="str">
            <v>Insignia Oficial Subayudante</v>
          </cell>
          <cell r="F225" t="str">
            <v xml:space="preserve">Insignia pectoral 1 Rombo. Jerarquía: Oficial Subayudante. </v>
          </cell>
          <cell r="G225">
            <v>0</v>
          </cell>
          <cell r="I225" t="str">
            <v>Insignia</v>
          </cell>
          <cell r="K225" t="str">
            <v>Policía,1 Rombo,Mendoza,Oficial Subayudante</v>
          </cell>
          <cell r="L225">
            <v>216</v>
          </cell>
          <cell r="M225" t="str">
            <v>http://rerda.com/img/p/9/9/8/998.jpg</v>
          </cell>
          <cell r="N225">
            <v>320</v>
          </cell>
          <cell r="O225">
            <v>5</v>
          </cell>
          <cell r="P225">
            <v>5</v>
          </cell>
          <cell r="Q225">
            <v>5</v>
          </cell>
          <cell r="R225">
            <v>0.1</v>
          </cell>
          <cell r="S225" t="str">
            <v>Oficial Subayudante</v>
          </cell>
          <cell r="T225" t="str">
            <v/>
          </cell>
          <cell r="U225" t="str">
            <v>Policía de Mendoza</v>
          </cell>
          <cell r="V225" t="str">
            <v>Bordado Plateado</v>
          </cell>
          <cell r="W225" t="str">
            <v>Pectoral</v>
          </cell>
          <cell r="X225" t="str">
            <v>3.7 cm</v>
          </cell>
          <cell r="Y225" t="str">
            <v>7 cm</v>
          </cell>
          <cell r="Z225" t="str">
            <v>0.2 cm</v>
          </cell>
          <cell r="AA225" t="str">
            <v/>
          </cell>
          <cell r="AB225" t="str">
            <v/>
          </cell>
          <cell r="AC225" t="str">
            <v/>
          </cell>
          <cell r="AD225" t="str">
            <v/>
          </cell>
          <cell r="AE225" t="str">
            <v/>
          </cell>
          <cell r="AF225" t="str">
            <v/>
          </cell>
          <cell r="AG225" t="str">
            <v/>
          </cell>
          <cell r="AH225" t="str">
            <v/>
          </cell>
          <cell r="AI225" t="str">
            <v/>
          </cell>
          <cell r="AJ225" t="str">
            <v/>
          </cell>
          <cell r="AK225" t="str">
            <v/>
          </cell>
          <cell r="AL225" t="str">
            <v/>
          </cell>
          <cell r="AM225" t="str">
            <v/>
          </cell>
          <cell r="AN225" t="str">
            <v/>
          </cell>
          <cell r="AO225" t="str">
            <v/>
          </cell>
          <cell r="AP225" t="str">
            <v/>
          </cell>
          <cell r="AQ225" t="str">
            <v/>
          </cell>
        </row>
        <row r="226">
          <cell r="A226">
            <v>199</v>
          </cell>
          <cell r="B226">
            <v>8505705</v>
          </cell>
          <cell r="C226" t="str">
            <v>Insignia Sargento Ayudante</v>
          </cell>
          <cell r="F226" t="str">
            <v>Insignia pectoral Bordado para Sargento Ayudante de la Policía Rural de Mendoza.</v>
          </cell>
          <cell r="G226">
            <v>0</v>
          </cell>
          <cell r="I226" t="str">
            <v>Insignia</v>
          </cell>
          <cell r="K226" t="str">
            <v>Rural,Policía Rural,Sargento Ayudante</v>
          </cell>
          <cell r="L226">
            <v>215.74</v>
          </cell>
          <cell r="M226" t="str">
            <v>http://rerda.com/img/p/9/8/7/987.jpg</v>
          </cell>
          <cell r="N226">
            <v>0</v>
          </cell>
          <cell r="O226">
            <v>5</v>
          </cell>
          <cell r="P226">
            <v>5</v>
          </cell>
          <cell r="Q226">
            <v>5</v>
          </cell>
          <cell r="R226">
            <v>0.1</v>
          </cell>
          <cell r="S226" t="str">
            <v>Sargento Ayudante</v>
          </cell>
          <cell r="T226" t="str">
            <v/>
          </cell>
          <cell r="U226" t="str">
            <v>Policía Rural de Mendoza</v>
          </cell>
          <cell r="V226" t="str">
            <v>Bordado</v>
          </cell>
          <cell r="W226" t="str">
            <v>Pectoral</v>
          </cell>
          <cell r="X226" t="str">
            <v>4.3 cm</v>
          </cell>
          <cell r="Y226" t="str">
            <v>8.2 cm</v>
          </cell>
          <cell r="Z226" t="str">
            <v>0.2 cm</v>
          </cell>
          <cell r="AA226" t="str">
            <v/>
          </cell>
          <cell r="AB226" t="str">
            <v/>
          </cell>
          <cell r="AC226" t="str">
            <v/>
          </cell>
          <cell r="AD226" t="str">
            <v/>
          </cell>
          <cell r="AE226" t="str">
            <v/>
          </cell>
          <cell r="AF226" t="str">
            <v/>
          </cell>
          <cell r="AG226" t="str">
            <v/>
          </cell>
          <cell r="AH226" t="str">
            <v/>
          </cell>
          <cell r="AI226" t="str">
            <v/>
          </cell>
          <cell r="AJ226" t="str">
            <v/>
          </cell>
          <cell r="AK226" t="str">
            <v/>
          </cell>
          <cell r="AL226" t="str">
            <v/>
          </cell>
          <cell r="AM226" t="str">
            <v/>
          </cell>
          <cell r="AN226" t="str">
            <v/>
          </cell>
          <cell r="AO226" t="str">
            <v/>
          </cell>
          <cell r="AP226" t="str">
            <v/>
          </cell>
          <cell r="AQ226" t="str">
            <v/>
          </cell>
        </row>
        <row r="227">
          <cell r="A227">
            <v>827</v>
          </cell>
          <cell r="B227">
            <v>8505205</v>
          </cell>
          <cell r="C227" t="str">
            <v>Insignia Sub Adjutor Penitenciaría</v>
          </cell>
          <cell r="F227" t="str">
            <v>Insignias pectorales para los oficiales penitenciarios.  Oficial Subadjutor : un sol blanco base celeste.</v>
          </cell>
          <cell r="G227">
            <v>0</v>
          </cell>
          <cell r="I227" t="str">
            <v>Insignia</v>
          </cell>
          <cell r="K227" t="str">
            <v>Penitenciaría,Oficial,Subadjutor</v>
          </cell>
          <cell r="L227">
            <v>270</v>
          </cell>
          <cell r="M227" t="str">
            <v>http://rerda.com/img/p/4/0/0/7/4007.jpg</v>
          </cell>
          <cell r="N227">
            <v>30</v>
          </cell>
          <cell r="O227">
            <v>5</v>
          </cell>
          <cell r="P227">
            <v>5</v>
          </cell>
          <cell r="Q227">
            <v>5</v>
          </cell>
          <cell r="R227">
            <v>0.1</v>
          </cell>
          <cell r="S227" t="str">
            <v>Subadjutor</v>
          </cell>
          <cell r="T227" t="str">
            <v/>
          </cell>
          <cell r="U227" t="str">
            <v>Penitenciaría</v>
          </cell>
          <cell r="V227" t="str">
            <v/>
          </cell>
          <cell r="W227" t="str">
            <v>Bordado</v>
          </cell>
          <cell r="X227" t="str">
            <v>5 cm</v>
          </cell>
          <cell r="Y227" t="str">
            <v>8 cm</v>
          </cell>
          <cell r="Z227" t="str">
            <v/>
          </cell>
          <cell r="AA227" t="str">
            <v/>
          </cell>
          <cell r="AB227" t="str">
            <v/>
          </cell>
          <cell r="AC227" t="str">
            <v/>
          </cell>
          <cell r="AD227" t="str">
            <v/>
          </cell>
          <cell r="AE227" t="str">
            <v/>
          </cell>
          <cell r="AF227" t="str">
            <v/>
          </cell>
          <cell r="AG227" t="str">
            <v/>
          </cell>
          <cell r="AH227" t="str">
            <v/>
          </cell>
          <cell r="AI227" t="str">
            <v/>
          </cell>
          <cell r="AJ227" t="str">
            <v/>
          </cell>
          <cell r="AK227" t="str">
            <v/>
          </cell>
          <cell r="AL227" t="str">
            <v/>
          </cell>
          <cell r="AM227" t="str">
            <v/>
          </cell>
          <cell r="AN227" t="str">
            <v/>
          </cell>
          <cell r="AO227" t="str">
            <v/>
          </cell>
          <cell r="AP227" t="str">
            <v/>
          </cell>
          <cell r="AQ227" t="str">
            <v/>
          </cell>
        </row>
        <row r="228">
          <cell r="A228">
            <v>468</v>
          </cell>
          <cell r="B228">
            <v>8505209</v>
          </cell>
          <cell r="C228" t="str">
            <v>Insignia Sub Alcaide Penitenciaría</v>
          </cell>
          <cell r="F228" t="str">
            <v>Insignias pectorales para los oficiales penitenciarios.  Oficial Subalcaide : un sol dorado fondo azul con serreta dorada superior.</v>
          </cell>
          <cell r="G228">
            <v>0</v>
          </cell>
          <cell r="I228" t="str">
            <v>Insignia</v>
          </cell>
          <cell r="K228" t="str">
            <v>Penitenciaría,Oficial,Sub Alcaide</v>
          </cell>
          <cell r="L228">
            <v>216</v>
          </cell>
          <cell r="M228" t="str">
            <v>http://rerda.com/img/p/4/4/9/4/4494.jpg</v>
          </cell>
          <cell r="N228">
            <v>6</v>
          </cell>
          <cell r="O228">
            <v>5</v>
          </cell>
          <cell r="P228">
            <v>5</v>
          </cell>
          <cell r="Q228">
            <v>5</v>
          </cell>
          <cell r="R228">
            <v>0.1</v>
          </cell>
          <cell r="S228" t="str">
            <v>Sub Alcaide</v>
          </cell>
          <cell r="T228" t="str">
            <v/>
          </cell>
          <cell r="U228" t="str">
            <v>Penitenciaría</v>
          </cell>
          <cell r="V228" t="str">
            <v/>
          </cell>
          <cell r="W228" t="str">
            <v>Bordado</v>
          </cell>
          <cell r="X228" t="str">
            <v>5 cm</v>
          </cell>
          <cell r="Y228" t="str">
            <v/>
          </cell>
          <cell r="Z228" t="str">
            <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row>
        <row r="229">
          <cell r="A229">
            <v>90</v>
          </cell>
          <cell r="B229">
            <v>8505706</v>
          </cell>
          <cell r="C229" t="str">
            <v>Insignia Sub Oficial Principal</v>
          </cell>
          <cell r="F229" t="str">
            <v>Insignia de Sub Oficial Principal con ojal.</v>
          </cell>
          <cell r="G229">
            <v>0</v>
          </cell>
          <cell r="I229" t="str">
            <v>Insignia</v>
          </cell>
          <cell r="K229">
            <v>0</v>
          </cell>
          <cell r="L229">
            <v>215.74</v>
          </cell>
          <cell r="M229" t="str">
            <v>http://rerda.com/img/p/5/5/3/553.jpg</v>
          </cell>
          <cell r="N229">
            <v>3</v>
          </cell>
          <cell r="O229">
            <v>5</v>
          </cell>
          <cell r="P229">
            <v>5</v>
          </cell>
          <cell r="Q229">
            <v>5</v>
          </cell>
          <cell r="R229">
            <v>0.1</v>
          </cell>
          <cell r="S229" t="str">
            <v>Sub Oficial Principal</v>
          </cell>
          <cell r="T229" t="str">
            <v/>
          </cell>
          <cell r="U229" t="str">
            <v/>
          </cell>
          <cell r="V229" t="str">
            <v>Bordado</v>
          </cell>
          <cell r="W229" t="str">
            <v>Insignia</v>
          </cell>
          <cell r="X229" t="str">
            <v>4.5 cm</v>
          </cell>
          <cell r="Y229" t="str">
            <v>8.2 cm</v>
          </cell>
          <cell r="Z229" t="str">
            <v>0.2 cm</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row>
        <row r="230">
          <cell r="A230">
            <v>839</v>
          </cell>
          <cell r="B230">
            <v>8505604</v>
          </cell>
          <cell r="C230" t="str">
            <v>Insignia Suboficial Auxiliar Penitenciaría</v>
          </cell>
          <cell r="F230" t="str">
            <v>Insignia pectoral bordada para Suboficial Auxiliar del servicio penitenciario.</v>
          </cell>
          <cell r="G230">
            <v>0</v>
          </cell>
          <cell r="I230" t="str">
            <v>Insignia</v>
          </cell>
          <cell r="K230" t="str">
            <v>Penitenciaría,Bordado,Suboficiales,Suboficial Auxiliar</v>
          </cell>
          <cell r="L230">
            <v>216</v>
          </cell>
          <cell r="M230" t="str">
            <v>http://rerda.com/img/p/4/0/1/8/4018.jpg</v>
          </cell>
          <cell r="N230">
            <v>41</v>
          </cell>
          <cell r="O230">
            <v>5</v>
          </cell>
          <cell r="P230">
            <v>5</v>
          </cell>
          <cell r="Q230">
            <v>5</v>
          </cell>
          <cell r="R230">
            <v>0.1</v>
          </cell>
          <cell r="S230" t="str">
            <v>Suboficial Auxiliar</v>
          </cell>
          <cell r="T230" t="str">
            <v/>
          </cell>
          <cell r="U230" t="str">
            <v>Penitenciaría</v>
          </cell>
          <cell r="V230" t="str">
            <v>Bordado</v>
          </cell>
          <cell r="W230" t="str">
            <v>Insignia Pectoral</v>
          </cell>
          <cell r="X230" t="str">
            <v/>
          </cell>
          <cell r="Y230" t="str">
            <v>8.5 cm</v>
          </cell>
          <cell r="Z230" t="str">
            <v/>
          </cell>
          <cell r="AA230" t="str">
            <v/>
          </cell>
          <cell r="AB230" t="str">
            <v/>
          </cell>
          <cell r="AC230" t="str">
            <v/>
          </cell>
          <cell r="AD230" t="str">
            <v/>
          </cell>
          <cell r="AE230" t="str">
            <v/>
          </cell>
          <cell r="AF230" t="str">
            <v/>
          </cell>
          <cell r="AG230" t="str">
            <v/>
          </cell>
          <cell r="AH230" t="str">
            <v/>
          </cell>
          <cell r="AI230" t="str">
            <v/>
          </cell>
          <cell r="AJ230" t="str">
            <v/>
          </cell>
          <cell r="AK230" t="str">
            <v/>
          </cell>
          <cell r="AL230" t="str">
            <v/>
          </cell>
          <cell r="AM230" t="str">
            <v/>
          </cell>
          <cell r="AN230" t="str">
            <v/>
          </cell>
          <cell r="AO230" t="str">
            <v/>
          </cell>
          <cell r="AP230" t="str">
            <v/>
          </cell>
          <cell r="AQ230" t="str">
            <v/>
          </cell>
        </row>
        <row r="231">
          <cell r="A231">
            <v>838</v>
          </cell>
          <cell r="B231">
            <v>8505603</v>
          </cell>
          <cell r="C231" t="str">
            <v>Insignia Suboficial Ayudante Penitenciaría</v>
          </cell>
          <cell r="F231" t="str">
            <v>Insignia pectoral bordada para Suboficial Ayudante del servicio penitenciario.</v>
          </cell>
          <cell r="G231">
            <v>0</v>
          </cell>
          <cell r="I231" t="str">
            <v>Insignia</v>
          </cell>
          <cell r="K231" t="str">
            <v>Penitenciaría,Bordado,Suboficiales,Suboficial,Suboficial Ayudante</v>
          </cell>
          <cell r="L231">
            <v>216</v>
          </cell>
          <cell r="M231" t="str">
            <v>http://rerda.com/img/p/4/0/1/7/4017.jpg</v>
          </cell>
          <cell r="N231">
            <v>56</v>
          </cell>
          <cell r="O231">
            <v>5</v>
          </cell>
          <cell r="P231">
            <v>5</v>
          </cell>
          <cell r="Q231">
            <v>5</v>
          </cell>
          <cell r="R231">
            <v>0.1</v>
          </cell>
          <cell r="S231" t="str">
            <v>Suboficial Ayudante</v>
          </cell>
          <cell r="T231" t="str">
            <v/>
          </cell>
          <cell r="U231" t="str">
            <v>Penitenciaría</v>
          </cell>
          <cell r="V231" t="str">
            <v>Bordado</v>
          </cell>
          <cell r="W231" t="str">
            <v>Insignia Pectoral</v>
          </cell>
          <cell r="X231" t="str">
            <v/>
          </cell>
          <cell r="Y231" t="str">
            <v>8.5 cm</v>
          </cell>
          <cell r="Z231" t="str">
            <v/>
          </cell>
          <cell r="AA231" t="str">
            <v/>
          </cell>
          <cell r="AB231" t="str">
            <v/>
          </cell>
          <cell r="AC231" t="str">
            <v/>
          </cell>
          <cell r="AD231" t="str">
            <v/>
          </cell>
          <cell r="AE231" t="str">
            <v/>
          </cell>
          <cell r="AF231" t="str">
            <v/>
          </cell>
          <cell r="AG231" t="str">
            <v/>
          </cell>
          <cell r="AH231" t="str">
            <v/>
          </cell>
          <cell r="AI231" t="str">
            <v/>
          </cell>
          <cell r="AJ231" t="str">
            <v/>
          </cell>
          <cell r="AK231" t="str">
            <v/>
          </cell>
          <cell r="AL231" t="str">
            <v/>
          </cell>
          <cell r="AM231" t="str">
            <v/>
          </cell>
          <cell r="AN231" t="str">
            <v/>
          </cell>
          <cell r="AO231" t="str">
            <v/>
          </cell>
          <cell r="AP231" t="str">
            <v/>
          </cell>
          <cell r="AQ231" t="str">
            <v/>
          </cell>
        </row>
        <row r="232">
          <cell r="A232">
            <v>866</v>
          </cell>
          <cell r="B232">
            <v>7700451</v>
          </cell>
          <cell r="C232" t="str">
            <v>Insignia Suboficial Cabo 1º B.V.</v>
          </cell>
          <cell r="F232" t="str">
            <v>Insignia pectoral para suboficial Cabo Primero. Gris oscuro sobre fondo negro.  Baja visibilidad.</v>
          </cell>
          <cell r="G232">
            <v>0</v>
          </cell>
          <cell r="I232" t="str">
            <v>Insignia</v>
          </cell>
          <cell r="K232" t="str">
            <v>Insignia,Suboficiales,Pectoral,Cabo Primero</v>
          </cell>
          <cell r="L232">
            <v>216</v>
          </cell>
          <cell r="M232" t="str">
            <v>http://rerda.com/img/p/4/1/1/2/4112.jpg</v>
          </cell>
          <cell r="N232">
            <v>39</v>
          </cell>
          <cell r="O232">
            <v>5</v>
          </cell>
          <cell r="P232">
            <v>5</v>
          </cell>
          <cell r="Q232">
            <v>5</v>
          </cell>
          <cell r="R232">
            <v>0.1</v>
          </cell>
          <cell r="S232" t="str">
            <v>Cabo 1º</v>
          </cell>
          <cell r="T232" t="str">
            <v/>
          </cell>
          <cell r="U232" t="str">
            <v>Policía</v>
          </cell>
          <cell r="V232" t="str">
            <v/>
          </cell>
          <cell r="W232" t="str">
            <v>Baja Visibilidad</v>
          </cell>
          <cell r="X232" t="str">
            <v>5.5 cm</v>
          </cell>
          <cell r="Y232" t="str">
            <v>8 cm</v>
          </cell>
          <cell r="Z232" t="str">
            <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row>
        <row r="233">
          <cell r="A233">
            <v>867</v>
          </cell>
          <cell r="B233">
            <v>7700450</v>
          </cell>
          <cell r="C233" t="str">
            <v>Insignia Suboficial Cabo B.V.</v>
          </cell>
          <cell r="F233" t="str">
            <v>Insignia pectoral para suboficial Cabo. Gris oscuro sobre fondo negro.  Baja visibilidad.</v>
          </cell>
          <cell r="G233">
            <v>0</v>
          </cell>
          <cell r="I233" t="str">
            <v>Insignia</v>
          </cell>
          <cell r="K233" t="str">
            <v>Insignia,Suboficiales,Pectoral,Cabo</v>
          </cell>
          <cell r="L233">
            <v>216</v>
          </cell>
          <cell r="M233" t="str">
            <v>http://rerda.com/img/p/4/1/1/3/4113.jpg</v>
          </cell>
          <cell r="N233">
            <v>24</v>
          </cell>
          <cell r="O233">
            <v>5</v>
          </cell>
          <cell r="P233">
            <v>5</v>
          </cell>
          <cell r="Q233">
            <v>5</v>
          </cell>
          <cell r="R233">
            <v>0.1</v>
          </cell>
          <cell r="S233" t="str">
            <v>Cabo</v>
          </cell>
          <cell r="T233" t="str">
            <v/>
          </cell>
          <cell r="U233" t="str">
            <v>Policía</v>
          </cell>
          <cell r="V233" t="str">
            <v/>
          </cell>
          <cell r="W233" t="str">
            <v>Baja Visibilidad</v>
          </cell>
          <cell r="X233" t="str">
            <v>5.5 cm</v>
          </cell>
          <cell r="Y233" t="str">
            <v>8 cm</v>
          </cell>
          <cell r="Z233" t="str">
            <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row>
        <row r="234">
          <cell r="A234">
            <v>852</v>
          </cell>
          <cell r="B234">
            <v>7700100</v>
          </cell>
          <cell r="C234" t="str">
            <v>Insignia Suboficial Cabo con Galón</v>
          </cell>
          <cell r="F234" t="str">
            <v>Insignia/jerarquía pectoral para suboficial Cabo. Con galón dorado, cocida sobre fondo azul.</v>
          </cell>
          <cell r="G234">
            <v>0</v>
          </cell>
          <cell r="I234" t="str">
            <v>Insignia</v>
          </cell>
          <cell r="K234" t="str">
            <v>Insignia,Suboficiales,Pectoral,Cabo,Galón</v>
          </cell>
          <cell r="L234">
            <v>323.99</v>
          </cell>
          <cell r="M234" t="str">
            <v>http://rerda.com/img/p/4/0/8/6/4086.jpg</v>
          </cell>
          <cell r="N234">
            <v>20</v>
          </cell>
          <cell r="O234">
            <v>5</v>
          </cell>
          <cell r="P234">
            <v>5</v>
          </cell>
          <cell r="Q234">
            <v>5</v>
          </cell>
          <cell r="R234">
            <v>0.1</v>
          </cell>
          <cell r="S234" t="str">
            <v>Suboficial Cabo</v>
          </cell>
          <cell r="T234" t="str">
            <v/>
          </cell>
          <cell r="U234" t="str">
            <v>Policía</v>
          </cell>
          <cell r="V234" t="str">
            <v/>
          </cell>
          <cell r="W234" t="str">
            <v>Galón</v>
          </cell>
          <cell r="X234" t="str">
            <v/>
          </cell>
          <cell r="Y234" t="str">
            <v>8.8 cm</v>
          </cell>
          <cell r="Z234" t="str">
            <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row>
        <row r="235">
          <cell r="A235">
            <v>853</v>
          </cell>
          <cell r="B235">
            <v>7700101</v>
          </cell>
          <cell r="C235" t="str">
            <v>Insignia Suboficial Cabo Primero con Galón</v>
          </cell>
          <cell r="F235" t="str">
            <v>Insignia/jerarquía pectoral para suboficial Cabo Primero. Con galón dorado, cocida sobre fondo azul.</v>
          </cell>
          <cell r="G235">
            <v>0</v>
          </cell>
          <cell r="I235" t="str">
            <v>Insignia</v>
          </cell>
          <cell r="K235" t="str">
            <v>Cabo 1º,Insignia,Suboficiales,Pectoral,Galón</v>
          </cell>
          <cell r="L235">
            <v>323.99</v>
          </cell>
          <cell r="M235" t="str">
            <v>http://rerda.com/img/p/4/0/8/7/4087.jpg</v>
          </cell>
          <cell r="N235">
            <v>56</v>
          </cell>
          <cell r="O235">
            <v>5</v>
          </cell>
          <cell r="P235">
            <v>5</v>
          </cell>
          <cell r="Q235">
            <v>5</v>
          </cell>
          <cell r="R235">
            <v>0.1</v>
          </cell>
          <cell r="S235" t="str">
            <v>Suboficial Cabo 1º</v>
          </cell>
          <cell r="T235" t="str">
            <v/>
          </cell>
          <cell r="U235" t="str">
            <v>Policía</v>
          </cell>
          <cell r="V235" t="str">
            <v/>
          </cell>
          <cell r="W235" t="str">
            <v>Galón</v>
          </cell>
          <cell r="X235" t="str">
            <v/>
          </cell>
          <cell r="Y235" t="str">
            <v>8.8 cm</v>
          </cell>
          <cell r="Z235" t="str">
            <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row>
        <row r="236">
          <cell r="A236">
            <v>840</v>
          </cell>
          <cell r="B236">
            <v>8505605</v>
          </cell>
          <cell r="C236" t="str">
            <v>Insignia Suboficial de Primera Penitenciaría</v>
          </cell>
          <cell r="F236" t="str">
            <v>Insignia pectoral bordada para Suboficial de Primera del servicio penitenciario.</v>
          </cell>
          <cell r="G236">
            <v>0</v>
          </cell>
          <cell r="I236" t="str">
            <v>Insignia</v>
          </cell>
          <cell r="K236" t="str">
            <v>Penitenciaría,Bordado,Suboficiales,Suboficial de Primera</v>
          </cell>
          <cell r="L236">
            <v>216</v>
          </cell>
          <cell r="M236" t="str">
            <v>http://rerda.com/img/p/4/0/1/9/4019.jpg</v>
          </cell>
          <cell r="N236">
            <v>40</v>
          </cell>
          <cell r="O236">
            <v>5</v>
          </cell>
          <cell r="P236">
            <v>5</v>
          </cell>
          <cell r="Q236">
            <v>5</v>
          </cell>
          <cell r="R236">
            <v>0.1</v>
          </cell>
          <cell r="S236" t="str">
            <v>Suboficial de 1ª.</v>
          </cell>
          <cell r="T236" t="str">
            <v/>
          </cell>
          <cell r="U236" t="str">
            <v>Penitenciaría</v>
          </cell>
          <cell r="V236" t="str">
            <v>Bordado</v>
          </cell>
          <cell r="W236" t="str">
            <v>Insignia Pectoral</v>
          </cell>
          <cell r="X236" t="str">
            <v/>
          </cell>
          <cell r="Y236" t="str">
            <v>8.5 cm</v>
          </cell>
          <cell r="Z236" t="str">
            <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row>
        <row r="237">
          <cell r="A237">
            <v>187</v>
          </cell>
          <cell r="B237">
            <v>8505707</v>
          </cell>
          <cell r="C237" t="str">
            <v>Insignia Suboficial Mayor Azul y Amarillo</v>
          </cell>
          <cell r="F237" t="str">
            <v>Insignia bordada con ojal. Fondo azul noche y bordado amarillo.</v>
          </cell>
          <cell r="G237">
            <v>0</v>
          </cell>
          <cell r="I237" t="str">
            <v>Insignia</v>
          </cell>
          <cell r="K237" t="str">
            <v>Suboficial Mayor</v>
          </cell>
          <cell r="L237">
            <v>215.74</v>
          </cell>
          <cell r="M237" t="str">
            <v>http://rerda.com/img/p/8/7/1/871.jpg</v>
          </cell>
          <cell r="N237">
            <v>1</v>
          </cell>
          <cell r="O237">
            <v>5</v>
          </cell>
          <cell r="P237">
            <v>5</v>
          </cell>
          <cell r="Q237">
            <v>5</v>
          </cell>
          <cell r="R237">
            <v>0.1</v>
          </cell>
          <cell r="S237" t="str">
            <v>Suboficial Mayor</v>
          </cell>
          <cell r="T237" t="str">
            <v/>
          </cell>
          <cell r="U237" t="str">
            <v/>
          </cell>
          <cell r="V237" t="str">
            <v>Bordado</v>
          </cell>
          <cell r="W237" t="str">
            <v>Con y sin ojal</v>
          </cell>
          <cell r="X237" t="str">
            <v>4.5 cm</v>
          </cell>
          <cell r="Y237" t="str">
            <v>8.6 cm</v>
          </cell>
          <cell r="Z237" t="str">
            <v>0.25 cm</v>
          </cell>
          <cell r="AA237" t="str">
            <v/>
          </cell>
          <cell r="AB237" t="str">
            <v/>
          </cell>
          <cell r="AC237" t="str">
            <v/>
          </cell>
          <cell r="AD237" t="str">
            <v/>
          </cell>
          <cell r="AE237" t="str">
            <v/>
          </cell>
          <cell r="AF237" t="str">
            <v/>
          </cell>
          <cell r="AG237" t="str">
            <v/>
          </cell>
          <cell r="AH237" t="str">
            <v/>
          </cell>
          <cell r="AI237" t="str">
            <v/>
          </cell>
          <cell r="AJ237" t="str">
            <v/>
          </cell>
          <cell r="AK237" t="str">
            <v/>
          </cell>
          <cell r="AL237" t="str">
            <v/>
          </cell>
          <cell r="AM237" t="str">
            <v/>
          </cell>
          <cell r="AN237" t="str">
            <v/>
          </cell>
          <cell r="AO237" t="str">
            <v/>
          </cell>
          <cell r="AP237" t="str">
            <v/>
          </cell>
          <cell r="AQ237" t="str">
            <v/>
          </cell>
        </row>
        <row r="238">
          <cell r="A238">
            <v>227</v>
          </cell>
          <cell r="B238">
            <v>7700607</v>
          </cell>
          <cell r="C238" t="str">
            <v>Insignia Suboficial Mayor Penitenciaria</v>
          </cell>
          <cell r="F238" t="str">
            <v>Insignia pectoral bordada para Suboficial Mayor del servicio penitenciario.</v>
          </cell>
          <cell r="G238">
            <v>0</v>
          </cell>
          <cell r="I238" t="str">
            <v>Insignia</v>
          </cell>
          <cell r="K238" t="str">
            <v>Penitenciaría,Bordado,Mendoza,Suboficial Mayor,Suboficiales</v>
          </cell>
          <cell r="L238">
            <v>214.91</v>
          </cell>
          <cell r="M238" t="str">
            <v>http://rerda.com/img/p/1/9/7/2/1972.jpg,http://rerda.com/img/p/1/9/7/3/1973.jpg</v>
          </cell>
          <cell r="N238">
            <v>0</v>
          </cell>
          <cell r="O238">
            <v>5</v>
          </cell>
          <cell r="P238">
            <v>5</v>
          </cell>
          <cell r="Q238">
            <v>5</v>
          </cell>
          <cell r="R238">
            <v>0.1</v>
          </cell>
          <cell r="S238" t="str">
            <v>Suboficial Mayor</v>
          </cell>
          <cell r="T238" t="str">
            <v/>
          </cell>
          <cell r="U238" t="str">
            <v>Penitenciaría</v>
          </cell>
          <cell r="V238" t="str">
            <v>Bordado</v>
          </cell>
          <cell r="W238" t="str">
            <v>Insignia Pectoral</v>
          </cell>
          <cell r="X238" t="str">
            <v/>
          </cell>
          <cell r="Y238" t="str">
            <v>8.5 cm</v>
          </cell>
          <cell r="Z238" t="str">
            <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row>
        <row r="239">
          <cell r="A239">
            <v>862</v>
          </cell>
          <cell r="B239">
            <v>7700455</v>
          </cell>
          <cell r="C239" t="str">
            <v>Insignia Suboficial Principal B.V.</v>
          </cell>
          <cell r="F239" t="str">
            <v>Insignia pectoral para suboficial Principal. Gris oscuro sobre fondo negro.  Baja visibilidad.</v>
          </cell>
          <cell r="G239">
            <v>0</v>
          </cell>
          <cell r="I239" t="str">
            <v>Insignia</v>
          </cell>
          <cell r="K239" t="str">
            <v>Insignia,Suboficiales,Pectoral,Suboficial Principal</v>
          </cell>
          <cell r="L239">
            <v>215.74</v>
          </cell>
          <cell r="M239" t="str">
            <v>http://rerda.com/img/p/4/1/0/8/4108.jpg</v>
          </cell>
          <cell r="N239">
            <v>11</v>
          </cell>
          <cell r="O239">
            <v>5</v>
          </cell>
          <cell r="P239">
            <v>5</v>
          </cell>
          <cell r="Q239">
            <v>5</v>
          </cell>
          <cell r="R239">
            <v>0.1</v>
          </cell>
          <cell r="S239" t="str">
            <v>Suboficial Principal</v>
          </cell>
          <cell r="T239" t="str">
            <v/>
          </cell>
          <cell r="U239" t="str">
            <v>Policía</v>
          </cell>
          <cell r="V239" t="str">
            <v/>
          </cell>
          <cell r="W239" t="str">
            <v>Baja Visibilidad</v>
          </cell>
          <cell r="X239" t="str">
            <v>4.5 cm</v>
          </cell>
          <cell r="Y239" t="str">
            <v>8.5 cm</v>
          </cell>
          <cell r="Z239" t="str">
            <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row>
        <row r="240">
          <cell r="A240">
            <v>857</v>
          </cell>
          <cell r="B240">
            <v>7700106</v>
          </cell>
          <cell r="C240" t="str">
            <v>Insignia Suboficial Principal con Galón</v>
          </cell>
          <cell r="F240" t="str">
            <v xml:space="preserve">Insignia/jerarquía pectoral para suboficial Principal. Con galón dorado, cocida sobre fondo azul. </v>
          </cell>
          <cell r="G240">
            <v>0</v>
          </cell>
          <cell r="I240" t="str">
            <v>Insignia</v>
          </cell>
          <cell r="K240" t="str">
            <v>Insignia,Suboficiales,Pectoral,Galón,Suboficial Principal</v>
          </cell>
          <cell r="L240">
            <v>323.99</v>
          </cell>
          <cell r="M240" t="str">
            <v>http://rerda.com/img/p/4/0/9/1/4091.jpg</v>
          </cell>
          <cell r="N240">
            <v>20</v>
          </cell>
          <cell r="O240">
            <v>5</v>
          </cell>
          <cell r="P240">
            <v>5</v>
          </cell>
          <cell r="Q240">
            <v>5</v>
          </cell>
          <cell r="R240">
            <v>0.1</v>
          </cell>
          <cell r="S240" t="str">
            <v>Suboficial Principal</v>
          </cell>
          <cell r="T240" t="str">
            <v/>
          </cell>
          <cell r="U240" t="str">
            <v>Policía</v>
          </cell>
          <cell r="V240" t="str">
            <v/>
          </cell>
          <cell r="W240" t="str">
            <v>Galón</v>
          </cell>
          <cell r="X240" t="str">
            <v/>
          </cell>
          <cell r="Y240" t="str">
            <v>8.8 cm</v>
          </cell>
          <cell r="Z240" t="str">
            <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row>
        <row r="241">
          <cell r="A241">
            <v>841</v>
          </cell>
          <cell r="B241">
            <v>8505606</v>
          </cell>
          <cell r="C241" t="str">
            <v>Insignia Suboficial Principal Penitenciaría</v>
          </cell>
          <cell r="F241" t="str">
            <v>Insignia pectoral bordada para Suboficial Principal del servicio penitenciario.</v>
          </cell>
          <cell r="G241">
            <v>0</v>
          </cell>
          <cell r="I241" t="str">
            <v>Insignia</v>
          </cell>
          <cell r="K241" t="str">
            <v>Penitenciaría,Bordado,Suboficiales,Suboficial Principal</v>
          </cell>
          <cell r="L241">
            <v>216</v>
          </cell>
          <cell r="M241" t="str">
            <v>http://rerda.com/img/p/4/0/2/1/4021.jpg,http://rerda.com/img/p/4/0/2/0/4020.jpg</v>
          </cell>
          <cell r="N241">
            <v>18</v>
          </cell>
          <cell r="O241">
            <v>5</v>
          </cell>
          <cell r="P241">
            <v>5</v>
          </cell>
          <cell r="Q241">
            <v>5</v>
          </cell>
          <cell r="R241">
            <v>0.1</v>
          </cell>
          <cell r="S241" t="str">
            <v>Suboficial Principal</v>
          </cell>
          <cell r="T241" t="str">
            <v/>
          </cell>
          <cell r="U241" t="str">
            <v>Penitenciaría</v>
          </cell>
          <cell r="V241" t="str">
            <v>Bordado</v>
          </cell>
          <cell r="W241" t="str">
            <v>Insignia Pectoral</v>
          </cell>
          <cell r="X241" t="str">
            <v/>
          </cell>
          <cell r="Y241" t="str">
            <v>8.5 cm</v>
          </cell>
          <cell r="Z241" t="str">
            <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row>
        <row r="242">
          <cell r="A242">
            <v>864</v>
          </cell>
          <cell r="B242">
            <v>7700453</v>
          </cell>
          <cell r="C242" t="str">
            <v>Insignia Suboficial Sargento 1º B.V.</v>
          </cell>
          <cell r="F242" t="str">
            <v>Insignia pectoral para suboficial Sargento Primero. Gris oscuro sobre fondo negro.  Baja visibilidad.</v>
          </cell>
          <cell r="G242">
            <v>0</v>
          </cell>
          <cell r="I242" t="str">
            <v>Insignia</v>
          </cell>
          <cell r="K242" t="str">
            <v>Insignia,Suboficiales,Pectoral,Sargento 1º,Sargento Primero</v>
          </cell>
          <cell r="L242">
            <v>215.74</v>
          </cell>
          <cell r="M242" t="str">
            <v>http://rerda.com/img/p/4/1/1/0/4110.jpg</v>
          </cell>
          <cell r="N242">
            <v>14</v>
          </cell>
          <cell r="O242">
            <v>5</v>
          </cell>
          <cell r="P242">
            <v>5</v>
          </cell>
          <cell r="Q242">
            <v>5</v>
          </cell>
          <cell r="R242">
            <v>0.1</v>
          </cell>
          <cell r="S242" t="str">
            <v>Sargento Primero</v>
          </cell>
          <cell r="T242" t="str">
            <v/>
          </cell>
          <cell r="U242" t="str">
            <v>Policía</v>
          </cell>
          <cell r="V242" t="str">
            <v/>
          </cell>
          <cell r="W242" t="str">
            <v>Baja Visibilidad</v>
          </cell>
          <cell r="X242" t="str">
            <v>4 cm</v>
          </cell>
          <cell r="Y242" t="str">
            <v>8 cm</v>
          </cell>
          <cell r="Z242" t="str">
            <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row>
        <row r="243">
          <cell r="A243">
            <v>863</v>
          </cell>
          <cell r="B243">
            <v>7700454</v>
          </cell>
          <cell r="C243" t="str">
            <v>Insignia Suboficial Sargento Ayudante B.V.</v>
          </cell>
          <cell r="F243" t="str">
            <v>Insignia pectoral para suboficial Sargento Ayudante. Gris oscuro sobre fondo negro.  Baja visibilidad.</v>
          </cell>
          <cell r="G243">
            <v>0</v>
          </cell>
          <cell r="I243" t="str">
            <v>Insignia</v>
          </cell>
          <cell r="K243" t="str">
            <v>Sargento Ayudante,Insignia,Suboficiales,Pectoral</v>
          </cell>
          <cell r="L243">
            <v>215.74</v>
          </cell>
          <cell r="M243" t="str">
            <v>http://rerda.com/img/p/4/1/0/9/4109.jpg</v>
          </cell>
          <cell r="N243">
            <v>41</v>
          </cell>
          <cell r="O243">
            <v>5</v>
          </cell>
          <cell r="P243">
            <v>5</v>
          </cell>
          <cell r="Q243">
            <v>5</v>
          </cell>
          <cell r="R243">
            <v>0.1</v>
          </cell>
          <cell r="S243" t="str">
            <v>Sargento Ayudante</v>
          </cell>
          <cell r="T243" t="str">
            <v/>
          </cell>
          <cell r="U243" t="str">
            <v>Policía</v>
          </cell>
          <cell r="V243" t="str">
            <v/>
          </cell>
          <cell r="W243" t="str">
            <v>Baja Visibilidad</v>
          </cell>
          <cell r="X243" t="str">
            <v>4 cm</v>
          </cell>
          <cell r="Y243" t="str">
            <v>8 cm</v>
          </cell>
          <cell r="Z243" t="str">
            <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row>
        <row r="244">
          <cell r="A244">
            <v>856</v>
          </cell>
          <cell r="B244">
            <v>7700105</v>
          </cell>
          <cell r="C244" t="str">
            <v>Insignia Suboficial Sargento Ayudante con Galón</v>
          </cell>
          <cell r="F244" t="str">
            <v>Insignia/jerarquía pectoral para suboficial Sargento Ayudante. Con galón dorado, cocida sobre fondo azul.</v>
          </cell>
          <cell r="G244">
            <v>0</v>
          </cell>
          <cell r="I244" t="str">
            <v>Insignia</v>
          </cell>
          <cell r="K244" t="str">
            <v>Sargento Ayudante,Insignia,Suboficiales,Pectoral,Galón</v>
          </cell>
          <cell r="L244">
            <v>323.99</v>
          </cell>
          <cell r="M244" t="str">
            <v>http://rerda.com/img/p/4/0/9/0/4090.jpg</v>
          </cell>
          <cell r="N244">
            <v>94</v>
          </cell>
          <cell r="O244">
            <v>5</v>
          </cell>
          <cell r="P244">
            <v>5</v>
          </cell>
          <cell r="Q244">
            <v>5</v>
          </cell>
          <cell r="R244">
            <v>0.1</v>
          </cell>
          <cell r="S244" t="str">
            <v>Suboficial Sargento Ayudante</v>
          </cell>
          <cell r="T244" t="str">
            <v/>
          </cell>
          <cell r="U244" t="str">
            <v>Policía</v>
          </cell>
          <cell r="V244" t="str">
            <v/>
          </cell>
          <cell r="W244" t="str">
            <v>Galón</v>
          </cell>
          <cell r="X244" t="str">
            <v/>
          </cell>
          <cell r="Y244" t="str">
            <v>8.8 cm</v>
          </cell>
          <cell r="Z244" t="str">
            <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row>
        <row r="245">
          <cell r="A245">
            <v>865</v>
          </cell>
          <cell r="B245">
            <v>7700452</v>
          </cell>
          <cell r="C245" t="str">
            <v>Insignia Suboficial Sargento B.V.</v>
          </cell>
          <cell r="F245" t="str">
            <v>Insignia pectoral para suboficial Sargento. Gris oscuro sobre fondo negro.  Baja visibilidad.</v>
          </cell>
          <cell r="G245">
            <v>0</v>
          </cell>
          <cell r="I245" t="str">
            <v>Insignia</v>
          </cell>
          <cell r="K245" t="str">
            <v>Insignia,Suboficiales,Pectoral,Sargento</v>
          </cell>
          <cell r="L245">
            <v>216</v>
          </cell>
          <cell r="M245" t="str">
            <v>http://rerda.com/img/p/4/1/1/1/4111.jpg</v>
          </cell>
          <cell r="N245">
            <v>38</v>
          </cell>
          <cell r="O245">
            <v>5</v>
          </cell>
          <cell r="P245">
            <v>5</v>
          </cell>
          <cell r="Q245">
            <v>5</v>
          </cell>
          <cell r="R245">
            <v>0.1</v>
          </cell>
          <cell r="S245" t="str">
            <v>Sargento</v>
          </cell>
          <cell r="T245" t="str">
            <v/>
          </cell>
          <cell r="U245" t="str">
            <v>Policía</v>
          </cell>
          <cell r="V245" t="str">
            <v/>
          </cell>
          <cell r="W245" t="str">
            <v>Baja Visibilidad</v>
          </cell>
          <cell r="X245" t="str">
            <v>6.5 cm</v>
          </cell>
          <cell r="Y245" t="str">
            <v>8 cm</v>
          </cell>
          <cell r="Z245" t="str">
            <v/>
          </cell>
          <cell r="AA245" t="str">
            <v/>
          </cell>
          <cell r="AB245" t="str">
            <v/>
          </cell>
          <cell r="AC245" t="str">
            <v/>
          </cell>
          <cell r="AD245" t="str">
            <v/>
          </cell>
          <cell r="AE245" t="str">
            <v/>
          </cell>
          <cell r="AF245" t="str">
            <v/>
          </cell>
          <cell r="AG245" t="str">
            <v/>
          </cell>
          <cell r="AH245" t="str">
            <v/>
          </cell>
          <cell r="AI245" t="str">
            <v/>
          </cell>
          <cell r="AJ245" t="str">
            <v/>
          </cell>
          <cell r="AK245" t="str">
            <v/>
          </cell>
          <cell r="AL245" t="str">
            <v/>
          </cell>
          <cell r="AM245" t="str">
            <v/>
          </cell>
          <cell r="AN245" t="str">
            <v/>
          </cell>
          <cell r="AO245" t="str">
            <v/>
          </cell>
          <cell r="AP245" t="str">
            <v/>
          </cell>
          <cell r="AQ245" t="str">
            <v/>
          </cell>
        </row>
        <row r="246">
          <cell r="A246">
            <v>854</v>
          </cell>
          <cell r="B246">
            <v>7700103</v>
          </cell>
          <cell r="C246" t="str">
            <v>Insignia Suboficial Sargento con Galón</v>
          </cell>
          <cell r="F246" t="str">
            <v>Insignia/jerarquía pectoral para suboficial Sargento. Con galón dorado, cocida sobre fondo azul.</v>
          </cell>
          <cell r="G246">
            <v>0</v>
          </cell>
          <cell r="I246" t="str">
            <v>Insignia</v>
          </cell>
          <cell r="K246" t="str">
            <v>Insignia,Suboficiales,Pectoral,Sargento,Galón</v>
          </cell>
          <cell r="L246">
            <v>323.99</v>
          </cell>
          <cell r="M246" t="str">
            <v>http://rerda.com/img/p/4/0/8/8/4088.jpg</v>
          </cell>
          <cell r="N246">
            <v>56</v>
          </cell>
          <cell r="O246">
            <v>5</v>
          </cell>
          <cell r="P246">
            <v>5</v>
          </cell>
          <cell r="Q246">
            <v>5</v>
          </cell>
          <cell r="R246">
            <v>0.1</v>
          </cell>
          <cell r="S246" t="str">
            <v>Suboficial Sargento</v>
          </cell>
          <cell r="T246" t="str">
            <v/>
          </cell>
          <cell r="U246" t="str">
            <v>Policía</v>
          </cell>
          <cell r="V246" t="str">
            <v/>
          </cell>
          <cell r="W246" t="str">
            <v>Galón</v>
          </cell>
          <cell r="X246" t="str">
            <v/>
          </cell>
          <cell r="Y246" t="str">
            <v>8.8 cm</v>
          </cell>
          <cell r="Z246" t="str">
            <v/>
          </cell>
          <cell r="AA246" t="str">
            <v/>
          </cell>
          <cell r="AB246" t="str">
            <v/>
          </cell>
          <cell r="AC246" t="str">
            <v/>
          </cell>
          <cell r="AD246" t="str">
            <v/>
          </cell>
          <cell r="AE246" t="str">
            <v/>
          </cell>
          <cell r="AF246" t="str">
            <v/>
          </cell>
          <cell r="AG246" t="str">
            <v/>
          </cell>
          <cell r="AH246" t="str">
            <v/>
          </cell>
          <cell r="AI246" t="str">
            <v/>
          </cell>
          <cell r="AJ246" t="str">
            <v/>
          </cell>
          <cell r="AK246" t="str">
            <v/>
          </cell>
          <cell r="AL246" t="str">
            <v/>
          </cell>
          <cell r="AM246" t="str">
            <v/>
          </cell>
          <cell r="AN246" t="str">
            <v/>
          </cell>
          <cell r="AO246" t="str">
            <v/>
          </cell>
          <cell r="AP246" t="str">
            <v/>
          </cell>
          <cell r="AQ246" t="str">
            <v/>
          </cell>
        </row>
        <row r="247">
          <cell r="A247">
            <v>855</v>
          </cell>
          <cell r="B247">
            <v>7700104</v>
          </cell>
          <cell r="C247" t="str">
            <v>Insignia Suboficial Sargento Primero con Galón</v>
          </cell>
          <cell r="F247" t="str">
            <v>Insignia/jerarquía pectoral para suboficial Sargento Primero. Con galón dorado, cocida sobre fondo azul.</v>
          </cell>
          <cell r="G247">
            <v>0</v>
          </cell>
          <cell r="I247" t="str">
            <v>Insignia</v>
          </cell>
          <cell r="K247" t="str">
            <v>Insignia,Suboficiales,Pectoral,Sargento 1º,Galón</v>
          </cell>
          <cell r="L247">
            <v>323.99</v>
          </cell>
          <cell r="M247" t="str">
            <v>http://rerda.com/img/p/4/0/8/9/4089.jpg</v>
          </cell>
          <cell r="N247">
            <v>63</v>
          </cell>
          <cell r="O247">
            <v>5</v>
          </cell>
          <cell r="P247">
            <v>5</v>
          </cell>
          <cell r="Q247">
            <v>5</v>
          </cell>
          <cell r="R247">
            <v>0.1</v>
          </cell>
          <cell r="S247" t="str">
            <v>Suboficial Sargento 1º</v>
          </cell>
          <cell r="T247" t="str">
            <v/>
          </cell>
          <cell r="U247" t="str">
            <v>Policía</v>
          </cell>
          <cell r="V247" t="str">
            <v/>
          </cell>
          <cell r="W247" t="str">
            <v>Galón</v>
          </cell>
          <cell r="X247" t="str">
            <v/>
          </cell>
          <cell r="Y247" t="str">
            <v>8.8 cm</v>
          </cell>
          <cell r="Z247" t="str">
            <v/>
          </cell>
          <cell r="AA247" t="str">
            <v/>
          </cell>
          <cell r="AB247" t="str">
            <v/>
          </cell>
          <cell r="AC247" t="str">
            <v/>
          </cell>
          <cell r="AD247" t="str">
            <v/>
          </cell>
          <cell r="AE247" t="str">
            <v/>
          </cell>
          <cell r="AF247" t="str">
            <v/>
          </cell>
          <cell r="AG247" t="str">
            <v/>
          </cell>
          <cell r="AH247" t="str">
            <v/>
          </cell>
          <cell r="AI247" t="str">
            <v/>
          </cell>
          <cell r="AJ247" t="str">
            <v/>
          </cell>
          <cell r="AK247" t="str">
            <v/>
          </cell>
          <cell r="AL247" t="str">
            <v/>
          </cell>
          <cell r="AM247" t="str">
            <v/>
          </cell>
          <cell r="AN247" t="str">
            <v/>
          </cell>
          <cell r="AO247" t="str">
            <v/>
          </cell>
          <cell r="AP247" t="str">
            <v/>
          </cell>
          <cell r="AQ247" t="str">
            <v/>
          </cell>
        </row>
        <row r="248">
          <cell r="A248">
            <v>837</v>
          </cell>
          <cell r="B248">
            <v>8501602</v>
          </cell>
          <cell r="C248" t="str">
            <v>Insignia Suboficial Subayudante Penitenciaría</v>
          </cell>
          <cell r="F248" t="str">
            <v>Insignia pectoral bordada para Suboficial Subayudante del servicio penitenciario.</v>
          </cell>
          <cell r="G248">
            <v>0</v>
          </cell>
          <cell r="I248" t="str">
            <v>Insignia</v>
          </cell>
          <cell r="K248" t="str">
            <v>Penitenciaría,Bordado,Suboficiales,Suboficial,Suboficial Subayudante</v>
          </cell>
          <cell r="L248">
            <v>0</v>
          </cell>
          <cell r="M248" t="str">
            <v>http://rerda.com/img/p/4/0/1/6/4016.jpg</v>
          </cell>
          <cell r="N248">
            <v>0</v>
          </cell>
          <cell r="O248">
            <v>5</v>
          </cell>
          <cell r="P248">
            <v>5</v>
          </cell>
          <cell r="Q248">
            <v>5</v>
          </cell>
          <cell r="R248">
            <v>0.1</v>
          </cell>
          <cell r="S248" t="str">
            <v>Suboficial Subayudante</v>
          </cell>
          <cell r="T248" t="str">
            <v/>
          </cell>
          <cell r="U248" t="str">
            <v>Penitenciaría</v>
          </cell>
          <cell r="V248" t="str">
            <v>Bordado</v>
          </cell>
          <cell r="W248" t="str">
            <v>Insignia Pectoral</v>
          </cell>
          <cell r="X248" t="str">
            <v/>
          </cell>
          <cell r="Y248" t="str">
            <v>8.5 cm</v>
          </cell>
          <cell r="Z248" t="str">
            <v/>
          </cell>
          <cell r="AA248" t="str">
            <v/>
          </cell>
          <cell r="AB248" t="str">
            <v/>
          </cell>
          <cell r="AC248" t="str">
            <v/>
          </cell>
          <cell r="AD248" t="str">
            <v/>
          </cell>
          <cell r="AE248" t="str">
            <v/>
          </cell>
          <cell r="AF248" t="str">
            <v/>
          </cell>
          <cell r="AG248" t="str">
            <v/>
          </cell>
          <cell r="AH248" t="str">
            <v/>
          </cell>
          <cell r="AI248" t="str">
            <v/>
          </cell>
          <cell r="AJ248" t="str">
            <v/>
          </cell>
          <cell r="AK248" t="str">
            <v/>
          </cell>
          <cell r="AL248" t="str">
            <v/>
          </cell>
          <cell r="AM248" t="str">
            <v/>
          </cell>
          <cell r="AN248" t="str">
            <v/>
          </cell>
          <cell r="AO248" t="str">
            <v/>
          </cell>
          <cell r="AP248" t="str">
            <v/>
          </cell>
          <cell r="AQ248" t="str">
            <v/>
          </cell>
        </row>
        <row r="249">
          <cell r="A249">
            <v>330</v>
          </cell>
          <cell r="B249">
            <v>8513173</v>
          </cell>
          <cell r="C249" t="str">
            <v>Kit de Limpieza Lubrilina</v>
          </cell>
          <cell r="F249" t="str">
            <v xml:space="preserve">Set de limpieza de armas completo Lubrilina. Sirve para calibres 9mm y 38mm. </v>
          </cell>
          <cell r="G249" t="str">
            <v xml:space="preserve">Un aceite lubricante doble acción para armas de 50cc. Una baqueta con empuñadura ergonómica. Un cepillo redondo de tela. Un cepillo redondo de cerdas de cobre. Ojal de plástico para trapos o paños limpiadores. Paños de papel para limpieza. </v>
          </cell>
          <cell r="I249" t="str">
            <v>Kit</v>
          </cell>
          <cell r="K249" t="str">
            <v>Baqueta,Limpiador,9mm,38mm</v>
          </cell>
          <cell r="L249">
            <v>2612.29</v>
          </cell>
          <cell r="M249" t="str">
            <v>http://rerda.com/img/p/3/8/7/2/3872.jpg</v>
          </cell>
          <cell r="N249">
            <v>0</v>
          </cell>
          <cell r="O249">
            <v>5</v>
          </cell>
          <cell r="P249">
            <v>5</v>
          </cell>
          <cell r="Q249">
            <v>5</v>
          </cell>
          <cell r="R249">
            <v>0.1</v>
          </cell>
          <cell r="S249" t="str">
            <v/>
          </cell>
          <cell r="T249" t="str">
            <v/>
          </cell>
          <cell r="U249" t="str">
            <v/>
          </cell>
          <cell r="V249" t="str">
            <v/>
          </cell>
          <cell r="W249" t="str">
            <v/>
          </cell>
          <cell r="X249" t="str">
            <v/>
          </cell>
          <cell r="Y249" t="str">
            <v/>
          </cell>
          <cell r="Z249" t="str">
            <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row>
        <row r="250">
          <cell r="A250">
            <v>1123</v>
          </cell>
          <cell r="B250">
            <v>8503600</v>
          </cell>
          <cell r="C250" t="str">
            <v>Kit Rodilleras Y Coderas Tácticas Policial Paintball</v>
          </cell>
          <cell r="F250" t="str">
            <v>KIT RODILLERAS Y CODERAS TÁCTICAS</v>
          </cell>
          <cell r="G250" t="str">
            <v>Código: 8503600.  Hechas en Polímero de Alto Impacto y Eva de Alta Densidad. Con Protección Contra Golpes. Amortiguador Interno. Correas de Velcro Ajustables para una Variedad de Tamaños. IDEAL PARA ACTIVIDADES COMO AIRSOFT, PAINTBALL, CAZA O DEPORTES EXTREMOS.</v>
          </cell>
          <cell r="I250" t="str">
            <v>Kit</v>
          </cell>
          <cell r="K250">
            <v>0</v>
          </cell>
          <cell r="L250">
            <v>1620</v>
          </cell>
          <cell r="M250" t="str">
            <v>http://rerda.com/img/p/5/9/7/2/5972.jpg,http://rerda.com/img/p/5/9/7/3/5973.jpg</v>
          </cell>
          <cell r="N250">
            <v>1</v>
          </cell>
          <cell r="O250">
            <v>5</v>
          </cell>
          <cell r="P250">
            <v>5</v>
          </cell>
          <cell r="Q250">
            <v>5</v>
          </cell>
          <cell r="R250">
            <v>0.1</v>
          </cell>
          <cell r="S250" t="str">
            <v/>
          </cell>
          <cell r="T250" t="str">
            <v/>
          </cell>
          <cell r="U250" t="str">
            <v/>
          </cell>
          <cell r="V250" t="str">
            <v/>
          </cell>
          <cell r="W250" t="str">
            <v/>
          </cell>
          <cell r="X250" t="str">
            <v/>
          </cell>
          <cell r="Y250" t="str">
            <v/>
          </cell>
          <cell r="Z250" t="str">
            <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row>
        <row r="251">
          <cell r="A251">
            <v>366</v>
          </cell>
          <cell r="B251">
            <v>7707368</v>
          </cell>
          <cell r="C251" t="str">
            <v>Lanzas Cruzadas Caballería</v>
          </cell>
          <cell r="F251" t="str">
            <v xml:space="preserve">Lanzas metálicas doradas, en disposición cruzada. Para lo policía montada o caballería. Con 2 alambres para insertar en indumentaria. </v>
          </cell>
          <cell r="G251">
            <v>0</v>
          </cell>
          <cell r="I251" t="str">
            <v>Lanzas</v>
          </cell>
          <cell r="K251" t="str">
            <v>Policía,Caballerìa,Montada,Lanzas</v>
          </cell>
          <cell r="L251">
            <v>172.59</v>
          </cell>
          <cell r="M251" t="str">
            <v>http://rerda.com/img/p/1/4/6/0/1460.jpg</v>
          </cell>
          <cell r="N251">
            <v>21</v>
          </cell>
          <cell r="O251">
            <v>5</v>
          </cell>
          <cell r="P251">
            <v>5</v>
          </cell>
          <cell r="Q251">
            <v>5</v>
          </cell>
          <cell r="R251">
            <v>0.1</v>
          </cell>
          <cell r="S251" t="str">
            <v/>
          </cell>
          <cell r="T251" t="str">
            <v/>
          </cell>
          <cell r="U251" t="str">
            <v/>
          </cell>
          <cell r="V251" t="str">
            <v>Metal Dorado</v>
          </cell>
          <cell r="W251" t="str">
            <v>Con 2 alambres</v>
          </cell>
          <cell r="X251" t="str">
            <v>2 cm</v>
          </cell>
          <cell r="Y251" t="str">
            <v>3.5 cm</v>
          </cell>
          <cell r="Z251" t="str">
            <v/>
          </cell>
          <cell r="AA251" t="str">
            <v/>
          </cell>
          <cell r="AB251" t="str">
            <v/>
          </cell>
          <cell r="AC251" t="str">
            <v/>
          </cell>
          <cell r="AD251" t="str">
            <v/>
          </cell>
          <cell r="AE251" t="str">
            <v/>
          </cell>
          <cell r="AF251" t="str">
            <v/>
          </cell>
          <cell r="AG251" t="str">
            <v/>
          </cell>
          <cell r="AH251" t="str">
            <v/>
          </cell>
          <cell r="AI251" t="str">
            <v/>
          </cell>
          <cell r="AJ251" t="str">
            <v/>
          </cell>
          <cell r="AK251" t="str">
            <v/>
          </cell>
          <cell r="AL251" t="str">
            <v/>
          </cell>
          <cell r="AM251" t="str">
            <v/>
          </cell>
          <cell r="AN251" t="str">
            <v/>
          </cell>
          <cell r="AO251" t="str">
            <v/>
          </cell>
          <cell r="AP251" t="str">
            <v/>
          </cell>
          <cell r="AQ251" t="str">
            <v/>
          </cell>
        </row>
        <row r="252">
          <cell r="A252">
            <v>610</v>
          </cell>
          <cell r="B252">
            <v>8520007</v>
          </cell>
          <cell r="C252" t="str">
            <v>Lapicera Táctica Operaciones Especiales</v>
          </cell>
          <cell r="F252" t="str">
            <v>Lapicera de metal reforzado color negro, con rompe vidrio en la punta. Para uso táctico militar en operaciones especiales. Tinta color negro.</v>
          </cell>
          <cell r="G252" t="str">
            <v xml:space="preserve">Totalmente desarmable. Se le puede reemplazar la carga de tinta. </v>
          </cell>
          <cell r="I252" t="str">
            <v>Lapicera</v>
          </cell>
          <cell r="K252" t="str">
            <v>Táctica,Operaciones Especiales,Rompe Vidrio,Lapicera</v>
          </cell>
          <cell r="L252">
            <v>961.2</v>
          </cell>
          <cell r="M252" t="str">
            <v>http://rerda.com/img/p/2/7/4/6/2746.jpg,http://rerda.com/img/p/2/7/4/8/2748.jpg,http://rerda.com/img/p/2/7/4/5/2745.jpg,http://rerda.com/img/p/2/7/4/7/2747.jpg</v>
          </cell>
          <cell r="N252">
            <v>80</v>
          </cell>
          <cell r="O252">
            <v>5</v>
          </cell>
          <cell r="P252">
            <v>5</v>
          </cell>
          <cell r="Q252">
            <v>5</v>
          </cell>
          <cell r="R252">
            <v>0.1</v>
          </cell>
          <cell r="S252" t="str">
            <v/>
          </cell>
          <cell r="T252" t="str">
            <v/>
          </cell>
          <cell r="U252" t="str">
            <v/>
          </cell>
          <cell r="V252" t="str">
            <v>Metal</v>
          </cell>
          <cell r="W252" t="str">
            <v/>
          </cell>
          <cell r="X252" t="str">
            <v/>
          </cell>
          <cell r="Y252" t="str">
            <v/>
          </cell>
          <cell r="Z252" t="str">
            <v>1.9 cm</v>
          </cell>
          <cell r="AA252" t="str">
            <v/>
          </cell>
          <cell r="AB252" t="str">
            <v>15 cm</v>
          </cell>
          <cell r="AC252" t="str">
            <v>14.6 cm</v>
          </cell>
          <cell r="AD252" t="str">
            <v/>
          </cell>
          <cell r="AE252" t="str">
            <v/>
          </cell>
          <cell r="AF252" t="str">
            <v/>
          </cell>
          <cell r="AG252" t="str">
            <v/>
          </cell>
          <cell r="AH252" t="str">
            <v/>
          </cell>
          <cell r="AI252" t="str">
            <v/>
          </cell>
          <cell r="AJ252" t="str">
            <v/>
          </cell>
          <cell r="AK252" t="str">
            <v/>
          </cell>
          <cell r="AL252" t="str">
            <v/>
          </cell>
          <cell r="AM252" t="str">
            <v/>
          </cell>
          <cell r="AN252" t="str">
            <v/>
          </cell>
          <cell r="AO252" t="str">
            <v>1.3 cm</v>
          </cell>
          <cell r="AP252" t="str">
            <v/>
          </cell>
          <cell r="AQ252" t="str">
            <v/>
          </cell>
        </row>
        <row r="253">
          <cell r="A253">
            <v>368</v>
          </cell>
          <cell r="B253">
            <v>7707120</v>
          </cell>
          <cell r="C253" t="str">
            <v>Laurel Simple Grande</v>
          </cell>
          <cell r="F253" t="str">
            <v xml:space="preserve">Laureles metálicos simples de tamaño grande y color dorado. Cuenta con 2 (dos) pines para colocar en chaquetilla, jerarquía, etc. Se vende el par. </v>
          </cell>
          <cell r="G253">
            <v>0</v>
          </cell>
          <cell r="I253" t="str">
            <v>Laurel</v>
          </cell>
          <cell r="K253" t="str">
            <v>Jerarquía,Laurel</v>
          </cell>
          <cell r="L253">
            <v>1079.99</v>
          </cell>
          <cell r="M253" t="str">
            <v>http://rerda.com/img/p/3/9/2/8/3928.jpg</v>
          </cell>
          <cell r="N253">
            <v>0</v>
          </cell>
          <cell r="O253">
            <v>5</v>
          </cell>
          <cell r="P253">
            <v>5</v>
          </cell>
          <cell r="Q253">
            <v>5</v>
          </cell>
          <cell r="R253">
            <v>0.1</v>
          </cell>
          <cell r="S253" t="str">
            <v/>
          </cell>
          <cell r="T253" t="str">
            <v>Laureles</v>
          </cell>
          <cell r="U253" t="str">
            <v/>
          </cell>
          <cell r="V253" t="str">
            <v>Metal Dorado</v>
          </cell>
          <cell r="W253" t="str">
            <v>Grande</v>
          </cell>
          <cell r="X253" t="str">
            <v>4.2 cm</v>
          </cell>
          <cell r="Y253" t="str">
            <v>2.5 cm</v>
          </cell>
          <cell r="Z253" t="str">
            <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row>
        <row r="254">
          <cell r="A254">
            <v>323</v>
          </cell>
          <cell r="B254">
            <v>8520141</v>
          </cell>
          <cell r="C254" t="str">
            <v>Linterna 9 leds flashlight</v>
          </cell>
          <cell r="F254" t="str">
            <v xml:space="preserve">Potencia : 18 lúmenes. 9 LEDs de alta luminosidad. Tiempo de ejecución de 8 horas. 3 pilas AAA incluidas.í. Soporta 8hs de uso. </v>
          </cell>
          <cell r="G254" t="str">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ell>
          <cell r="I254" t="str">
            <v>Linterna</v>
          </cell>
          <cell r="K254" t="str">
            <v>Linterna</v>
          </cell>
          <cell r="L254">
            <v>494.28</v>
          </cell>
          <cell r="M254" t="str">
            <v>http://rerda.com/img/p/1/3/3/9/1339.jpg,http://rerda.com/img/p/1/3/4/0/1340.jpg</v>
          </cell>
          <cell r="N254">
            <v>32</v>
          </cell>
          <cell r="O254">
            <v>5</v>
          </cell>
          <cell r="P254">
            <v>5</v>
          </cell>
          <cell r="Q254">
            <v>5</v>
          </cell>
          <cell r="R254">
            <v>0.1</v>
          </cell>
          <cell r="S254" t="str">
            <v/>
          </cell>
          <cell r="T254" t="str">
            <v>LED mini linterna Rayovac 9</v>
          </cell>
          <cell r="U254" t="str">
            <v/>
          </cell>
          <cell r="V254" t="str">
            <v>Goma</v>
          </cell>
          <cell r="W254" t="str">
            <v/>
          </cell>
          <cell r="X254" t="str">
            <v>9.73 cm</v>
          </cell>
          <cell r="Y254" t="str">
            <v>3.63 cm</v>
          </cell>
          <cell r="Z254" t="str">
            <v>3.63 cm</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row>
        <row r="255">
          <cell r="A255">
            <v>1128</v>
          </cell>
          <cell r="B255">
            <v>8520016</v>
          </cell>
          <cell r="C255" t="str">
            <v>Linterna Led Cob T6-26 Recargable Usb 200 Metros</v>
          </cell>
          <cell r="F255" t="str">
            <v>Linterna Led Cob T6-26 recargable USB 200 metros.</v>
          </cell>
          <cell r="G255" t="str">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ell>
          <cell r="I255" t="str">
            <v>Linterna</v>
          </cell>
          <cell r="K255">
            <v>0</v>
          </cell>
          <cell r="L255">
            <v>1296</v>
          </cell>
          <cell r="M255" t="str">
            <v>http://rerda.com/img/p/5/9/9/2/5992.jpg,http://rerda.com/img/p/5/9/9/3/5993.jpg,http://rerda.com/img/p/5/9/9/4/5994.jpg,http://rerda.com/img/p/5/9/9/5/5995.jpg</v>
          </cell>
          <cell r="N255">
            <v>0</v>
          </cell>
          <cell r="O255">
            <v>5</v>
          </cell>
          <cell r="P255">
            <v>5</v>
          </cell>
          <cell r="Q255">
            <v>5</v>
          </cell>
          <cell r="R255">
            <v>0.1</v>
          </cell>
          <cell r="S255" t="str">
            <v/>
          </cell>
          <cell r="T255" t="str">
            <v/>
          </cell>
          <cell r="U255" t="str">
            <v/>
          </cell>
          <cell r="V255" t="str">
            <v/>
          </cell>
          <cell r="W255" t="str">
            <v/>
          </cell>
          <cell r="X255" t="str">
            <v/>
          </cell>
          <cell r="Y255" t="str">
            <v/>
          </cell>
          <cell r="Z255" t="str">
            <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row>
        <row r="256">
          <cell r="A256">
            <v>824</v>
          </cell>
          <cell r="B256">
            <v>8520946</v>
          </cell>
          <cell r="C256" t="str">
            <v>Linterna Led Táctica Militar c/pila usb</v>
          </cell>
          <cell r="F256" t="str">
            <v xml:space="preserve">Linterna táctica militar, resistente al agua; con batería recargable mediante Usb. Ideal para camping, pesca, aventura, trekking nocturno, etc. </v>
          </cell>
          <cell r="G256"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ell>
          <cell r="I256" t="str">
            <v>Linterna</v>
          </cell>
          <cell r="K256" t="str">
            <v>Linterna,Militar,USB,Táctica</v>
          </cell>
          <cell r="L256">
            <v>1836</v>
          </cell>
          <cell r="M256" t="str">
            <v>http://rerda.com/img/p/6/0/7/3/6073.jpg,http://rerda.com/img/p/3/9/8/3/3983.jpg,http://rerda.com/img/p/3/9/8/4/3984.jpg,http://rerda.com/img/p/3/9/8/5/3985.jpg</v>
          </cell>
          <cell r="N256">
            <v>225</v>
          </cell>
          <cell r="O256">
            <v>5</v>
          </cell>
          <cell r="P256">
            <v>5</v>
          </cell>
          <cell r="Q256">
            <v>5</v>
          </cell>
          <cell r="R256">
            <v>0.1</v>
          </cell>
          <cell r="S256" t="str">
            <v/>
          </cell>
          <cell r="T256" t="str">
            <v/>
          </cell>
          <cell r="U256" t="str">
            <v/>
          </cell>
          <cell r="V256" t="str">
            <v>Aleación con Aluminio</v>
          </cell>
          <cell r="W256" t="str">
            <v>SKUF207</v>
          </cell>
          <cell r="X256" t="str">
            <v/>
          </cell>
          <cell r="Y256" t="str">
            <v/>
          </cell>
          <cell r="Z256" t="str">
            <v/>
          </cell>
          <cell r="AA256" t="str">
            <v>174gr</v>
          </cell>
          <cell r="AB256" t="str">
            <v>18 cm</v>
          </cell>
          <cell r="AC256" t="str">
            <v>16.2 cm</v>
          </cell>
          <cell r="AD256" t="str">
            <v>3.7 a 4.5v</v>
          </cell>
          <cell r="AE256" t="str">
            <v/>
          </cell>
          <cell r="AF256" t="str">
            <v/>
          </cell>
          <cell r="AG256" t="str">
            <v/>
          </cell>
          <cell r="AH256" t="str">
            <v/>
          </cell>
          <cell r="AI256" t="str">
            <v/>
          </cell>
          <cell r="AJ256">
            <v>2200</v>
          </cell>
          <cell r="AK256" t="str">
            <v>1x-2000x</v>
          </cell>
          <cell r="AL256" t="str">
            <v>Sí</v>
          </cell>
          <cell r="AM256" t="str">
            <v>Sí</v>
          </cell>
          <cell r="AN256" t="str">
            <v>USB 18650 3.7v 3800mAh</v>
          </cell>
          <cell r="AO256" t="str">
            <v>3.8 cm</v>
          </cell>
          <cell r="AP256" t="str">
            <v/>
          </cell>
          <cell r="AQ256" t="str">
            <v/>
          </cell>
        </row>
        <row r="257">
          <cell r="A257">
            <v>1144</v>
          </cell>
          <cell r="B257">
            <v>8520948</v>
          </cell>
          <cell r="C257" t="str">
            <v>Linterna Led Táctica Militar recargable con cable USB</v>
          </cell>
          <cell r="F257" t="str">
            <v xml:space="preserve">Linterna táctica militar, resistente al agua; con batería recargable mediante un cable Usb. Ideal para camping, pesca, aventura, trekking nocturno, etc. </v>
          </cell>
          <cell r="G257"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ell>
          <cell r="I257" t="str">
            <v>Linterna</v>
          </cell>
          <cell r="K257">
            <v>0</v>
          </cell>
          <cell r="L257">
            <v>0</v>
          </cell>
          <cell r="M257" t="str">
            <v>http://rerda.com/img/p/6/0/8/2/6082.jpg,http://rerda.com/img/p/6/0/8/3/6083.jpg,http://rerda.com/img/p/6/0/8/4/6084.jpg,http://rerda.com/img/p/6/0/8/5/6085.jpg</v>
          </cell>
          <cell r="N257">
            <v>0</v>
          </cell>
          <cell r="O257">
            <v>5</v>
          </cell>
          <cell r="P257">
            <v>5</v>
          </cell>
          <cell r="Q257">
            <v>5</v>
          </cell>
          <cell r="R257">
            <v>0.1</v>
          </cell>
          <cell r="S257" t="str">
            <v/>
          </cell>
          <cell r="T257" t="str">
            <v/>
          </cell>
          <cell r="U257" t="str">
            <v/>
          </cell>
          <cell r="V257" t="str">
            <v/>
          </cell>
          <cell r="W257" t="str">
            <v/>
          </cell>
          <cell r="X257" t="str">
            <v/>
          </cell>
          <cell r="Y257" t="str">
            <v/>
          </cell>
          <cell r="Z257" t="str">
            <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row>
        <row r="258">
          <cell r="A258">
            <v>599</v>
          </cell>
          <cell r="B258">
            <v>8520045</v>
          </cell>
          <cell r="C258" t="str">
            <v>Linterna Led USB recargable con zoom</v>
          </cell>
          <cell r="F258" t="str">
            <v xml:space="preserve">Linterna táctica recargable mediante puerto USB. Cuenta con un imán para adherir sobre superficies de metal. Led bajo consumo. Cordel de seguridad. </v>
          </cell>
          <cell r="G258" t="str">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ell>
          <cell r="I258" t="str">
            <v>Linternas</v>
          </cell>
          <cell r="K258" t="str">
            <v>Linterna,USB,Recargable,Táctica,Urbana</v>
          </cell>
          <cell r="L258">
            <v>864</v>
          </cell>
          <cell r="M258" t="str">
            <v>http://rerda.com/img/p/2/7/1/7/2717.jpg,http://rerda.com/img/p/2/7/1/2/2712.jpg,http://rerda.com/img/p/2/7/1/3/2713.jpg,http://rerda.com/img/p/2/7/1/4/2714.jpg,http://rerda.com/img/p/2/7/1/5/2715.jpg,http://rerda.com/img/p/2/7/1/6/2716.jpg</v>
          </cell>
          <cell r="N258">
            <v>1280</v>
          </cell>
          <cell r="O258">
            <v>5</v>
          </cell>
          <cell r="P258">
            <v>5</v>
          </cell>
          <cell r="Q258">
            <v>5</v>
          </cell>
          <cell r="R258">
            <v>0.1</v>
          </cell>
          <cell r="S258" t="str">
            <v/>
          </cell>
          <cell r="T258" t="str">
            <v/>
          </cell>
          <cell r="U258" t="str">
            <v/>
          </cell>
          <cell r="V258" t="str">
            <v>Metal Aleación y Aluminio</v>
          </cell>
          <cell r="W258" t="str">
            <v>USb</v>
          </cell>
          <cell r="X258" t="str">
            <v/>
          </cell>
          <cell r="Y258" t="str">
            <v/>
          </cell>
          <cell r="Z258" t="str">
            <v/>
          </cell>
          <cell r="AA258" t="str">
            <v/>
          </cell>
          <cell r="AB258" t="str">
            <v>12 cm</v>
          </cell>
          <cell r="AC258" t="str">
            <v>11 cm</v>
          </cell>
          <cell r="AD258" t="str">
            <v>5 v</v>
          </cell>
          <cell r="AE258" t="str">
            <v/>
          </cell>
          <cell r="AF258" t="str">
            <v/>
          </cell>
          <cell r="AG258" t="str">
            <v/>
          </cell>
          <cell r="AH258" t="str">
            <v/>
          </cell>
          <cell r="AI258" t="str">
            <v/>
          </cell>
          <cell r="AJ258">
            <v>3000</v>
          </cell>
          <cell r="AK258" t="str">
            <v>1x a 4x</v>
          </cell>
          <cell r="AL258" t="str">
            <v>Sí</v>
          </cell>
          <cell r="AM258" t="str">
            <v>Longitud Extendido</v>
          </cell>
          <cell r="AN258" t="str">
            <v/>
          </cell>
          <cell r="AO258" t="str">
            <v>2.8 cm</v>
          </cell>
          <cell r="AP258" t="str">
            <v/>
          </cell>
          <cell r="AQ258" t="str">
            <v/>
          </cell>
        </row>
        <row r="259">
          <cell r="A259">
            <v>723</v>
          </cell>
          <cell r="B259">
            <v>5919025</v>
          </cell>
          <cell r="C259" t="str">
            <v>Linterna picana FALLADA para respuestos</v>
          </cell>
          <cell r="F259" t="str">
            <v>Este producto está  FALLADO , no funciona.  Linterna recargable multifunción táctica, con led de bajo y consumo y picana.  NO TIENEN CAMBIO NI DEVOLUCION.</v>
          </cell>
          <cell r="G259" t="str">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ell>
          <cell r="I259" t="str">
            <v>Linterna</v>
          </cell>
          <cell r="K259" t="str">
            <v>Picana,Recargable,Táctica</v>
          </cell>
          <cell r="L259">
            <v>132.08000000000001</v>
          </cell>
          <cell r="M259" t="str">
            <v>http://rerda.com/img/p/3/3/7/1/3371.jpg,http://rerda.com/img/p/3/3/6/7/3367.jpg,http://rerda.com/img/p/3/3/6/8/3368.jpg,http://rerda.com/img/p/3/3/6/9/3369.jpg,http://rerda.com/img/p/3/3/7/0/3370.jpg</v>
          </cell>
          <cell r="N259">
            <v>0</v>
          </cell>
          <cell r="O259">
            <v>5</v>
          </cell>
          <cell r="P259">
            <v>5</v>
          </cell>
          <cell r="Q259">
            <v>5</v>
          </cell>
          <cell r="R259">
            <v>0.1</v>
          </cell>
          <cell r="S259" t="str">
            <v/>
          </cell>
          <cell r="T259" t="str">
            <v/>
          </cell>
          <cell r="U259" t="str">
            <v/>
          </cell>
          <cell r="V259" t="str">
            <v/>
          </cell>
          <cell r="W259" t="str">
            <v/>
          </cell>
          <cell r="X259" t="str">
            <v/>
          </cell>
          <cell r="Y259" t="str">
            <v/>
          </cell>
          <cell r="Z259" t="str">
            <v/>
          </cell>
          <cell r="AA259" t="str">
            <v/>
          </cell>
          <cell r="AB259" t="str">
            <v/>
          </cell>
          <cell r="AC259" t="str">
            <v/>
          </cell>
          <cell r="AD259" t="str">
            <v/>
          </cell>
          <cell r="AE259" t="str">
            <v/>
          </cell>
          <cell r="AF259" t="str">
            <v/>
          </cell>
          <cell r="AG259" t="str">
            <v>165 x 35 x 25 mm</v>
          </cell>
          <cell r="AH259" t="str">
            <v/>
          </cell>
          <cell r="AI259" t="str">
            <v/>
          </cell>
          <cell r="AJ259" t="str">
            <v/>
          </cell>
          <cell r="AK259" t="str">
            <v/>
          </cell>
          <cell r="AL259" t="str">
            <v>Sí</v>
          </cell>
          <cell r="AM259" t="str">
            <v/>
          </cell>
          <cell r="AN259" t="str">
            <v/>
          </cell>
          <cell r="AO259" t="str">
            <v/>
          </cell>
          <cell r="AP259" t="str">
            <v/>
          </cell>
          <cell r="AQ259" t="str">
            <v/>
          </cell>
        </row>
        <row r="260">
          <cell r="A260">
            <v>1125</v>
          </cell>
          <cell r="B260">
            <v>8520003</v>
          </cell>
          <cell r="C260" t="str">
            <v>Linterna Táctica Baliza Usb Rompe Cristales Imantada</v>
          </cell>
          <cell r="F260" t="str">
            <v>Linterna T6 Táctica Multifuncional</v>
          </cell>
          <cell r="G260" t="str">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ell>
          <cell r="I260" t="str">
            <v>Linterna</v>
          </cell>
          <cell r="K260">
            <v>0</v>
          </cell>
          <cell r="L260">
            <v>1620</v>
          </cell>
          <cell r="M260" t="str">
            <v>http://rerda.com/img/p/5/9/8/2/5982.jpg,http://rerda.com/img/p/5/9/8/3/5983.jpg,http://rerda.com/img/p/5/9/8/4/5984.jpg</v>
          </cell>
          <cell r="N260">
            <v>134</v>
          </cell>
          <cell r="O260">
            <v>5</v>
          </cell>
          <cell r="P260">
            <v>5</v>
          </cell>
          <cell r="Q260">
            <v>5</v>
          </cell>
          <cell r="R260">
            <v>0.1</v>
          </cell>
          <cell r="S260" t="str">
            <v/>
          </cell>
          <cell r="T260" t="str">
            <v/>
          </cell>
          <cell r="U260" t="str">
            <v/>
          </cell>
          <cell r="V260" t="str">
            <v/>
          </cell>
          <cell r="W260" t="str">
            <v/>
          </cell>
          <cell r="X260" t="str">
            <v/>
          </cell>
          <cell r="Y260" t="str">
            <v/>
          </cell>
          <cell r="Z260" t="str">
            <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row>
        <row r="261">
          <cell r="A261">
            <v>701</v>
          </cell>
          <cell r="B261">
            <v>8520064</v>
          </cell>
          <cell r="C261" t="str">
            <v>Linterna táctica con zoom batería recargable usb</v>
          </cell>
          <cell r="F261" t="str">
            <v xml:space="preserve">Linterna táctica con batería recargable, resistente al agua, cómoda para llevar en la mano y con led cree.  Incluye pila recargable usb.   .   </v>
          </cell>
          <cell r="G261" t="str">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ell>
          <cell r="I261" t="str">
            <v>Linterna</v>
          </cell>
          <cell r="K261" t="str">
            <v>Recargable,Táctica,Batería,Zoom,Resistente al agua</v>
          </cell>
          <cell r="L261">
            <v>1080</v>
          </cell>
          <cell r="M261" t="str">
            <v>http://rerda.com/img/p/4/9/9/6/4996.jpg,http://rerda.com/img/p/3/3/1/0/3310.jpg,http://rerda.com/img/p/3/3/1/4/3314.jpg,http://rerda.com/img/p/3/3/1/1/3311.jpg,http://rerda.com/img/p/3/3/1/2/3312.jpg</v>
          </cell>
          <cell r="N261">
            <v>582</v>
          </cell>
          <cell r="O261">
            <v>5</v>
          </cell>
          <cell r="P261">
            <v>5</v>
          </cell>
          <cell r="Q261">
            <v>5</v>
          </cell>
          <cell r="R261">
            <v>0.1</v>
          </cell>
          <cell r="S261" t="str">
            <v/>
          </cell>
          <cell r="T261" t="str">
            <v/>
          </cell>
          <cell r="U261" t="str">
            <v/>
          </cell>
          <cell r="V261" t="str">
            <v>Resistente al Agua</v>
          </cell>
          <cell r="W261" t="str">
            <v>Táctico</v>
          </cell>
          <cell r="X261" t="str">
            <v/>
          </cell>
          <cell r="Y261" t="str">
            <v/>
          </cell>
          <cell r="Z261" t="str">
            <v/>
          </cell>
          <cell r="AA261" t="str">
            <v/>
          </cell>
          <cell r="AB261" t="str">
            <v/>
          </cell>
          <cell r="AC261" t="str">
            <v/>
          </cell>
          <cell r="AD261" t="str">
            <v/>
          </cell>
          <cell r="AE261" t="str">
            <v/>
          </cell>
          <cell r="AF261" t="str">
            <v/>
          </cell>
          <cell r="AG261" t="str">
            <v/>
          </cell>
          <cell r="AH261" t="str">
            <v/>
          </cell>
          <cell r="AI261" t="str">
            <v/>
          </cell>
          <cell r="AJ261">
            <v>2000</v>
          </cell>
          <cell r="AK261" t="str">
            <v/>
          </cell>
          <cell r="AL261" t="str">
            <v>Sí</v>
          </cell>
          <cell r="AM261" t="str">
            <v>Pila USB</v>
          </cell>
          <cell r="AN261" t="str">
            <v/>
          </cell>
          <cell r="AO261" t="str">
            <v/>
          </cell>
          <cell r="AP261" t="str">
            <v/>
          </cell>
          <cell r="AQ261" t="str">
            <v/>
          </cell>
        </row>
        <row r="262">
          <cell r="A262">
            <v>319</v>
          </cell>
          <cell r="B262">
            <v>8520265</v>
          </cell>
          <cell r="C262" t="str">
            <v>Linterna Táctica de Aluminio Mini Led Cree Zoom a Pilas AAA</v>
          </cell>
          <cell r="F262" t="str">
            <v xml:space="preserve">Linterna de metal con zoom: 1x a 2000x. Led CREE de 180 lúmenes de potencia. Usa 3 pilas AAA. Pulsador de encendido en el culote. </v>
          </cell>
          <cell r="G262" t="str">
            <v xml:space="preserve">La sección de la lente se estira y se encoge, de esta forma se logra un haz de luz focal así como también un círculo lumínico difusor. </v>
          </cell>
          <cell r="I262" t="str">
            <v>Linternas</v>
          </cell>
          <cell r="K262" t="str">
            <v>Linterna,Led,Zoom</v>
          </cell>
          <cell r="L262">
            <v>270</v>
          </cell>
          <cell r="M262" t="str">
            <v>http://rerda.com/img/p/3/7/2/8/3728.jpg,http://rerda.com/img/p/1/3/3/1/1331.jpg</v>
          </cell>
          <cell r="N262">
            <v>344</v>
          </cell>
          <cell r="O262">
            <v>5</v>
          </cell>
          <cell r="P262">
            <v>5</v>
          </cell>
          <cell r="Q262">
            <v>5</v>
          </cell>
          <cell r="R262">
            <v>0.1</v>
          </cell>
          <cell r="S262" t="str">
            <v/>
          </cell>
          <cell r="T262" t="str">
            <v>Linterna con Aumento</v>
          </cell>
          <cell r="U262" t="str">
            <v/>
          </cell>
          <cell r="V262" t="str">
            <v>Metal</v>
          </cell>
          <cell r="W262" t="str">
            <v>LPA2009</v>
          </cell>
          <cell r="X262" t="str">
            <v/>
          </cell>
          <cell r="Y262" t="str">
            <v>3 cm</v>
          </cell>
          <cell r="Z262" t="str">
            <v>3 cm</v>
          </cell>
          <cell r="AA262" t="str">
            <v/>
          </cell>
          <cell r="AB262" t="str">
            <v>10.8 cm</v>
          </cell>
          <cell r="AC262" t="str">
            <v>9.8 cm</v>
          </cell>
          <cell r="AD262" t="str">
            <v>4.5v</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row>
        <row r="263">
          <cell r="A263">
            <v>1024</v>
          </cell>
          <cell r="B263">
            <v>8520936</v>
          </cell>
          <cell r="C263" t="str">
            <v>Linterna táctica highligth torch sin caja</v>
          </cell>
          <cell r="F263" t="str">
            <v xml:space="preserve">Linterna a LED T6 de tipo militar y táctica con vida últil de 100.000 horas. Incluye cable cargardor USB de la batería. Sin caja. No es sumergible. </v>
          </cell>
          <cell r="G263" t="str">
            <v xml:space="preserve">Batería 18650 recargable de 8.800mAh. Correa para mano. Resistente al agua. Tubo de plástico transparente para sostener la pila usb. Compuesta en un material antiabrasivo. Aerometal resistente. Zoom regulable 1x-x2000. </v>
          </cell>
          <cell r="I263" t="str">
            <v>Linterna</v>
          </cell>
          <cell r="K263" t="str">
            <v>Linterna,USB,Táctica,Policial,AAA</v>
          </cell>
          <cell r="L263">
            <v>1188</v>
          </cell>
          <cell r="M263" t="str">
            <v>http://rerda.com/img/p/5/0/0/8/5008.jpg,http://rerda.com/img/p/5/0/0/3/5003.jpg,http://rerda.com/img/p/5/0/0/4/5004.jpg,http://rerda.com/img/p/5/0/0/5/5005.jpg</v>
          </cell>
          <cell r="N263">
            <v>112</v>
          </cell>
          <cell r="O263">
            <v>5</v>
          </cell>
          <cell r="P263">
            <v>5</v>
          </cell>
          <cell r="Q263">
            <v>5</v>
          </cell>
          <cell r="R263">
            <v>0.1</v>
          </cell>
          <cell r="S263" t="str">
            <v/>
          </cell>
          <cell r="T263" t="str">
            <v/>
          </cell>
          <cell r="U263" t="str">
            <v/>
          </cell>
          <cell r="V263" t="str">
            <v>Aleación Metálica con Aluminio</v>
          </cell>
          <cell r="W263" t="str">
            <v>Táctico Policial</v>
          </cell>
          <cell r="X263" t="str">
            <v>17.5 cm</v>
          </cell>
          <cell r="Y263" t="str">
            <v/>
          </cell>
          <cell r="Z263" t="str">
            <v/>
          </cell>
          <cell r="AA263" t="str">
            <v/>
          </cell>
          <cell r="AB263" t="str">
            <v>19.5 cm</v>
          </cell>
          <cell r="AC263" t="str">
            <v>17 cm</v>
          </cell>
          <cell r="AD263" t="str">
            <v>3.8 a 4.7v</v>
          </cell>
          <cell r="AE263" t="str">
            <v/>
          </cell>
          <cell r="AF263" t="str">
            <v/>
          </cell>
          <cell r="AG263" t="str">
            <v/>
          </cell>
          <cell r="AH263" t="str">
            <v/>
          </cell>
          <cell r="AI263" t="str">
            <v/>
          </cell>
          <cell r="AJ263" t="str">
            <v/>
          </cell>
          <cell r="AK263" t="str">
            <v>1x a 2000x</v>
          </cell>
          <cell r="AL263" t="str">
            <v>Sí</v>
          </cell>
          <cell r="AM263" t="str">
            <v>Cable cargador</v>
          </cell>
          <cell r="AN263" t="str">
            <v/>
          </cell>
          <cell r="AO263" t="str">
            <v>3.5 cm</v>
          </cell>
          <cell r="AP263" t="str">
            <v/>
          </cell>
          <cell r="AQ263" t="str">
            <v/>
          </cell>
        </row>
        <row r="264">
          <cell r="A264">
            <v>1126</v>
          </cell>
          <cell r="B264">
            <v>8520005</v>
          </cell>
          <cell r="C264" t="str">
            <v>Linterna Táctica Led Recargable Solar Usb Brújula Zoom</v>
          </cell>
          <cell r="F264" t="str">
            <v>Linterna Solar</v>
          </cell>
          <cell r="G264" t="str">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ell>
          <cell r="I264" t="str">
            <v>Linterna</v>
          </cell>
          <cell r="K264">
            <v>0</v>
          </cell>
          <cell r="L264">
            <v>2500</v>
          </cell>
          <cell r="M264" t="str">
            <v>http://rerda.com/img/p/5/9/8/7/5987.jpg,http://rerda.com/img/p/5/9/8/5/5985.jpg,http://rerda.com/img/p/5/9/8/6/5986.jpg</v>
          </cell>
          <cell r="N264">
            <v>217</v>
          </cell>
          <cell r="O264">
            <v>5</v>
          </cell>
          <cell r="P264">
            <v>5</v>
          </cell>
          <cell r="Q264">
            <v>5</v>
          </cell>
          <cell r="R264">
            <v>0.1</v>
          </cell>
          <cell r="S264" t="str">
            <v/>
          </cell>
          <cell r="T264" t="str">
            <v/>
          </cell>
          <cell r="U264" t="str">
            <v/>
          </cell>
          <cell r="V264" t="str">
            <v/>
          </cell>
          <cell r="W264" t="str">
            <v/>
          </cell>
          <cell r="X264" t="str">
            <v/>
          </cell>
          <cell r="Y264" t="str">
            <v/>
          </cell>
          <cell r="Z264" t="str">
            <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row>
        <row r="265">
          <cell r="A265">
            <v>1131</v>
          </cell>
          <cell r="B265">
            <v>8520118</v>
          </cell>
          <cell r="C265" t="str">
            <v>Linterna Táctica Led Recargable Usb Zoom Con Luz Lateral</v>
          </cell>
          <cell r="F265" t="str">
            <v>Linterna Táctica Usb.</v>
          </cell>
          <cell r="G265" t="str">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ell>
          <cell r="I265" t="str">
            <v>Linterna</v>
          </cell>
          <cell r="K265">
            <v>0</v>
          </cell>
          <cell r="L265">
            <v>1188</v>
          </cell>
          <cell r="M265" t="str">
            <v>http://rerda.com/img/p/6/0/0/8/6008.jpg,http://rerda.com/img/p/6/0/0/9/6009.jpg,http://rerda.com/img/p/6/0/1/0/6010.jpg,http://rerda.com/img/p/6/0/1/1/6011.jpg,http://rerda.com/img/p/6/0/1/2/6012.jpg,http://rerda.com/img/p/6/0/1/3/6013.jpg</v>
          </cell>
          <cell r="N265">
            <v>1</v>
          </cell>
          <cell r="O265">
            <v>5</v>
          </cell>
          <cell r="P265">
            <v>5</v>
          </cell>
          <cell r="Q265">
            <v>5</v>
          </cell>
          <cell r="R265">
            <v>0.1</v>
          </cell>
          <cell r="S265" t="str">
            <v/>
          </cell>
          <cell r="T265" t="str">
            <v/>
          </cell>
          <cell r="U265" t="str">
            <v/>
          </cell>
          <cell r="V265" t="str">
            <v/>
          </cell>
          <cell r="W265" t="str">
            <v/>
          </cell>
          <cell r="X265" t="str">
            <v/>
          </cell>
          <cell r="Y265" t="str">
            <v/>
          </cell>
          <cell r="Z265" t="str">
            <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row>
        <row r="266">
          <cell r="A266">
            <v>817</v>
          </cell>
          <cell r="B266">
            <v>8520750</v>
          </cell>
          <cell r="C266" t="str">
            <v>Linterna Tactica Led Zoom Recargable</v>
          </cell>
          <cell r="F266" t="str">
            <v xml:space="preserve">Linterna táctica con un led super blanco de alta potencia, con una vida útil estimada de 100.000 horas. Cable cargador USB. </v>
          </cell>
          <cell r="G266" t="str">
            <v xml:space="preserve">Foco regulable: permite concentrar el foco o ampliar el haz según necesidad. Incluye correa para muñeca. Esqueleto adaptador para utilizar con 3 pilas AAA. Tubo contenedor de la batería 18650. Modos de uso: Fuerte, débil y destello. </v>
          </cell>
          <cell r="I266" t="str">
            <v>Linterna</v>
          </cell>
          <cell r="K266" t="str">
            <v>Linterna,Led,Táctica</v>
          </cell>
          <cell r="L266">
            <v>864</v>
          </cell>
          <cell r="M266" t="str">
            <v>http://rerda.com/img/p/5/0/0/0/5000.jpg,http://rerda.com/img/p/3/9/3/9/3939.jpg,http://rerda.com/img/p/3/9/4/0/3940.jpg,http://rerda.com/img/p/3/9/4/1/3941.jpg,http://rerda.com/img/p/3/9/4/2/3942.jpg</v>
          </cell>
          <cell r="N266">
            <v>168</v>
          </cell>
          <cell r="O266">
            <v>5</v>
          </cell>
          <cell r="P266">
            <v>5</v>
          </cell>
          <cell r="Q266">
            <v>5</v>
          </cell>
          <cell r="R266">
            <v>0.1</v>
          </cell>
          <cell r="S266" t="str">
            <v/>
          </cell>
          <cell r="T266" t="str">
            <v/>
          </cell>
          <cell r="U266" t="str">
            <v/>
          </cell>
          <cell r="V266" t="str">
            <v>Construida en aluminio de grado aeronáutico con  recubrimiento epoxi negro de alta resistencia</v>
          </cell>
          <cell r="W266" t="str">
            <v/>
          </cell>
          <cell r="X266" t="str">
            <v/>
          </cell>
          <cell r="Y266" t="str">
            <v/>
          </cell>
          <cell r="Z266" t="str">
            <v/>
          </cell>
          <cell r="AA266" t="str">
            <v/>
          </cell>
          <cell r="AB266" t="str">
            <v/>
          </cell>
          <cell r="AC266" t="str">
            <v/>
          </cell>
          <cell r="AD266" t="str">
            <v>3.7 a 4.5 v</v>
          </cell>
          <cell r="AE266" t="str">
            <v/>
          </cell>
          <cell r="AF266" t="str">
            <v/>
          </cell>
          <cell r="AG266" t="str">
            <v>15 x 3.5 cm</v>
          </cell>
          <cell r="AH266" t="str">
            <v/>
          </cell>
          <cell r="AI266" t="str">
            <v/>
          </cell>
          <cell r="AJ266">
            <v>600</v>
          </cell>
          <cell r="AK266" t="str">
            <v>150 metros de alcance</v>
          </cell>
          <cell r="AL266" t="str">
            <v>Sí</v>
          </cell>
          <cell r="AM266" t="str">
            <v>Cable Cargador</v>
          </cell>
          <cell r="AN266" t="str">
            <v/>
          </cell>
          <cell r="AO266" t="str">
            <v/>
          </cell>
          <cell r="AP266" t="str">
            <v>LED CREE 3W DEL ALTA POTENCIa</v>
          </cell>
          <cell r="AQ266" t="str">
            <v/>
          </cell>
        </row>
        <row r="267">
          <cell r="A267">
            <v>818</v>
          </cell>
          <cell r="B267">
            <v>8520745</v>
          </cell>
          <cell r="C267" t="str">
            <v>Linterna Táctica Led Zoom Recargable Policía</v>
          </cell>
          <cell r="F267" t="str">
            <v xml:space="preserve">Linterna táctica con un led super blanco de alta potencia, con una vida útil estimada de 100.000 horas. Cartel 'Policía'. Cable cargador usb. </v>
          </cell>
          <cell r="G267" t="str">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ell>
          <cell r="I267" t="str">
            <v>Linternas</v>
          </cell>
          <cell r="K267" t="str">
            <v>Linterna,Led,Táctica</v>
          </cell>
          <cell r="L267">
            <v>864</v>
          </cell>
          <cell r="M267" t="str">
            <v>http://rerda.com/img/p/4/9/9/9/4999.jpg,http://rerda.com/img/p/3/9/5/2/3952.jpg,http://rerda.com/img/p/3/9/5/3/3953.jpg,http://rerda.com/img/p/3/9/5/4/3954.jpg,http://rerda.com/img/p/3/9/5/5/3955.jpg</v>
          </cell>
          <cell r="N267">
            <v>159</v>
          </cell>
          <cell r="O267">
            <v>5</v>
          </cell>
          <cell r="P267">
            <v>5</v>
          </cell>
          <cell r="Q267">
            <v>5</v>
          </cell>
          <cell r="R267">
            <v>0.1</v>
          </cell>
          <cell r="S267" t="str">
            <v/>
          </cell>
          <cell r="T267" t="str">
            <v/>
          </cell>
          <cell r="U267" t="str">
            <v/>
          </cell>
          <cell r="V267" t="str">
            <v>Construida en aluminio de grado aeronáutico con  recubrimiento epoxi negro de alta resistencia</v>
          </cell>
          <cell r="W267" t="str">
            <v/>
          </cell>
          <cell r="X267" t="str">
            <v/>
          </cell>
          <cell r="Y267" t="str">
            <v/>
          </cell>
          <cell r="Z267" t="str">
            <v/>
          </cell>
          <cell r="AA267" t="str">
            <v/>
          </cell>
          <cell r="AB267" t="str">
            <v/>
          </cell>
          <cell r="AC267" t="str">
            <v/>
          </cell>
          <cell r="AD267" t="str">
            <v>3.7 a 4.5 v</v>
          </cell>
          <cell r="AE267" t="str">
            <v/>
          </cell>
          <cell r="AF267" t="str">
            <v/>
          </cell>
          <cell r="AG267" t="str">
            <v>15 x 3.5 cm</v>
          </cell>
          <cell r="AH267" t="str">
            <v/>
          </cell>
          <cell r="AI267" t="str">
            <v/>
          </cell>
          <cell r="AJ267">
            <v>600</v>
          </cell>
          <cell r="AK267" t="str">
            <v>150 metros de alcance</v>
          </cell>
          <cell r="AL267" t="str">
            <v>Sí</v>
          </cell>
          <cell r="AM267" t="str">
            <v>Cable cargador</v>
          </cell>
          <cell r="AN267" t="str">
            <v/>
          </cell>
          <cell r="AO267" t="str">
            <v/>
          </cell>
          <cell r="AP267" t="str">
            <v>LED CREE 3W DEL ALTA POTENCIa</v>
          </cell>
          <cell r="AQ267" t="str">
            <v/>
          </cell>
        </row>
        <row r="268">
          <cell r="A268">
            <v>597</v>
          </cell>
          <cell r="B268">
            <v>8520051</v>
          </cell>
          <cell r="C268" t="str">
            <v>Linterna táctica policial con rompe vidrio y cargador</v>
          </cell>
          <cell r="F268" t="str">
            <v xml:space="preserve">Linterna táctica policial a led, resistente al agua, con batería 18650 recargable y cagador. Cuenta con bolita rompevidrio en la base. </v>
          </cell>
          <cell r="G268" t="str">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ell>
          <cell r="I268" t="str">
            <v>Linterna</v>
          </cell>
          <cell r="K268" t="str">
            <v>Linterna,Recargable,Táctica,Policial</v>
          </cell>
          <cell r="L268">
            <v>972</v>
          </cell>
          <cell r="M268" t="str">
            <v>http://rerda.com/img/p/4/9/9/7/4997.jpg,http://rerda.com/img/p/2/6/9/5/2695.jpg,http://rerda.com/img/p/2/6/9/6/2696.jpg,http://rerda.com/img/p/2/6/9/7/2697.jpg,http://rerda.com/img/p/2/6/9/8/2698.jpg,http://rerda.com/img/p/2/7/0/3/2703.jpg</v>
          </cell>
          <cell r="N268">
            <v>282</v>
          </cell>
          <cell r="O268">
            <v>5</v>
          </cell>
          <cell r="P268">
            <v>5</v>
          </cell>
          <cell r="Q268">
            <v>5</v>
          </cell>
          <cell r="R268">
            <v>0.1</v>
          </cell>
          <cell r="S268" t="str">
            <v/>
          </cell>
          <cell r="T268" t="str">
            <v/>
          </cell>
          <cell r="U268" t="str">
            <v/>
          </cell>
          <cell r="V268" t="str">
            <v>Aleación de aluminio con grado aeronáutico</v>
          </cell>
          <cell r="W268" t="str">
            <v>Táctico</v>
          </cell>
          <cell r="X268" t="str">
            <v/>
          </cell>
          <cell r="Y268" t="str">
            <v/>
          </cell>
          <cell r="Z268" t="str">
            <v/>
          </cell>
          <cell r="AA268" t="str">
            <v/>
          </cell>
          <cell r="AB268" t="str">
            <v>18.5 cm</v>
          </cell>
          <cell r="AC268" t="str">
            <v>17 cm</v>
          </cell>
          <cell r="AD268" t="str">
            <v>3.7 a 4.7 v</v>
          </cell>
          <cell r="AE268" t="str">
            <v/>
          </cell>
          <cell r="AF268" t="str">
            <v/>
          </cell>
          <cell r="AG268" t="str">
            <v/>
          </cell>
          <cell r="AH268" t="str">
            <v/>
          </cell>
          <cell r="AI268" t="str">
            <v/>
          </cell>
          <cell r="AJ268">
            <v>2000</v>
          </cell>
          <cell r="AK268" t="str">
            <v>1x a 2000x</v>
          </cell>
          <cell r="AL268" t="str">
            <v/>
          </cell>
          <cell r="AM268" t="str">
            <v/>
          </cell>
          <cell r="AN268" t="str">
            <v/>
          </cell>
          <cell r="AO268" t="str">
            <v>3.7 cm</v>
          </cell>
          <cell r="AP268" t="str">
            <v/>
          </cell>
          <cell r="AQ268" t="str">
            <v/>
          </cell>
        </row>
        <row r="269">
          <cell r="A269">
            <v>598</v>
          </cell>
          <cell r="B269">
            <v>8520067</v>
          </cell>
          <cell r="C269" t="str">
            <v>Linterna táctica policial con rompe vidrio y zoom</v>
          </cell>
          <cell r="F269" t="str">
            <v xml:space="preserve">Linterna táctica policial con zoom regulable y pila 18650 recargable. Cable usb para cargar. </v>
          </cell>
          <cell r="G269" t="str">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ell>
          <cell r="I269" t="str">
            <v>Linterna</v>
          </cell>
          <cell r="K269" t="str">
            <v>Linterna,Táctica,Policial,Rompe Vidrio,Zoom</v>
          </cell>
          <cell r="L269">
            <v>756</v>
          </cell>
          <cell r="M269" t="str">
            <v>http://rerda.com/img/p/4/9/9/4/4994.jpg,http://rerda.com/img/p/2/7/0/8/2708.jpg,http://rerda.com/img/p/2/7/0/5/2705.jpg,http://rerda.com/img/p/2/7/0/6/2706.jpg,http://rerda.com/img/p/2/7/0/7/2707.jpg,http://rerda.com/img/p/2/7/0/9/2709.jpg,http://rerda.com/img/p/2/7/0/4/2704.jpg,http://rerda.com/img/p/2/7/1/0/2710.jpg</v>
          </cell>
          <cell r="N269">
            <v>705</v>
          </cell>
          <cell r="O269">
            <v>5</v>
          </cell>
          <cell r="P269">
            <v>5</v>
          </cell>
          <cell r="Q269">
            <v>5</v>
          </cell>
          <cell r="R269">
            <v>0.1</v>
          </cell>
          <cell r="S269" t="str">
            <v/>
          </cell>
          <cell r="T269" t="str">
            <v/>
          </cell>
          <cell r="U269" t="str">
            <v/>
          </cell>
          <cell r="V269" t="str">
            <v>Metal Negro</v>
          </cell>
          <cell r="W269" t="str">
            <v>Táctico Policial</v>
          </cell>
          <cell r="X269" t="str">
            <v>16.5 cm</v>
          </cell>
          <cell r="Y269" t="str">
            <v/>
          </cell>
          <cell r="Z269" t="str">
            <v/>
          </cell>
          <cell r="AA269" t="str">
            <v/>
          </cell>
          <cell r="AB269" t="str">
            <v/>
          </cell>
          <cell r="AC269" t="str">
            <v/>
          </cell>
          <cell r="AD269" t="str">
            <v>4.7v</v>
          </cell>
          <cell r="AE269" t="str">
            <v/>
          </cell>
          <cell r="AF269" t="str">
            <v/>
          </cell>
          <cell r="AG269" t="str">
            <v>Diámetro</v>
          </cell>
          <cell r="AH269" t="str">
            <v/>
          </cell>
          <cell r="AI269" t="str">
            <v/>
          </cell>
          <cell r="AJ269">
            <v>2000</v>
          </cell>
          <cell r="AK269" t="str">
            <v>5x</v>
          </cell>
          <cell r="AL269" t="str">
            <v>Sí</v>
          </cell>
          <cell r="AM269" t="str">
            <v>Cable para cargar</v>
          </cell>
          <cell r="AN269" t="str">
            <v/>
          </cell>
          <cell r="AO269" t="str">
            <v xml:space="preserve"> 3 cm</v>
          </cell>
          <cell r="AP269" t="str">
            <v/>
          </cell>
          <cell r="AQ269" t="str">
            <v/>
          </cell>
        </row>
        <row r="270">
          <cell r="A270">
            <v>600</v>
          </cell>
          <cell r="B270">
            <v>8520932</v>
          </cell>
          <cell r="C270" t="str">
            <v>Linterna táctica policial highligth torch</v>
          </cell>
          <cell r="F270" t="str">
            <v xml:space="preserve">Linterna a LED T6 de tipo militar y táctica con vida últil de 100.000 horas. Incluye cable cargardor USB de la batería. </v>
          </cell>
          <cell r="G270" t="str">
            <v xml:space="preserve">Batería 18650 recargable de 3.800mAh. Correa para mano. Esqueleto adaptador para 3 pilas AAA. Tubo de plástico transparente para sostener la pila usb. Compuesta en un material antiabrasivo. Aerometal resistente. Zoom regulable 1x-x2000. Caja para guardar. </v>
          </cell>
          <cell r="I270" t="str">
            <v>Linterna</v>
          </cell>
          <cell r="K270" t="str">
            <v>Linterna,USB,Táctica,Policial,AAA</v>
          </cell>
          <cell r="L270">
            <v>1080</v>
          </cell>
          <cell r="M270" t="str">
            <v>http://rerda.com/img/p/2/7/1/8/2718.jpg,http://rerda.com/img/p/5/0/0/7/5007.jpg,http://rerda.com/img/p/2/7/2/0/2720.jpg,http://rerda.com/img/p/2/7/2/1/2721.jpg</v>
          </cell>
          <cell r="N270">
            <v>24</v>
          </cell>
          <cell r="O270">
            <v>5</v>
          </cell>
          <cell r="P270">
            <v>5</v>
          </cell>
          <cell r="Q270">
            <v>5</v>
          </cell>
          <cell r="R270">
            <v>0.1</v>
          </cell>
          <cell r="S270" t="str">
            <v/>
          </cell>
          <cell r="T270" t="str">
            <v/>
          </cell>
          <cell r="U270" t="str">
            <v/>
          </cell>
          <cell r="V270" t="str">
            <v>Aleación Metálica con Aluminio</v>
          </cell>
          <cell r="W270" t="str">
            <v>Táctico Policial</v>
          </cell>
          <cell r="X270" t="str">
            <v>17.5 cm</v>
          </cell>
          <cell r="Y270" t="str">
            <v/>
          </cell>
          <cell r="Z270" t="str">
            <v/>
          </cell>
          <cell r="AA270" t="str">
            <v/>
          </cell>
          <cell r="AB270" t="str">
            <v>19.5 cm</v>
          </cell>
          <cell r="AC270" t="str">
            <v>17 cm</v>
          </cell>
          <cell r="AD270" t="str">
            <v>3.8 a 4.7v</v>
          </cell>
          <cell r="AE270" t="str">
            <v/>
          </cell>
          <cell r="AF270" t="str">
            <v/>
          </cell>
          <cell r="AG270" t="str">
            <v/>
          </cell>
          <cell r="AH270" t="str">
            <v/>
          </cell>
          <cell r="AI270" t="str">
            <v/>
          </cell>
          <cell r="AJ270" t="str">
            <v/>
          </cell>
          <cell r="AK270" t="str">
            <v>1x a 2000x</v>
          </cell>
          <cell r="AL270" t="str">
            <v>Sí</v>
          </cell>
          <cell r="AM270" t="str">
            <v>Cable cargador</v>
          </cell>
          <cell r="AN270" t="str">
            <v/>
          </cell>
          <cell r="AO270" t="str">
            <v>3.5 cm</v>
          </cell>
          <cell r="AP270" t="str">
            <v/>
          </cell>
          <cell r="AQ270" t="str">
            <v/>
          </cell>
        </row>
        <row r="271">
          <cell r="A271">
            <v>820</v>
          </cell>
          <cell r="B271">
            <v>8520941</v>
          </cell>
          <cell r="C271" t="str">
            <v>Linterna Táctica Profesional Higlght Torch</v>
          </cell>
          <cell r="F271" t="str">
            <v xml:space="preserve">Linterna Táctica Led Cree Xml T6 Zoom Recargable. Marca: Higlght Torch. Batería recargable USB. </v>
          </cell>
          <cell r="G271" t="str">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ell>
          <cell r="I271" t="str">
            <v>Linterna</v>
          </cell>
          <cell r="K271" t="str">
            <v>Linterna,Táctica,Policial</v>
          </cell>
          <cell r="L271">
            <v>1296</v>
          </cell>
          <cell r="M271" t="str">
            <v>http://rerda.com/img/p/5/0/0/1/5001.jpg,http://rerda.com/img/p/3/9/7/6/3976.jpg,http://rerda.com/img/p/3/9/7/7/3977.jpg,http://rerda.com/img/p/3/9/7/8/3978.jpg,http://rerda.com/img/p/3/9/7/9/3979.jpg</v>
          </cell>
          <cell r="N271">
            <v>532</v>
          </cell>
          <cell r="O271">
            <v>5</v>
          </cell>
          <cell r="P271">
            <v>5</v>
          </cell>
          <cell r="Q271">
            <v>5</v>
          </cell>
          <cell r="R271">
            <v>0.1</v>
          </cell>
          <cell r="S271" t="str">
            <v/>
          </cell>
          <cell r="T271" t="str">
            <v>Higlght Torch</v>
          </cell>
          <cell r="U271" t="str">
            <v/>
          </cell>
          <cell r="V271" t="str">
            <v>Aleación de aluminio superresistente de grado aeronáutico</v>
          </cell>
          <cell r="W271" t="str">
            <v>XML-T6.</v>
          </cell>
          <cell r="X271" t="str">
            <v/>
          </cell>
          <cell r="Y271" t="str">
            <v/>
          </cell>
          <cell r="Z271" t="str">
            <v/>
          </cell>
          <cell r="AA271" t="str">
            <v/>
          </cell>
          <cell r="AB271" t="str">
            <v>15 cm</v>
          </cell>
          <cell r="AC271" t="str">
            <v>13 cm</v>
          </cell>
          <cell r="AD271" t="str">
            <v/>
          </cell>
          <cell r="AE271" t="str">
            <v/>
          </cell>
          <cell r="AF271" t="str">
            <v/>
          </cell>
          <cell r="AG271" t="str">
            <v/>
          </cell>
          <cell r="AH271" t="str">
            <v/>
          </cell>
          <cell r="AI271" t="str">
            <v/>
          </cell>
          <cell r="AJ271">
            <v>1000</v>
          </cell>
          <cell r="AK271" t="str">
            <v/>
          </cell>
          <cell r="AL271" t="str">
            <v>Sí</v>
          </cell>
          <cell r="AM271" t="str">
            <v/>
          </cell>
          <cell r="AN271" t="str">
            <v>18650 USB 3800mAh</v>
          </cell>
          <cell r="AO271" t="str">
            <v>3.6 cm</v>
          </cell>
          <cell r="AP271" t="str">
            <v/>
          </cell>
          <cell r="AQ271" t="str">
            <v/>
          </cell>
        </row>
        <row r="272">
          <cell r="A272">
            <v>803</v>
          </cell>
          <cell r="B272">
            <v>8520729</v>
          </cell>
          <cell r="C272" t="str">
            <v>Linterna Táctica Profesional XML-T6</v>
          </cell>
          <cell r="F272" t="str">
            <v xml:space="preserve">Linterna Táctica Led Cree Xml T6 Zoom Recargable. Tiene pila recargable por USB. </v>
          </cell>
          <cell r="G272" t="str">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ell>
          <cell r="I272" t="str">
            <v>Linterna</v>
          </cell>
          <cell r="K272" t="str">
            <v>Linterna,Táctica,Policial</v>
          </cell>
          <cell r="L272">
            <v>1296</v>
          </cell>
          <cell r="M272" t="str">
            <v>http://rerda.com/img/p/4/9/9/5/4995.jpg,http://rerda.com/img/p/3/8/6/3/3863.jpg,http://rerda.com/img/p/3/8/6/4/3864.jpg,http://rerda.com/img/p/3/8/6/5/3865.jpg,http://rerda.com/img/p/3/8/6/6/3866.jpg</v>
          </cell>
          <cell r="N272">
            <v>104</v>
          </cell>
          <cell r="O272">
            <v>5</v>
          </cell>
          <cell r="P272">
            <v>5</v>
          </cell>
          <cell r="Q272">
            <v>5</v>
          </cell>
          <cell r="R272">
            <v>0.1</v>
          </cell>
          <cell r="S272" t="str">
            <v/>
          </cell>
          <cell r="T272" t="str">
            <v/>
          </cell>
          <cell r="U272" t="str">
            <v/>
          </cell>
          <cell r="V272" t="str">
            <v>Aleación de aluminio superresistente de grado aeronáutico</v>
          </cell>
          <cell r="W272" t="str">
            <v>XML-T6.</v>
          </cell>
          <cell r="X272" t="str">
            <v/>
          </cell>
          <cell r="Y272" t="str">
            <v/>
          </cell>
          <cell r="Z272" t="str">
            <v/>
          </cell>
          <cell r="AA272" t="str">
            <v/>
          </cell>
          <cell r="AB272" t="str">
            <v>15 cm</v>
          </cell>
          <cell r="AC272" t="str">
            <v>13 cm</v>
          </cell>
          <cell r="AD272" t="str">
            <v/>
          </cell>
          <cell r="AE272" t="str">
            <v/>
          </cell>
          <cell r="AF272" t="str">
            <v/>
          </cell>
          <cell r="AG272" t="str">
            <v/>
          </cell>
          <cell r="AH272" t="str">
            <v/>
          </cell>
          <cell r="AI272" t="str">
            <v/>
          </cell>
          <cell r="AJ272">
            <v>1000</v>
          </cell>
          <cell r="AK272" t="str">
            <v>x 2000.</v>
          </cell>
          <cell r="AL272" t="str">
            <v>Sí</v>
          </cell>
          <cell r="AM272" t="str">
            <v/>
          </cell>
          <cell r="AN272" t="str">
            <v>Li-ion 18650 de 4.3v 3800mAh</v>
          </cell>
          <cell r="AO272" t="str">
            <v>3.6 cm</v>
          </cell>
          <cell r="AP272" t="str">
            <v/>
          </cell>
          <cell r="AQ272" t="str">
            <v/>
          </cell>
        </row>
        <row r="273">
          <cell r="A273">
            <v>1132</v>
          </cell>
          <cell r="B273">
            <v>8520733</v>
          </cell>
          <cell r="C273" t="str">
            <v>Linterna Táctica Recargable Solar Usb Zoom Baliza Imantada</v>
          </cell>
          <cell r="F273" t="str">
            <v>Linterna Táctica Recargable Solar Usb Zoom Baliza Imantada</v>
          </cell>
          <cell r="G273" t="str">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ell>
          <cell r="I273" t="str">
            <v>Linterna</v>
          </cell>
          <cell r="K273">
            <v>0</v>
          </cell>
          <cell r="L273">
            <v>2592</v>
          </cell>
          <cell r="M273" t="str">
            <v>http://rerda.com/img/p/6/0/1/4/6014.jpg,http://rerda.com/img/p/6/0/1/9/6019.jpg,http://rerda.com/img/p/6/0/1/5/6015.jpg,http://rerda.com/img/p/6/0/1/6/6016.jpg,http://rerda.com/img/p/6/0/1/7/6017.jpg,http://rerda.com/img/p/6/0/1/8/6018.jpg,http://rerda.com/img/p/6/0/2/0/6020.jpg,http://rerda.com/img/p/6/0/2/1/6021.jpg,http://rerda.com/img/p/6/0/2/2/6022.jpg</v>
          </cell>
          <cell r="N273">
            <v>0</v>
          </cell>
          <cell r="O273">
            <v>5</v>
          </cell>
          <cell r="P273">
            <v>5</v>
          </cell>
          <cell r="Q273">
            <v>5</v>
          </cell>
          <cell r="R273">
            <v>0.1</v>
          </cell>
          <cell r="S273" t="str">
            <v/>
          </cell>
          <cell r="T273" t="str">
            <v/>
          </cell>
          <cell r="U273" t="str">
            <v/>
          </cell>
          <cell r="V273" t="str">
            <v/>
          </cell>
          <cell r="W273" t="str">
            <v/>
          </cell>
          <cell r="X273" t="str">
            <v/>
          </cell>
          <cell r="Y273" t="str">
            <v/>
          </cell>
          <cell r="Z273" t="str">
            <v/>
          </cell>
          <cell r="AA273" t="str">
            <v/>
          </cell>
          <cell r="AB273" t="str">
            <v/>
          </cell>
          <cell r="AC273" t="str">
            <v/>
          </cell>
          <cell r="AD273" t="str">
            <v/>
          </cell>
          <cell r="AE273" t="str">
            <v/>
          </cell>
          <cell r="AF273" t="str">
            <v/>
          </cell>
          <cell r="AG273" t="str">
            <v/>
          </cell>
          <cell r="AH273" t="str">
            <v/>
          </cell>
          <cell r="AI273" t="str">
            <v/>
          </cell>
          <cell r="AJ273" t="str">
            <v/>
          </cell>
          <cell r="AK273" t="str">
            <v/>
          </cell>
          <cell r="AL273" t="str">
            <v/>
          </cell>
          <cell r="AM273" t="str">
            <v/>
          </cell>
          <cell r="AN273" t="str">
            <v/>
          </cell>
          <cell r="AO273" t="str">
            <v/>
          </cell>
          <cell r="AP273" t="str">
            <v/>
          </cell>
          <cell r="AQ273" t="str">
            <v/>
          </cell>
        </row>
        <row r="274">
          <cell r="A274">
            <v>825</v>
          </cell>
          <cell r="B274">
            <v>8520738</v>
          </cell>
          <cell r="C274" t="str">
            <v>Linterna Táctica Swat c/Rompe vidrio multifunción</v>
          </cell>
          <cell r="F274" t="str">
            <v xml:space="preserve">Linterna táctica militar con un led de alta potencia. Vida útil estimada de 100.000 horas. Rompe vidrios pequeño y desmontable a rosca. </v>
          </cell>
          <cell r="G274" t="str">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ell>
          <cell r="I274" t="str">
            <v>Linternas</v>
          </cell>
          <cell r="K274" t="str">
            <v>Linterna,Led,Táctica</v>
          </cell>
          <cell r="L274">
            <v>972</v>
          </cell>
          <cell r="M274" t="str">
            <v>http://rerda.com/img/p/4/9/9/8/4998.jpg,http://rerda.com/img/p/3/9/8/9/3989.jpg,http://rerda.com/img/p/3/9/8/8/3988.jpg,http://rerda.com/img/p/3/9/8/7/3987.jpg</v>
          </cell>
          <cell r="N274">
            <v>246</v>
          </cell>
          <cell r="O274">
            <v>5</v>
          </cell>
          <cell r="P274">
            <v>5</v>
          </cell>
          <cell r="Q274">
            <v>5</v>
          </cell>
          <cell r="R274">
            <v>0.1</v>
          </cell>
          <cell r="S274" t="str">
            <v/>
          </cell>
          <cell r="T274" t="str">
            <v/>
          </cell>
          <cell r="U274" t="str">
            <v/>
          </cell>
          <cell r="V274" t="str">
            <v>Construida en aluminio de grado aeronáutico con  recubrimiento epoxi negro de alta resistencia</v>
          </cell>
          <cell r="W274" t="str">
            <v/>
          </cell>
          <cell r="X274" t="str">
            <v/>
          </cell>
          <cell r="Y274" t="str">
            <v/>
          </cell>
          <cell r="Z274" t="str">
            <v/>
          </cell>
          <cell r="AA274" t="str">
            <v/>
          </cell>
          <cell r="AB274" t="str">
            <v/>
          </cell>
          <cell r="AC274" t="str">
            <v/>
          </cell>
          <cell r="AD274" t="str">
            <v>3.7 a 4.5 v</v>
          </cell>
          <cell r="AE274" t="str">
            <v/>
          </cell>
          <cell r="AF274" t="str">
            <v/>
          </cell>
          <cell r="AG274" t="str">
            <v>15 x 3.5 cm</v>
          </cell>
          <cell r="AH274" t="str">
            <v/>
          </cell>
          <cell r="AI274" t="str">
            <v/>
          </cell>
          <cell r="AJ274">
            <v>600</v>
          </cell>
          <cell r="AK274" t="str">
            <v>150 metros de alcance</v>
          </cell>
          <cell r="AL274" t="str">
            <v>Sí</v>
          </cell>
          <cell r="AM274" t="str">
            <v>Cable Cargador</v>
          </cell>
          <cell r="AN274" t="str">
            <v/>
          </cell>
          <cell r="AO274" t="str">
            <v>3 - 3.5 cm</v>
          </cell>
          <cell r="AP274" t="str">
            <v>LED CREE 3W DEL ALTA POTENCIa</v>
          </cell>
          <cell r="AQ274" t="str">
            <v/>
          </cell>
        </row>
        <row r="275">
          <cell r="A275">
            <v>1127</v>
          </cell>
          <cell r="B275">
            <v>8520014</v>
          </cell>
          <cell r="C275" t="str">
            <v>Linterna Usb Recargable De Plástico Con Clip</v>
          </cell>
          <cell r="F275" t="str">
            <v>Linterna recargable USB con clip</v>
          </cell>
          <cell r="G275" t="str">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ell>
          <cell r="I275" t="str">
            <v>Linterna</v>
          </cell>
          <cell r="K275">
            <v>0</v>
          </cell>
          <cell r="L275">
            <v>648</v>
          </cell>
          <cell r="M275" t="str">
            <v>http://rerda.com/img/p/5/9/8/8/5988.jpg,http://rerda.com/img/p/5/9/8/9/5989.jpg,http://rerda.com/img/p/5/9/9/0/5990.jpg,http://rerda.com/img/p/5/9/9/1/5991.jpg</v>
          </cell>
          <cell r="N275">
            <v>505</v>
          </cell>
          <cell r="O275">
            <v>5</v>
          </cell>
          <cell r="P275">
            <v>5</v>
          </cell>
          <cell r="Q275">
            <v>5</v>
          </cell>
          <cell r="R275">
            <v>0.1</v>
          </cell>
          <cell r="S275" t="str">
            <v/>
          </cell>
          <cell r="T275" t="str">
            <v/>
          </cell>
          <cell r="U275" t="str">
            <v/>
          </cell>
          <cell r="V275" t="str">
            <v/>
          </cell>
          <cell r="W275" t="str">
            <v/>
          </cell>
          <cell r="X275" t="str">
            <v/>
          </cell>
          <cell r="Y275" t="str">
            <v/>
          </cell>
          <cell r="Z275" t="str">
            <v/>
          </cell>
          <cell r="AA275" t="str">
            <v/>
          </cell>
          <cell r="AB275" t="str">
            <v/>
          </cell>
          <cell r="AC275" t="str">
            <v/>
          </cell>
          <cell r="AD275" t="str">
            <v/>
          </cell>
          <cell r="AE275" t="str">
            <v/>
          </cell>
          <cell r="AF275" t="str">
            <v/>
          </cell>
          <cell r="AG275" t="str">
            <v/>
          </cell>
          <cell r="AH275" t="str">
            <v/>
          </cell>
          <cell r="AI275" t="str">
            <v/>
          </cell>
          <cell r="AJ275" t="str">
            <v/>
          </cell>
          <cell r="AK275" t="str">
            <v/>
          </cell>
          <cell r="AL275" t="str">
            <v/>
          </cell>
          <cell r="AM275" t="str">
            <v/>
          </cell>
          <cell r="AN275" t="str">
            <v/>
          </cell>
          <cell r="AO275" t="str">
            <v/>
          </cell>
          <cell r="AP275" t="str">
            <v/>
          </cell>
          <cell r="AQ275" t="str">
            <v/>
          </cell>
        </row>
        <row r="276">
          <cell r="A276">
            <v>896</v>
          </cell>
          <cell r="B276">
            <v>8703987</v>
          </cell>
          <cell r="C276" t="str">
            <v>Llaves para esposas marca Gancho</v>
          </cell>
          <cell r="F276" t="str">
            <v>Llaves para esposas marca Gancho. Se vende el par sin llavero.</v>
          </cell>
          <cell r="G276">
            <v>0</v>
          </cell>
          <cell r="I276" t="str">
            <v>Llaves</v>
          </cell>
          <cell r="K276" t="str">
            <v>Policía,Penitenciaría,Esposas,Llaves</v>
          </cell>
          <cell r="L276">
            <v>129.37</v>
          </cell>
          <cell r="M276" t="str">
            <v>http://rerda.com/img/p/4/2/1/2/4212.jpg</v>
          </cell>
          <cell r="N276">
            <v>195</v>
          </cell>
          <cell r="O276">
            <v>5</v>
          </cell>
          <cell r="P276">
            <v>5</v>
          </cell>
          <cell r="Q276">
            <v>5</v>
          </cell>
          <cell r="R276">
            <v>0.1</v>
          </cell>
          <cell r="S276" t="str">
            <v/>
          </cell>
          <cell r="T276" t="str">
            <v/>
          </cell>
          <cell r="U276" t="str">
            <v/>
          </cell>
          <cell r="V276" t="str">
            <v/>
          </cell>
          <cell r="W276" t="str">
            <v/>
          </cell>
          <cell r="X276" t="str">
            <v/>
          </cell>
          <cell r="Y276" t="str">
            <v/>
          </cell>
          <cell r="Z276" t="str">
            <v/>
          </cell>
          <cell r="AA276" t="str">
            <v/>
          </cell>
          <cell r="AB276" t="str">
            <v/>
          </cell>
          <cell r="AC276" t="str">
            <v/>
          </cell>
          <cell r="AD276" t="str">
            <v/>
          </cell>
          <cell r="AE276" t="str">
            <v/>
          </cell>
          <cell r="AF276" t="str">
            <v/>
          </cell>
          <cell r="AG276" t="str">
            <v/>
          </cell>
          <cell r="AH276" t="str">
            <v/>
          </cell>
          <cell r="AI276" t="str">
            <v/>
          </cell>
          <cell r="AJ276" t="str">
            <v/>
          </cell>
          <cell r="AK276" t="str">
            <v/>
          </cell>
          <cell r="AL276" t="str">
            <v/>
          </cell>
          <cell r="AM276" t="str">
            <v/>
          </cell>
          <cell r="AN276" t="str">
            <v/>
          </cell>
          <cell r="AO276" t="str">
            <v/>
          </cell>
          <cell r="AP276" t="str">
            <v/>
          </cell>
          <cell r="AQ276" t="str">
            <v/>
          </cell>
        </row>
        <row r="277">
          <cell r="A277">
            <v>390</v>
          </cell>
          <cell r="B277">
            <v>8518011</v>
          </cell>
          <cell r="C277" t="str">
            <v>Máscara de Neoprene Rerda</v>
          </cell>
          <cell r="F277" t="str">
            <v xml:space="preserve">Máscara térmica con neoprene en la sección delantera y sintético en los laterales. Ajustable con abrojo (velcro) en el dorso. </v>
          </cell>
          <cell r="G277" t="str">
            <v xml:space="preserve">Cuenta con agujeritos en la zona de la nariz para facilitar la ventilación y la respiración. Ideal para montañismo, running, esquí, motociclismo, etc. </v>
          </cell>
          <cell r="I277" t="str">
            <v>Máscara</v>
          </cell>
          <cell r="K277" t="str">
            <v>Térmica,Neoprene,Pasamontañas,Montañismo,Máscara</v>
          </cell>
          <cell r="L277">
            <v>913.45</v>
          </cell>
          <cell r="M277" t="str">
            <v>http://rerda.com/img/p/1/5/2/5/1525.jpg,http://rerda.com/img/p/1/5/2/6/1526.jpg,http://rerda.com/img/p/1/5/2/7/1527.jpg</v>
          </cell>
          <cell r="N277">
            <v>29</v>
          </cell>
          <cell r="O277">
            <v>5</v>
          </cell>
          <cell r="P277">
            <v>5</v>
          </cell>
          <cell r="Q277">
            <v>5</v>
          </cell>
          <cell r="R277">
            <v>0.1</v>
          </cell>
          <cell r="S277" t="str">
            <v/>
          </cell>
          <cell r="T277" t="str">
            <v/>
          </cell>
          <cell r="U277" t="str">
            <v/>
          </cell>
          <cell r="V277" t="str">
            <v>Neoprene</v>
          </cell>
          <cell r="W277" t="str">
            <v>Máscara Témica</v>
          </cell>
          <cell r="X277" t="str">
            <v/>
          </cell>
          <cell r="Y277" t="str">
            <v>26 cm</v>
          </cell>
          <cell r="Z277" t="str">
            <v/>
          </cell>
          <cell r="AA277" t="str">
            <v/>
          </cell>
          <cell r="AB277" t="str">
            <v>54 cm</v>
          </cell>
          <cell r="AC277" t="str">
            <v/>
          </cell>
          <cell r="AD277" t="str">
            <v/>
          </cell>
          <cell r="AE277" t="str">
            <v/>
          </cell>
          <cell r="AF277" t="str">
            <v/>
          </cell>
          <cell r="AG277" t="str">
            <v/>
          </cell>
          <cell r="AH277" t="str">
            <v/>
          </cell>
          <cell r="AI277" t="str">
            <v/>
          </cell>
          <cell r="AJ277" t="str">
            <v/>
          </cell>
          <cell r="AK277" t="str">
            <v/>
          </cell>
          <cell r="AL277" t="str">
            <v/>
          </cell>
          <cell r="AM277" t="str">
            <v/>
          </cell>
          <cell r="AN277" t="str">
            <v/>
          </cell>
          <cell r="AO277" t="str">
            <v/>
          </cell>
          <cell r="AP277" t="str">
            <v/>
          </cell>
          <cell r="AQ277" t="str">
            <v/>
          </cell>
        </row>
        <row r="278">
          <cell r="A278">
            <v>357</v>
          </cell>
          <cell r="B278">
            <v>7707521</v>
          </cell>
          <cell r="C278" t="str">
            <v>Metal Escarapela Esmaltada</v>
          </cell>
          <cell r="F278" t="str">
            <v xml:space="preserve">Escarapela esmaltada sobre base metálica plateada. 2 alambres para insertar prendas o boinas. </v>
          </cell>
          <cell r="G278">
            <v>0</v>
          </cell>
          <cell r="I278" t="str">
            <v>Metal</v>
          </cell>
          <cell r="K278" t="str">
            <v>LMGE,L.M.G.E.,Liceo,Militar,Escarapela</v>
          </cell>
          <cell r="L278">
            <v>150</v>
          </cell>
          <cell r="M278" t="str">
            <v>http://rerda.com/img/p/1/4/4/3/1443.jpg</v>
          </cell>
          <cell r="N278">
            <v>434</v>
          </cell>
          <cell r="O278">
            <v>5</v>
          </cell>
          <cell r="P278">
            <v>5</v>
          </cell>
          <cell r="Q278">
            <v>5</v>
          </cell>
          <cell r="R278">
            <v>0.1</v>
          </cell>
          <cell r="S278" t="str">
            <v/>
          </cell>
          <cell r="T278" t="str">
            <v/>
          </cell>
          <cell r="U278" t="str">
            <v/>
          </cell>
          <cell r="V278" t="str">
            <v>Mestálico esmaltado</v>
          </cell>
          <cell r="W278" t="str">
            <v>Con 2 alambres</v>
          </cell>
          <cell r="X278" t="str">
            <v>2 cm</v>
          </cell>
          <cell r="Y278" t="str">
            <v>2 cm</v>
          </cell>
          <cell r="Z278" t="str">
            <v>0.3 cm</v>
          </cell>
          <cell r="AA278" t="str">
            <v/>
          </cell>
          <cell r="AB278" t="str">
            <v/>
          </cell>
          <cell r="AC278" t="str">
            <v/>
          </cell>
          <cell r="AD278" t="str">
            <v/>
          </cell>
          <cell r="AE278" t="str">
            <v/>
          </cell>
          <cell r="AF278" t="str">
            <v/>
          </cell>
          <cell r="AG278" t="str">
            <v/>
          </cell>
          <cell r="AH278" t="str">
            <v/>
          </cell>
          <cell r="AI278" t="str">
            <v/>
          </cell>
          <cell r="AJ278" t="str">
            <v/>
          </cell>
          <cell r="AK278" t="str">
            <v/>
          </cell>
          <cell r="AL278" t="str">
            <v/>
          </cell>
          <cell r="AM278" t="str">
            <v/>
          </cell>
          <cell r="AN278" t="str">
            <v/>
          </cell>
          <cell r="AO278" t="str">
            <v/>
          </cell>
          <cell r="AP278" t="str">
            <v/>
          </cell>
          <cell r="AQ278" t="str">
            <v/>
          </cell>
        </row>
        <row r="279">
          <cell r="A279">
            <v>369</v>
          </cell>
          <cell r="B279">
            <v>7707586</v>
          </cell>
          <cell r="C279" t="str">
            <v>Metal Escuela de Cadetes con Libritos y Laurel</v>
          </cell>
          <cell r="F279" t="str">
            <v xml:space="preserve">Escudo metálico de la Escuela de Cadetes con librito y laureles. Cuenta con 4 (cuatro) alambres para sujetar a la indumentaria. </v>
          </cell>
          <cell r="G279">
            <v>0</v>
          </cell>
          <cell r="I279" t="str">
            <v>Metal</v>
          </cell>
          <cell r="K279" t="str">
            <v>Liceo,Militar,Cadetes,Libritos,Laureles,Escuela</v>
          </cell>
          <cell r="L279">
            <v>216</v>
          </cell>
          <cell r="M279" t="str">
            <v>http://rerda.com/img/p/3/9/2/7/3927.jpg</v>
          </cell>
          <cell r="N279">
            <v>29</v>
          </cell>
          <cell r="O279">
            <v>5</v>
          </cell>
          <cell r="P279">
            <v>5</v>
          </cell>
          <cell r="Q279">
            <v>5</v>
          </cell>
          <cell r="R279">
            <v>0.1</v>
          </cell>
          <cell r="S279" t="str">
            <v/>
          </cell>
          <cell r="T279" t="str">
            <v/>
          </cell>
          <cell r="U279" t="str">
            <v/>
          </cell>
          <cell r="V279" t="str">
            <v>Metal Dorado</v>
          </cell>
          <cell r="W279" t="str">
            <v>Con 4 alambres</v>
          </cell>
          <cell r="X279" t="str">
            <v>2 cm</v>
          </cell>
          <cell r="Y279" t="str">
            <v>2.8 cm</v>
          </cell>
          <cell r="Z279" t="str">
            <v/>
          </cell>
          <cell r="AA279" t="str">
            <v/>
          </cell>
          <cell r="AB279" t="str">
            <v/>
          </cell>
          <cell r="AC279" t="str">
            <v/>
          </cell>
          <cell r="AD279" t="str">
            <v/>
          </cell>
          <cell r="AE279" t="str">
            <v/>
          </cell>
          <cell r="AF279" t="str">
            <v/>
          </cell>
          <cell r="AG279" t="str">
            <v/>
          </cell>
          <cell r="AH279" t="str">
            <v/>
          </cell>
          <cell r="AI279" t="str">
            <v/>
          </cell>
          <cell r="AJ279" t="str">
            <v/>
          </cell>
          <cell r="AK279" t="str">
            <v/>
          </cell>
          <cell r="AL279" t="str">
            <v/>
          </cell>
          <cell r="AM279" t="str">
            <v/>
          </cell>
          <cell r="AN279" t="str">
            <v/>
          </cell>
          <cell r="AO279" t="str">
            <v/>
          </cell>
          <cell r="AP279" t="str">
            <v/>
          </cell>
          <cell r="AQ279" t="str">
            <v/>
          </cell>
        </row>
        <row r="280">
          <cell r="A280">
            <v>372</v>
          </cell>
          <cell r="B280">
            <v>7707900</v>
          </cell>
          <cell r="C280" t="str">
            <v>Metal Gendarmería Nacional para Casquete</v>
          </cell>
          <cell r="F280" t="str">
            <v>Metal para el casquete/quepi de la Gendarmería Nacional.Sables cruzados metálicos color dorado para chaquetilla. Con 4 (alambres). Ideal para traje de salida.</v>
          </cell>
          <cell r="G280">
            <v>0</v>
          </cell>
          <cell r="I280" t="str">
            <v>Metals</v>
          </cell>
          <cell r="K280" t="str">
            <v>Gendarmería,Salida</v>
          </cell>
          <cell r="L280">
            <v>0</v>
          </cell>
          <cell r="M280" t="str">
            <v>http://rerda.com/img/p/3/8/8/4/3884.jpg</v>
          </cell>
          <cell r="N280">
            <v>0</v>
          </cell>
          <cell r="O280">
            <v>5</v>
          </cell>
          <cell r="P280">
            <v>5</v>
          </cell>
          <cell r="Q280">
            <v>5</v>
          </cell>
          <cell r="R280">
            <v>0.1</v>
          </cell>
          <cell r="S280" t="str">
            <v/>
          </cell>
          <cell r="T280" t="str">
            <v/>
          </cell>
          <cell r="U280" t="str">
            <v>Gendarmería Nacional</v>
          </cell>
          <cell r="V280" t="str">
            <v>Metal Dorado</v>
          </cell>
          <cell r="W280" t="str">
            <v>Con 4 alambres</v>
          </cell>
          <cell r="X280" t="str">
            <v>2.2 cm</v>
          </cell>
          <cell r="Y280" t="str">
            <v>4.5 cm</v>
          </cell>
          <cell r="Z280" t="str">
            <v/>
          </cell>
          <cell r="AA280" t="str">
            <v/>
          </cell>
          <cell r="AB280" t="str">
            <v/>
          </cell>
          <cell r="AC280" t="str">
            <v/>
          </cell>
          <cell r="AD280" t="str">
            <v/>
          </cell>
          <cell r="AE280" t="str">
            <v/>
          </cell>
          <cell r="AF280" t="str">
            <v/>
          </cell>
          <cell r="AG280" t="str">
            <v/>
          </cell>
          <cell r="AH280" t="str">
            <v/>
          </cell>
          <cell r="AI280" t="str">
            <v/>
          </cell>
          <cell r="AJ280" t="str">
            <v/>
          </cell>
          <cell r="AK280" t="str">
            <v/>
          </cell>
          <cell r="AL280" t="str">
            <v/>
          </cell>
          <cell r="AM280" t="str">
            <v/>
          </cell>
          <cell r="AN280" t="str">
            <v/>
          </cell>
          <cell r="AO280" t="str">
            <v/>
          </cell>
          <cell r="AP280" t="str">
            <v/>
          </cell>
          <cell r="AQ280" t="str">
            <v/>
          </cell>
        </row>
        <row r="281">
          <cell r="A281">
            <v>371</v>
          </cell>
          <cell r="B281">
            <v>7707712</v>
          </cell>
          <cell r="C281" t="str">
            <v>Metal Hacha Cruzada Bombero Tropa</v>
          </cell>
          <cell r="F281" t="str">
            <v xml:space="preserve">Metal hachas cruzas del cuerpo de Tropas de los Bomberos. Color dorado y 4 (cuatro) alambres. </v>
          </cell>
          <cell r="G281">
            <v>0</v>
          </cell>
          <cell r="I281" t="str">
            <v>Metal</v>
          </cell>
          <cell r="K281" t="str">
            <v>Bombero,Metal,Hacha,Tropa</v>
          </cell>
          <cell r="L281">
            <v>194.4</v>
          </cell>
          <cell r="M281" t="str">
            <v>http://rerda.com/img/p/3/9/2/6/3926.jpg</v>
          </cell>
          <cell r="N281">
            <v>41</v>
          </cell>
          <cell r="O281">
            <v>5</v>
          </cell>
          <cell r="P281">
            <v>5</v>
          </cell>
          <cell r="Q281">
            <v>5</v>
          </cell>
          <cell r="R281">
            <v>0.1</v>
          </cell>
          <cell r="S281" t="str">
            <v/>
          </cell>
          <cell r="T281" t="str">
            <v>Hachas Cruzadas</v>
          </cell>
          <cell r="U281" t="str">
            <v>Tropa Bombero</v>
          </cell>
          <cell r="V281" t="str">
            <v>Metal Dorado</v>
          </cell>
          <cell r="W281" t="str">
            <v>Con 4 alambres</v>
          </cell>
          <cell r="X281" t="str">
            <v>3 cm</v>
          </cell>
          <cell r="Y281" t="str">
            <v>3.8 cm</v>
          </cell>
          <cell r="Z281" t="str">
            <v/>
          </cell>
          <cell r="AA281" t="str">
            <v/>
          </cell>
          <cell r="AB281" t="str">
            <v/>
          </cell>
          <cell r="AC281" t="str">
            <v/>
          </cell>
          <cell r="AD281" t="str">
            <v/>
          </cell>
          <cell r="AE281" t="str">
            <v/>
          </cell>
          <cell r="AF281" t="str">
            <v/>
          </cell>
          <cell r="AG281" t="str">
            <v/>
          </cell>
          <cell r="AH281" t="str">
            <v/>
          </cell>
          <cell r="AI281" t="str">
            <v/>
          </cell>
          <cell r="AJ281" t="str">
            <v/>
          </cell>
          <cell r="AK281" t="str">
            <v/>
          </cell>
          <cell r="AL281" t="str">
            <v/>
          </cell>
          <cell r="AM281" t="str">
            <v/>
          </cell>
          <cell r="AN281" t="str">
            <v/>
          </cell>
          <cell r="AO281" t="str">
            <v/>
          </cell>
          <cell r="AP281" t="str">
            <v/>
          </cell>
          <cell r="AQ281" t="str">
            <v/>
          </cell>
        </row>
        <row r="282">
          <cell r="A282">
            <v>383</v>
          </cell>
          <cell r="B282">
            <v>7707528</v>
          </cell>
          <cell r="C282" t="str">
            <v>Metal Lira Banda de Música</v>
          </cell>
          <cell r="F282" t="str">
            <v xml:space="preserve">Pequeño escudo con forma de lira para la banda de música. Cuenta con 2 (dos) alambres para prender en indumentaria, gorra o boina. </v>
          </cell>
          <cell r="G282">
            <v>0</v>
          </cell>
          <cell r="I282" t="str">
            <v>Metal</v>
          </cell>
          <cell r="K282" t="str">
            <v>Dorado,Metal,Banda Música</v>
          </cell>
          <cell r="L282">
            <v>216</v>
          </cell>
          <cell r="M282" t="str">
            <v>http://rerda.com/img/p/1/5/1/3/1513.jpg</v>
          </cell>
          <cell r="N282">
            <v>40</v>
          </cell>
          <cell r="O282">
            <v>5</v>
          </cell>
          <cell r="P282">
            <v>5</v>
          </cell>
          <cell r="Q282">
            <v>5</v>
          </cell>
          <cell r="R282">
            <v>0.1</v>
          </cell>
          <cell r="S282" t="str">
            <v/>
          </cell>
          <cell r="T282" t="str">
            <v/>
          </cell>
          <cell r="U282" t="str">
            <v/>
          </cell>
          <cell r="V282" t="str">
            <v>Metal Dorado</v>
          </cell>
          <cell r="W282" t="str">
            <v>Con dos alambres</v>
          </cell>
          <cell r="X282" t="str">
            <v>2.5 cm</v>
          </cell>
          <cell r="Y282" t="str">
            <v>1.5 cm</v>
          </cell>
          <cell r="Z282" t="str">
            <v/>
          </cell>
          <cell r="AA282" t="str">
            <v/>
          </cell>
          <cell r="AB282" t="str">
            <v/>
          </cell>
          <cell r="AC282" t="str">
            <v/>
          </cell>
          <cell r="AD282" t="str">
            <v/>
          </cell>
          <cell r="AE282" t="str">
            <v/>
          </cell>
          <cell r="AF282" t="str">
            <v/>
          </cell>
          <cell r="AG282" t="str">
            <v/>
          </cell>
          <cell r="AH282" t="str">
            <v/>
          </cell>
          <cell r="AI282" t="str">
            <v/>
          </cell>
          <cell r="AJ282" t="str">
            <v/>
          </cell>
          <cell r="AK282" t="str">
            <v/>
          </cell>
          <cell r="AL282" t="str">
            <v/>
          </cell>
          <cell r="AM282" t="str">
            <v/>
          </cell>
          <cell r="AN282" t="str">
            <v/>
          </cell>
          <cell r="AO282" t="str">
            <v/>
          </cell>
          <cell r="AP282" t="str">
            <v/>
          </cell>
          <cell r="AQ282" t="str">
            <v/>
          </cell>
        </row>
        <row r="283">
          <cell r="A283">
            <v>384</v>
          </cell>
          <cell r="B283">
            <v>7707100</v>
          </cell>
          <cell r="C283" t="str">
            <v>Metal Palmas Laurel Cruzado</v>
          </cell>
          <cell r="F283" t="str">
            <v xml:space="preserve">Emblema metálico dorado de laureles cruzados. Ideal para armar jerarquías. Con 2 (dos) alambres para sujetar. </v>
          </cell>
          <cell r="G283">
            <v>0</v>
          </cell>
          <cell r="I283" t="str">
            <v>Metal</v>
          </cell>
          <cell r="K283" t="str">
            <v>Dorado,Laurel,Metal,Cruzado,Palmas Cruzadas</v>
          </cell>
          <cell r="L283">
            <v>216</v>
          </cell>
          <cell r="M283" t="str">
            <v>http://rerda.com/img/p/1/5/1/4/1514.jpg</v>
          </cell>
          <cell r="N283">
            <v>0</v>
          </cell>
          <cell r="O283">
            <v>5</v>
          </cell>
          <cell r="P283">
            <v>5</v>
          </cell>
          <cell r="Q283">
            <v>5</v>
          </cell>
          <cell r="R283">
            <v>0.1</v>
          </cell>
          <cell r="S283" t="str">
            <v>Banda de Música</v>
          </cell>
          <cell r="T283" t="str">
            <v/>
          </cell>
          <cell r="U283" t="str">
            <v/>
          </cell>
          <cell r="V283" t="str">
            <v>Metal Dorado</v>
          </cell>
          <cell r="W283" t="str">
            <v>Con 2 alambres</v>
          </cell>
          <cell r="X283" t="str">
            <v>1.5 cm</v>
          </cell>
          <cell r="Y283" t="str">
            <v>4 cm</v>
          </cell>
          <cell r="Z283" t="str">
            <v/>
          </cell>
          <cell r="AA283" t="str">
            <v/>
          </cell>
          <cell r="AB283" t="str">
            <v/>
          </cell>
          <cell r="AC283" t="str">
            <v/>
          </cell>
          <cell r="AD283" t="str">
            <v/>
          </cell>
          <cell r="AE283" t="str">
            <v/>
          </cell>
          <cell r="AF283" t="str">
            <v/>
          </cell>
          <cell r="AG283" t="str">
            <v/>
          </cell>
          <cell r="AH283" t="str">
            <v/>
          </cell>
          <cell r="AI283" t="str">
            <v/>
          </cell>
          <cell r="AJ283" t="str">
            <v/>
          </cell>
          <cell r="AK283" t="str">
            <v/>
          </cell>
          <cell r="AL283" t="str">
            <v/>
          </cell>
          <cell r="AM283" t="str">
            <v/>
          </cell>
          <cell r="AN283" t="str">
            <v/>
          </cell>
          <cell r="AO283" t="str">
            <v/>
          </cell>
          <cell r="AP283" t="str">
            <v/>
          </cell>
          <cell r="AQ283" t="str">
            <v/>
          </cell>
        </row>
        <row r="284">
          <cell r="A284">
            <v>579</v>
          </cell>
          <cell r="B284">
            <v>7707567</v>
          </cell>
          <cell r="C284" t="str">
            <v>Metal Traba Corbata con Escudo Nacional</v>
          </cell>
          <cell r="F284" t="str">
            <v xml:space="preserve">Sujetador de corbata metálico color dorado con el escudo patrio en el centro. </v>
          </cell>
          <cell r="G284">
            <v>0</v>
          </cell>
          <cell r="I284" t="str">
            <v>Metal</v>
          </cell>
          <cell r="K284" t="str">
            <v>Escudo Patrio,Traba Corbata</v>
          </cell>
          <cell r="L284">
            <v>594</v>
          </cell>
          <cell r="M284" t="str">
            <v>http://rerda.com/img/p/2/5/7/8/2578.jpg,http://rerda.com/img/p/2/5/7/9/2579.jpg</v>
          </cell>
          <cell r="N284">
            <v>47</v>
          </cell>
          <cell r="O284">
            <v>5</v>
          </cell>
          <cell r="P284">
            <v>5</v>
          </cell>
          <cell r="Q284">
            <v>5</v>
          </cell>
          <cell r="R284">
            <v>0.1</v>
          </cell>
          <cell r="S284" t="str">
            <v/>
          </cell>
          <cell r="T284" t="str">
            <v/>
          </cell>
          <cell r="U284" t="str">
            <v/>
          </cell>
          <cell r="V284" t="str">
            <v>Metal Dorado</v>
          </cell>
          <cell r="W284" t="str">
            <v/>
          </cell>
          <cell r="X284" t="str">
            <v>15 mm</v>
          </cell>
          <cell r="Y284" t="str">
            <v>63 mm</v>
          </cell>
          <cell r="Z284" t="str">
            <v>8 mm</v>
          </cell>
          <cell r="AA284" t="str">
            <v/>
          </cell>
          <cell r="AB284" t="str">
            <v/>
          </cell>
          <cell r="AC284" t="str">
            <v/>
          </cell>
          <cell r="AD284" t="str">
            <v/>
          </cell>
          <cell r="AE284" t="str">
            <v/>
          </cell>
          <cell r="AF284" t="str">
            <v/>
          </cell>
          <cell r="AG284" t="str">
            <v/>
          </cell>
          <cell r="AH284" t="str">
            <v/>
          </cell>
          <cell r="AI284" t="str">
            <v/>
          </cell>
          <cell r="AJ284" t="str">
            <v/>
          </cell>
          <cell r="AK284" t="str">
            <v/>
          </cell>
          <cell r="AL284" t="str">
            <v/>
          </cell>
          <cell r="AM284" t="str">
            <v/>
          </cell>
          <cell r="AN284" t="str">
            <v/>
          </cell>
          <cell r="AO284" t="str">
            <v/>
          </cell>
          <cell r="AP284" t="str">
            <v/>
          </cell>
          <cell r="AQ284" t="str">
            <v/>
          </cell>
        </row>
        <row r="285">
          <cell r="A285">
            <v>356</v>
          </cell>
          <cell r="B285">
            <v>7707923</v>
          </cell>
          <cell r="C285" t="str">
            <v>Metal Vivo Policía de Mendoza con Sol</v>
          </cell>
          <cell r="F285" t="str">
            <v>Metálico dorado con Sol sobre base azul y 2 (dos) pines en la parte posterior. Para uso en la chaquetilla.</v>
          </cell>
          <cell r="G285">
            <v>0</v>
          </cell>
          <cell r="I285" t="str">
            <v>Metal</v>
          </cell>
          <cell r="K285" t="str">
            <v>Policía,Mendoza,Con Sol</v>
          </cell>
          <cell r="L285">
            <v>270</v>
          </cell>
          <cell r="M285" t="str">
            <v>http://rerda.com/img/p/3/9/3/1/3931.jpg</v>
          </cell>
          <cell r="N285">
            <v>16</v>
          </cell>
          <cell r="O285">
            <v>5</v>
          </cell>
          <cell r="P285">
            <v>5</v>
          </cell>
          <cell r="Q285">
            <v>5</v>
          </cell>
          <cell r="R285">
            <v>0.1</v>
          </cell>
          <cell r="S285" t="str">
            <v/>
          </cell>
          <cell r="T285" t="str">
            <v/>
          </cell>
          <cell r="U285" t="str">
            <v>Policía de Mendoza</v>
          </cell>
          <cell r="V285" t="str">
            <v>Metal Dorado</v>
          </cell>
          <cell r="W285" t="str">
            <v>Con 2 pines</v>
          </cell>
          <cell r="X285" t="str">
            <v>2.5 cm</v>
          </cell>
          <cell r="Y285" t="str">
            <v>2 cm</v>
          </cell>
          <cell r="Z285" t="str">
            <v/>
          </cell>
          <cell r="AA285" t="str">
            <v/>
          </cell>
          <cell r="AB285" t="str">
            <v/>
          </cell>
          <cell r="AC285" t="str">
            <v/>
          </cell>
          <cell r="AD285" t="str">
            <v/>
          </cell>
          <cell r="AE285" t="str">
            <v/>
          </cell>
          <cell r="AF285" t="str">
            <v/>
          </cell>
          <cell r="AG285" t="str">
            <v/>
          </cell>
          <cell r="AH285" t="str">
            <v/>
          </cell>
          <cell r="AI285" t="str">
            <v/>
          </cell>
          <cell r="AJ285" t="str">
            <v/>
          </cell>
          <cell r="AK285" t="str">
            <v/>
          </cell>
          <cell r="AL285" t="str">
            <v/>
          </cell>
          <cell r="AM285" t="str">
            <v/>
          </cell>
          <cell r="AN285" t="str">
            <v/>
          </cell>
          <cell r="AO285" t="str">
            <v/>
          </cell>
          <cell r="AP285" t="str">
            <v/>
          </cell>
          <cell r="AQ285" t="str">
            <v/>
          </cell>
        </row>
        <row r="286">
          <cell r="A286">
            <v>355</v>
          </cell>
          <cell r="B286">
            <v>7707922</v>
          </cell>
          <cell r="C286" t="str">
            <v>Metal Vivo Policía Mendoza sin Sol</v>
          </cell>
          <cell r="F286" t="str">
            <v xml:space="preserve">Metal dorado con un círculo azul y dos pines en la parte posterior. Para uso en la chaquetilla. </v>
          </cell>
          <cell r="G286">
            <v>0</v>
          </cell>
          <cell r="I286" t="str">
            <v>Metal</v>
          </cell>
          <cell r="K286" t="str">
            <v>Policía,Mendoza,Sin Sol</v>
          </cell>
          <cell r="L286">
            <v>248.4</v>
          </cell>
          <cell r="M286" t="str">
            <v>http://rerda.com/img/p/1/4/4/0/1440.jpg</v>
          </cell>
          <cell r="N286">
            <v>15</v>
          </cell>
          <cell r="O286">
            <v>5</v>
          </cell>
          <cell r="P286">
            <v>5</v>
          </cell>
          <cell r="Q286">
            <v>5</v>
          </cell>
          <cell r="R286">
            <v>0.1</v>
          </cell>
          <cell r="S286" t="str">
            <v/>
          </cell>
          <cell r="T286" t="str">
            <v/>
          </cell>
          <cell r="U286" t="str">
            <v>Policía de Mendoza</v>
          </cell>
          <cell r="V286" t="str">
            <v>Metal Dorado</v>
          </cell>
          <cell r="W286" t="str">
            <v>Con 2 pines</v>
          </cell>
          <cell r="X286" t="str">
            <v>2.5 cm</v>
          </cell>
          <cell r="Y286" t="str">
            <v>2 cm</v>
          </cell>
          <cell r="Z286" t="str">
            <v/>
          </cell>
          <cell r="AA286" t="str">
            <v/>
          </cell>
          <cell r="AB286" t="str">
            <v/>
          </cell>
          <cell r="AC286" t="str">
            <v/>
          </cell>
          <cell r="AD286" t="str">
            <v/>
          </cell>
          <cell r="AE286" t="str">
            <v/>
          </cell>
          <cell r="AF286" t="str">
            <v/>
          </cell>
          <cell r="AG286" t="str">
            <v/>
          </cell>
          <cell r="AH286" t="str">
            <v/>
          </cell>
          <cell r="AI286" t="str">
            <v/>
          </cell>
          <cell r="AJ286" t="str">
            <v/>
          </cell>
          <cell r="AK286" t="str">
            <v/>
          </cell>
          <cell r="AL286" t="str">
            <v/>
          </cell>
          <cell r="AM286" t="str">
            <v/>
          </cell>
          <cell r="AN286" t="str">
            <v/>
          </cell>
          <cell r="AO286" t="str">
            <v/>
          </cell>
          <cell r="AP286" t="str">
            <v/>
          </cell>
          <cell r="AQ286" t="str">
            <v/>
          </cell>
        </row>
        <row r="287">
          <cell r="A287">
            <v>543</v>
          </cell>
          <cell r="B287">
            <v>7707115</v>
          </cell>
          <cell r="C287" t="str">
            <v>Metálico Rueda Alada Dorada</v>
          </cell>
          <cell r="F287" t="str">
            <v xml:space="preserve">Rueda metálica alada color dorada. Con 2 (pines). </v>
          </cell>
          <cell r="G287">
            <v>0</v>
          </cell>
          <cell r="I287" t="str">
            <v>Metálico</v>
          </cell>
          <cell r="K287" t="str">
            <v>Motorizada,Metálico,Rueda Alada,Dorada</v>
          </cell>
          <cell r="L287">
            <v>280.8</v>
          </cell>
          <cell r="M287" t="str">
            <v>http://rerda.com/img/p/3/8/7/8/3878.jpg</v>
          </cell>
          <cell r="N287">
            <v>0</v>
          </cell>
          <cell r="O287">
            <v>5</v>
          </cell>
          <cell r="P287">
            <v>5</v>
          </cell>
          <cell r="Q287">
            <v>5</v>
          </cell>
          <cell r="R287">
            <v>0.1</v>
          </cell>
          <cell r="S287" t="str">
            <v/>
          </cell>
          <cell r="T287" t="str">
            <v>Ruedas Aladas</v>
          </cell>
          <cell r="U287" t="str">
            <v/>
          </cell>
          <cell r="V287" t="str">
            <v>Metal</v>
          </cell>
          <cell r="W287" t="str">
            <v>2 pines</v>
          </cell>
          <cell r="X287" t="str">
            <v>2.5 cm</v>
          </cell>
          <cell r="Y287" t="str">
            <v>6.5 cm</v>
          </cell>
          <cell r="Z287" t="str">
            <v/>
          </cell>
          <cell r="AA287" t="str">
            <v/>
          </cell>
          <cell r="AB287" t="str">
            <v/>
          </cell>
          <cell r="AC287" t="str">
            <v/>
          </cell>
          <cell r="AD287" t="str">
            <v/>
          </cell>
          <cell r="AE287" t="str">
            <v/>
          </cell>
          <cell r="AF287" t="str">
            <v/>
          </cell>
          <cell r="AG287" t="str">
            <v/>
          </cell>
          <cell r="AH287" t="str">
            <v/>
          </cell>
          <cell r="AI287" t="str">
            <v/>
          </cell>
          <cell r="AJ287" t="str">
            <v/>
          </cell>
          <cell r="AK287" t="str">
            <v/>
          </cell>
          <cell r="AL287" t="str">
            <v/>
          </cell>
          <cell r="AM287" t="str">
            <v/>
          </cell>
          <cell r="AN287" t="str">
            <v/>
          </cell>
          <cell r="AO287" t="str">
            <v/>
          </cell>
          <cell r="AP287" t="str">
            <v/>
          </cell>
          <cell r="AQ287" t="str">
            <v/>
          </cell>
        </row>
        <row r="288">
          <cell r="A288">
            <v>351</v>
          </cell>
          <cell r="B288">
            <v>7707450</v>
          </cell>
          <cell r="C288" t="str">
            <v>Metálico Rueda Alada Plateada</v>
          </cell>
          <cell r="F288" t="str">
            <v xml:space="preserve">Rueda metálica alada de color plateada. Con 2 (pines). </v>
          </cell>
          <cell r="G288">
            <v>0</v>
          </cell>
          <cell r="I288" t="str">
            <v>Metálico</v>
          </cell>
          <cell r="K288" t="str">
            <v>Motorizada,Metálico,Rueda Alada,Plateada</v>
          </cell>
          <cell r="L288">
            <v>270</v>
          </cell>
          <cell r="M288" t="str">
            <v>http://rerda.com/img/p/1/4/2/5/1425.jpg</v>
          </cell>
          <cell r="N288">
            <v>23</v>
          </cell>
          <cell r="O288">
            <v>5</v>
          </cell>
          <cell r="P288">
            <v>5</v>
          </cell>
          <cell r="Q288">
            <v>5</v>
          </cell>
          <cell r="R288">
            <v>0.1</v>
          </cell>
          <cell r="S288" t="str">
            <v/>
          </cell>
          <cell r="T288" t="str">
            <v>Ruedas Aladas</v>
          </cell>
          <cell r="U288" t="str">
            <v/>
          </cell>
          <cell r="V288" t="str">
            <v>Metal</v>
          </cell>
          <cell r="W288" t="str">
            <v>2 pines</v>
          </cell>
          <cell r="X288" t="str">
            <v>2.5 cm</v>
          </cell>
          <cell r="Y288" t="str">
            <v>6.5 cm</v>
          </cell>
          <cell r="Z288" t="str">
            <v/>
          </cell>
          <cell r="AA288" t="str">
            <v/>
          </cell>
          <cell r="AB288" t="str">
            <v/>
          </cell>
          <cell r="AC288" t="str">
            <v/>
          </cell>
          <cell r="AD288" t="str">
            <v/>
          </cell>
          <cell r="AE288" t="str">
            <v/>
          </cell>
          <cell r="AF288" t="str">
            <v/>
          </cell>
          <cell r="AG288" t="str">
            <v/>
          </cell>
          <cell r="AH288" t="str">
            <v/>
          </cell>
          <cell r="AI288" t="str">
            <v/>
          </cell>
          <cell r="AJ288" t="str">
            <v/>
          </cell>
          <cell r="AK288" t="str">
            <v/>
          </cell>
          <cell r="AL288" t="str">
            <v/>
          </cell>
          <cell r="AM288" t="str">
            <v/>
          </cell>
          <cell r="AN288" t="str">
            <v/>
          </cell>
          <cell r="AO288" t="str">
            <v/>
          </cell>
          <cell r="AP288" t="str">
            <v/>
          </cell>
          <cell r="AQ288" t="str">
            <v/>
          </cell>
        </row>
        <row r="289">
          <cell r="A289">
            <v>1129</v>
          </cell>
          <cell r="B289">
            <v>8520025</v>
          </cell>
          <cell r="C289" t="str">
            <v>Mini Linterna Táctica Usb Recargable Doble Led Zoom Potente</v>
          </cell>
          <cell r="F289" t="str">
            <v>Mini linterna LED USB. Realizada en aleación de aluminio de alta calidad que dota a la linterna de una larga vida útil.</v>
          </cell>
          <cell r="G289" t="str">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ell>
          <cell r="I289" t="str">
            <v>Mini</v>
          </cell>
          <cell r="K289">
            <v>0</v>
          </cell>
          <cell r="L289">
            <v>650</v>
          </cell>
          <cell r="M289" t="str">
            <v>http://rerda.com/img/p/5/9/9/6/5996.jpg,http://rerda.com/img/p/6/0/0/4/6004.jpg,http://rerda.com/img/p/5/9/9/7/5997.jpg,http://rerda.com/img/p/5/9/9/8/5998.jpg,http://rerda.com/img/p/5/9/9/9/5999.jpg,http://rerda.com/img/p/6/0/0/1/6001.jpg,http://rerda.com/img/p/6/0/0/2/6002.jpg,http://rerda.com/img/p/6/0/0/3/6003.jpg</v>
          </cell>
          <cell r="N289">
            <v>187</v>
          </cell>
          <cell r="O289">
            <v>5</v>
          </cell>
          <cell r="P289">
            <v>5</v>
          </cell>
          <cell r="Q289">
            <v>5</v>
          </cell>
          <cell r="R289">
            <v>0.1</v>
          </cell>
          <cell r="S289" t="str">
            <v/>
          </cell>
          <cell r="T289" t="str">
            <v/>
          </cell>
          <cell r="U289" t="str">
            <v/>
          </cell>
          <cell r="V289" t="str">
            <v/>
          </cell>
          <cell r="W289" t="str">
            <v/>
          </cell>
          <cell r="X289" t="str">
            <v/>
          </cell>
          <cell r="Y289" t="str">
            <v/>
          </cell>
          <cell r="Z289" t="str">
            <v/>
          </cell>
          <cell r="AA289" t="str">
            <v/>
          </cell>
          <cell r="AB289" t="str">
            <v/>
          </cell>
          <cell r="AC289" t="str">
            <v/>
          </cell>
          <cell r="AD289" t="str">
            <v/>
          </cell>
          <cell r="AE289" t="str">
            <v/>
          </cell>
          <cell r="AF289" t="str">
            <v/>
          </cell>
          <cell r="AG289" t="str">
            <v/>
          </cell>
          <cell r="AH289" t="str">
            <v/>
          </cell>
          <cell r="AI289" t="str">
            <v/>
          </cell>
          <cell r="AJ289" t="str">
            <v/>
          </cell>
          <cell r="AK289" t="str">
            <v/>
          </cell>
          <cell r="AL289" t="str">
            <v/>
          </cell>
          <cell r="AM289" t="str">
            <v/>
          </cell>
          <cell r="AN289" t="str">
            <v/>
          </cell>
          <cell r="AO289" t="str">
            <v/>
          </cell>
          <cell r="AP289" t="str">
            <v/>
          </cell>
          <cell r="AQ289" t="str">
            <v/>
          </cell>
        </row>
        <row r="290">
          <cell r="A290">
            <v>1030</v>
          </cell>
          <cell r="B290">
            <v>8520017</v>
          </cell>
          <cell r="C290" t="str">
            <v>Mira Láser roja con luz y cable riel Picatinny</v>
          </cell>
          <cell r="F290" t="str">
            <v>Mira láser profesional para riel Picatinny; con luz roja, linterna incorporada y un cable para prender.</v>
          </cell>
          <cell r="G290" t="str">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ell>
          <cell r="I290" t="str">
            <v>Mira</v>
          </cell>
          <cell r="K290">
            <v>0</v>
          </cell>
          <cell r="L290">
            <v>4860</v>
          </cell>
          <cell r="M290" t="str">
            <v>http://rerda.com/img/p/6/2/7/0/6270.jpg,http://rerda.com/img/p/6/2/7/3/6273.jpg,http://rerda.com/img/p/6/2/6/8/6268.jpg,http://rerda.com/img/p/6/2/6/9/6269.jpg,http://rerda.com/img/p/6/2/7/1/6271.jpg,http://rerda.com/img/p/6/2/7/2/6272.jpg</v>
          </cell>
          <cell r="N290">
            <v>0</v>
          </cell>
          <cell r="O290">
            <v>5</v>
          </cell>
          <cell r="P290">
            <v>5</v>
          </cell>
          <cell r="Q290">
            <v>5</v>
          </cell>
          <cell r="R290">
            <v>0.1</v>
          </cell>
          <cell r="S290" t="str">
            <v/>
          </cell>
          <cell r="T290" t="str">
            <v/>
          </cell>
          <cell r="U290" t="str">
            <v/>
          </cell>
          <cell r="V290" t="str">
            <v/>
          </cell>
          <cell r="W290" t="str">
            <v/>
          </cell>
          <cell r="X290" t="str">
            <v>5.3 cm</v>
          </cell>
          <cell r="Y290" t="str">
            <v>4 cm</v>
          </cell>
          <cell r="Z290" t="str">
            <v>9.5 cm</v>
          </cell>
          <cell r="AA290" t="str">
            <v/>
          </cell>
          <cell r="AB290" t="str">
            <v/>
          </cell>
          <cell r="AC290" t="str">
            <v/>
          </cell>
          <cell r="AD290" t="str">
            <v/>
          </cell>
          <cell r="AE290" t="str">
            <v>3.7v x 2.</v>
          </cell>
          <cell r="AF290" t="str">
            <v/>
          </cell>
          <cell r="AG290" t="str">
            <v/>
          </cell>
          <cell r="AH290" t="str">
            <v/>
          </cell>
          <cell r="AI290" t="str">
            <v/>
          </cell>
          <cell r="AJ290" t="str">
            <v/>
          </cell>
          <cell r="AK290" t="str">
            <v/>
          </cell>
          <cell r="AL290" t="str">
            <v>Sí</v>
          </cell>
          <cell r="AM290" t="str">
            <v/>
          </cell>
          <cell r="AN290" t="str">
            <v>2 pilas Li-ion 16340 de 1800mAh CE cada una</v>
          </cell>
          <cell r="AO290" t="str">
            <v/>
          </cell>
          <cell r="AP290" t="str">
            <v/>
          </cell>
          <cell r="AQ290" t="str">
            <v>Para Riel Picatinny</v>
          </cell>
        </row>
        <row r="291">
          <cell r="A291">
            <v>434</v>
          </cell>
          <cell r="B291">
            <v>8707117</v>
          </cell>
          <cell r="C291" t="str">
            <v>Mochila Asalto Táctico</v>
          </cell>
          <cell r="F291" t="str">
            <v xml:space="preserve">Mochila de asalto táctico con sistema M.O.L.L.E. </v>
          </cell>
          <cell r="G291" t="str">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ell>
          <cell r="I291" t="str">
            <v>Mochila</v>
          </cell>
          <cell r="K291" t="str">
            <v>Poliamida,Mochila,Molle,Táctico,Asalto</v>
          </cell>
          <cell r="L291">
            <v>3129.79</v>
          </cell>
          <cell r="M291" t="str">
            <v>http://rerda.com/img/p/1/7/2/4/1724.jpg,http://rerda.com/img/p/1/7/2/5/1725.jpg,http://rerda.com/img/p/1/7/2/6/1726.jpg,http://rerda.com/img/p/1/7/2/7/1727.jpg,http://rerda.com/img/p/1/7/2/8/1728.jpg,http://rerda.com/img/p/1/7/2/9/1729.jpg,http://rerda.com/img/p/1/7/3/0/1730.jpg,http://rerda.com/img/p/1/7/3/1/1731.jpg</v>
          </cell>
          <cell r="N291">
            <v>0</v>
          </cell>
          <cell r="O291">
            <v>5</v>
          </cell>
          <cell r="P291">
            <v>5</v>
          </cell>
          <cell r="Q291">
            <v>5</v>
          </cell>
          <cell r="R291">
            <v>0.1</v>
          </cell>
          <cell r="S291" t="str">
            <v/>
          </cell>
          <cell r="T291" t="str">
            <v/>
          </cell>
          <cell r="U291" t="str">
            <v/>
          </cell>
          <cell r="V291" t="str">
            <v>Poliamida</v>
          </cell>
          <cell r="W291" t="str">
            <v/>
          </cell>
          <cell r="X291" t="str">
            <v/>
          </cell>
          <cell r="Y291" t="str">
            <v/>
          </cell>
          <cell r="Z291" t="str">
            <v/>
          </cell>
          <cell r="AA291" t="str">
            <v/>
          </cell>
          <cell r="AB291" t="str">
            <v/>
          </cell>
          <cell r="AC291" t="str">
            <v/>
          </cell>
          <cell r="AD291" t="str">
            <v/>
          </cell>
          <cell r="AE291" t="str">
            <v/>
          </cell>
          <cell r="AF291" t="str">
            <v/>
          </cell>
          <cell r="AG291" t="str">
            <v>39 x 17 x 40 cm</v>
          </cell>
          <cell r="AH291" t="str">
            <v>24 x 11 x 33 cm</v>
          </cell>
          <cell r="AI291" t="str">
            <v/>
          </cell>
          <cell r="AJ291" t="str">
            <v/>
          </cell>
          <cell r="AK291" t="str">
            <v/>
          </cell>
          <cell r="AL291" t="str">
            <v/>
          </cell>
          <cell r="AM291" t="str">
            <v/>
          </cell>
          <cell r="AN291" t="str">
            <v/>
          </cell>
          <cell r="AO291" t="str">
            <v/>
          </cell>
          <cell r="AP291" t="str">
            <v/>
          </cell>
          <cell r="AQ291" t="str">
            <v/>
          </cell>
        </row>
        <row r="292">
          <cell r="A292">
            <v>77</v>
          </cell>
          <cell r="B292">
            <v>8708102</v>
          </cell>
          <cell r="C292" t="str">
            <v>Mochila Campamento y supervivencia 50 litros</v>
          </cell>
          <cell r="F292" t="str">
            <v xml:space="preserve">Capacidad de carga: 50 litros. Espalda anatómica. </v>
          </cell>
          <cell r="G292">
            <v>0</v>
          </cell>
          <cell r="I292" t="str">
            <v>Mochila</v>
          </cell>
          <cell r="K292" t="str">
            <v>Mochila</v>
          </cell>
          <cell r="L292">
            <v>16200</v>
          </cell>
          <cell r="M292" t="str">
            <v>http://rerda.com/img/p/5/0/7/507.jpg</v>
          </cell>
          <cell r="N292">
            <v>8</v>
          </cell>
          <cell r="O292">
            <v>5</v>
          </cell>
          <cell r="P292">
            <v>5</v>
          </cell>
          <cell r="Q292">
            <v>5</v>
          </cell>
          <cell r="R292">
            <v>0.1</v>
          </cell>
          <cell r="S292" t="str">
            <v/>
          </cell>
          <cell r="T292" t="str">
            <v/>
          </cell>
          <cell r="U292" t="str">
            <v/>
          </cell>
          <cell r="V292" t="str">
            <v>Poliamida</v>
          </cell>
          <cell r="W292" t="str">
            <v/>
          </cell>
          <cell r="X292" t="str">
            <v/>
          </cell>
          <cell r="Y292" t="str">
            <v/>
          </cell>
          <cell r="Z292" t="str">
            <v/>
          </cell>
          <cell r="AA292" t="str">
            <v/>
          </cell>
          <cell r="AB292" t="str">
            <v/>
          </cell>
          <cell r="AC292" t="str">
            <v/>
          </cell>
          <cell r="AD292" t="str">
            <v/>
          </cell>
          <cell r="AE292" t="str">
            <v/>
          </cell>
          <cell r="AF292" t="str">
            <v/>
          </cell>
          <cell r="AG292" t="str">
            <v/>
          </cell>
          <cell r="AH292" t="str">
            <v/>
          </cell>
          <cell r="AI292" t="str">
            <v/>
          </cell>
          <cell r="AJ292" t="str">
            <v/>
          </cell>
          <cell r="AK292" t="str">
            <v/>
          </cell>
          <cell r="AL292" t="str">
            <v/>
          </cell>
          <cell r="AM292" t="str">
            <v/>
          </cell>
          <cell r="AN292" t="str">
            <v/>
          </cell>
          <cell r="AO292" t="str">
            <v/>
          </cell>
          <cell r="AP292" t="str">
            <v/>
          </cell>
          <cell r="AQ292" t="str">
            <v/>
          </cell>
        </row>
        <row r="293">
          <cell r="A293">
            <v>489</v>
          </cell>
          <cell r="B293">
            <v>8708101</v>
          </cell>
          <cell r="C293" t="str">
            <v>Mochila Gendarme Táctica 30 litros</v>
          </cell>
          <cell r="F293" t="str">
            <v xml:space="preserve">Mochila táctica tipo gendarme de color negro de 24 litros + 3 bolsillos de 1 litro cada uno. Compuesta de cordura de alta calidad.  </v>
          </cell>
          <cell r="G293" t="str">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ell>
          <cell r="I293" t="str">
            <v>Mochila</v>
          </cell>
          <cell r="K293" t="str">
            <v>Poliamida,Gendarmería,Táctica,Cordura</v>
          </cell>
          <cell r="L293">
            <v>9828</v>
          </cell>
          <cell r="M293" t="str">
            <v>http://rerda.com/img/p/4/7/9/8/4798.jpg,http://rerda.com/img/p/4/7/9/3/4793.jpg,http://rerda.com/img/p/4/7/9/4/4794.jpg,http://rerda.com/img/p/4/7/9/5/4795.jpg,http://rerda.com/img/p/4/7/9/6/4796.jpg,http://rerda.com/img/p/4/7/9/7/4797.jpg,http://rerda.com/img/p/4/7/9/9/4799.jpg,http://rerda.com/img/p/4/8/0/0/4800.jpg</v>
          </cell>
          <cell r="N293">
            <v>5</v>
          </cell>
          <cell r="O293">
            <v>5</v>
          </cell>
          <cell r="P293">
            <v>5</v>
          </cell>
          <cell r="Q293">
            <v>5</v>
          </cell>
          <cell r="R293">
            <v>0.1</v>
          </cell>
          <cell r="S293" t="str">
            <v/>
          </cell>
          <cell r="T293" t="str">
            <v/>
          </cell>
          <cell r="U293" t="str">
            <v/>
          </cell>
          <cell r="V293" t="str">
            <v>Cordura</v>
          </cell>
          <cell r="W293" t="str">
            <v>Táctica</v>
          </cell>
          <cell r="X293" t="str">
            <v/>
          </cell>
          <cell r="Y293" t="str">
            <v/>
          </cell>
          <cell r="Z293" t="str">
            <v/>
          </cell>
          <cell r="AA293" t="str">
            <v/>
          </cell>
          <cell r="AB293" t="str">
            <v/>
          </cell>
          <cell r="AC293" t="str">
            <v/>
          </cell>
          <cell r="AD293" t="str">
            <v/>
          </cell>
          <cell r="AE293" t="str">
            <v/>
          </cell>
          <cell r="AF293" t="str">
            <v/>
          </cell>
          <cell r="AG293" t="str">
            <v>50 x 38 x 28 cm</v>
          </cell>
          <cell r="AH293" t="str">
            <v>48 x 28 x 18 cm</v>
          </cell>
          <cell r="AI293" t="str">
            <v/>
          </cell>
          <cell r="AJ293" t="str">
            <v/>
          </cell>
          <cell r="AK293" t="str">
            <v/>
          </cell>
          <cell r="AL293" t="str">
            <v/>
          </cell>
          <cell r="AM293" t="str">
            <v/>
          </cell>
          <cell r="AN293" t="str">
            <v/>
          </cell>
          <cell r="AO293" t="str">
            <v/>
          </cell>
          <cell r="AP293" t="str">
            <v>30 litros</v>
          </cell>
          <cell r="AQ293" t="str">
            <v/>
          </cell>
        </row>
        <row r="294">
          <cell r="A294">
            <v>1041</v>
          </cell>
          <cell r="B294">
            <v>8708123</v>
          </cell>
          <cell r="C294" t="str">
            <v>Mochila Gendarme Táctica Verde 30 litros</v>
          </cell>
          <cell r="F294" t="str">
            <v xml:space="preserve">Mochila táctica tipo gendarme de color negro de 24 litros + 3 bolsillos de 1 litro cada uno. Compuesta de cordura de alta calidad. </v>
          </cell>
          <cell r="G294" t="str">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ell>
          <cell r="I294" t="str">
            <v>Mochila</v>
          </cell>
          <cell r="K294" t="str">
            <v>Poliamida,Gendarmería,Táctica,Cordura</v>
          </cell>
          <cell r="L294">
            <v>9828</v>
          </cell>
          <cell r="M294" t="str">
            <v>http://rerda.com/img/p/5/0/9/0/5090.jpg,http://rerda.com/img/p/5/0/9/1/5091.jpg,http://rerda.com/img/p/5/0/9/2/5092.jpg</v>
          </cell>
          <cell r="N294">
            <v>7</v>
          </cell>
          <cell r="O294">
            <v>5</v>
          </cell>
          <cell r="P294">
            <v>5</v>
          </cell>
          <cell r="Q294">
            <v>5</v>
          </cell>
          <cell r="R294">
            <v>0.1</v>
          </cell>
          <cell r="S294" t="str">
            <v/>
          </cell>
          <cell r="T294" t="str">
            <v/>
          </cell>
          <cell r="U294" t="str">
            <v/>
          </cell>
          <cell r="V294" t="str">
            <v>Cordura</v>
          </cell>
          <cell r="W294" t="str">
            <v>Táctica</v>
          </cell>
          <cell r="X294" t="str">
            <v/>
          </cell>
          <cell r="Y294" t="str">
            <v/>
          </cell>
          <cell r="Z294" t="str">
            <v/>
          </cell>
          <cell r="AA294" t="str">
            <v/>
          </cell>
          <cell r="AB294" t="str">
            <v/>
          </cell>
          <cell r="AC294" t="str">
            <v/>
          </cell>
          <cell r="AD294" t="str">
            <v/>
          </cell>
          <cell r="AE294" t="str">
            <v/>
          </cell>
          <cell r="AF294" t="str">
            <v/>
          </cell>
          <cell r="AG294" t="str">
            <v>50 x 38 x 28 cm</v>
          </cell>
          <cell r="AH294" t="str">
            <v>48 x 28 x 18 cm</v>
          </cell>
          <cell r="AI294" t="str">
            <v/>
          </cell>
          <cell r="AJ294" t="str">
            <v/>
          </cell>
          <cell r="AK294" t="str">
            <v/>
          </cell>
          <cell r="AL294" t="str">
            <v/>
          </cell>
          <cell r="AM294" t="str">
            <v/>
          </cell>
          <cell r="AN294" t="str">
            <v/>
          </cell>
          <cell r="AO294" t="str">
            <v/>
          </cell>
          <cell r="AP294" t="str">
            <v>30 litros</v>
          </cell>
          <cell r="AQ294" t="str">
            <v/>
          </cell>
        </row>
        <row r="295">
          <cell r="A295">
            <v>432</v>
          </cell>
          <cell r="B295">
            <v>8703099</v>
          </cell>
          <cell r="C295" t="str">
            <v>Mochila Táctica de Comando 20 litros</v>
          </cell>
          <cell r="F295" t="str">
            <v>Mochilla pequeña de tipo comando tático con sistema molle, con capacidad 20 litros.</v>
          </cell>
          <cell r="G295" t="str">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ell>
          <cell r="I295" t="str">
            <v>Mochila</v>
          </cell>
          <cell r="K295" t="str">
            <v>Poliamida,Mochila,Molle,Táctico,Comando</v>
          </cell>
          <cell r="L295">
            <v>6696</v>
          </cell>
          <cell r="M295" t="str">
            <v>http://rerda.com/img/p/1/7/1/6/1716.jpg,http://rerda.com/img/p/1/7/1/3/1713.jpg,http://rerda.com/img/p/1/7/1/5/1715.jpg,http://rerda.com/img/p/1/7/1/4/1714.jpg</v>
          </cell>
          <cell r="N295">
            <v>0</v>
          </cell>
          <cell r="O295">
            <v>5</v>
          </cell>
          <cell r="P295">
            <v>5</v>
          </cell>
          <cell r="Q295">
            <v>5</v>
          </cell>
          <cell r="R295">
            <v>0.1</v>
          </cell>
          <cell r="S295" t="str">
            <v/>
          </cell>
          <cell r="T295" t="str">
            <v/>
          </cell>
          <cell r="U295" t="str">
            <v/>
          </cell>
          <cell r="V295" t="str">
            <v>Poliamida</v>
          </cell>
          <cell r="W295" t="str">
            <v/>
          </cell>
          <cell r="X295" t="str">
            <v/>
          </cell>
          <cell r="Y295" t="str">
            <v/>
          </cell>
          <cell r="Z295" t="str">
            <v/>
          </cell>
          <cell r="AA295" t="str">
            <v/>
          </cell>
          <cell r="AB295" t="str">
            <v/>
          </cell>
          <cell r="AC295" t="str">
            <v/>
          </cell>
          <cell r="AD295" t="str">
            <v/>
          </cell>
          <cell r="AE295" t="str">
            <v/>
          </cell>
          <cell r="AF295" t="str">
            <v/>
          </cell>
          <cell r="AG295" t="str">
            <v>40 x 25 x 22 cm</v>
          </cell>
          <cell r="AH295" t="str">
            <v>Capacidad de 20 litros</v>
          </cell>
          <cell r="AI295" t="str">
            <v/>
          </cell>
          <cell r="AJ295" t="str">
            <v/>
          </cell>
          <cell r="AK295" t="str">
            <v/>
          </cell>
          <cell r="AL295" t="str">
            <v/>
          </cell>
          <cell r="AM295" t="str">
            <v/>
          </cell>
          <cell r="AN295" t="str">
            <v/>
          </cell>
          <cell r="AO295" t="str">
            <v/>
          </cell>
          <cell r="AP295" t="str">
            <v/>
          </cell>
          <cell r="AQ295" t="str">
            <v/>
          </cell>
        </row>
        <row r="296">
          <cell r="A296">
            <v>1044</v>
          </cell>
          <cell r="B296">
            <v>8708313</v>
          </cell>
          <cell r="C296" t="str">
            <v>Mochila Táctica Laser Etch 30 litros Azul</v>
          </cell>
          <cell r="F296" t="str">
            <v>Mochila táctica militar ideal para maniobras, trekking y camping.</v>
          </cell>
          <cell r="G296"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6" t="str">
            <v>Mochila</v>
          </cell>
          <cell r="K296" t="str">
            <v>Militar,Táctica,Trekking</v>
          </cell>
          <cell r="L296">
            <v>6372</v>
          </cell>
          <cell r="M296" t="str">
            <v>http://rerda.com/img/p/5/1/0/5/5105.jpg,http://rerda.com/img/p/5/1/0/2/5102.jpg,http://rerda.com/img/p/5/1/0/3/5103.jpg,http://rerda.com/img/p/5/1/0/4/5104.jpg</v>
          </cell>
          <cell r="N296">
            <v>0</v>
          </cell>
          <cell r="O296">
            <v>5</v>
          </cell>
          <cell r="P296">
            <v>5</v>
          </cell>
          <cell r="Q296">
            <v>5</v>
          </cell>
          <cell r="R296">
            <v>0.1</v>
          </cell>
          <cell r="S296" t="str">
            <v/>
          </cell>
          <cell r="T296" t="str">
            <v/>
          </cell>
          <cell r="U296" t="str">
            <v/>
          </cell>
          <cell r="V296" t="str">
            <v>Poliamida / Cordura</v>
          </cell>
          <cell r="W296" t="str">
            <v>Láser Etch</v>
          </cell>
          <cell r="X296" t="str">
            <v/>
          </cell>
          <cell r="Y296" t="str">
            <v/>
          </cell>
          <cell r="Z296" t="str">
            <v/>
          </cell>
          <cell r="AA296" t="str">
            <v/>
          </cell>
          <cell r="AB296" t="str">
            <v/>
          </cell>
          <cell r="AC296" t="str">
            <v/>
          </cell>
          <cell r="AD296" t="str">
            <v/>
          </cell>
          <cell r="AE296" t="str">
            <v/>
          </cell>
          <cell r="AF296" t="str">
            <v/>
          </cell>
          <cell r="AG296" t="str">
            <v>42 x 22 x 28 cm</v>
          </cell>
          <cell r="AH296" t="str">
            <v/>
          </cell>
          <cell r="AI296" t="str">
            <v>YKK</v>
          </cell>
          <cell r="AJ296" t="str">
            <v/>
          </cell>
          <cell r="AK296" t="str">
            <v/>
          </cell>
          <cell r="AL296" t="str">
            <v/>
          </cell>
          <cell r="AM296" t="str">
            <v/>
          </cell>
          <cell r="AN296" t="str">
            <v/>
          </cell>
          <cell r="AO296" t="str">
            <v/>
          </cell>
          <cell r="AP296" t="str">
            <v/>
          </cell>
          <cell r="AQ296" t="str">
            <v/>
          </cell>
        </row>
        <row r="297">
          <cell r="A297">
            <v>1042</v>
          </cell>
          <cell r="B297">
            <v>8708312</v>
          </cell>
          <cell r="C297" t="str">
            <v>Mochila Táctica Laser Etch 30 litros Gris</v>
          </cell>
          <cell r="F297" t="str">
            <v>Mochila táctica militar ideal para maniobras, trekking y camping.</v>
          </cell>
          <cell r="G29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7" t="str">
            <v>Mochila</v>
          </cell>
          <cell r="K297" t="str">
            <v>Militar,Táctica,Trekking</v>
          </cell>
          <cell r="L297">
            <v>6372</v>
          </cell>
          <cell r="M297" t="str">
            <v>http://rerda.com/img/p/5/0/9/4/5094.jpg,http://rerda.com/img/p/5/0/9/3/5093.jpg,http://rerda.com/img/p/5/0/9/5/5095.jpg,http://rerda.com/img/p/5/0/9/6/5096.jpg</v>
          </cell>
          <cell r="N297">
            <v>0</v>
          </cell>
          <cell r="O297">
            <v>5</v>
          </cell>
          <cell r="P297">
            <v>5</v>
          </cell>
          <cell r="Q297">
            <v>5</v>
          </cell>
          <cell r="R297">
            <v>0.1</v>
          </cell>
          <cell r="S297" t="str">
            <v/>
          </cell>
          <cell r="T297" t="str">
            <v/>
          </cell>
          <cell r="U297" t="str">
            <v/>
          </cell>
          <cell r="V297" t="str">
            <v>Poliamida / Cordura</v>
          </cell>
          <cell r="W297" t="str">
            <v>Láser Etch</v>
          </cell>
          <cell r="X297" t="str">
            <v/>
          </cell>
          <cell r="Y297" t="str">
            <v/>
          </cell>
          <cell r="Z297" t="str">
            <v/>
          </cell>
          <cell r="AA297" t="str">
            <v/>
          </cell>
          <cell r="AB297" t="str">
            <v/>
          </cell>
          <cell r="AC297" t="str">
            <v/>
          </cell>
          <cell r="AD297" t="str">
            <v/>
          </cell>
          <cell r="AE297" t="str">
            <v/>
          </cell>
          <cell r="AF297" t="str">
            <v/>
          </cell>
          <cell r="AG297" t="str">
            <v>42 x 22 x 28 cm</v>
          </cell>
          <cell r="AH297" t="str">
            <v/>
          </cell>
          <cell r="AI297" t="str">
            <v>YKK</v>
          </cell>
          <cell r="AJ297" t="str">
            <v/>
          </cell>
          <cell r="AK297" t="str">
            <v/>
          </cell>
          <cell r="AL297" t="str">
            <v/>
          </cell>
          <cell r="AM297" t="str">
            <v/>
          </cell>
          <cell r="AN297" t="str">
            <v/>
          </cell>
          <cell r="AO297" t="str">
            <v/>
          </cell>
          <cell r="AP297" t="str">
            <v/>
          </cell>
          <cell r="AQ297" t="str">
            <v/>
          </cell>
        </row>
        <row r="298">
          <cell r="A298">
            <v>938</v>
          </cell>
          <cell r="B298">
            <v>8708311</v>
          </cell>
          <cell r="C298" t="str">
            <v>Mochila Táctica Laser Etch 30 litros Negra</v>
          </cell>
          <cell r="F298" t="str">
            <v>Mochila táctica militar ideal para maniobras, trekking y camping.</v>
          </cell>
          <cell r="G298"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ell>
          <cell r="I298" t="str">
            <v>Mochila</v>
          </cell>
          <cell r="K298" t="str">
            <v>Militar,Táctica,Trekking</v>
          </cell>
          <cell r="L298">
            <v>6372</v>
          </cell>
          <cell r="M298" t="str">
            <v>http://rerda.com/img/p/4/4/4/0/4440.jpg,http://rerda.com/img/p/4/4/3/6/4436.jpg,http://rerda.com/img/p/4/4/3/7/4437.jpg,http://rerda.com/img/p/4/4/3/8/4438.jpg,http://rerda.com/img/p/4/4/3/9/4439.jpg,http://rerda.com/img/p/4/4/4/1/4441.jpg</v>
          </cell>
          <cell r="N298">
            <v>0</v>
          </cell>
          <cell r="O298">
            <v>5</v>
          </cell>
          <cell r="P298">
            <v>5</v>
          </cell>
          <cell r="Q298">
            <v>5</v>
          </cell>
          <cell r="R298">
            <v>0.1</v>
          </cell>
          <cell r="S298" t="str">
            <v/>
          </cell>
          <cell r="T298" t="str">
            <v/>
          </cell>
          <cell r="U298" t="str">
            <v/>
          </cell>
          <cell r="V298" t="str">
            <v>Poliamida / Cordura</v>
          </cell>
          <cell r="W298" t="str">
            <v>Láser Etch</v>
          </cell>
          <cell r="X298" t="str">
            <v/>
          </cell>
          <cell r="Y298" t="str">
            <v/>
          </cell>
          <cell r="Z298" t="str">
            <v/>
          </cell>
          <cell r="AA298" t="str">
            <v/>
          </cell>
          <cell r="AB298" t="str">
            <v/>
          </cell>
          <cell r="AC298" t="str">
            <v/>
          </cell>
          <cell r="AD298" t="str">
            <v/>
          </cell>
          <cell r="AE298" t="str">
            <v/>
          </cell>
          <cell r="AF298" t="str">
            <v/>
          </cell>
          <cell r="AG298" t="str">
            <v>42 x 22 x 28 cm</v>
          </cell>
          <cell r="AH298" t="str">
            <v/>
          </cell>
          <cell r="AI298" t="str">
            <v>YKK</v>
          </cell>
          <cell r="AJ298" t="str">
            <v/>
          </cell>
          <cell r="AK298" t="str">
            <v/>
          </cell>
          <cell r="AL298" t="str">
            <v/>
          </cell>
          <cell r="AM298" t="str">
            <v/>
          </cell>
          <cell r="AN298" t="str">
            <v/>
          </cell>
          <cell r="AO298" t="str">
            <v/>
          </cell>
          <cell r="AP298" t="str">
            <v/>
          </cell>
          <cell r="AQ298" t="str">
            <v/>
          </cell>
        </row>
        <row r="299">
          <cell r="A299">
            <v>1043</v>
          </cell>
          <cell r="B299">
            <v>8708315</v>
          </cell>
          <cell r="C299" t="str">
            <v>Mochila Táctica Laser Etch 30 litros Verde</v>
          </cell>
          <cell r="F299" t="str">
            <v>Mochila táctica militar ideal para maniobras, trekking y camping.</v>
          </cell>
          <cell r="G299"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9" t="str">
            <v>Mochila</v>
          </cell>
          <cell r="K299" t="str">
            <v>Militar,Táctica,Trekking</v>
          </cell>
          <cell r="L299">
            <v>6372</v>
          </cell>
          <cell r="M299" t="str">
            <v>http://rerda.com/img/p/5/0/9/7/5097.jpg,http://rerda.com/img/p/5/0/9/8/5098.jpg,http://rerda.com/img/p/5/0/9/9/5099.jpg,http://rerda.com/img/p/5/1/0/0/5100.jpg,http://rerda.com/img/p/5/1/0/1/5101.jpg</v>
          </cell>
          <cell r="N299">
            <v>0</v>
          </cell>
          <cell r="O299">
            <v>5</v>
          </cell>
          <cell r="P299">
            <v>5</v>
          </cell>
          <cell r="Q299">
            <v>5</v>
          </cell>
          <cell r="R299">
            <v>0.1</v>
          </cell>
          <cell r="S299" t="str">
            <v/>
          </cell>
          <cell r="T299" t="str">
            <v/>
          </cell>
          <cell r="U299" t="str">
            <v/>
          </cell>
          <cell r="V299" t="str">
            <v>Poliamida / Cordura</v>
          </cell>
          <cell r="W299" t="str">
            <v>Láser Etch</v>
          </cell>
          <cell r="X299" t="str">
            <v/>
          </cell>
          <cell r="Y299" t="str">
            <v/>
          </cell>
          <cell r="Z299" t="str">
            <v/>
          </cell>
          <cell r="AA299" t="str">
            <v/>
          </cell>
          <cell r="AB299" t="str">
            <v/>
          </cell>
          <cell r="AC299" t="str">
            <v/>
          </cell>
          <cell r="AD299" t="str">
            <v/>
          </cell>
          <cell r="AE299" t="str">
            <v/>
          </cell>
          <cell r="AF299" t="str">
            <v/>
          </cell>
          <cell r="AG299" t="str">
            <v>42 x 22 x 28 cm</v>
          </cell>
          <cell r="AH299" t="str">
            <v/>
          </cell>
          <cell r="AI299" t="str">
            <v>YKK</v>
          </cell>
          <cell r="AJ299" t="str">
            <v/>
          </cell>
          <cell r="AK299" t="str">
            <v/>
          </cell>
          <cell r="AL299" t="str">
            <v/>
          </cell>
          <cell r="AM299" t="str">
            <v/>
          </cell>
          <cell r="AN299" t="str">
            <v/>
          </cell>
          <cell r="AO299" t="str">
            <v/>
          </cell>
          <cell r="AP299" t="str">
            <v/>
          </cell>
          <cell r="AQ299" t="str">
            <v/>
          </cell>
        </row>
        <row r="300">
          <cell r="A300">
            <v>563</v>
          </cell>
          <cell r="B300">
            <v>8708226</v>
          </cell>
          <cell r="C300" t="str">
            <v>Mochila Táctica Negra con Porta Accesorios</v>
          </cell>
          <cell r="F300" t="str">
            <v>Mochila táctica con sistema molle, multiples bolsillos y varios porta accesorios.</v>
          </cell>
          <cell r="G300" t="str">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ell>
          <cell r="I300" t="str">
            <v>Mochila</v>
          </cell>
          <cell r="K300" t="str">
            <v>Poliamida,Mochila,Molle,Táctico,M.O.L.L.E.,Cordura</v>
          </cell>
          <cell r="L300">
            <v>6372</v>
          </cell>
          <cell r="M300" t="str">
            <v>http://rerda.com/img/p/4/4/7/7/4477.jpg,http://rerda.com/img/p/4/4/7/6/4476.jpg,http://rerda.com/img/p/4/4/7/5/4475.jpg,http://rerda.com/img/p/4/4/7/8/4478.jpg,http://rerda.com/img/p/4/4/7/9/4479.jpg,http://rerda.com/img/p/4/4/8/0/4480.jpg,http://rerda.com/img/p/4/4/8/1/4481.jpg,http://rerda.com/img/p/4/4/8/2/4482.jpg</v>
          </cell>
          <cell r="N300">
            <v>0</v>
          </cell>
          <cell r="O300">
            <v>5</v>
          </cell>
          <cell r="P300">
            <v>5</v>
          </cell>
          <cell r="Q300">
            <v>5</v>
          </cell>
          <cell r="R300">
            <v>0.1</v>
          </cell>
          <cell r="S300" t="str">
            <v/>
          </cell>
          <cell r="T300" t="str">
            <v/>
          </cell>
          <cell r="U300" t="str">
            <v/>
          </cell>
          <cell r="V300" t="str">
            <v>Cordura - Poliamida</v>
          </cell>
          <cell r="W300" t="str">
            <v>Con Porta Accesorios</v>
          </cell>
          <cell r="X300" t="str">
            <v>43 cm</v>
          </cell>
          <cell r="Y300" t="str">
            <v>29 cm</v>
          </cell>
          <cell r="Z300" t="str">
            <v>20 cm</v>
          </cell>
          <cell r="AA300" t="str">
            <v/>
          </cell>
          <cell r="AB300" t="str">
            <v/>
          </cell>
          <cell r="AC300" t="str">
            <v/>
          </cell>
          <cell r="AD300" t="str">
            <v/>
          </cell>
          <cell r="AE300" t="str">
            <v/>
          </cell>
          <cell r="AF300" t="str">
            <v/>
          </cell>
          <cell r="AG300" t="str">
            <v/>
          </cell>
          <cell r="AH300" t="str">
            <v/>
          </cell>
          <cell r="AI300" t="str">
            <v/>
          </cell>
          <cell r="AJ300" t="str">
            <v/>
          </cell>
          <cell r="AK300" t="str">
            <v/>
          </cell>
          <cell r="AL300" t="str">
            <v/>
          </cell>
          <cell r="AM300" t="str">
            <v/>
          </cell>
          <cell r="AN300" t="str">
            <v/>
          </cell>
          <cell r="AO300" t="str">
            <v/>
          </cell>
          <cell r="AP300" t="str">
            <v>25 litros</v>
          </cell>
          <cell r="AQ300" t="str">
            <v/>
          </cell>
        </row>
        <row r="301">
          <cell r="A301">
            <v>596</v>
          </cell>
          <cell r="B301">
            <v>8706002</v>
          </cell>
          <cell r="C301" t="str">
            <v>Morral comando táctico con sitema molle y pouch</v>
          </cell>
          <cell r="F301" t="str">
            <v>Morral táctico para grupo comando o simplemente policial multiuso. Cuenta con sistema molle y un portaelementos desmontable.</v>
          </cell>
          <cell r="G301" t="str">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ell>
          <cell r="I301" t="str">
            <v>Morral</v>
          </cell>
          <cell r="K301" t="str">
            <v>Molle,Táctico,Comando,Morral,Pouch</v>
          </cell>
          <cell r="L301">
            <v>3397.68</v>
          </cell>
          <cell r="M301" t="str">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ell>
          <cell r="N301">
            <v>111</v>
          </cell>
          <cell r="O301">
            <v>5</v>
          </cell>
          <cell r="P301">
            <v>5</v>
          </cell>
          <cell r="Q301">
            <v>5</v>
          </cell>
          <cell r="R301">
            <v>0.1</v>
          </cell>
          <cell r="S301" t="str">
            <v/>
          </cell>
          <cell r="T301" t="str">
            <v/>
          </cell>
          <cell r="U301" t="str">
            <v/>
          </cell>
          <cell r="V301" t="str">
            <v>Cordura - Poliamida</v>
          </cell>
          <cell r="W301" t="str">
            <v>Comando Táctico</v>
          </cell>
          <cell r="X301" t="str">
            <v/>
          </cell>
          <cell r="Y301" t="str">
            <v/>
          </cell>
          <cell r="Z301" t="str">
            <v/>
          </cell>
          <cell r="AA301" t="str">
            <v/>
          </cell>
          <cell r="AB301" t="str">
            <v/>
          </cell>
          <cell r="AC301" t="str">
            <v/>
          </cell>
          <cell r="AD301" t="str">
            <v/>
          </cell>
          <cell r="AE301" t="str">
            <v/>
          </cell>
          <cell r="AF301" t="str">
            <v/>
          </cell>
          <cell r="AG301" t="str">
            <v>40 x 25 x 9 cm</v>
          </cell>
          <cell r="AH301" t="str">
            <v>32 x 16 x 8 cm</v>
          </cell>
          <cell r="AI301" t="str">
            <v>Sí</v>
          </cell>
          <cell r="AJ301" t="str">
            <v/>
          </cell>
          <cell r="AK301" t="str">
            <v/>
          </cell>
          <cell r="AL301" t="str">
            <v/>
          </cell>
          <cell r="AM301" t="str">
            <v/>
          </cell>
          <cell r="AN301" t="str">
            <v/>
          </cell>
          <cell r="AO301" t="str">
            <v/>
          </cell>
          <cell r="AP301" t="str">
            <v/>
          </cell>
          <cell r="AQ301" t="str">
            <v/>
          </cell>
        </row>
        <row r="302">
          <cell r="A302">
            <v>437</v>
          </cell>
          <cell r="B302">
            <v>8708105</v>
          </cell>
          <cell r="C302" t="str">
            <v>Morral Táctico</v>
          </cell>
          <cell r="F302" t="str">
            <v xml:space="preserve">Morral con correa regulable para colgar al hombro y pasacinto para asegurar su estabilidad. </v>
          </cell>
          <cell r="G302" t="str">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ell>
          <cell r="I302" t="str">
            <v>Morral</v>
          </cell>
          <cell r="K302" t="str">
            <v>Poliamida,Molle,Táctico,Morral</v>
          </cell>
          <cell r="L302">
            <v>4644</v>
          </cell>
          <cell r="M302" t="str">
            <v>http://rerda.com/img/p/1/7/4/4/1744.jpg,http://rerda.com/img/p/1/7/4/5/1745.jpg,http://rerda.com/img/p/1/7/4/6/1746.jpg,http://rerda.com/img/p/1/7/4/7/1747.jpg,http://rerda.com/img/p/1/7/4/8/1748.jpg</v>
          </cell>
          <cell r="N302">
            <v>6</v>
          </cell>
          <cell r="O302">
            <v>5</v>
          </cell>
          <cell r="P302">
            <v>5</v>
          </cell>
          <cell r="Q302">
            <v>5</v>
          </cell>
          <cell r="R302">
            <v>0.1</v>
          </cell>
          <cell r="S302" t="str">
            <v/>
          </cell>
          <cell r="T302" t="str">
            <v>Morral</v>
          </cell>
          <cell r="U302" t="str">
            <v/>
          </cell>
          <cell r="V302" t="str">
            <v>Poliamida</v>
          </cell>
          <cell r="W302" t="str">
            <v>Táctico</v>
          </cell>
          <cell r="X302" t="str">
            <v>28 cm</v>
          </cell>
          <cell r="Y302" t="str">
            <v>29 cm</v>
          </cell>
          <cell r="Z302" t="str">
            <v>13 cm</v>
          </cell>
          <cell r="AA302" t="str">
            <v/>
          </cell>
          <cell r="AB302" t="str">
            <v/>
          </cell>
          <cell r="AC302" t="str">
            <v/>
          </cell>
          <cell r="AD302" t="str">
            <v/>
          </cell>
          <cell r="AE302" t="str">
            <v/>
          </cell>
          <cell r="AF302" t="str">
            <v/>
          </cell>
          <cell r="AG302" t="str">
            <v/>
          </cell>
          <cell r="AH302" t="str">
            <v>26 x 26 x 5 cm (cada compartimento)</v>
          </cell>
          <cell r="AI302" t="str">
            <v/>
          </cell>
          <cell r="AJ302" t="str">
            <v/>
          </cell>
          <cell r="AK302" t="str">
            <v/>
          </cell>
          <cell r="AL302" t="str">
            <v/>
          </cell>
          <cell r="AM302" t="str">
            <v/>
          </cell>
          <cell r="AN302" t="str">
            <v/>
          </cell>
          <cell r="AO302" t="str">
            <v/>
          </cell>
          <cell r="AP302" t="str">
            <v/>
          </cell>
          <cell r="AQ302" t="str">
            <v/>
          </cell>
        </row>
        <row r="303">
          <cell r="A303">
            <v>1135</v>
          </cell>
          <cell r="B303">
            <v>8708249</v>
          </cell>
          <cell r="C303" t="str">
            <v>Morral táctico cruzado con porta botella</v>
          </cell>
          <cell r="F303" t="str">
            <v xml:space="preserve">Morral ideal para uso urbano como supervivencia. Muy cómodo para llevar en forma cruzada por el hombro.  </v>
          </cell>
          <cell r="G303" t="str">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ell>
          <cell r="I303" t="str">
            <v>Morral</v>
          </cell>
          <cell r="K303">
            <v>0</v>
          </cell>
          <cell r="L303">
            <v>3564</v>
          </cell>
          <cell r="M303" t="str">
            <v>http://rerda.com/img/p/6/0/5/1/6051.jpg,http://rerda.com/img/p/6/0/3/1/6031.jpg,http://rerda.com/img/p/6/0/3/2/6032.jpg,http://rerda.com/img/p/6/0/3/3/6033.jpg,http://rerda.com/img/p/6/0/3/4/6034.jpg,http://rerda.com/img/p/6/0/3/5/6035.jpg</v>
          </cell>
          <cell r="N303">
            <v>25</v>
          </cell>
          <cell r="O303">
            <v>5</v>
          </cell>
          <cell r="P303">
            <v>5</v>
          </cell>
          <cell r="Q303">
            <v>5</v>
          </cell>
          <cell r="R303">
            <v>0.1</v>
          </cell>
          <cell r="S303" t="str">
            <v/>
          </cell>
          <cell r="T303" t="str">
            <v/>
          </cell>
          <cell r="U303" t="str">
            <v/>
          </cell>
          <cell r="V303" t="str">
            <v/>
          </cell>
          <cell r="W303" t="str">
            <v/>
          </cell>
          <cell r="X303" t="str">
            <v/>
          </cell>
          <cell r="Y303" t="str">
            <v/>
          </cell>
          <cell r="Z303" t="str">
            <v/>
          </cell>
          <cell r="AA303" t="str">
            <v/>
          </cell>
          <cell r="AB303" t="str">
            <v/>
          </cell>
          <cell r="AC303" t="str">
            <v/>
          </cell>
          <cell r="AD303" t="str">
            <v/>
          </cell>
          <cell r="AE303" t="str">
            <v/>
          </cell>
          <cell r="AF303" t="str">
            <v/>
          </cell>
          <cell r="AG303" t="str">
            <v/>
          </cell>
          <cell r="AH303" t="str">
            <v/>
          </cell>
          <cell r="AI303" t="str">
            <v/>
          </cell>
          <cell r="AJ303" t="str">
            <v/>
          </cell>
          <cell r="AK303" t="str">
            <v/>
          </cell>
          <cell r="AL303" t="str">
            <v/>
          </cell>
          <cell r="AM303" t="str">
            <v/>
          </cell>
          <cell r="AN303" t="str">
            <v/>
          </cell>
          <cell r="AO303" t="str">
            <v/>
          </cell>
          <cell r="AP303" t="str">
            <v/>
          </cell>
          <cell r="AQ303" t="str">
            <v/>
          </cell>
        </row>
        <row r="304">
          <cell r="A304">
            <v>425</v>
          </cell>
          <cell r="B304">
            <v>8708053</v>
          </cell>
          <cell r="C304" t="str">
            <v>Morral Táctico Delta XTL</v>
          </cell>
          <cell r="F304" t="str">
            <v>Morral antómico y táctico.</v>
          </cell>
          <cell r="G304" t="str">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ell>
          <cell r="I304" t="str">
            <v>Morral</v>
          </cell>
          <cell r="K304" t="str">
            <v>Policía,Ejército,PSA,P.S.A.,Táctico,Operaciones Especiales,Morral</v>
          </cell>
          <cell r="L304">
            <v>3132</v>
          </cell>
          <cell r="M304" t="str">
            <v>http://rerda.com/img/p/1/6/6/7/1667.jpg,http://rerda.com/img/p/1/6/6/8/1668.jpg,http://rerda.com/img/p/1/6/6/9/1669.jpg,http://rerda.com/img/p/1/6/7/0/1670.jpg,http://rerda.com/img/p/1/6/7/1/1671.jpg,http://rerda.com/img/p/1/6/7/2/1672.jpg</v>
          </cell>
          <cell r="N304">
            <v>0</v>
          </cell>
          <cell r="O304">
            <v>5</v>
          </cell>
          <cell r="P304">
            <v>5</v>
          </cell>
          <cell r="Q304">
            <v>5</v>
          </cell>
          <cell r="R304">
            <v>0.1</v>
          </cell>
          <cell r="S304" t="str">
            <v/>
          </cell>
          <cell r="T304" t="str">
            <v/>
          </cell>
          <cell r="U304" t="str">
            <v/>
          </cell>
          <cell r="V304" t="str">
            <v>Poliamida</v>
          </cell>
          <cell r="W304" t="str">
            <v>Morral Táctico</v>
          </cell>
          <cell r="X304" t="str">
            <v/>
          </cell>
          <cell r="Y304" t="str">
            <v/>
          </cell>
          <cell r="Z304" t="str">
            <v/>
          </cell>
          <cell r="AA304" t="str">
            <v/>
          </cell>
          <cell r="AB304" t="str">
            <v/>
          </cell>
          <cell r="AC304" t="str">
            <v/>
          </cell>
          <cell r="AD304" t="str">
            <v/>
          </cell>
          <cell r="AE304" t="str">
            <v/>
          </cell>
          <cell r="AF304" t="str">
            <v/>
          </cell>
          <cell r="AG304" t="str">
            <v>32 x 27 x 13 cm</v>
          </cell>
          <cell r="AH304" t="str">
            <v>21 x 10 x 21 cm</v>
          </cell>
          <cell r="AI304" t="str">
            <v/>
          </cell>
          <cell r="AJ304" t="str">
            <v/>
          </cell>
          <cell r="AK304" t="str">
            <v/>
          </cell>
          <cell r="AL304" t="str">
            <v/>
          </cell>
          <cell r="AM304" t="str">
            <v/>
          </cell>
          <cell r="AN304" t="str">
            <v/>
          </cell>
          <cell r="AO304" t="str">
            <v/>
          </cell>
          <cell r="AP304" t="str">
            <v/>
          </cell>
          <cell r="AQ304" t="str">
            <v/>
          </cell>
        </row>
        <row r="305">
          <cell r="A305">
            <v>1140</v>
          </cell>
          <cell r="B305">
            <v>8708045</v>
          </cell>
          <cell r="C305" t="str">
            <v>Morral táctico Rerda</v>
          </cell>
          <cell r="F305" t="str">
            <v>Morral táctico marca Rerda modelo Delta.</v>
          </cell>
          <cell r="G305" t="str">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ell>
          <cell r="I305" t="str">
            <v>Morral</v>
          </cell>
          <cell r="K305">
            <v>0</v>
          </cell>
          <cell r="L305">
            <v>3456</v>
          </cell>
          <cell r="M305" t="str">
            <v>http://rerda.com/img/p/6/0/5/3/6053.jpg,http://rerda.com/img/p/6/0/5/2/6052.jpg,http://rerda.com/img/p/6/0/5/4/6054.jpg,http://rerda.com/img/p/6/0/5/5/6055.jpg,http://rerda.com/img/p/6/0/5/6/6056.jpg,http://rerda.com/img/p/6/0/5/7/6057.jpg,http://rerda.com/img/p/6/0/5/8/6058.jpg,http://rerda.com/img/p/6/0/5/9/6059.jpg</v>
          </cell>
          <cell r="N305">
            <v>7</v>
          </cell>
          <cell r="O305">
            <v>5</v>
          </cell>
          <cell r="P305">
            <v>5</v>
          </cell>
          <cell r="Q305">
            <v>5</v>
          </cell>
          <cell r="R305">
            <v>0.1</v>
          </cell>
          <cell r="S305" t="str">
            <v/>
          </cell>
          <cell r="T305" t="str">
            <v/>
          </cell>
          <cell r="U305" t="str">
            <v/>
          </cell>
          <cell r="V305" t="str">
            <v/>
          </cell>
          <cell r="W305" t="str">
            <v/>
          </cell>
          <cell r="X305" t="str">
            <v/>
          </cell>
          <cell r="Y305" t="str">
            <v/>
          </cell>
          <cell r="Z305" t="str">
            <v/>
          </cell>
          <cell r="AA305" t="str">
            <v/>
          </cell>
          <cell r="AB305" t="str">
            <v/>
          </cell>
          <cell r="AC305" t="str">
            <v/>
          </cell>
          <cell r="AD305" t="str">
            <v/>
          </cell>
          <cell r="AE305" t="str">
            <v/>
          </cell>
          <cell r="AF305" t="str">
            <v/>
          </cell>
          <cell r="AG305" t="str">
            <v/>
          </cell>
          <cell r="AH305" t="str">
            <v/>
          </cell>
          <cell r="AI305" t="str">
            <v/>
          </cell>
          <cell r="AJ305" t="str">
            <v/>
          </cell>
          <cell r="AK305" t="str">
            <v/>
          </cell>
          <cell r="AL305" t="str">
            <v/>
          </cell>
          <cell r="AM305" t="str">
            <v/>
          </cell>
          <cell r="AN305" t="str">
            <v/>
          </cell>
          <cell r="AO305" t="str">
            <v/>
          </cell>
          <cell r="AP305" t="str">
            <v/>
          </cell>
          <cell r="AQ305" t="str">
            <v/>
          </cell>
        </row>
        <row r="306">
          <cell r="A306">
            <v>1082</v>
          </cell>
          <cell r="B306">
            <v>8520513</v>
          </cell>
          <cell r="C306" t="str">
            <v>Mosquetón Metálico Gris Con Rosca</v>
          </cell>
          <cell r="F306" t="str">
            <v>Mosquetón gris con rosca. Este mosquetón es de aluminio y  NO ES PARA ESCALAR . Sólo sirve para llevar elementos, tales como botellas hidratantes, indumetaria y similares.</v>
          </cell>
          <cell r="G306" t="str">
            <v>Largo: 82 mm. Ancho: 43 mm. Diámetro: 5 mm.</v>
          </cell>
          <cell r="I306" t="str">
            <v>Mosquetón</v>
          </cell>
          <cell r="K306">
            <v>0</v>
          </cell>
          <cell r="L306">
            <v>140.4</v>
          </cell>
          <cell r="M306" t="str">
            <v>http://rerda.com/img/p/5/2/8/5/5285.jpg,http://rerda.com/img/p/5/2/8/6/5286.jpg</v>
          </cell>
          <cell r="N306">
            <v>305</v>
          </cell>
          <cell r="O306">
            <v>5</v>
          </cell>
          <cell r="P306">
            <v>5</v>
          </cell>
          <cell r="Q306">
            <v>5</v>
          </cell>
          <cell r="R306">
            <v>0.1</v>
          </cell>
          <cell r="S306" t="str">
            <v/>
          </cell>
          <cell r="T306" t="str">
            <v/>
          </cell>
          <cell r="U306" t="str">
            <v/>
          </cell>
          <cell r="V306" t="str">
            <v/>
          </cell>
          <cell r="W306" t="str">
            <v/>
          </cell>
          <cell r="X306" t="str">
            <v/>
          </cell>
          <cell r="Y306" t="str">
            <v/>
          </cell>
          <cell r="Z306" t="str">
            <v/>
          </cell>
          <cell r="AA306" t="str">
            <v/>
          </cell>
          <cell r="AB306" t="str">
            <v/>
          </cell>
          <cell r="AC306" t="str">
            <v/>
          </cell>
          <cell r="AD306" t="str">
            <v/>
          </cell>
          <cell r="AE306" t="str">
            <v/>
          </cell>
          <cell r="AF306" t="str">
            <v/>
          </cell>
          <cell r="AG306" t="str">
            <v/>
          </cell>
          <cell r="AH306" t="str">
            <v/>
          </cell>
          <cell r="AI306" t="str">
            <v/>
          </cell>
          <cell r="AJ306" t="str">
            <v/>
          </cell>
          <cell r="AK306" t="str">
            <v/>
          </cell>
          <cell r="AL306" t="str">
            <v/>
          </cell>
          <cell r="AM306" t="str">
            <v/>
          </cell>
          <cell r="AN306" t="str">
            <v/>
          </cell>
          <cell r="AO306" t="str">
            <v/>
          </cell>
          <cell r="AP306" t="str">
            <v/>
          </cell>
          <cell r="AQ306" t="str">
            <v/>
          </cell>
        </row>
        <row r="307">
          <cell r="A307">
            <v>67</v>
          </cell>
          <cell r="B307">
            <v>8703699</v>
          </cell>
          <cell r="C307" t="str">
            <v>Muslera Anatómica con Porta Cargador</v>
          </cell>
          <cell r="F307" t="str">
            <v xml:space="preserve">Acolchada en el interior. Cintas y seguros regulables. Un porta cargador. </v>
          </cell>
          <cell r="G307">
            <v>0</v>
          </cell>
          <cell r="I307" t="str">
            <v>Muslera</v>
          </cell>
          <cell r="K307" t="str">
            <v>Poliamida,Porta Cargador,Muslera</v>
          </cell>
          <cell r="L307">
            <v>2700</v>
          </cell>
          <cell r="M307" t="str">
            <v>http://rerda.com/img/p/9/5/9/959.jpg,http://rerda.com/img/p/9/6/0/960.jpg</v>
          </cell>
          <cell r="N307">
            <v>28</v>
          </cell>
          <cell r="O307">
            <v>5</v>
          </cell>
          <cell r="P307">
            <v>5</v>
          </cell>
          <cell r="Q307">
            <v>5</v>
          </cell>
          <cell r="R307">
            <v>0.1</v>
          </cell>
          <cell r="S307" t="str">
            <v/>
          </cell>
          <cell r="T307" t="str">
            <v/>
          </cell>
          <cell r="U307" t="str">
            <v/>
          </cell>
          <cell r="V307" t="str">
            <v>Poliamida</v>
          </cell>
          <cell r="W307" t="str">
            <v/>
          </cell>
          <cell r="X307" t="str">
            <v/>
          </cell>
          <cell r="Y307" t="str">
            <v/>
          </cell>
          <cell r="Z307" t="str">
            <v/>
          </cell>
          <cell r="AA307" t="str">
            <v/>
          </cell>
          <cell r="AB307" t="str">
            <v/>
          </cell>
          <cell r="AC307" t="str">
            <v/>
          </cell>
          <cell r="AD307" t="str">
            <v/>
          </cell>
          <cell r="AE307" t="str">
            <v/>
          </cell>
          <cell r="AF307" t="str">
            <v/>
          </cell>
          <cell r="AG307" t="str">
            <v/>
          </cell>
          <cell r="AH307" t="str">
            <v/>
          </cell>
          <cell r="AI307" t="str">
            <v/>
          </cell>
          <cell r="AJ307" t="str">
            <v/>
          </cell>
          <cell r="AK307" t="str">
            <v/>
          </cell>
          <cell r="AL307" t="str">
            <v/>
          </cell>
          <cell r="AM307" t="str">
            <v/>
          </cell>
          <cell r="AN307" t="str">
            <v/>
          </cell>
          <cell r="AO307" t="str">
            <v/>
          </cell>
          <cell r="AP307" t="str">
            <v/>
          </cell>
          <cell r="AQ307" t="str">
            <v/>
          </cell>
        </row>
        <row r="308">
          <cell r="A308">
            <v>85</v>
          </cell>
          <cell r="B308">
            <v>8703017</v>
          </cell>
          <cell r="C308" t="str">
            <v>Muslera con Porta Cargador Doble y Porta Esposas</v>
          </cell>
          <cell r="F308" t="str">
            <v xml:space="preserve">Interior suave y acolchado. Tiras regulables con trabas. Porta cargador doble. Porta esposas. </v>
          </cell>
          <cell r="G308" t="str">
            <v xml:space="preserve">Los porta elementos están termo formados. Cuentan con una estructura firme y muy alta calidad. Ideal para maniobras tácticas. </v>
          </cell>
          <cell r="I308" t="str">
            <v>Musleras</v>
          </cell>
          <cell r="K308" t="str">
            <v>Porta Cargador,Porta Esposas,Muslera</v>
          </cell>
          <cell r="L308">
            <v>2373.3000000000002</v>
          </cell>
          <cell r="M308" t="str">
            <v>http://rerda.com/img/p/5/4/3/543.jpg,http://rerda.com/img/p/5/4/4/544.jpg</v>
          </cell>
          <cell r="N308">
            <v>2</v>
          </cell>
          <cell r="O308">
            <v>5</v>
          </cell>
          <cell r="P308">
            <v>5</v>
          </cell>
          <cell r="Q308">
            <v>5</v>
          </cell>
          <cell r="R308">
            <v>0.1</v>
          </cell>
          <cell r="S308" t="str">
            <v/>
          </cell>
          <cell r="T308" t="str">
            <v/>
          </cell>
          <cell r="U308" t="str">
            <v/>
          </cell>
          <cell r="V308" t="str">
            <v>Poliamida</v>
          </cell>
          <cell r="W308" t="str">
            <v/>
          </cell>
          <cell r="X308" t="str">
            <v/>
          </cell>
          <cell r="Y308" t="str">
            <v/>
          </cell>
          <cell r="Z308" t="str">
            <v/>
          </cell>
          <cell r="AA308" t="str">
            <v/>
          </cell>
          <cell r="AB308" t="str">
            <v/>
          </cell>
          <cell r="AC308" t="str">
            <v/>
          </cell>
          <cell r="AD308" t="str">
            <v/>
          </cell>
          <cell r="AE308" t="str">
            <v/>
          </cell>
          <cell r="AF308" t="str">
            <v/>
          </cell>
          <cell r="AG308" t="str">
            <v/>
          </cell>
          <cell r="AH308" t="str">
            <v/>
          </cell>
          <cell r="AI308" t="str">
            <v/>
          </cell>
          <cell r="AJ308" t="str">
            <v/>
          </cell>
          <cell r="AK308" t="str">
            <v/>
          </cell>
          <cell r="AL308" t="str">
            <v/>
          </cell>
          <cell r="AM308" t="str">
            <v/>
          </cell>
          <cell r="AN308" t="str">
            <v/>
          </cell>
          <cell r="AO308" t="str">
            <v/>
          </cell>
          <cell r="AP308" t="str">
            <v/>
          </cell>
          <cell r="AQ308" t="str">
            <v/>
          </cell>
        </row>
        <row r="309">
          <cell r="A309">
            <v>250</v>
          </cell>
          <cell r="B309">
            <v>8703641</v>
          </cell>
          <cell r="C309" t="str">
            <v>Muslera con Portacargador Poliamida</v>
          </cell>
          <cell r="F309" t="str">
            <v xml:space="preserve">Muslera de poliamida con portacargador. Seguro y cintas regulables con abrojo. Cintas musleras con trabas regulables. </v>
          </cell>
          <cell r="G309">
            <v>0</v>
          </cell>
          <cell r="I309" t="str">
            <v>Muslera</v>
          </cell>
          <cell r="K309" t="str">
            <v>Poliamida,Policía,Muslera,Portacargador</v>
          </cell>
          <cell r="L309">
            <v>1512</v>
          </cell>
          <cell r="M309" t="str">
            <v>http://rerda.com/img/p/1/0/8/5/1085.jpg,http://rerda.com/img/p/1/0/8/6/1086.jpg</v>
          </cell>
          <cell r="N309">
            <v>20</v>
          </cell>
          <cell r="O309">
            <v>5</v>
          </cell>
          <cell r="P309">
            <v>5</v>
          </cell>
          <cell r="Q309">
            <v>5</v>
          </cell>
          <cell r="R309">
            <v>0.1</v>
          </cell>
          <cell r="S309" t="str">
            <v/>
          </cell>
          <cell r="T309" t="str">
            <v/>
          </cell>
          <cell r="U309" t="str">
            <v/>
          </cell>
          <cell r="V309" t="str">
            <v>Poliamida</v>
          </cell>
          <cell r="W309" t="str">
            <v>Muslera</v>
          </cell>
          <cell r="X309" t="str">
            <v>17.5 cm</v>
          </cell>
          <cell r="Y309" t="str">
            <v>15 cm</v>
          </cell>
          <cell r="Z309" t="str">
            <v/>
          </cell>
          <cell r="AA309" t="str">
            <v/>
          </cell>
          <cell r="AB309" t="str">
            <v/>
          </cell>
          <cell r="AC309" t="str">
            <v/>
          </cell>
          <cell r="AD309" t="str">
            <v/>
          </cell>
          <cell r="AE309" t="str">
            <v/>
          </cell>
          <cell r="AF309" t="str">
            <v/>
          </cell>
          <cell r="AG309" t="str">
            <v/>
          </cell>
          <cell r="AH309" t="str">
            <v/>
          </cell>
          <cell r="AI309" t="str">
            <v/>
          </cell>
          <cell r="AJ309" t="str">
            <v/>
          </cell>
          <cell r="AK309" t="str">
            <v/>
          </cell>
          <cell r="AL309" t="str">
            <v/>
          </cell>
          <cell r="AM309" t="str">
            <v/>
          </cell>
          <cell r="AN309" t="str">
            <v/>
          </cell>
          <cell r="AO309" t="str">
            <v/>
          </cell>
          <cell r="AP309" t="str">
            <v/>
          </cell>
          <cell r="AQ309" t="str">
            <v/>
          </cell>
        </row>
        <row r="310">
          <cell r="A310">
            <v>423</v>
          </cell>
          <cell r="B310">
            <v>8708213</v>
          </cell>
          <cell r="C310" t="str">
            <v>Muslera Damo Doucad</v>
          </cell>
          <cell r="F310" t="str">
            <v>Muslera táctica de poliamida.</v>
          </cell>
          <cell r="G310" t="str">
            <v xml:space="preserve">Cintas regulables y con trabas. Un porta elemento chico con tapa de abrojo (velcro). Compartimiento principal con tapa y traba regulable. Bolsillo superior con cierre. </v>
          </cell>
          <cell r="I310" t="str">
            <v>Muslera</v>
          </cell>
          <cell r="K310" t="str">
            <v>Policía,Ejército,Porta Elementos,Muslera,PSA,P.S.A.,Táctico</v>
          </cell>
          <cell r="L310">
            <v>3240</v>
          </cell>
          <cell r="M310" t="str">
            <v>http://rerda.com/img/p/1/6/6/1/1661.jpg,http://rerda.com/img/p/1/6/6/2/1662.jpg</v>
          </cell>
          <cell r="N310">
            <v>5</v>
          </cell>
          <cell r="O310">
            <v>5</v>
          </cell>
          <cell r="P310">
            <v>5</v>
          </cell>
          <cell r="Q310">
            <v>5</v>
          </cell>
          <cell r="R310">
            <v>0.1</v>
          </cell>
          <cell r="S310" t="str">
            <v/>
          </cell>
          <cell r="T310" t="str">
            <v/>
          </cell>
          <cell r="U310" t="str">
            <v/>
          </cell>
          <cell r="V310" t="str">
            <v/>
          </cell>
          <cell r="W310" t="str">
            <v/>
          </cell>
          <cell r="X310" t="str">
            <v/>
          </cell>
          <cell r="Y310" t="str">
            <v/>
          </cell>
          <cell r="Z310" t="str">
            <v/>
          </cell>
          <cell r="AA310" t="str">
            <v/>
          </cell>
          <cell r="AB310" t="str">
            <v/>
          </cell>
          <cell r="AC310" t="str">
            <v/>
          </cell>
          <cell r="AD310" t="str">
            <v/>
          </cell>
          <cell r="AE310" t="str">
            <v/>
          </cell>
          <cell r="AF310" t="str">
            <v/>
          </cell>
          <cell r="AG310" t="str">
            <v/>
          </cell>
          <cell r="AH310" t="str">
            <v/>
          </cell>
          <cell r="AI310" t="str">
            <v/>
          </cell>
          <cell r="AJ310" t="str">
            <v/>
          </cell>
          <cell r="AK310" t="str">
            <v/>
          </cell>
          <cell r="AL310" t="str">
            <v/>
          </cell>
          <cell r="AM310" t="str">
            <v/>
          </cell>
          <cell r="AN310" t="str">
            <v/>
          </cell>
          <cell r="AO310" t="str">
            <v/>
          </cell>
          <cell r="AP310" t="str">
            <v/>
          </cell>
          <cell r="AQ310" t="str">
            <v/>
          </cell>
        </row>
        <row r="311">
          <cell r="A311">
            <v>249</v>
          </cell>
          <cell r="B311">
            <v>8703110</v>
          </cell>
          <cell r="C311" t="str">
            <v>Muslera Geo Doble Seguro</v>
          </cell>
          <cell r="F311" t="str">
            <v>Muslera de poliamida con doble seguro regulables con abrojo (velcro). Pasacinto regulable con velcro. Cinta doble para regulable para muslo.</v>
          </cell>
          <cell r="G311">
            <v>0</v>
          </cell>
          <cell r="I311" t="str">
            <v>Muslera</v>
          </cell>
          <cell r="K311" t="str">
            <v>Poliamida,Muslera,Doble Seguro</v>
          </cell>
          <cell r="L311">
            <v>1728</v>
          </cell>
          <cell r="M311" t="str">
            <v>http://rerda.com/img/p/1/0/8/2/1082.jpg,http://rerda.com/img/p/1/0/8/3/1083.jpg,http://rerda.com/img/p/1/0/8/4/1084.jpg</v>
          </cell>
          <cell r="N311">
            <v>13</v>
          </cell>
          <cell r="O311">
            <v>5</v>
          </cell>
          <cell r="P311">
            <v>5</v>
          </cell>
          <cell r="Q311">
            <v>5</v>
          </cell>
          <cell r="R311">
            <v>0.1</v>
          </cell>
          <cell r="S311" t="str">
            <v/>
          </cell>
          <cell r="T311" t="str">
            <v>Muslera</v>
          </cell>
          <cell r="U311" t="str">
            <v/>
          </cell>
          <cell r="V311" t="str">
            <v>Poliamida</v>
          </cell>
          <cell r="W311" t="str">
            <v/>
          </cell>
          <cell r="X311" t="str">
            <v>17.5 cm</v>
          </cell>
          <cell r="Y311" t="str">
            <v>10.5 cm</v>
          </cell>
          <cell r="Z311" t="str">
            <v/>
          </cell>
          <cell r="AA311" t="str">
            <v/>
          </cell>
          <cell r="AB311" t="str">
            <v/>
          </cell>
          <cell r="AC311" t="str">
            <v/>
          </cell>
          <cell r="AD311" t="str">
            <v/>
          </cell>
          <cell r="AE311" t="str">
            <v/>
          </cell>
          <cell r="AF311" t="str">
            <v/>
          </cell>
          <cell r="AG311" t="str">
            <v/>
          </cell>
          <cell r="AH311" t="str">
            <v/>
          </cell>
          <cell r="AI311" t="str">
            <v/>
          </cell>
          <cell r="AJ311" t="str">
            <v/>
          </cell>
          <cell r="AK311" t="str">
            <v/>
          </cell>
          <cell r="AL311" t="str">
            <v/>
          </cell>
          <cell r="AM311" t="str">
            <v/>
          </cell>
          <cell r="AN311" t="str">
            <v/>
          </cell>
          <cell r="AO311" t="str">
            <v/>
          </cell>
          <cell r="AP311" t="str">
            <v/>
          </cell>
          <cell r="AQ311" t="str">
            <v/>
          </cell>
        </row>
        <row r="312">
          <cell r="A312">
            <v>251</v>
          </cell>
          <cell r="B312">
            <v>8703376</v>
          </cell>
          <cell r="C312" t="str">
            <v>Muslera Geo Doble Seguro con Portacargador</v>
          </cell>
          <cell r="F312" t="str">
            <v>Muslera de poliamida con portacargador. Doble seguro regulables con abrojo. Cintas musleras regulables de la mejor calidad.</v>
          </cell>
          <cell r="G312">
            <v>0</v>
          </cell>
          <cell r="I312" t="str">
            <v>Muslera</v>
          </cell>
          <cell r="K312" t="str">
            <v>Poliamida,Muslera,Doble Seguro,Portacargador</v>
          </cell>
          <cell r="L312">
            <v>1944</v>
          </cell>
          <cell r="M312" t="str">
            <v>http://rerda.com/img/p/1/0/8/7/1087.jpg,http://rerda.com/img/p/1/0/8/8/1088.jpg,http://rerda.com/img/p/1/0/8/9/1089.jpg</v>
          </cell>
          <cell r="N312">
            <v>18</v>
          </cell>
          <cell r="O312">
            <v>5</v>
          </cell>
          <cell r="P312">
            <v>5</v>
          </cell>
          <cell r="Q312">
            <v>5</v>
          </cell>
          <cell r="R312">
            <v>0.1</v>
          </cell>
          <cell r="S312" t="str">
            <v/>
          </cell>
          <cell r="T312" t="str">
            <v>Muslera con Portacargador</v>
          </cell>
          <cell r="U312" t="str">
            <v/>
          </cell>
          <cell r="V312" t="str">
            <v>Poliamida</v>
          </cell>
          <cell r="W312" t="str">
            <v>Doble Seguro</v>
          </cell>
          <cell r="X312" t="str">
            <v>17.5 cm</v>
          </cell>
          <cell r="Y312" t="str">
            <v>10.5 cm</v>
          </cell>
          <cell r="Z312" t="str">
            <v/>
          </cell>
          <cell r="AA312" t="str">
            <v/>
          </cell>
          <cell r="AB312" t="str">
            <v/>
          </cell>
          <cell r="AC312" t="str">
            <v/>
          </cell>
          <cell r="AD312" t="str">
            <v/>
          </cell>
          <cell r="AE312" t="str">
            <v/>
          </cell>
          <cell r="AF312" t="str">
            <v/>
          </cell>
          <cell r="AG312" t="str">
            <v/>
          </cell>
          <cell r="AH312" t="str">
            <v/>
          </cell>
          <cell r="AI312" t="str">
            <v/>
          </cell>
          <cell r="AJ312" t="str">
            <v/>
          </cell>
          <cell r="AK312" t="str">
            <v/>
          </cell>
          <cell r="AL312" t="str">
            <v/>
          </cell>
          <cell r="AM312" t="str">
            <v/>
          </cell>
          <cell r="AN312" t="str">
            <v/>
          </cell>
          <cell r="AO312" t="str">
            <v/>
          </cell>
          <cell r="AP312" t="str">
            <v/>
          </cell>
          <cell r="AQ312" t="str">
            <v/>
          </cell>
        </row>
        <row r="313">
          <cell r="A313">
            <v>484</v>
          </cell>
          <cell r="B313">
            <v>8703162</v>
          </cell>
          <cell r="C313" t="str">
            <v>Muslera para Fobus ETCH</v>
          </cell>
          <cell r="F313" t="str">
            <v xml:space="preserve">Muslera porta pistolera Fobus y con capacidad para dos porta cargadores Fobus. </v>
          </cell>
          <cell r="G313" t="str">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ell>
          <cell r="I313" t="str">
            <v>Muslera</v>
          </cell>
          <cell r="K313" t="str">
            <v>Muslera,Fobus,Cordura</v>
          </cell>
          <cell r="L313">
            <v>756</v>
          </cell>
          <cell r="M313" t="str">
            <v>http://rerda.com/img/p/2/0/3/9/2039.jpg,http://rerda.com/img/p/2/0/4/3/2043.jpg,http://rerda.com/img/p/2/0/4/5/2045.jpg,http://rerda.com/img/p/2/0/4/4/2044.jpg,http://rerda.com/img/p/2/0/4/0/2040.jpg,http://rerda.com/img/p/2/0/4/1/2041.jpg,http://rerda.com/img/p/2/0/4/2/2042.jpg</v>
          </cell>
          <cell r="N313">
            <v>6</v>
          </cell>
          <cell r="O313">
            <v>5</v>
          </cell>
          <cell r="P313">
            <v>5</v>
          </cell>
          <cell r="Q313">
            <v>5</v>
          </cell>
          <cell r="R313">
            <v>0.1</v>
          </cell>
          <cell r="S313" t="str">
            <v/>
          </cell>
          <cell r="T313" t="str">
            <v/>
          </cell>
          <cell r="U313" t="str">
            <v/>
          </cell>
          <cell r="V313" t="str">
            <v>Cordura</v>
          </cell>
          <cell r="W313" t="str">
            <v>Fobus</v>
          </cell>
          <cell r="X313" t="str">
            <v>21.5 cm</v>
          </cell>
          <cell r="Y313" t="str">
            <v>Regulable</v>
          </cell>
          <cell r="Z313" t="str">
            <v>Regulable</v>
          </cell>
          <cell r="AA313" t="str">
            <v/>
          </cell>
          <cell r="AB313" t="str">
            <v/>
          </cell>
          <cell r="AC313" t="str">
            <v/>
          </cell>
          <cell r="AD313" t="str">
            <v/>
          </cell>
          <cell r="AE313" t="str">
            <v/>
          </cell>
          <cell r="AF313" t="str">
            <v/>
          </cell>
          <cell r="AG313" t="str">
            <v/>
          </cell>
          <cell r="AH313" t="str">
            <v/>
          </cell>
          <cell r="AI313" t="str">
            <v/>
          </cell>
          <cell r="AJ313" t="str">
            <v/>
          </cell>
          <cell r="AK313" t="str">
            <v/>
          </cell>
          <cell r="AL313" t="str">
            <v/>
          </cell>
          <cell r="AM313" t="str">
            <v/>
          </cell>
          <cell r="AN313" t="str">
            <v/>
          </cell>
          <cell r="AO313" t="str">
            <v/>
          </cell>
          <cell r="AP313" t="str">
            <v/>
          </cell>
          <cell r="AQ313" t="str">
            <v/>
          </cell>
        </row>
        <row r="314">
          <cell r="A314">
            <v>1152</v>
          </cell>
          <cell r="B314">
            <v>8703665</v>
          </cell>
          <cell r="C314" t="str">
            <v>Muslera Pistolera Nivel 2 Bersa 92g</v>
          </cell>
          <cell r="F314" t="str">
            <v>Muslera con tiras regulables para Bersa 92G, confeccionada en polímero.</v>
          </cell>
          <cell r="G314" t="str">
            <v>Muslera Nivel 2 Bersa 92G.  Código: 8703665.  Cuenta con botón de liberación.  Dispone de tueras para ajustar la rotación y lograr una mejor comodidad al desenfundar el arma.  Arma: Bersa 92G.  Marca: BlackHawk!.  Nivel de seguridad: 2.  Alto: 17 cm.  Ancho: 12 cm.  Espesor: 9,5 cm.</v>
          </cell>
          <cell r="I314" t="str">
            <v>Muslera</v>
          </cell>
          <cell r="K314">
            <v>0</v>
          </cell>
          <cell r="L314">
            <v>3888</v>
          </cell>
          <cell r="M314" t="str">
            <v>http://rerda.com/img/p/6/1/5/0/6150.jpg,http://rerda.com/img/p/6/1/5/1/6151.jpg,http://rerda.com/img/p/6/1/5/2/6152.jpg</v>
          </cell>
          <cell r="N314">
            <v>23</v>
          </cell>
          <cell r="O314">
            <v>5</v>
          </cell>
          <cell r="P314">
            <v>5</v>
          </cell>
          <cell r="Q314">
            <v>5</v>
          </cell>
          <cell r="R314">
            <v>0.1</v>
          </cell>
          <cell r="S314" t="str">
            <v/>
          </cell>
          <cell r="T314" t="str">
            <v/>
          </cell>
          <cell r="U314" t="str">
            <v/>
          </cell>
          <cell r="V314" t="str">
            <v/>
          </cell>
          <cell r="W314" t="str">
            <v/>
          </cell>
          <cell r="X314" t="str">
            <v/>
          </cell>
          <cell r="Y314" t="str">
            <v/>
          </cell>
          <cell r="Z314" t="str">
            <v/>
          </cell>
          <cell r="AA314" t="str">
            <v/>
          </cell>
          <cell r="AB314" t="str">
            <v/>
          </cell>
          <cell r="AC314" t="str">
            <v/>
          </cell>
          <cell r="AD314" t="str">
            <v/>
          </cell>
          <cell r="AE314" t="str">
            <v/>
          </cell>
          <cell r="AF314" t="str">
            <v/>
          </cell>
          <cell r="AG314" t="str">
            <v/>
          </cell>
          <cell r="AH314" t="str">
            <v/>
          </cell>
          <cell r="AI314" t="str">
            <v/>
          </cell>
          <cell r="AJ314" t="str">
            <v/>
          </cell>
          <cell r="AK314" t="str">
            <v/>
          </cell>
          <cell r="AL314" t="str">
            <v/>
          </cell>
          <cell r="AM314" t="str">
            <v/>
          </cell>
          <cell r="AN314" t="str">
            <v/>
          </cell>
          <cell r="AO314" t="str">
            <v/>
          </cell>
          <cell r="AP314" t="str">
            <v/>
          </cell>
          <cell r="AQ314" t="str">
            <v/>
          </cell>
        </row>
        <row r="315">
          <cell r="A315">
            <v>944</v>
          </cell>
          <cell r="B315">
            <v>8708196</v>
          </cell>
          <cell r="C315" t="str">
            <v>Muslera Pistolera Táctica Escorpión STD</v>
          </cell>
          <cell r="F315" t="str">
            <v>Muslera táctica ideal para fuerzas armadas, instrucción y deportes como Air Soft o Paintball. Es universal, sirve para todos los calibres.</v>
          </cell>
          <cell r="G315" t="str">
            <v xml:space="preserve">Seguro con abrojo regulable y botón. También viene un modelo para zurdos. Cinta para el cinturón, regulable y con traba. Cintas para el muslo, regulables con abrojo. </v>
          </cell>
          <cell r="I315" t="str">
            <v>Muslera</v>
          </cell>
          <cell r="K315">
            <v>0</v>
          </cell>
          <cell r="L315">
            <v>2052</v>
          </cell>
          <cell r="M315" t="str">
            <v>http://rerda.com/img/p/4/4/8/3/4483.jpg,http://rerda.com/img/p/4/4/8/4/4484.jpg,http://rerda.com/img/p/4/4/8/5/4485.jpg,http://rerda.com/img/p/4/4/8/6/4486.jpg</v>
          </cell>
          <cell r="N315">
            <v>89</v>
          </cell>
          <cell r="O315">
            <v>5</v>
          </cell>
          <cell r="P315">
            <v>5</v>
          </cell>
          <cell r="Q315">
            <v>5</v>
          </cell>
          <cell r="R315">
            <v>0.1</v>
          </cell>
          <cell r="S315" t="str">
            <v/>
          </cell>
          <cell r="T315" t="str">
            <v/>
          </cell>
          <cell r="U315" t="str">
            <v/>
          </cell>
          <cell r="V315" t="str">
            <v>Poliamida</v>
          </cell>
          <cell r="W315" t="str">
            <v>STd</v>
          </cell>
          <cell r="X315" t="str">
            <v>17 cm</v>
          </cell>
          <cell r="Y315" t="str">
            <v>8 cm</v>
          </cell>
          <cell r="Z315" t="str">
            <v>4 cm</v>
          </cell>
          <cell r="AA315" t="str">
            <v/>
          </cell>
          <cell r="AB315" t="str">
            <v/>
          </cell>
          <cell r="AC315" t="str">
            <v/>
          </cell>
          <cell r="AD315" t="str">
            <v/>
          </cell>
          <cell r="AE315" t="str">
            <v/>
          </cell>
          <cell r="AF315" t="str">
            <v/>
          </cell>
          <cell r="AG315" t="str">
            <v/>
          </cell>
          <cell r="AH315" t="str">
            <v/>
          </cell>
          <cell r="AI315" t="str">
            <v/>
          </cell>
          <cell r="AJ315" t="str">
            <v/>
          </cell>
          <cell r="AK315" t="str">
            <v/>
          </cell>
          <cell r="AL315" t="str">
            <v/>
          </cell>
          <cell r="AM315" t="str">
            <v/>
          </cell>
          <cell r="AN315" t="str">
            <v/>
          </cell>
          <cell r="AO315" t="str">
            <v/>
          </cell>
          <cell r="AP315" t="str">
            <v>Todos los calibres</v>
          </cell>
          <cell r="AQ315" t="str">
            <v>Universal</v>
          </cell>
        </row>
        <row r="316">
          <cell r="A316">
            <v>574</v>
          </cell>
          <cell r="B316">
            <v>8703252</v>
          </cell>
          <cell r="C316" t="str">
            <v>Muslera Plataforma Base para Automatic Holster</v>
          </cell>
          <cell r="F316" t="str">
            <v>Muslera con una estructura base de plástico flexible de alta calidad.</v>
          </cell>
          <cell r="G316" t="str">
            <v xml:space="preserve">4 (cuatro) orificios para colocar y ajustar la pistolera Automatic Holster deseada. 2 tiras sujetadoras para la pierna regulables y con trabas. Una tira sujetadora para el cinturón. Es regulable y todo el interior posee abrojo (velcro). </v>
          </cell>
          <cell r="I316" t="str">
            <v>Muslera</v>
          </cell>
          <cell r="K316" t="str">
            <v>Muslera,Automatic Holster</v>
          </cell>
          <cell r="L316">
            <v>14029.2</v>
          </cell>
          <cell r="M316" t="str">
            <v>http://rerda.com/img/p/2/5/7/0/2570.jpg,http://rerda.com/img/p/2/5/6/7/2567.jpg,http://rerda.com/img/p/2/5/6/8/2568.jpg,http://rerda.com/img/p/2/5/6/9/2569.jpg,http://rerda.com/img/p/2/5/7/1/2571.jpg,http://rerda.com/img/p/2/5/7/2/2572.jpg</v>
          </cell>
          <cell r="N316">
            <v>3</v>
          </cell>
          <cell r="O316">
            <v>5</v>
          </cell>
          <cell r="P316">
            <v>5</v>
          </cell>
          <cell r="Q316">
            <v>5</v>
          </cell>
          <cell r="R316">
            <v>0.1</v>
          </cell>
          <cell r="S316" t="str">
            <v/>
          </cell>
          <cell r="T316" t="str">
            <v>Muslera Base Plataforma</v>
          </cell>
          <cell r="U316" t="str">
            <v/>
          </cell>
          <cell r="V316" t="str">
            <v>Plástico Flexible - Poliamida - Cordura</v>
          </cell>
          <cell r="W316" t="str">
            <v>Universal</v>
          </cell>
          <cell r="X316" t="str">
            <v>17 cm</v>
          </cell>
          <cell r="Y316" t="str">
            <v>15.5 cm</v>
          </cell>
          <cell r="Z316" t="str">
            <v/>
          </cell>
          <cell r="AA316" t="str">
            <v/>
          </cell>
          <cell r="AB316" t="str">
            <v/>
          </cell>
          <cell r="AC316" t="str">
            <v/>
          </cell>
          <cell r="AD316" t="str">
            <v/>
          </cell>
          <cell r="AE316" t="str">
            <v/>
          </cell>
          <cell r="AF316" t="str">
            <v/>
          </cell>
          <cell r="AG316" t="str">
            <v/>
          </cell>
          <cell r="AH316" t="str">
            <v/>
          </cell>
          <cell r="AI316" t="str">
            <v/>
          </cell>
          <cell r="AJ316" t="str">
            <v/>
          </cell>
          <cell r="AK316" t="str">
            <v/>
          </cell>
          <cell r="AL316" t="str">
            <v/>
          </cell>
          <cell r="AM316" t="str">
            <v/>
          </cell>
          <cell r="AN316" t="str">
            <v/>
          </cell>
          <cell r="AO316" t="str">
            <v/>
          </cell>
          <cell r="AP316" t="str">
            <v/>
          </cell>
          <cell r="AQ316" t="str">
            <v/>
          </cell>
        </row>
        <row r="317">
          <cell r="A317">
            <v>478</v>
          </cell>
          <cell r="B317">
            <v>8703200</v>
          </cell>
          <cell r="C317" t="str">
            <v>Muslera Polcial Táctica Comando Universal T615</v>
          </cell>
          <cell r="F317" t="str">
            <v xml:space="preserve">Muslera universal regulable y desarmable en todas las secciones. Seguro para saque rápido. </v>
          </cell>
          <cell r="G317" t="str">
            <v xml:space="preserve">Sirve para todo tipo de pistolas y calibres. Seguros y cintas con abrojo (velcro). </v>
          </cell>
          <cell r="I317" t="str">
            <v>Muslera</v>
          </cell>
          <cell r="K317" t="str">
            <v>Poliamida,Muslera,Táctico,Táctica</v>
          </cell>
          <cell r="L317">
            <v>2613.59</v>
          </cell>
          <cell r="M317" t="str">
            <v>http://rerda.com/img/p/3/7/4/7/3747.jpg,http://rerda.com/img/p/2/0/3/7/2037.jpg,http://rerda.com/img/p/2/0/3/6/2036.jpg,http://rerda.com/img/p/2/0/3/8/2038.jpg,http://rerda.com/img/p/2/0/0/5/2005.jpg,http://rerda.com/img/p/2/0/0/9/2009.jpg,http://rerda.com/img/p/2/0/1/0/2010.jpg,http://rerda.com/img/p/2/0/0/8/2008.jpg,http://rerda.com/img/p/2/0/1/1/2011.jpg</v>
          </cell>
          <cell r="N317">
            <v>91</v>
          </cell>
          <cell r="O317">
            <v>5</v>
          </cell>
          <cell r="P317">
            <v>5</v>
          </cell>
          <cell r="Q317">
            <v>5</v>
          </cell>
          <cell r="R317">
            <v>0.1</v>
          </cell>
          <cell r="S317" t="str">
            <v/>
          </cell>
          <cell r="T317" t="str">
            <v/>
          </cell>
          <cell r="U317" t="str">
            <v/>
          </cell>
          <cell r="V317" t="str">
            <v/>
          </cell>
          <cell r="W317" t="str">
            <v/>
          </cell>
          <cell r="X317" t="str">
            <v/>
          </cell>
          <cell r="Y317" t="str">
            <v/>
          </cell>
          <cell r="Z317" t="str">
            <v/>
          </cell>
          <cell r="AA317" t="str">
            <v/>
          </cell>
          <cell r="AB317" t="str">
            <v/>
          </cell>
          <cell r="AC317" t="str">
            <v/>
          </cell>
          <cell r="AD317" t="str">
            <v/>
          </cell>
          <cell r="AE317" t="str">
            <v/>
          </cell>
          <cell r="AF317" t="str">
            <v/>
          </cell>
          <cell r="AG317" t="str">
            <v/>
          </cell>
          <cell r="AH317" t="str">
            <v/>
          </cell>
          <cell r="AI317" t="str">
            <v/>
          </cell>
          <cell r="AJ317" t="str">
            <v/>
          </cell>
          <cell r="AK317" t="str">
            <v/>
          </cell>
          <cell r="AL317" t="str">
            <v/>
          </cell>
          <cell r="AM317" t="str">
            <v/>
          </cell>
          <cell r="AN317" t="str">
            <v/>
          </cell>
          <cell r="AO317" t="str">
            <v/>
          </cell>
          <cell r="AP317" t="str">
            <v/>
          </cell>
          <cell r="AQ317" t="str">
            <v/>
          </cell>
        </row>
        <row r="318">
          <cell r="A318">
            <v>1049</v>
          </cell>
          <cell r="B318">
            <v>8708046</v>
          </cell>
          <cell r="C318" t="str">
            <v>Muslera Porta Elementos Azul</v>
          </cell>
          <cell r="F318" t="str">
            <v xml:space="preserve">Muslera de poliamida para portar elementos y arma. </v>
          </cell>
          <cell r="G318"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18" t="str">
            <v>Muslera</v>
          </cell>
          <cell r="K318" t="str">
            <v>Poliamida,Policía,Ejército,Infantería,Porta Elementos,Muslera</v>
          </cell>
          <cell r="L318">
            <v>1404</v>
          </cell>
          <cell r="M318" t="str">
            <v>http://rerda.com/img/p/5/1/4/0/5140.jpg,http://rerda.com/img/p/5/1/4/1/5141.jpg,http://rerda.com/img/p/5/1/4/2/5142.jpg</v>
          </cell>
          <cell r="N318">
            <v>0</v>
          </cell>
          <cell r="O318">
            <v>5</v>
          </cell>
          <cell r="P318">
            <v>5</v>
          </cell>
          <cell r="Q318">
            <v>5</v>
          </cell>
          <cell r="R318">
            <v>0.1</v>
          </cell>
          <cell r="S318" t="str">
            <v/>
          </cell>
          <cell r="T318" t="str">
            <v/>
          </cell>
          <cell r="U318" t="str">
            <v/>
          </cell>
          <cell r="V318" t="str">
            <v>Poliamida</v>
          </cell>
          <cell r="W318" t="str">
            <v>Muslera</v>
          </cell>
          <cell r="X318" t="str">
            <v/>
          </cell>
          <cell r="Y318" t="str">
            <v/>
          </cell>
          <cell r="Z318" t="str">
            <v/>
          </cell>
          <cell r="AA318" t="str">
            <v/>
          </cell>
          <cell r="AB318" t="str">
            <v/>
          </cell>
          <cell r="AC318" t="str">
            <v/>
          </cell>
          <cell r="AD318" t="str">
            <v/>
          </cell>
          <cell r="AE318" t="str">
            <v/>
          </cell>
          <cell r="AF318" t="str">
            <v/>
          </cell>
          <cell r="AG318" t="str">
            <v>29 x 23 x 8 cm</v>
          </cell>
          <cell r="AH318" t="str">
            <v>20 x 18 x 6 cm</v>
          </cell>
          <cell r="AI318" t="str">
            <v/>
          </cell>
          <cell r="AJ318" t="str">
            <v/>
          </cell>
          <cell r="AK318" t="str">
            <v/>
          </cell>
          <cell r="AL318" t="str">
            <v/>
          </cell>
          <cell r="AM318" t="str">
            <v/>
          </cell>
          <cell r="AN318" t="str">
            <v/>
          </cell>
          <cell r="AO318" t="str">
            <v/>
          </cell>
          <cell r="AP318" t="str">
            <v/>
          </cell>
          <cell r="AQ318" t="str">
            <v/>
          </cell>
        </row>
        <row r="319">
          <cell r="A319">
            <v>1048</v>
          </cell>
          <cell r="B319">
            <v>8708048</v>
          </cell>
          <cell r="C319" t="str">
            <v>Muslera Porta Elementos Camuflada Woodland</v>
          </cell>
          <cell r="F319" t="str">
            <v xml:space="preserve">Muslera de poliamida para portar elementos y arma. </v>
          </cell>
          <cell r="G319"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19" t="str">
            <v>Muslera</v>
          </cell>
          <cell r="K319" t="str">
            <v>Poliamida,Policía,Ejército,Infantería,Porta Elementos,Muslera</v>
          </cell>
          <cell r="L319">
            <v>1404</v>
          </cell>
          <cell r="M319" t="str">
            <v>http://rerda.com/img/p/5/1/3/7/5137.jpg,http://rerda.com/img/p/5/1/3/9/5139.jpg,http://rerda.com/img/p/5/1/3/8/5138.jpg</v>
          </cell>
          <cell r="N319">
            <v>0</v>
          </cell>
          <cell r="O319">
            <v>5</v>
          </cell>
          <cell r="P319">
            <v>5</v>
          </cell>
          <cell r="Q319">
            <v>5</v>
          </cell>
          <cell r="R319">
            <v>0.1</v>
          </cell>
          <cell r="S319" t="str">
            <v/>
          </cell>
          <cell r="T319" t="str">
            <v/>
          </cell>
          <cell r="U319" t="str">
            <v/>
          </cell>
          <cell r="V319" t="str">
            <v>Poliamida</v>
          </cell>
          <cell r="W319" t="str">
            <v>Muslera</v>
          </cell>
          <cell r="X319" t="str">
            <v/>
          </cell>
          <cell r="Y319" t="str">
            <v/>
          </cell>
          <cell r="Z319" t="str">
            <v/>
          </cell>
          <cell r="AA319" t="str">
            <v/>
          </cell>
          <cell r="AB319" t="str">
            <v/>
          </cell>
          <cell r="AC319" t="str">
            <v/>
          </cell>
          <cell r="AD319" t="str">
            <v/>
          </cell>
          <cell r="AE319" t="str">
            <v/>
          </cell>
          <cell r="AF319" t="str">
            <v/>
          </cell>
          <cell r="AG319" t="str">
            <v>29 x 23 x 8 cm</v>
          </cell>
          <cell r="AH319" t="str">
            <v>20 x 18 x 6 cm</v>
          </cell>
          <cell r="AI319" t="str">
            <v/>
          </cell>
          <cell r="AJ319" t="str">
            <v/>
          </cell>
          <cell r="AK319" t="str">
            <v/>
          </cell>
          <cell r="AL319" t="str">
            <v/>
          </cell>
          <cell r="AM319" t="str">
            <v/>
          </cell>
          <cell r="AN319" t="str">
            <v/>
          </cell>
          <cell r="AO319" t="str">
            <v/>
          </cell>
          <cell r="AP319" t="str">
            <v/>
          </cell>
          <cell r="AQ319" t="str">
            <v/>
          </cell>
        </row>
        <row r="320">
          <cell r="A320">
            <v>1050</v>
          </cell>
          <cell r="B320">
            <v>8708047</v>
          </cell>
          <cell r="C320" t="str">
            <v>Muslera Porta Elementos Gris</v>
          </cell>
          <cell r="F320" t="str">
            <v xml:space="preserve">Muslera de poliamida para portar elementos y arma. </v>
          </cell>
          <cell r="G320"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0" t="str">
            <v>Muslera</v>
          </cell>
          <cell r="K320" t="str">
            <v>Poliamida,Policía,Ejército,Infantería,Porta Elementos,Muslera</v>
          </cell>
          <cell r="L320">
            <v>1404</v>
          </cell>
          <cell r="M320" t="str">
            <v>http://rerda.com/img/p/5/1/4/3/5143.jpg,http://rerda.com/img/p/5/1/4/5/5145.jpg,http://rerda.com/img/p/5/1/4/4/5144.jpg</v>
          </cell>
          <cell r="N320">
            <v>5</v>
          </cell>
          <cell r="O320">
            <v>5</v>
          </cell>
          <cell r="P320">
            <v>5</v>
          </cell>
          <cell r="Q320">
            <v>5</v>
          </cell>
          <cell r="R320">
            <v>0.1</v>
          </cell>
          <cell r="S320" t="str">
            <v/>
          </cell>
          <cell r="T320" t="str">
            <v/>
          </cell>
          <cell r="U320" t="str">
            <v/>
          </cell>
          <cell r="V320" t="str">
            <v>Poliamida</v>
          </cell>
          <cell r="W320" t="str">
            <v>Muslera</v>
          </cell>
          <cell r="X320" t="str">
            <v/>
          </cell>
          <cell r="Y320" t="str">
            <v/>
          </cell>
          <cell r="Z320" t="str">
            <v/>
          </cell>
          <cell r="AA320" t="str">
            <v/>
          </cell>
          <cell r="AB320" t="str">
            <v/>
          </cell>
          <cell r="AC320" t="str">
            <v/>
          </cell>
          <cell r="AD320" t="str">
            <v/>
          </cell>
          <cell r="AE320" t="str">
            <v/>
          </cell>
          <cell r="AF320" t="str">
            <v/>
          </cell>
          <cell r="AG320" t="str">
            <v>29 x 23 x 8 cm</v>
          </cell>
          <cell r="AH320" t="str">
            <v>20 x 18 x 6 cm</v>
          </cell>
          <cell r="AI320" t="str">
            <v/>
          </cell>
          <cell r="AJ320" t="str">
            <v/>
          </cell>
          <cell r="AK320" t="str">
            <v/>
          </cell>
          <cell r="AL320" t="str">
            <v/>
          </cell>
          <cell r="AM320" t="str">
            <v/>
          </cell>
          <cell r="AN320" t="str">
            <v/>
          </cell>
          <cell r="AO320" t="str">
            <v/>
          </cell>
          <cell r="AP320" t="str">
            <v/>
          </cell>
          <cell r="AQ320" t="str">
            <v/>
          </cell>
        </row>
        <row r="321">
          <cell r="A321">
            <v>419</v>
          </cell>
          <cell r="B321">
            <v>8708049</v>
          </cell>
          <cell r="C321" t="str">
            <v>Muslera Porta Elementos Negra</v>
          </cell>
          <cell r="F321" t="str">
            <v xml:space="preserve">Muslera de poliamida para portar elementos y arma. </v>
          </cell>
          <cell r="G321"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1" t="str">
            <v>Muslera</v>
          </cell>
          <cell r="K321" t="str">
            <v>Poliamida,Policía,Ejército,Infantería,Porta Elementos,Muslera</v>
          </cell>
          <cell r="L321">
            <v>1404</v>
          </cell>
          <cell r="M321" t="str">
            <v>http://rerda.com/img/p/1/6/3/8/1638.jpg,http://rerda.com/img/p/1/6/3/9/1639.jpg,http://rerda.com/img/p/1/6/4/2/1642.jpg,http://rerda.com/img/p/1/6/4/0/1640.jpg,http://rerda.com/img/p/1/6/4/1/1641.jpg</v>
          </cell>
          <cell r="N321">
            <v>0</v>
          </cell>
          <cell r="O321">
            <v>5</v>
          </cell>
          <cell r="P321">
            <v>5</v>
          </cell>
          <cell r="Q321">
            <v>5</v>
          </cell>
          <cell r="R321">
            <v>0.1</v>
          </cell>
          <cell r="S321" t="str">
            <v/>
          </cell>
          <cell r="T321" t="str">
            <v/>
          </cell>
          <cell r="U321" t="str">
            <v/>
          </cell>
          <cell r="V321" t="str">
            <v>Poliamida</v>
          </cell>
          <cell r="W321" t="str">
            <v>Muslera</v>
          </cell>
          <cell r="X321" t="str">
            <v/>
          </cell>
          <cell r="Y321" t="str">
            <v/>
          </cell>
          <cell r="Z321" t="str">
            <v/>
          </cell>
          <cell r="AA321" t="str">
            <v/>
          </cell>
          <cell r="AB321" t="str">
            <v/>
          </cell>
          <cell r="AC321" t="str">
            <v/>
          </cell>
          <cell r="AD321" t="str">
            <v/>
          </cell>
          <cell r="AE321" t="str">
            <v/>
          </cell>
          <cell r="AF321" t="str">
            <v/>
          </cell>
          <cell r="AG321" t="str">
            <v>29 x 23 x 8 cm</v>
          </cell>
          <cell r="AH321" t="str">
            <v>20 x 18 x 6 cm</v>
          </cell>
          <cell r="AI321" t="str">
            <v/>
          </cell>
          <cell r="AJ321" t="str">
            <v/>
          </cell>
          <cell r="AK321" t="str">
            <v/>
          </cell>
          <cell r="AL321" t="str">
            <v/>
          </cell>
          <cell r="AM321" t="str">
            <v/>
          </cell>
          <cell r="AN321" t="str">
            <v/>
          </cell>
          <cell r="AO321" t="str">
            <v/>
          </cell>
          <cell r="AP321" t="str">
            <v/>
          </cell>
          <cell r="AQ321" t="str">
            <v/>
          </cell>
        </row>
        <row r="322">
          <cell r="A322">
            <v>1051</v>
          </cell>
          <cell r="B322">
            <v>8708044</v>
          </cell>
          <cell r="C322" t="str">
            <v>Muslera Porta Elementos Verde</v>
          </cell>
          <cell r="F322" t="str">
            <v xml:space="preserve">Muslera de poliamida para portar elementos y arma. </v>
          </cell>
          <cell r="G322"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2" t="str">
            <v>Muslera</v>
          </cell>
          <cell r="K322" t="str">
            <v>Poliamida,Policía,Ejército,Infantería,Porta Elementos,Muslera</v>
          </cell>
          <cell r="L322">
            <v>1404</v>
          </cell>
          <cell r="M322" t="str">
            <v>http://rerda.com/img/p/5/1/4/6/5146.jpg,http://rerda.com/img/p/5/1/4/7/5147.jpg</v>
          </cell>
          <cell r="N322">
            <v>0</v>
          </cell>
          <cell r="O322">
            <v>5</v>
          </cell>
          <cell r="P322">
            <v>5</v>
          </cell>
          <cell r="Q322">
            <v>5</v>
          </cell>
          <cell r="R322">
            <v>0.1</v>
          </cell>
          <cell r="S322" t="str">
            <v/>
          </cell>
          <cell r="T322" t="str">
            <v/>
          </cell>
          <cell r="U322" t="str">
            <v/>
          </cell>
          <cell r="V322" t="str">
            <v>Poliamida</v>
          </cell>
          <cell r="W322" t="str">
            <v>Muslera</v>
          </cell>
          <cell r="X322" t="str">
            <v/>
          </cell>
          <cell r="Y322" t="str">
            <v/>
          </cell>
          <cell r="Z322" t="str">
            <v/>
          </cell>
          <cell r="AA322" t="str">
            <v/>
          </cell>
          <cell r="AB322" t="str">
            <v/>
          </cell>
          <cell r="AC322" t="str">
            <v/>
          </cell>
          <cell r="AD322" t="str">
            <v/>
          </cell>
          <cell r="AE322" t="str">
            <v/>
          </cell>
          <cell r="AF322" t="str">
            <v/>
          </cell>
          <cell r="AG322" t="str">
            <v>29 x 23 x 8 cm</v>
          </cell>
          <cell r="AH322" t="str">
            <v>20 x 18 x 6 cm</v>
          </cell>
          <cell r="AI322" t="str">
            <v/>
          </cell>
          <cell r="AJ322" t="str">
            <v/>
          </cell>
          <cell r="AK322" t="str">
            <v/>
          </cell>
          <cell r="AL322" t="str">
            <v/>
          </cell>
          <cell r="AM322" t="str">
            <v/>
          </cell>
          <cell r="AN322" t="str">
            <v/>
          </cell>
          <cell r="AO322" t="str">
            <v/>
          </cell>
          <cell r="AP322" t="str">
            <v/>
          </cell>
          <cell r="AQ322" t="str">
            <v/>
          </cell>
        </row>
        <row r="323">
          <cell r="A323">
            <v>265</v>
          </cell>
          <cell r="B323">
            <v>8703018</v>
          </cell>
          <cell r="C323" t="str">
            <v>Muslera Porta Objeto</v>
          </cell>
          <cell r="F323" t="str">
            <v>Porta objeto de poliamida modalidad muslera. Soporte para cinturón regulable con abrojo. Cintas para muslo regulables.</v>
          </cell>
          <cell r="G323">
            <v>0</v>
          </cell>
          <cell r="I323" t="str">
            <v>Muslera</v>
          </cell>
          <cell r="K323" t="str">
            <v>Poliamida,Muslera,Porta Objeto</v>
          </cell>
          <cell r="L323">
            <v>1998</v>
          </cell>
          <cell r="M323" t="str">
            <v>http://rerda.com/img/p/1/1/4/1/1141.jpg,http://rerda.com/img/p/1/1/4/2/1142.jpg</v>
          </cell>
          <cell r="N323">
            <v>6</v>
          </cell>
          <cell r="O323">
            <v>5</v>
          </cell>
          <cell r="P323">
            <v>5</v>
          </cell>
          <cell r="Q323">
            <v>5</v>
          </cell>
          <cell r="R323">
            <v>0.1</v>
          </cell>
          <cell r="S323" t="str">
            <v/>
          </cell>
          <cell r="T323" t="str">
            <v>Porta Objeto</v>
          </cell>
          <cell r="U323" t="str">
            <v/>
          </cell>
          <cell r="V323" t="str">
            <v>Poliamida</v>
          </cell>
          <cell r="W323" t="str">
            <v>Muslera</v>
          </cell>
          <cell r="X323" t="str">
            <v>14.5 cm</v>
          </cell>
          <cell r="Y323" t="str">
            <v>14 cm</v>
          </cell>
          <cell r="Z323" t="str">
            <v>5 cm</v>
          </cell>
          <cell r="AA323" t="str">
            <v/>
          </cell>
          <cell r="AB323" t="str">
            <v/>
          </cell>
          <cell r="AC323" t="str">
            <v/>
          </cell>
          <cell r="AD323" t="str">
            <v/>
          </cell>
          <cell r="AE323" t="str">
            <v/>
          </cell>
          <cell r="AF323" t="str">
            <v/>
          </cell>
          <cell r="AG323" t="str">
            <v/>
          </cell>
          <cell r="AH323" t="str">
            <v/>
          </cell>
          <cell r="AI323" t="str">
            <v/>
          </cell>
          <cell r="AJ323" t="str">
            <v/>
          </cell>
          <cell r="AK323" t="str">
            <v/>
          </cell>
          <cell r="AL323" t="str">
            <v/>
          </cell>
          <cell r="AM323" t="str">
            <v/>
          </cell>
          <cell r="AN323" t="str">
            <v/>
          </cell>
          <cell r="AO323" t="str">
            <v/>
          </cell>
          <cell r="AP323" t="str">
            <v/>
          </cell>
          <cell r="AQ323" t="str">
            <v/>
          </cell>
        </row>
        <row r="324">
          <cell r="A324">
            <v>986</v>
          </cell>
          <cell r="B324">
            <v>8708198</v>
          </cell>
          <cell r="C324" t="str">
            <v>Muslera SWAT Doble enganche</v>
          </cell>
          <cell r="F324" t="str">
            <v xml:space="preserve">Muslera táctica de cordura/poliamida regulable todo calibre. </v>
          </cell>
          <cell r="G324" t="str">
            <v xml:space="preserve">Seguro regulable con abrojo y saque rápido. Doble ajuste regulable para pierna. Pasacinto regulable en altura, con abrojo. Bordes ribeteados. Costuras en abrojo reforzadas. Un par de remaches resistentes. </v>
          </cell>
          <cell r="I324" t="str">
            <v>Muslera</v>
          </cell>
          <cell r="K324">
            <v>0</v>
          </cell>
          <cell r="L324">
            <v>2376</v>
          </cell>
          <cell r="M324" t="str">
            <v>http://rerda.com/img/p/4/8/0/7/4807.jpg,http://rerda.com/img/p/4/8/0/4/4804.jpg,http://rerda.com/img/p/4/8/0/5/4805.jpg,http://rerda.com/img/p/4/8/0/6/4806.jpg</v>
          </cell>
          <cell r="N324">
            <v>0</v>
          </cell>
          <cell r="O324">
            <v>5</v>
          </cell>
          <cell r="P324">
            <v>5</v>
          </cell>
          <cell r="Q324">
            <v>5</v>
          </cell>
          <cell r="R324">
            <v>0.1</v>
          </cell>
          <cell r="S324" t="str">
            <v/>
          </cell>
          <cell r="T324" t="str">
            <v/>
          </cell>
          <cell r="U324" t="str">
            <v/>
          </cell>
          <cell r="V324" t="str">
            <v>Poliamida</v>
          </cell>
          <cell r="W324" t="str">
            <v>STD Ez</v>
          </cell>
          <cell r="X324" t="str">
            <v/>
          </cell>
          <cell r="Y324" t="str">
            <v/>
          </cell>
          <cell r="Z324" t="str">
            <v/>
          </cell>
          <cell r="AA324" t="str">
            <v/>
          </cell>
          <cell r="AB324" t="str">
            <v/>
          </cell>
          <cell r="AC324" t="str">
            <v/>
          </cell>
          <cell r="AD324" t="str">
            <v/>
          </cell>
          <cell r="AE324" t="str">
            <v/>
          </cell>
          <cell r="AF324" t="str">
            <v/>
          </cell>
          <cell r="AG324" t="str">
            <v>16 x 16 x 5 cm</v>
          </cell>
          <cell r="AH324" t="str">
            <v>16 x 3 x 6.5 cm</v>
          </cell>
          <cell r="AI324" t="str">
            <v/>
          </cell>
          <cell r="AJ324" t="str">
            <v/>
          </cell>
          <cell r="AK324" t="str">
            <v/>
          </cell>
          <cell r="AL324" t="str">
            <v/>
          </cell>
          <cell r="AM324" t="str">
            <v/>
          </cell>
          <cell r="AN324" t="str">
            <v/>
          </cell>
          <cell r="AO324" t="str">
            <v/>
          </cell>
          <cell r="AP324" t="str">
            <v>Regulable</v>
          </cell>
          <cell r="AQ324" t="str">
            <v>Todos los calibres</v>
          </cell>
        </row>
        <row r="325">
          <cell r="A325">
            <v>945</v>
          </cell>
          <cell r="B325">
            <v>8703197</v>
          </cell>
          <cell r="C325" t="str">
            <v>Muslera Táctica con porta cargador STD</v>
          </cell>
          <cell r="F325" t="str">
            <v xml:space="preserve">Muslera táctica con porta cargador, confeccionada en poliamida/cordura. </v>
          </cell>
          <cell r="G325" t="str">
            <v xml:space="preserve">Incluye un porta cargador con abrojo regulable. Seguro para pistola regulable con abrojo y un botón. Cinta para cinturón regulable y con traba. Cintas para muslo regulables con abrojo. Es modelo universal, sirve para todos los calibres que no sean grandes. </v>
          </cell>
          <cell r="I325" t="str">
            <v>Muslera</v>
          </cell>
          <cell r="K325">
            <v>0</v>
          </cell>
          <cell r="L325">
            <v>2268</v>
          </cell>
          <cell r="M325" t="str">
            <v>http://rerda.com/img/p/4/4/8/7/4487.jpg,http://rerda.com/img/p/4/4/8/8/4488.jpg,http://rerda.com/img/p/4/4/8/9/4489.jpg</v>
          </cell>
          <cell r="N325">
            <v>124</v>
          </cell>
          <cell r="O325">
            <v>5</v>
          </cell>
          <cell r="P325">
            <v>5</v>
          </cell>
          <cell r="Q325">
            <v>5</v>
          </cell>
          <cell r="R325">
            <v>0.1</v>
          </cell>
          <cell r="S325" t="str">
            <v/>
          </cell>
          <cell r="T325" t="str">
            <v/>
          </cell>
          <cell r="U325" t="str">
            <v/>
          </cell>
          <cell r="V325" t="str">
            <v>Poliamida</v>
          </cell>
          <cell r="W325" t="str">
            <v>STd</v>
          </cell>
          <cell r="X325" t="str">
            <v>16 cm</v>
          </cell>
          <cell r="Y325" t="str">
            <v>8 cm</v>
          </cell>
          <cell r="Z325" t="str">
            <v>4 cm</v>
          </cell>
          <cell r="AA325" t="str">
            <v/>
          </cell>
          <cell r="AB325" t="str">
            <v/>
          </cell>
          <cell r="AC325" t="str">
            <v/>
          </cell>
          <cell r="AD325" t="str">
            <v/>
          </cell>
          <cell r="AE325" t="str">
            <v/>
          </cell>
          <cell r="AF325" t="str">
            <v/>
          </cell>
          <cell r="AG325" t="str">
            <v/>
          </cell>
          <cell r="AH325" t="str">
            <v/>
          </cell>
          <cell r="AI325" t="str">
            <v/>
          </cell>
          <cell r="AJ325" t="str">
            <v/>
          </cell>
          <cell r="AK325" t="str">
            <v/>
          </cell>
          <cell r="AL325" t="str">
            <v/>
          </cell>
          <cell r="AM325" t="str">
            <v/>
          </cell>
          <cell r="AN325" t="str">
            <v/>
          </cell>
          <cell r="AO325" t="str">
            <v/>
          </cell>
          <cell r="AP325" t="str">
            <v>Todos los calibres</v>
          </cell>
          <cell r="AQ325" t="str">
            <v>Universal</v>
          </cell>
        </row>
        <row r="326">
          <cell r="A326">
            <v>86</v>
          </cell>
          <cell r="B326">
            <v>8703250</v>
          </cell>
          <cell r="C326" t="str">
            <v>Muslera Táctica Delta XTL</v>
          </cell>
          <cell r="F326" t="str">
            <v xml:space="preserve">Interior acolchado. Saque rápido regulable con abrojo. Correas regulables. </v>
          </cell>
          <cell r="G326">
            <v>0</v>
          </cell>
          <cell r="I326" t="str">
            <v>Muslera</v>
          </cell>
          <cell r="K326" t="str">
            <v>Pistolera,Poliamida,Muslera</v>
          </cell>
          <cell r="L326">
            <v>3306.19</v>
          </cell>
          <cell r="M326" t="str">
            <v>http://rerda.com/img/p/2/5/1/2/2512.jpg,http://rerda.com/img/p/2/5/1/0/2510.jpg,http://rerda.com/img/p/2/5/1/1/2511.jpg</v>
          </cell>
          <cell r="N326">
            <v>51</v>
          </cell>
          <cell r="O326">
            <v>5</v>
          </cell>
          <cell r="P326">
            <v>5</v>
          </cell>
          <cell r="Q326">
            <v>5</v>
          </cell>
          <cell r="R326">
            <v>0.1</v>
          </cell>
          <cell r="S326" t="str">
            <v/>
          </cell>
          <cell r="T326" t="str">
            <v/>
          </cell>
          <cell r="U326" t="str">
            <v/>
          </cell>
          <cell r="V326" t="str">
            <v>Poliamida</v>
          </cell>
          <cell r="W326" t="str">
            <v>Delta XTL STM2050</v>
          </cell>
          <cell r="X326" t="str">
            <v/>
          </cell>
          <cell r="Y326" t="str">
            <v/>
          </cell>
          <cell r="Z326" t="str">
            <v/>
          </cell>
          <cell r="AA326" t="str">
            <v/>
          </cell>
          <cell r="AB326" t="str">
            <v/>
          </cell>
          <cell r="AC326" t="str">
            <v/>
          </cell>
          <cell r="AD326" t="str">
            <v/>
          </cell>
          <cell r="AE326" t="str">
            <v/>
          </cell>
          <cell r="AF326" t="str">
            <v/>
          </cell>
          <cell r="AG326" t="str">
            <v/>
          </cell>
          <cell r="AH326" t="str">
            <v/>
          </cell>
          <cell r="AI326" t="str">
            <v/>
          </cell>
          <cell r="AJ326" t="str">
            <v/>
          </cell>
          <cell r="AK326" t="str">
            <v/>
          </cell>
          <cell r="AL326" t="str">
            <v/>
          </cell>
          <cell r="AM326" t="str">
            <v/>
          </cell>
          <cell r="AN326" t="str">
            <v/>
          </cell>
          <cell r="AO326" t="str">
            <v/>
          </cell>
          <cell r="AP326" t="str">
            <v/>
          </cell>
          <cell r="AQ326" t="str">
            <v/>
          </cell>
        </row>
        <row r="327">
          <cell r="A327">
            <v>418</v>
          </cell>
          <cell r="B327">
            <v>8703018</v>
          </cell>
          <cell r="C327" t="str">
            <v>Muslera Utilitaria Porta Objeto</v>
          </cell>
          <cell r="F327" t="str">
            <v xml:space="preserve">Muslera con un estuche porta objeto general con tapa y abrojo (velcro). Cintas de sujeción regulables. </v>
          </cell>
          <cell r="G327">
            <v>0</v>
          </cell>
          <cell r="I327" t="str">
            <v>Muslera</v>
          </cell>
          <cell r="K327" t="str">
            <v>Poliamida,Muslera,Porta Objeto</v>
          </cell>
          <cell r="L327">
            <v>1998</v>
          </cell>
          <cell r="M327" t="str">
            <v>http://rerda.com/img/p/1/6/3/5/1635.jpg,http://rerda.com/img/p/1/6/3/6/1636.jpg,http://rerda.com/img/p/1/6/3/7/1637.jpg</v>
          </cell>
          <cell r="N327">
            <v>6</v>
          </cell>
          <cell r="O327">
            <v>5</v>
          </cell>
          <cell r="P327">
            <v>5</v>
          </cell>
          <cell r="Q327">
            <v>5</v>
          </cell>
          <cell r="R327">
            <v>0.1</v>
          </cell>
          <cell r="S327" t="str">
            <v/>
          </cell>
          <cell r="T327" t="str">
            <v/>
          </cell>
          <cell r="U327" t="str">
            <v/>
          </cell>
          <cell r="V327" t="str">
            <v>Poliamida</v>
          </cell>
          <cell r="W327" t="str">
            <v>Muslera</v>
          </cell>
          <cell r="X327" t="str">
            <v/>
          </cell>
          <cell r="Y327" t="str">
            <v/>
          </cell>
          <cell r="Z327" t="str">
            <v/>
          </cell>
          <cell r="AA327" t="str">
            <v/>
          </cell>
          <cell r="AB327" t="str">
            <v/>
          </cell>
          <cell r="AC327" t="str">
            <v/>
          </cell>
          <cell r="AD327" t="str">
            <v/>
          </cell>
          <cell r="AE327" t="str">
            <v/>
          </cell>
          <cell r="AF327" t="str">
            <v/>
          </cell>
          <cell r="AG327" t="str">
            <v/>
          </cell>
          <cell r="AH327" t="str">
            <v>35 x 145 x 95 mm</v>
          </cell>
          <cell r="AI327" t="str">
            <v/>
          </cell>
          <cell r="AJ327" t="str">
            <v/>
          </cell>
          <cell r="AK327" t="str">
            <v/>
          </cell>
          <cell r="AL327" t="str">
            <v/>
          </cell>
          <cell r="AM327" t="str">
            <v/>
          </cell>
          <cell r="AN327" t="str">
            <v/>
          </cell>
          <cell r="AO327" t="str">
            <v/>
          </cell>
          <cell r="AP327" t="str">
            <v/>
          </cell>
          <cell r="AQ327" t="str">
            <v/>
          </cell>
        </row>
        <row r="328">
          <cell r="A328">
            <v>78</v>
          </cell>
          <cell r="B328">
            <v>8521303</v>
          </cell>
          <cell r="C328" t="str">
            <v>Navaja Browning DA73-1</v>
          </cell>
          <cell r="F328" t="str">
            <v>Fleje de metal. Cordel para atar. Acero inoxidable.</v>
          </cell>
          <cell r="G328" t="str">
            <v>Largo Total Extendido: 22cm. Larto total plegado: 12,5cm. Largo de la hoja: 9,5cm. Ancho o espesor de la hoja: 2,5 cm.  Incluye caja con molde para guardar.</v>
          </cell>
          <cell r="I328" t="str">
            <v>Navaja</v>
          </cell>
          <cell r="K328" t="str">
            <v>Navaja,Browning</v>
          </cell>
          <cell r="L328">
            <v>972</v>
          </cell>
          <cell r="M328" t="str">
            <v>http://rerda.com/img/p/5/2/0/520.jpg,http://rerda.com/img/p/5/1/8/518.jpg,http://rerda.com/img/p/5/1/9/519.jpg</v>
          </cell>
          <cell r="N328">
            <v>0</v>
          </cell>
          <cell r="O328">
            <v>5</v>
          </cell>
          <cell r="P328">
            <v>5</v>
          </cell>
          <cell r="Q328">
            <v>5</v>
          </cell>
          <cell r="R328">
            <v>0.1</v>
          </cell>
          <cell r="S328" t="str">
            <v/>
          </cell>
          <cell r="T328" t="str">
            <v/>
          </cell>
          <cell r="U328" t="str">
            <v/>
          </cell>
          <cell r="V328" t="str">
            <v/>
          </cell>
          <cell r="W328" t="str">
            <v/>
          </cell>
          <cell r="X328" t="str">
            <v/>
          </cell>
          <cell r="Y328" t="str">
            <v/>
          </cell>
          <cell r="Z328" t="str">
            <v/>
          </cell>
          <cell r="AA328" t="str">
            <v/>
          </cell>
          <cell r="AB328" t="str">
            <v/>
          </cell>
          <cell r="AC328" t="str">
            <v/>
          </cell>
          <cell r="AD328" t="str">
            <v/>
          </cell>
          <cell r="AE328" t="str">
            <v/>
          </cell>
          <cell r="AF328" t="str">
            <v/>
          </cell>
          <cell r="AG328" t="str">
            <v/>
          </cell>
          <cell r="AH328" t="str">
            <v/>
          </cell>
          <cell r="AI328" t="str">
            <v/>
          </cell>
          <cell r="AJ328" t="str">
            <v/>
          </cell>
          <cell r="AK328" t="str">
            <v/>
          </cell>
          <cell r="AL328" t="str">
            <v/>
          </cell>
          <cell r="AM328" t="str">
            <v/>
          </cell>
          <cell r="AN328" t="str">
            <v/>
          </cell>
          <cell r="AO328" t="str">
            <v/>
          </cell>
          <cell r="AP328" t="str">
            <v/>
          </cell>
          <cell r="AQ328" t="str">
            <v/>
          </cell>
        </row>
        <row r="329">
          <cell r="A329">
            <v>1019</v>
          </cell>
          <cell r="B329">
            <v>8520110</v>
          </cell>
          <cell r="C329" t="str">
            <v>Navaja Buck DA139 semi automática</v>
          </cell>
          <cell r="F329" t="str">
            <v>Esta navaja es muy buena para las actividades de camping, supervivencia, caza. Incluso para el típico asado familiar.</v>
          </cell>
          <cell r="G329" t="str">
            <v>Navaja táctica semi automática confexionado en acero de muy alta calidad. Cuenta con pasacinto. Desarmable mediante tornillos Torc. Largo total abierto/extendido: 22,5 cm. Largo de la hoja: 10 cm. Largo del mango: 12,5 cm. Ancho total: 4 cm. Ancho de la hoja: 2,5 cm.</v>
          </cell>
          <cell r="I329" t="str">
            <v>Navaja</v>
          </cell>
          <cell r="K329" t="str">
            <v>Navaja</v>
          </cell>
          <cell r="L329">
            <v>1512</v>
          </cell>
          <cell r="M329" t="str">
            <v>http://rerda.com/img/p/4/9/6/6/4966.jpg,http://rerda.com/img/p/4/9/6/7/4967.jpg,http://rerda.com/img/p/4/9/6/8/4968.jpg,http://rerda.com/img/p/4/9/6/9/4969.jpg</v>
          </cell>
          <cell r="N329">
            <v>4</v>
          </cell>
          <cell r="O329">
            <v>5</v>
          </cell>
          <cell r="P329">
            <v>5</v>
          </cell>
          <cell r="Q329">
            <v>5</v>
          </cell>
          <cell r="R329">
            <v>0.1</v>
          </cell>
          <cell r="S329" t="str">
            <v/>
          </cell>
          <cell r="T329" t="str">
            <v/>
          </cell>
          <cell r="U329" t="str">
            <v/>
          </cell>
          <cell r="V329" t="str">
            <v>Acero Inoxidable</v>
          </cell>
          <cell r="W329" t="str">
            <v>Buck DA139</v>
          </cell>
          <cell r="X329" t="str">
            <v/>
          </cell>
          <cell r="Y329" t="str">
            <v/>
          </cell>
          <cell r="Z329" t="str">
            <v/>
          </cell>
          <cell r="AA329" t="str">
            <v/>
          </cell>
          <cell r="AB329" t="str">
            <v/>
          </cell>
          <cell r="AC329" t="str">
            <v/>
          </cell>
          <cell r="AD329" t="str">
            <v/>
          </cell>
          <cell r="AE329" t="str">
            <v/>
          </cell>
          <cell r="AF329" t="str">
            <v/>
          </cell>
          <cell r="AG329" t="str">
            <v/>
          </cell>
          <cell r="AH329" t="str">
            <v/>
          </cell>
          <cell r="AI329" t="str">
            <v/>
          </cell>
          <cell r="AJ329" t="str">
            <v/>
          </cell>
          <cell r="AK329" t="str">
            <v/>
          </cell>
          <cell r="AL329" t="str">
            <v/>
          </cell>
          <cell r="AM329" t="str">
            <v/>
          </cell>
          <cell r="AN329" t="str">
            <v/>
          </cell>
          <cell r="AO329" t="str">
            <v/>
          </cell>
          <cell r="AP329" t="str">
            <v/>
          </cell>
          <cell r="AQ329" t="str">
            <v/>
          </cell>
        </row>
        <row r="330">
          <cell r="A330">
            <v>1133</v>
          </cell>
          <cell r="B330">
            <v>8520813</v>
          </cell>
          <cell r="C330" t="str">
            <v>Navaja Columbia Automática Escorpión K-20</v>
          </cell>
          <cell r="F330" t="str">
            <v>Navaja columbia automática escorpión</v>
          </cell>
          <cell r="G330" t="str">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ell>
          <cell r="I330" t="str">
            <v>Navaja</v>
          </cell>
          <cell r="K330">
            <v>0</v>
          </cell>
          <cell r="L330">
            <v>376.92</v>
          </cell>
          <cell r="M330" t="str">
            <v>http://rerda.com/img/p/6/0/2/4/6024.jpg,http://rerda.com/img/p/6/0/2/3/6023.jpg,http://rerda.com/img/p/6/0/2/5/6025.jpg</v>
          </cell>
          <cell r="N330">
            <v>20</v>
          </cell>
          <cell r="O330">
            <v>5</v>
          </cell>
          <cell r="P330">
            <v>5</v>
          </cell>
          <cell r="Q330">
            <v>5</v>
          </cell>
          <cell r="R330">
            <v>0.1</v>
          </cell>
          <cell r="S330" t="str">
            <v/>
          </cell>
          <cell r="T330" t="str">
            <v/>
          </cell>
          <cell r="U330" t="str">
            <v/>
          </cell>
          <cell r="V330" t="str">
            <v/>
          </cell>
          <cell r="W330" t="str">
            <v/>
          </cell>
          <cell r="X330" t="str">
            <v/>
          </cell>
          <cell r="Y330" t="str">
            <v/>
          </cell>
          <cell r="Z330" t="str">
            <v/>
          </cell>
          <cell r="AA330" t="str">
            <v/>
          </cell>
          <cell r="AB330" t="str">
            <v/>
          </cell>
          <cell r="AC330" t="str">
            <v/>
          </cell>
          <cell r="AD330" t="str">
            <v/>
          </cell>
          <cell r="AE330" t="str">
            <v/>
          </cell>
          <cell r="AF330" t="str">
            <v/>
          </cell>
          <cell r="AG330" t="str">
            <v/>
          </cell>
          <cell r="AH330" t="str">
            <v/>
          </cell>
          <cell r="AI330" t="str">
            <v/>
          </cell>
          <cell r="AJ330" t="str">
            <v/>
          </cell>
          <cell r="AK330" t="str">
            <v/>
          </cell>
          <cell r="AL330" t="str">
            <v/>
          </cell>
          <cell r="AM330" t="str">
            <v/>
          </cell>
          <cell r="AN330" t="str">
            <v/>
          </cell>
          <cell r="AO330" t="str">
            <v/>
          </cell>
          <cell r="AP330" t="str">
            <v/>
          </cell>
          <cell r="AQ330" t="str">
            <v/>
          </cell>
        </row>
        <row r="331">
          <cell r="A331">
            <v>488</v>
          </cell>
          <cell r="B331">
            <v>8521301</v>
          </cell>
          <cell r="C331" t="str">
            <v>Navaja Columbia Spider Saque Rápido</v>
          </cell>
          <cell r="F331" t="str">
            <v xml:space="preserve">Navaja color negro, Columbia de acero inoxidable modelo F-996, saque rápido. Cuenta con un botón de seguro deslizable. </v>
          </cell>
          <cell r="G331" t="str">
            <v xml:space="preserve">Largo Total Abierta: 20,4 cm. Ancho: 2,6 cm. Espesor Total: 1,3cm. Largo de la Hoja: 8,6cm. Ancho de la Hoja: 2,1cm. Espesor de la Hoja: 2 mm. </v>
          </cell>
          <cell r="I331" t="str">
            <v>Navaja</v>
          </cell>
          <cell r="K331" t="str">
            <v>Saque rápido,Navaja,Columbia</v>
          </cell>
          <cell r="L331">
            <v>270</v>
          </cell>
          <cell r="M331" t="str">
            <v>http://rerda.com/img/p/2/0/6/9/2069.jpg,http://rerda.com/img/p/2/0/7/0/2070.jpg,http://rerda.com/img/p/2/0/7/1/2071.jpg</v>
          </cell>
          <cell r="N331">
            <v>0</v>
          </cell>
          <cell r="O331">
            <v>5</v>
          </cell>
          <cell r="P331">
            <v>5</v>
          </cell>
          <cell r="Q331">
            <v>5</v>
          </cell>
          <cell r="R331">
            <v>0.1</v>
          </cell>
          <cell r="S331" t="str">
            <v/>
          </cell>
          <cell r="T331" t="str">
            <v/>
          </cell>
          <cell r="U331" t="str">
            <v/>
          </cell>
          <cell r="V331" t="str">
            <v>Acero Inoxidable</v>
          </cell>
          <cell r="W331" t="str">
            <v>F-996</v>
          </cell>
          <cell r="X331" t="str">
            <v/>
          </cell>
          <cell r="Y331" t="str">
            <v/>
          </cell>
          <cell r="Z331" t="str">
            <v/>
          </cell>
          <cell r="AA331" t="str">
            <v/>
          </cell>
          <cell r="AB331" t="str">
            <v/>
          </cell>
          <cell r="AC331" t="str">
            <v/>
          </cell>
          <cell r="AD331" t="str">
            <v/>
          </cell>
          <cell r="AE331" t="str">
            <v/>
          </cell>
          <cell r="AF331" t="str">
            <v/>
          </cell>
          <cell r="AG331" t="str">
            <v/>
          </cell>
          <cell r="AH331" t="str">
            <v/>
          </cell>
          <cell r="AI331" t="str">
            <v/>
          </cell>
          <cell r="AJ331" t="str">
            <v/>
          </cell>
          <cell r="AK331" t="str">
            <v/>
          </cell>
          <cell r="AL331" t="str">
            <v/>
          </cell>
          <cell r="AM331" t="str">
            <v/>
          </cell>
          <cell r="AN331" t="str">
            <v/>
          </cell>
          <cell r="AO331" t="str">
            <v/>
          </cell>
          <cell r="AP331" t="str">
            <v/>
          </cell>
          <cell r="AQ331" t="str">
            <v/>
          </cell>
        </row>
        <row r="332">
          <cell r="A332">
            <v>115</v>
          </cell>
          <cell r="B332">
            <v>8521302</v>
          </cell>
          <cell r="C332" t="str">
            <v>Navaja Gerber</v>
          </cell>
          <cell r="F332" t="str">
            <v xml:space="preserve">Punta de acero inoxidable con forma de gota. Borde dentado para cortar cuerda. Mango de polímero con dos colores. </v>
          </cell>
          <cell r="G332" t="str">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ell>
          <cell r="I332" t="str">
            <v>Navaja</v>
          </cell>
          <cell r="K332" t="str">
            <v>Navaja</v>
          </cell>
          <cell r="L332">
            <v>1296</v>
          </cell>
          <cell r="M332" t="str">
            <v>http://rerda.com/img/p/5/0/6/3/5063.jpg,http://rerda.com/img/p/6/1/0/610.jpg,http://rerda.com/img/p/5/0/6/7/5067.jpg,http://rerda.com/img/p/5/0/6/4/5064.jpg,http://rerda.com/img/p/5/0/6/5/5065.jpg,http://rerda.com/img/p/5/0/6/6/5066.jpg</v>
          </cell>
          <cell r="N332">
            <v>72</v>
          </cell>
          <cell r="O332">
            <v>5</v>
          </cell>
          <cell r="P332">
            <v>5</v>
          </cell>
          <cell r="Q332">
            <v>5</v>
          </cell>
          <cell r="R332">
            <v>0.1</v>
          </cell>
          <cell r="S332" t="str">
            <v/>
          </cell>
          <cell r="T332" t="str">
            <v/>
          </cell>
          <cell r="U332" t="str">
            <v/>
          </cell>
          <cell r="V332" t="str">
            <v>Acero Inoxidable</v>
          </cell>
          <cell r="W332" t="str">
            <v>Gerber Bear Grylls</v>
          </cell>
          <cell r="X332" t="str">
            <v/>
          </cell>
          <cell r="Y332" t="str">
            <v>3.5 cm</v>
          </cell>
          <cell r="Z332" t="str">
            <v>1.8 cm</v>
          </cell>
          <cell r="AA332" t="str">
            <v/>
          </cell>
          <cell r="AB332" t="str">
            <v>20.8 cm</v>
          </cell>
          <cell r="AC332" t="str">
            <v>12.2 cm</v>
          </cell>
          <cell r="AD332" t="str">
            <v/>
          </cell>
          <cell r="AE332" t="str">
            <v/>
          </cell>
          <cell r="AF332" t="str">
            <v/>
          </cell>
          <cell r="AG332" t="str">
            <v/>
          </cell>
          <cell r="AH332" t="str">
            <v/>
          </cell>
          <cell r="AI332" t="str">
            <v/>
          </cell>
          <cell r="AJ332" t="str">
            <v/>
          </cell>
          <cell r="AK332" t="str">
            <v/>
          </cell>
          <cell r="AL332" t="str">
            <v/>
          </cell>
          <cell r="AM332" t="str">
            <v/>
          </cell>
          <cell r="AN332" t="str">
            <v/>
          </cell>
          <cell r="AO332" t="str">
            <v/>
          </cell>
          <cell r="AP332" t="str">
            <v/>
          </cell>
          <cell r="AQ332" t="str">
            <v/>
          </cell>
        </row>
        <row r="333">
          <cell r="A333">
            <v>542</v>
          </cell>
          <cell r="B333">
            <v>8520866</v>
          </cell>
          <cell r="C333" t="str">
            <v>Navaja Mariposa Negra</v>
          </cell>
          <cell r="F333" t="str">
            <v>Navaja de acero inoxidable con mango de metal tipo mariposa. Mango semianatómico con agujeros y seguro para guardar.</v>
          </cell>
          <cell r="G333" t="str">
            <v>El mango es desmontable mediante tornillos torx. Cuchilla con agugeros y forma táctica.</v>
          </cell>
          <cell r="I333" t="str">
            <v>Navaja</v>
          </cell>
          <cell r="K333" t="str">
            <v>Navaja,Mariposa</v>
          </cell>
          <cell r="L333">
            <v>718.74</v>
          </cell>
          <cell r="M333" t="str">
            <v>http://rerda.com/img/p/2/3/8/7/2387.jpg,http://rerda.com/img/p/2/3/9/1/2391.jpg,http://rerda.com/img/p/2/3/8/8/2388.jpg,http://rerda.com/img/p/2/3/8/9/2389.jpg,http://rerda.com/img/p/2/3/9/0/2390.jpg</v>
          </cell>
          <cell r="N333">
            <v>0</v>
          </cell>
          <cell r="O333">
            <v>5</v>
          </cell>
          <cell r="P333">
            <v>5</v>
          </cell>
          <cell r="Q333">
            <v>5</v>
          </cell>
          <cell r="R333">
            <v>0.1</v>
          </cell>
          <cell r="S333" t="str">
            <v/>
          </cell>
          <cell r="T333" t="str">
            <v/>
          </cell>
          <cell r="U333" t="str">
            <v/>
          </cell>
          <cell r="V333" t="str">
            <v/>
          </cell>
          <cell r="W333" t="str">
            <v/>
          </cell>
          <cell r="X333" t="str">
            <v/>
          </cell>
          <cell r="Y333" t="str">
            <v>2.9 cm</v>
          </cell>
          <cell r="Z333" t="str">
            <v>1.9 cm la hoja</v>
          </cell>
          <cell r="AA333" t="str">
            <v/>
          </cell>
          <cell r="AB333" t="str">
            <v>22 cm</v>
          </cell>
          <cell r="AC333" t="str">
            <v>13 cm</v>
          </cell>
          <cell r="AD333" t="str">
            <v/>
          </cell>
          <cell r="AE333" t="str">
            <v/>
          </cell>
          <cell r="AF333" t="str">
            <v/>
          </cell>
          <cell r="AG333" t="str">
            <v/>
          </cell>
          <cell r="AH333" t="str">
            <v/>
          </cell>
          <cell r="AI333" t="str">
            <v/>
          </cell>
          <cell r="AJ333" t="str">
            <v/>
          </cell>
          <cell r="AK333" t="str">
            <v/>
          </cell>
          <cell r="AL333" t="str">
            <v/>
          </cell>
          <cell r="AM333" t="str">
            <v/>
          </cell>
          <cell r="AN333" t="str">
            <v/>
          </cell>
          <cell r="AO333" t="str">
            <v/>
          </cell>
          <cell r="AP333" t="str">
            <v/>
          </cell>
          <cell r="AQ333" t="str">
            <v/>
          </cell>
        </row>
        <row r="334">
          <cell r="A334">
            <v>344</v>
          </cell>
          <cell r="B334">
            <v>8521305</v>
          </cell>
          <cell r="C334" t="str">
            <v>Navaja Multiuso</v>
          </cell>
          <cell r="F334" t="str">
            <v>Navaja Suiza mulituso con mango recubierta en caucho negro.</v>
          </cell>
          <cell r="G334" t="str">
            <v xml:space="preserve">Utilidades: Serrucho grueso sin filo. Serrucho grueso con filo. Navaja larga. Tijeras. Abrelatas. Destapador. Destornillador plano. Saca corchos tirabuzón. Destornillador Philips. Lima para uñas con limpiador de uñas. Enebrador/enderezador de alambres. Llavero. </v>
          </cell>
          <cell r="I334" t="str">
            <v>Navaja</v>
          </cell>
          <cell r="K334" t="str">
            <v>Navaja,Suiza,Multiuso</v>
          </cell>
          <cell r="L334">
            <v>594</v>
          </cell>
          <cell r="M334" t="str">
            <v>http://rerda.com/img/p/1/4/1/4/1414.jpg,http://rerda.com/img/p/1/4/1/5/1415.jpg</v>
          </cell>
          <cell r="N334">
            <v>42</v>
          </cell>
          <cell r="O334">
            <v>5</v>
          </cell>
          <cell r="P334">
            <v>5</v>
          </cell>
          <cell r="Q334">
            <v>5</v>
          </cell>
          <cell r="R334">
            <v>0.1</v>
          </cell>
          <cell r="S334" t="str">
            <v/>
          </cell>
          <cell r="T334" t="str">
            <v/>
          </cell>
          <cell r="U334" t="str">
            <v/>
          </cell>
          <cell r="V334" t="str">
            <v>Acero Inoxidable</v>
          </cell>
          <cell r="W334" t="str">
            <v>Multiuso tipo Suiza</v>
          </cell>
          <cell r="X334" t="str">
            <v/>
          </cell>
          <cell r="Y334" t="str">
            <v>2.5 cm</v>
          </cell>
          <cell r="Z334" t="str">
            <v>2 cm</v>
          </cell>
          <cell r="AA334" t="str">
            <v/>
          </cell>
          <cell r="AB334" t="str">
            <v>15.5 cm</v>
          </cell>
          <cell r="AC334" t="str">
            <v>9 cm</v>
          </cell>
          <cell r="AD334" t="str">
            <v/>
          </cell>
          <cell r="AE334" t="str">
            <v/>
          </cell>
          <cell r="AF334" t="str">
            <v/>
          </cell>
          <cell r="AG334" t="str">
            <v/>
          </cell>
          <cell r="AH334" t="str">
            <v/>
          </cell>
          <cell r="AI334" t="str">
            <v/>
          </cell>
          <cell r="AJ334" t="str">
            <v/>
          </cell>
          <cell r="AK334" t="str">
            <v/>
          </cell>
          <cell r="AL334" t="str">
            <v/>
          </cell>
          <cell r="AM334" t="str">
            <v/>
          </cell>
          <cell r="AN334" t="str">
            <v/>
          </cell>
          <cell r="AO334" t="str">
            <v/>
          </cell>
          <cell r="AP334" t="str">
            <v/>
          </cell>
          <cell r="AQ334" t="str">
            <v/>
          </cell>
        </row>
        <row r="335">
          <cell r="A335">
            <v>79</v>
          </cell>
          <cell r="B335">
            <v>8521304</v>
          </cell>
          <cell r="C335" t="str">
            <v>Navaja Strider Knives 352</v>
          </cell>
          <cell r="F335" t="str">
            <v xml:space="preserve">De supervivencia plegable táctica. Apertura rápida. </v>
          </cell>
          <cell r="G335">
            <v>0</v>
          </cell>
          <cell r="I335" t="str">
            <v>Navaja</v>
          </cell>
          <cell r="K335" t="str">
            <v>Cuchillo</v>
          </cell>
          <cell r="L335">
            <v>972</v>
          </cell>
          <cell r="M335" t="str">
            <v>http://rerda.com/img/p/5/4/2/542.jpg,http://rerda.com/img/p/5/0/9/509.jpg</v>
          </cell>
          <cell r="N335">
            <v>0</v>
          </cell>
          <cell r="O335">
            <v>5</v>
          </cell>
          <cell r="P335">
            <v>5</v>
          </cell>
          <cell r="Q335">
            <v>5</v>
          </cell>
          <cell r="R335">
            <v>0.1</v>
          </cell>
          <cell r="S335" t="str">
            <v/>
          </cell>
          <cell r="T335" t="str">
            <v/>
          </cell>
          <cell r="U335" t="str">
            <v/>
          </cell>
          <cell r="V335" t="str">
            <v>Acero Inoxidable</v>
          </cell>
          <cell r="W335" t="str">
            <v>Strider 352.</v>
          </cell>
          <cell r="X335" t="str">
            <v/>
          </cell>
          <cell r="Y335" t="str">
            <v>3.5 cm</v>
          </cell>
          <cell r="Z335" t="str">
            <v>2.8 cm</v>
          </cell>
          <cell r="AA335" t="str">
            <v/>
          </cell>
          <cell r="AB335" t="str">
            <v>20.5 cm</v>
          </cell>
          <cell r="AC335" t="str">
            <v>11.5 cm</v>
          </cell>
          <cell r="AD335" t="str">
            <v/>
          </cell>
          <cell r="AE335" t="str">
            <v/>
          </cell>
          <cell r="AF335" t="str">
            <v/>
          </cell>
          <cell r="AG335" t="str">
            <v/>
          </cell>
          <cell r="AH335" t="str">
            <v/>
          </cell>
          <cell r="AI335" t="str">
            <v/>
          </cell>
          <cell r="AJ335" t="str">
            <v/>
          </cell>
          <cell r="AK335" t="str">
            <v/>
          </cell>
          <cell r="AL335" t="str">
            <v/>
          </cell>
          <cell r="AM335" t="str">
            <v/>
          </cell>
          <cell r="AN335" t="str">
            <v/>
          </cell>
          <cell r="AO335" t="str">
            <v/>
          </cell>
          <cell r="AP335" t="str">
            <v/>
          </cell>
          <cell r="AQ335" t="str">
            <v/>
          </cell>
        </row>
        <row r="336">
          <cell r="A336">
            <v>1085</v>
          </cell>
          <cell r="B336">
            <v>8520209</v>
          </cell>
          <cell r="C336" t="str">
            <v>Navaja Suiza 17 funciones</v>
          </cell>
          <cell r="F336" t="str">
            <v>Navaja tipo suiza Stainless, con 17 funciones. Un instrumento ideal para ir de camping o simplemente llevar en el auto. Siempre hará falta.</v>
          </cell>
          <cell r="G336" t="str">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ell>
          <cell r="I336" t="str">
            <v>Navaja</v>
          </cell>
          <cell r="K336">
            <v>0</v>
          </cell>
          <cell r="L336">
            <v>864</v>
          </cell>
          <cell r="M336" t="str">
            <v>http://rerda.com/img/p/5/3/0/2/5302.jpg</v>
          </cell>
          <cell r="N336">
            <v>5</v>
          </cell>
          <cell r="O336">
            <v>5</v>
          </cell>
          <cell r="P336">
            <v>5</v>
          </cell>
          <cell r="Q336">
            <v>5</v>
          </cell>
          <cell r="R336">
            <v>0.1</v>
          </cell>
          <cell r="S336" t="str">
            <v/>
          </cell>
          <cell r="T336" t="str">
            <v/>
          </cell>
          <cell r="U336" t="str">
            <v/>
          </cell>
          <cell r="V336" t="str">
            <v/>
          </cell>
          <cell r="W336" t="str">
            <v/>
          </cell>
          <cell r="X336" t="str">
            <v/>
          </cell>
          <cell r="Y336" t="str">
            <v/>
          </cell>
          <cell r="Z336" t="str">
            <v/>
          </cell>
          <cell r="AA336" t="str">
            <v/>
          </cell>
          <cell r="AB336" t="str">
            <v/>
          </cell>
          <cell r="AC336" t="str">
            <v/>
          </cell>
          <cell r="AD336" t="str">
            <v/>
          </cell>
          <cell r="AE336" t="str">
            <v/>
          </cell>
          <cell r="AF336" t="str">
            <v/>
          </cell>
          <cell r="AG336" t="str">
            <v/>
          </cell>
          <cell r="AH336" t="str">
            <v/>
          </cell>
          <cell r="AI336" t="str">
            <v/>
          </cell>
          <cell r="AJ336" t="str">
            <v/>
          </cell>
          <cell r="AK336" t="str">
            <v/>
          </cell>
          <cell r="AL336" t="str">
            <v/>
          </cell>
          <cell r="AM336" t="str">
            <v/>
          </cell>
          <cell r="AN336" t="str">
            <v/>
          </cell>
          <cell r="AO336" t="str">
            <v/>
          </cell>
          <cell r="AP336" t="str">
            <v/>
          </cell>
          <cell r="AQ336" t="str">
            <v/>
          </cell>
        </row>
        <row r="337">
          <cell r="A337">
            <v>116</v>
          </cell>
          <cell r="B337">
            <v>8521306</v>
          </cell>
          <cell r="C337" t="str">
            <v>Navaja Surefire D38 Rompe Vidrio</v>
          </cell>
          <cell r="F337" t="str">
            <v xml:space="preserve">Acero Inoxidable. Hoja camuflada. Mango con punta rompevidrio. Fleje para sujetar al cinto. Border superior dentado. Destapador. </v>
          </cell>
          <cell r="G337" t="str">
            <v xml:space="preserve">Sección para tuercas o pernos. Pestaña con filo para cortar cordones y alambres. Estuche de gamusa. </v>
          </cell>
          <cell r="I337" t="str">
            <v>Navaja</v>
          </cell>
          <cell r="K337" t="str">
            <v>Cuchillo</v>
          </cell>
          <cell r="L337">
            <v>1300</v>
          </cell>
          <cell r="M337" t="str">
            <v>http://rerda.com/img/p/6/1/3/613.jpg,http://rerda.com/img/p/6/1/4/614.jpg,http://rerda.com/img/p/6/1/5/615.jpg</v>
          </cell>
          <cell r="N337">
            <v>171</v>
          </cell>
          <cell r="O337">
            <v>5</v>
          </cell>
          <cell r="P337">
            <v>5</v>
          </cell>
          <cell r="Q337">
            <v>5</v>
          </cell>
          <cell r="R337">
            <v>0.1</v>
          </cell>
          <cell r="S337" t="str">
            <v/>
          </cell>
          <cell r="T337" t="str">
            <v/>
          </cell>
          <cell r="U337" t="str">
            <v/>
          </cell>
          <cell r="V337" t="str">
            <v>Acero Inoxidable</v>
          </cell>
          <cell r="W337" t="str">
            <v>Surefire D38.</v>
          </cell>
          <cell r="X337" t="str">
            <v/>
          </cell>
          <cell r="Y337" t="str">
            <v>4.5 cm</v>
          </cell>
          <cell r="Z337" t="str">
            <v>1.7 cm</v>
          </cell>
          <cell r="AA337" t="str">
            <v/>
          </cell>
          <cell r="AB337" t="str">
            <v>22.5 cm</v>
          </cell>
          <cell r="AC337" t="str">
            <v>13.4 cm</v>
          </cell>
          <cell r="AD337" t="str">
            <v/>
          </cell>
          <cell r="AE337" t="str">
            <v/>
          </cell>
          <cell r="AF337" t="str">
            <v/>
          </cell>
          <cell r="AG337" t="str">
            <v/>
          </cell>
          <cell r="AH337" t="str">
            <v/>
          </cell>
          <cell r="AI337" t="str">
            <v/>
          </cell>
          <cell r="AJ337" t="str">
            <v/>
          </cell>
          <cell r="AK337" t="str">
            <v/>
          </cell>
          <cell r="AL337" t="str">
            <v/>
          </cell>
          <cell r="AM337" t="str">
            <v/>
          </cell>
          <cell r="AN337" t="str">
            <v/>
          </cell>
          <cell r="AO337" t="str">
            <v/>
          </cell>
          <cell r="AP337" t="str">
            <v/>
          </cell>
          <cell r="AQ337" t="str">
            <v/>
          </cell>
        </row>
        <row r="338">
          <cell r="A338">
            <v>1130</v>
          </cell>
          <cell r="B338">
            <v>8520102</v>
          </cell>
          <cell r="C338" t="str">
            <v>Navaja Táctica Mastiff Da162</v>
          </cell>
          <cell r="F338" t="str">
            <v>Navaja Táctica semi-automática, de punta caída, marca Mastiff, modelo DA162.</v>
          </cell>
          <cell r="G338" t="str">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ell>
          <cell r="I338" t="str">
            <v>Navaja</v>
          </cell>
          <cell r="K338">
            <v>0</v>
          </cell>
          <cell r="L338">
            <v>1404</v>
          </cell>
          <cell r="M338" t="str">
            <v>http://rerda.com/img/p/6/0/0/5/6005.jpg,http://rerda.com/img/p/6/0/0/6/6006.jpg,http://rerda.com/img/p/6/0/0/7/6007.jpg</v>
          </cell>
          <cell r="N338">
            <v>40</v>
          </cell>
          <cell r="O338">
            <v>5</v>
          </cell>
          <cell r="P338">
            <v>5</v>
          </cell>
          <cell r="Q338">
            <v>5</v>
          </cell>
          <cell r="R338">
            <v>0.1</v>
          </cell>
          <cell r="S338" t="str">
            <v/>
          </cell>
          <cell r="T338" t="str">
            <v/>
          </cell>
          <cell r="U338" t="str">
            <v/>
          </cell>
          <cell r="V338" t="str">
            <v/>
          </cell>
          <cell r="W338" t="str">
            <v/>
          </cell>
          <cell r="X338" t="str">
            <v/>
          </cell>
          <cell r="Y338" t="str">
            <v/>
          </cell>
          <cell r="Z338" t="str">
            <v/>
          </cell>
          <cell r="AA338" t="str">
            <v/>
          </cell>
          <cell r="AB338" t="str">
            <v/>
          </cell>
          <cell r="AC338" t="str">
            <v/>
          </cell>
          <cell r="AD338" t="str">
            <v/>
          </cell>
          <cell r="AE338" t="str">
            <v/>
          </cell>
          <cell r="AF338" t="str">
            <v/>
          </cell>
          <cell r="AG338" t="str">
            <v/>
          </cell>
          <cell r="AH338" t="str">
            <v/>
          </cell>
          <cell r="AI338" t="str">
            <v/>
          </cell>
          <cell r="AJ338" t="str">
            <v/>
          </cell>
          <cell r="AK338" t="str">
            <v/>
          </cell>
          <cell r="AL338" t="str">
            <v/>
          </cell>
          <cell r="AM338" t="str">
            <v/>
          </cell>
          <cell r="AN338" t="str">
            <v/>
          </cell>
          <cell r="AO338" t="str">
            <v/>
          </cell>
          <cell r="AP338" t="str">
            <v/>
          </cell>
          <cell r="AQ338" t="str">
            <v/>
          </cell>
        </row>
        <row r="339">
          <cell r="A339">
            <v>860</v>
          </cell>
          <cell r="B339">
            <v>8505075</v>
          </cell>
          <cell r="C339" t="str">
            <v>Nombre Bordado Infantería</v>
          </cell>
          <cell r="F339" t="str">
            <v>Nombre bordado para usar de pectoral con la leyenda de 'Infantería'. Fondo negro con letras y contornos dorados/anaranjados. Ideal para abrojo o coserlo al uniforme.</v>
          </cell>
          <cell r="G339">
            <v>0</v>
          </cell>
          <cell r="I339" t="str">
            <v>Nombre</v>
          </cell>
          <cell r="K339" t="str">
            <v>Infantería,Pectoral</v>
          </cell>
          <cell r="L339">
            <v>81.12</v>
          </cell>
          <cell r="M339" t="str">
            <v>http://rerda.com/img/p/4/1/0/2/4102.jpg</v>
          </cell>
          <cell r="N339">
            <v>4</v>
          </cell>
          <cell r="O339">
            <v>5</v>
          </cell>
          <cell r="P339">
            <v>5</v>
          </cell>
          <cell r="Q339">
            <v>5</v>
          </cell>
          <cell r="R339">
            <v>0.1</v>
          </cell>
          <cell r="S339" t="str">
            <v/>
          </cell>
          <cell r="T339" t="str">
            <v>Parche</v>
          </cell>
          <cell r="U339" t="str">
            <v>Infantería</v>
          </cell>
          <cell r="V339" t="str">
            <v>Bordado</v>
          </cell>
          <cell r="W339" t="str">
            <v>Aplique</v>
          </cell>
          <cell r="X339" t="str">
            <v>2.5 cm</v>
          </cell>
          <cell r="Y339" t="str">
            <v>10 cm</v>
          </cell>
          <cell r="Z339" t="str">
            <v/>
          </cell>
          <cell r="AA339" t="str">
            <v/>
          </cell>
          <cell r="AB339" t="str">
            <v/>
          </cell>
          <cell r="AC339" t="str">
            <v/>
          </cell>
          <cell r="AD339" t="str">
            <v/>
          </cell>
          <cell r="AE339" t="str">
            <v/>
          </cell>
          <cell r="AF339" t="str">
            <v/>
          </cell>
          <cell r="AG339" t="str">
            <v/>
          </cell>
          <cell r="AH339" t="str">
            <v/>
          </cell>
          <cell r="AI339" t="str">
            <v/>
          </cell>
          <cell r="AJ339" t="str">
            <v/>
          </cell>
          <cell r="AK339" t="str">
            <v/>
          </cell>
          <cell r="AL339" t="str">
            <v/>
          </cell>
          <cell r="AM339" t="str">
            <v/>
          </cell>
          <cell r="AN339" t="str">
            <v/>
          </cell>
          <cell r="AO339" t="str">
            <v/>
          </cell>
          <cell r="AP339" t="str">
            <v/>
          </cell>
          <cell r="AQ339" t="str">
            <v/>
          </cell>
        </row>
        <row r="340">
          <cell r="A340">
            <v>386</v>
          </cell>
          <cell r="B340">
            <v>7707547</v>
          </cell>
          <cell r="C340" t="str">
            <v>Número Metálico Chico</v>
          </cell>
          <cell r="F340" t="str">
            <v xml:space="preserve">Números metálicos dorados. Con alambres para sujetar en prendas. </v>
          </cell>
          <cell r="G340">
            <v>0</v>
          </cell>
          <cell r="I340" t="str">
            <v>Número</v>
          </cell>
          <cell r="K340" t="str">
            <v>Dorado,Metal,Número,Chico</v>
          </cell>
          <cell r="L340">
            <v>107.85</v>
          </cell>
          <cell r="M340" t="str">
            <v>http://rerda.com/img/p/1/5/1/7/1517.jpg</v>
          </cell>
          <cell r="N340">
            <v>32</v>
          </cell>
          <cell r="O340">
            <v>5</v>
          </cell>
          <cell r="P340">
            <v>5</v>
          </cell>
          <cell r="Q340">
            <v>5</v>
          </cell>
          <cell r="R340">
            <v>0.1</v>
          </cell>
          <cell r="S340" t="str">
            <v/>
          </cell>
          <cell r="T340" t="str">
            <v/>
          </cell>
          <cell r="U340" t="str">
            <v/>
          </cell>
          <cell r="V340" t="str">
            <v>Metal Dorado</v>
          </cell>
          <cell r="W340" t="str">
            <v>Con 2 alambres</v>
          </cell>
          <cell r="X340" t="str">
            <v/>
          </cell>
          <cell r="Y340" t="str">
            <v/>
          </cell>
          <cell r="Z340" t="str">
            <v/>
          </cell>
          <cell r="AA340" t="str">
            <v/>
          </cell>
          <cell r="AB340" t="str">
            <v/>
          </cell>
          <cell r="AC340" t="str">
            <v/>
          </cell>
          <cell r="AD340" t="str">
            <v/>
          </cell>
          <cell r="AE340" t="str">
            <v/>
          </cell>
          <cell r="AF340" t="str">
            <v/>
          </cell>
          <cell r="AG340" t="str">
            <v/>
          </cell>
          <cell r="AH340" t="str">
            <v/>
          </cell>
          <cell r="AI340" t="str">
            <v/>
          </cell>
          <cell r="AJ340" t="str">
            <v/>
          </cell>
          <cell r="AK340" t="str">
            <v/>
          </cell>
          <cell r="AL340" t="str">
            <v/>
          </cell>
          <cell r="AM340" t="str">
            <v/>
          </cell>
          <cell r="AN340" t="str">
            <v/>
          </cell>
          <cell r="AO340" t="str">
            <v/>
          </cell>
          <cell r="AP340" t="str">
            <v/>
          </cell>
          <cell r="AQ340" t="str">
            <v/>
          </cell>
        </row>
        <row r="341">
          <cell r="A341">
            <v>89</v>
          </cell>
          <cell r="B341">
            <v>8503984</v>
          </cell>
          <cell r="C341" t="str">
            <v>Palma Bordada Oro 11 Hojas</v>
          </cell>
          <cell r="F341" t="str">
            <v>Plama bordada con hilo oro gusanillo.</v>
          </cell>
          <cell r="G341">
            <v>0</v>
          </cell>
          <cell r="I341" t="str">
            <v>Palma</v>
          </cell>
          <cell r="K341" t="str">
            <v>Oro,Bordado</v>
          </cell>
          <cell r="L341">
            <v>2699.9</v>
          </cell>
          <cell r="M341" t="str">
            <v>http://rerda.com/img/p/5/5/2/552.jpg</v>
          </cell>
          <cell r="N341">
            <v>0</v>
          </cell>
          <cell r="O341">
            <v>5</v>
          </cell>
          <cell r="P341">
            <v>5</v>
          </cell>
          <cell r="Q341">
            <v>5</v>
          </cell>
          <cell r="R341">
            <v>0.1</v>
          </cell>
          <cell r="S341" t="str">
            <v/>
          </cell>
          <cell r="T341" t="str">
            <v/>
          </cell>
          <cell r="U341" t="str">
            <v/>
          </cell>
          <cell r="V341" t="str">
            <v/>
          </cell>
          <cell r="W341" t="str">
            <v/>
          </cell>
          <cell r="X341" t="str">
            <v/>
          </cell>
          <cell r="Y341" t="str">
            <v/>
          </cell>
          <cell r="Z341" t="str">
            <v/>
          </cell>
          <cell r="AA341" t="str">
            <v/>
          </cell>
          <cell r="AB341" t="str">
            <v/>
          </cell>
          <cell r="AC341" t="str">
            <v/>
          </cell>
          <cell r="AD341" t="str">
            <v/>
          </cell>
          <cell r="AE341" t="str">
            <v/>
          </cell>
          <cell r="AF341" t="str">
            <v/>
          </cell>
          <cell r="AG341" t="str">
            <v/>
          </cell>
          <cell r="AH341" t="str">
            <v/>
          </cell>
          <cell r="AI341" t="str">
            <v/>
          </cell>
          <cell r="AJ341" t="str">
            <v/>
          </cell>
          <cell r="AK341" t="str">
            <v/>
          </cell>
          <cell r="AL341" t="str">
            <v/>
          </cell>
          <cell r="AM341" t="str">
            <v/>
          </cell>
          <cell r="AN341" t="str">
            <v/>
          </cell>
          <cell r="AO341" t="str">
            <v/>
          </cell>
          <cell r="AP341" t="str">
            <v/>
          </cell>
          <cell r="AQ341" t="str">
            <v/>
          </cell>
        </row>
        <row r="342">
          <cell r="A342">
            <v>321</v>
          </cell>
          <cell r="B342">
            <v>8513303</v>
          </cell>
          <cell r="C342" t="str">
            <v>Paños para Limpiar Arma Calibre 38 al 45</v>
          </cell>
          <cell r="F342" t="str">
            <v>50 parches para la limpieza de armas de calibres 38 al 45.</v>
          </cell>
          <cell r="G342">
            <v>0</v>
          </cell>
          <cell r="I342" t="str">
            <v>Paños</v>
          </cell>
          <cell r="K342" t="str">
            <v>Policía,Penitenciaría,Ejército,Infantería,Gendarmería,Fuerzas Especiales</v>
          </cell>
          <cell r="L342">
            <v>0</v>
          </cell>
          <cell r="M342" t="str">
            <v>http://rerda.com/img/p/1/3/3/4/1334.jpg</v>
          </cell>
          <cell r="N342">
            <v>3</v>
          </cell>
          <cell r="O342">
            <v>5</v>
          </cell>
          <cell r="P342">
            <v>5</v>
          </cell>
          <cell r="Q342">
            <v>5</v>
          </cell>
          <cell r="R342">
            <v>0.1</v>
          </cell>
          <cell r="S342" t="str">
            <v/>
          </cell>
          <cell r="T342" t="str">
            <v/>
          </cell>
          <cell r="U342" t="str">
            <v/>
          </cell>
          <cell r="V342" t="str">
            <v>Paño</v>
          </cell>
          <cell r="W342" t="str">
            <v/>
          </cell>
          <cell r="X342" t="str">
            <v>5 cm</v>
          </cell>
          <cell r="Y342" t="str">
            <v>5 cm</v>
          </cell>
          <cell r="Z342" t="str">
            <v/>
          </cell>
          <cell r="AA342" t="str">
            <v/>
          </cell>
          <cell r="AB342" t="str">
            <v/>
          </cell>
          <cell r="AC342" t="str">
            <v/>
          </cell>
          <cell r="AD342" t="str">
            <v/>
          </cell>
          <cell r="AE342" t="str">
            <v/>
          </cell>
          <cell r="AF342" t="str">
            <v/>
          </cell>
          <cell r="AG342" t="str">
            <v/>
          </cell>
          <cell r="AH342" t="str">
            <v/>
          </cell>
          <cell r="AI342" t="str">
            <v/>
          </cell>
          <cell r="AJ342" t="str">
            <v/>
          </cell>
          <cell r="AK342" t="str">
            <v/>
          </cell>
          <cell r="AL342" t="str">
            <v/>
          </cell>
          <cell r="AM342" t="str">
            <v/>
          </cell>
          <cell r="AN342" t="str">
            <v/>
          </cell>
          <cell r="AO342" t="str">
            <v/>
          </cell>
          <cell r="AP342" t="str">
            <v/>
          </cell>
          <cell r="AQ342" t="str">
            <v/>
          </cell>
        </row>
        <row r="343">
          <cell r="A343">
            <v>196</v>
          </cell>
          <cell r="B343">
            <v>8505329</v>
          </cell>
          <cell r="C343" t="str">
            <v>Pectoral  Comisario 2 Rombos y Serreta</v>
          </cell>
          <cell r="F343" t="str">
            <v>Pectoral bordado con serreta y dos (2) rombos; uno plateado y el otro dorado. Jerarquía: Comisario.</v>
          </cell>
          <cell r="G343">
            <v>0</v>
          </cell>
          <cell r="I343" t="str">
            <v>Pectoral</v>
          </cell>
          <cell r="K343" t="str">
            <v>Policía,Rural,Mendoza,Comisario</v>
          </cell>
          <cell r="L343">
            <v>270</v>
          </cell>
          <cell r="M343" t="str">
            <v>http://rerda.com/img/p/4/4/7/4/4474.jpg</v>
          </cell>
          <cell r="N343">
            <v>138</v>
          </cell>
          <cell r="O343">
            <v>5</v>
          </cell>
          <cell r="P343">
            <v>5</v>
          </cell>
          <cell r="Q343">
            <v>5</v>
          </cell>
          <cell r="R343">
            <v>0.1</v>
          </cell>
          <cell r="S343" t="str">
            <v>Comisario</v>
          </cell>
          <cell r="T343" t="str">
            <v>2 Rombos con Serreta</v>
          </cell>
          <cell r="U343" t="str">
            <v>Policía de Mendoza</v>
          </cell>
          <cell r="V343" t="str">
            <v>Bordado</v>
          </cell>
          <cell r="W343" t="str">
            <v>Pectoral</v>
          </cell>
          <cell r="X343" t="str">
            <v>6 cm</v>
          </cell>
          <cell r="Y343" t="str">
            <v>9 cm</v>
          </cell>
          <cell r="Z343" t="str">
            <v>0.2 cm</v>
          </cell>
          <cell r="AA343" t="str">
            <v/>
          </cell>
          <cell r="AB343" t="str">
            <v/>
          </cell>
          <cell r="AC343" t="str">
            <v/>
          </cell>
          <cell r="AD343" t="str">
            <v/>
          </cell>
          <cell r="AE343" t="str">
            <v/>
          </cell>
          <cell r="AF343" t="str">
            <v/>
          </cell>
          <cell r="AG343" t="str">
            <v/>
          </cell>
          <cell r="AH343" t="str">
            <v/>
          </cell>
          <cell r="AI343" t="str">
            <v/>
          </cell>
          <cell r="AJ343" t="str">
            <v/>
          </cell>
          <cell r="AK343" t="str">
            <v/>
          </cell>
          <cell r="AL343" t="str">
            <v/>
          </cell>
          <cell r="AM343" t="str">
            <v/>
          </cell>
          <cell r="AN343" t="str">
            <v/>
          </cell>
          <cell r="AO343" t="str">
            <v/>
          </cell>
          <cell r="AP343" t="str">
            <v/>
          </cell>
          <cell r="AQ343" t="str">
            <v/>
          </cell>
        </row>
        <row r="344">
          <cell r="A344">
            <v>206</v>
          </cell>
          <cell r="B344">
            <v>8505224</v>
          </cell>
          <cell r="C344" t="str">
            <v>Pectoral 1 Rombo y Palma Cruzada Comisario Inspector</v>
          </cell>
          <cell r="F344" t="str">
            <v>Insignia pectoral Bordado 1 Rombo y Palma Cruzada, para Comisario Inspector de la Policía. Ideal también para la Policía Rural.</v>
          </cell>
          <cell r="G344">
            <v>0</v>
          </cell>
          <cell r="I344" t="str">
            <v>Pectoral</v>
          </cell>
          <cell r="K344" t="str">
            <v>Policía,1 Rombo,Mendoza,Policía Rural,Comisario Inspector,Palma Cruzada</v>
          </cell>
          <cell r="L344">
            <v>270</v>
          </cell>
          <cell r="M344" t="str">
            <v>http://rerda.com/img/p/1/0/0/3/1003.jpg</v>
          </cell>
          <cell r="N344">
            <v>45</v>
          </cell>
          <cell r="O344">
            <v>5</v>
          </cell>
          <cell r="P344">
            <v>5</v>
          </cell>
          <cell r="Q344">
            <v>5</v>
          </cell>
          <cell r="R344">
            <v>0.1</v>
          </cell>
          <cell r="S344" t="str">
            <v>Comisario Inspector</v>
          </cell>
          <cell r="T344" t="str">
            <v/>
          </cell>
          <cell r="U344" t="str">
            <v>Policía</v>
          </cell>
          <cell r="V344" t="str">
            <v>Bordado y Velcro</v>
          </cell>
          <cell r="W344" t="str">
            <v>Pectoral</v>
          </cell>
          <cell r="X344" t="str">
            <v>6 cm</v>
          </cell>
          <cell r="Y344" t="str">
            <v>9 cm</v>
          </cell>
          <cell r="Z344" t="str">
            <v>0.35 cm</v>
          </cell>
          <cell r="AA344" t="str">
            <v/>
          </cell>
          <cell r="AB344" t="str">
            <v/>
          </cell>
          <cell r="AC344" t="str">
            <v/>
          </cell>
          <cell r="AD344" t="str">
            <v/>
          </cell>
          <cell r="AE344" t="str">
            <v/>
          </cell>
          <cell r="AF344" t="str">
            <v/>
          </cell>
          <cell r="AG344" t="str">
            <v/>
          </cell>
          <cell r="AH344" t="str">
            <v/>
          </cell>
          <cell r="AI344" t="str">
            <v/>
          </cell>
          <cell r="AJ344" t="str">
            <v/>
          </cell>
          <cell r="AK344" t="str">
            <v/>
          </cell>
          <cell r="AL344" t="str">
            <v/>
          </cell>
          <cell r="AM344" t="str">
            <v/>
          </cell>
          <cell r="AN344" t="str">
            <v/>
          </cell>
          <cell r="AO344" t="str">
            <v/>
          </cell>
          <cell r="AP344" t="str">
            <v/>
          </cell>
          <cell r="AQ344" t="str">
            <v/>
          </cell>
        </row>
        <row r="345">
          <cell r="A345">
            <v>533</v>
          </cell>
          <cell r="B345">
            <v>7709065</v>
          </cell>
          <cell r="C345" t="str">
            <v>Pectoral 1 Sol Oficial Ayudante PSA</v>
          </cell>
          <cell r="F345" t="str">
            <v>Pectoral bordado con 1 (un) sol, de la Policía de Seguridad Aeroportuaria, para Oficial Ayudante.</v>
          </cell>
          <cell r="G345">
            <v>0</v>
          </cell>
          <cell r="I345" t="str">
            <v>Pectoral</v>
          </cell>
          <cell r="K345" t="str">
            <v>PSA,Aeroportuaria,Oficial,P.S.A.,Ayudante</v>
          </cell>
          <cell r="L345">
            <v>163.66</v>
          </cell>
          <cell r="M345" t="str">
            <v>http://rerda.com/img/p/2/3/3/3/2333.jpg</v>
          </cell>
          <cell r="N345">
            <v>8</v>
          </cell>
          <cell r="O345">
            <v>5</v>
          </cell>
          <cell r="P345">
            <v>5</v>
          </cell>
          <cell r="Q345">
            <v>5</v>
          </cell>
          <cell r="R345">
            <v>0.1</v>
          </cell>
          <cell r="S345" t="str">
            <v>Oficial Ayudante</v>
          </cell>
          <cell r="T345" t="str">
            <v>Insignia Pectoral</v>
          </cell>
          <cell r="U345" t="str">
            <v>Policía de Seguridad Aeroportuaria</v>
          </cell>
          <cell r="V345" t="str">
            <v>Bordado</v>
          </cell>
          <cell r="W345" t="str">
            <v>1 Sol</v>
          </cell>
          <cell r="X345" t="str">
            <v>4 cm</v>
          </cell>
          <cell r="Y345" t="str">
            <v>7.6 cm</v>
          </cell>
          <cell r="Z345" t="str">
            <v/>
          </cell>
          <cell r="AA345" t="str">
            <v/>
          </cell>
          <cell r="AB345" t="str">
            <v/>
          </cell>
          <cell r="AC345" t="str">
            <v/>
          </cell>
          <cell r="AD345" t="str">
            <v/>
          </cell>
          <cell r="AE345" t="str">
            <v/>
          </cell>
          <cell r="AF345" t="str">
            <v/>
          </cell>
          <cell r="AG345" t="str">
            <v/>
          </cell>
          <cell r="AH345" t="str">
            <v/>
          </cell>
          <cell r="AI345" t="str">
            <v/>
          </cell>
          <cell r="AJ345" t="str">
            <v/>
          </cell>
          <cell r="AK345" t="str">
            <v/>
          </cell>
          <cell r="AL345" t="str">
            <v/>
          </cell>
          <cell r="AM345" t="str">
            <v/>
          </cell>
          <cell r="AN345" t="str">
            <v/>
          </cell>
          <cell r="AO345" t="str">
            <v/>
          </cell>
          <cell r="AP345" t="str">
            <v/>
          </cell>
          <cell r="AQ345" t="str">
            <v/>
          </cell>
        </row>
        <row r="346">
          <cell r="A346">
            <v>535</v>
          </cell>
          <cell r="B346">
            <v>7709068</v>
          </cell>
          <cell r="C346" t="str">
            <v>Pectoral 1 Sol y Serreta Oficial Mayor PSA</v>
          </cell>
          <cell r="F346" t="str">
            <v>Pectoral bordado con 1 (un) sol y serreta de la Policía de Seguridad Aeroportuaria, para oficial mayor.</v>
          </cell>
          <cell r="G346">
            <v>0</v>
          </cell>
          <cell r="I346" t="str">
            <v>Pectoral</v>
          </cell>
          <cell r="K346" t="str">
            <v>PSA,Aeroportuaria,Oficial,P.S.A.,Mayor,Oficial Mayor</v>
          </cell>
          <cell r="L346">
            <v>163.66</v>
          </cell>
          <cell r="M346" t="str">
            <v>http://rerda.com/img/p/2/3/5/0/2350.jpg</v>
          </cell>
          <cell r="N346">
            <v>3</v>
          </cell>
          <cell r="O346">
            <v>5</v>
          </cell>
          <cell r="P346">
            <v>5</v>
          </cell>
          <cell r="Q346">
            <v>5</v>
          </cell>
          <cell r="R346">
            <v>0.1</v>
          </cell>
          <cell r="S346" t="str">
            <v>Oficial Mayor</v>
          </cell>
          <cell r="T346" t="str">
            <v>Insignia Pectoral</v>
          </cell>
          <cell r="U346" t="str">
            <v>Policía de Seguridad Aeroportuaria</v>
          </cell>
          <cell r="V346" t="str">
            <v>Bordado</v>
          </cell>
          <cell r="W346" t="str">
            <v>1 Sol y Serreta</v>
          </cell>
          <cell r="X346" t="str">
            <v>4 cm</v>
          </cell>
          <cell r="Y346" t="str">
            <v>7.6 cm</v>
          </cell>
          <cell r="Z346" t="str">
            <v/>
          </cell>
          <cell r="AA346" t="str">
            <v/>
          </cell>
          <cell r="AB346" t="str">
            <v/>
          </cell>
          <cell r="AC346" t="str">
            <v/>
          </cell>
          <cell r="AD346" t="str">
            <v/>
          </cell>
          <cell r="AE346" t="str">
            <v/>
          </cell>
          <cell r="AF346" t="str">
            <v/>
          </cell>
          <cell r="AG346" t="str">
            <v/>
          </cell>
          <cell r="AH346" t="str">
            <v/>
          </cell>
          <cell r="AI346" t="str">
            <v/>
          </cell>
          <cell r="AJ346" t="str">
            <v/>
          </cell>
          <cell r="AK346" t="str">
            <v/>
          </cell>
          <cell r="AL346" t="str">
            <v/>
          </cell>
          <cell r="AM346" t="str">
            <v/>
          </cell>
          <cell r="AN346" t="str">
            <v/>
          </cell>
          <cell r="AO346" t="str">
            <v/>
          </cell>
          <cell r="AP346" t="str">
            <v/>
          </cell>
          <cell r="AQ346" t="str">
            <v/>
          </cell>
        </row>
        <row r="347">
          <cell r="A347">
            <v>210</v>
          </cell>
          <cell r="B347">
            <v>8505196</v>
          </cell>
          <cell r="C347" t="str">
            <v>Pectoral 2 Rombos Oficial Inspector</v>
          </cell>
          <cell r="F347" t="str">
            <v>Insignia pectoral de 2 Rombos. Jerarquía: Oficial Inspector de la Policía de Mendoza. Color plateado.</v>
          </cell>
          <cell r="G347">
            <v>0</v>
          </cell>
          <cell r="I347" t="str">
            <v>Pectoral</v>
          </cell>
          <cell r="K347" t="str">
            <v>Policía,Mendoza,2 Rombos,Oficial Inspector,Inspector</v>
          </cell>
          <cell r="L347">
            <v>216</v>
          </cell>
          <cell r="M347" t="str">
            <v>http://rerda.com/img/p/1/0/0/0/1000.jpg</v>
          </cell>
          <cell r="N347">
            <v>31</v>
          </cell>
          <cell r="O347">
            <v>5</v>
          </cell>
          <cell r="P347">
            <v>5</v>
          </cell>
          <cell r="Q347">
            <v>5</v>
          </cell>
          <cell r="R347">
            <v>0.1</v>
          </cell>
          <cell r="S347" t="str">
            <v>Oficial Inspector</v>
          </cell>
          <cell r="T347" t="str">
            <v/>
          </cell>
          <cell r="U347" t="str">
            <v>Policía de Mendoza</v>
          </cell>
          <cell r="V347" t="str">
            <v>Bordado plateado</v>
          </cell>
          <cell r="W347" t="str">
            <v>Pectoral</v>
          </cell>
          <cell r="X347" t="str">
            <v>3.7 cm</v>
          </cell>
          <cell r="Y347" t="str">
            <v>7 cm</v>
          </cell>
          <cell r="Z347" t="str">
            <v>0.2 cm</v>
          </cell>
          <cell r="AA347" t="str">
            <v/>
          </cell>
          <cell r="AB347" t="str">
            <v/>
          </cell>
          <cell r="AC347" t="str">
            <v/>
          </cell>
          <cell r="AD347" t="str">
            <v/>
          </cell>
          <cell r="AE347" t="str">
            <v/>
          </cell>
          <cell r="AF347" t="str">
            <v/>
          </cell>
          <cell r="AG347" t="str">
            <v/>
          </cell>
          <cell r="AH347" t="str">
            <v/>
          </cell>
          <cell r="AI347" t="str">
            <v/>
          </cell>
          <cell r="AJ347" t="str">
            <v/>
          </cell>
          <cell r="AK347" t="str">
            <v/>
          </cell>
          <cell r="AL347" t="str">
            <v/>
          </cell>
          <cell r="AM347" t="str">
            <v/>
          </cell>
          <cell r="AN347" t="str">
            <v/>
          </cell>
          <cell r="AO347" t="str">
            <v/>
          </cell>
          <cell r="AP347" t="str">
            <v/>
          </cell>
          <cell r="AQ347" t="str">
            <v/>
          </cell>
        </row>
        <row r="348">
          <cell r="A348">
            <v>534</v>
          </cell>
          <cell r="B348">
            <v>7709064</v>
          </cell>
          <cell r="C348" t="str">
            <v>Pectoral 2 Soles Oficial Principal PSA</v>
          </cell>
          <cell r="F348" t="str">
            <v>Pectoral bordado con 2 (dos) soles, de la Policía de Seguridad Aeroportuaria; para oficial principal.</v>
          </cell>
          <cell r="G348">
            <v>0</v>
          </cell>
          <cell r="I348" t="str">
            <v>Pectoral</v>
          </cell>
          <cell r="K348" t="str">
            <v>PSA,Aeroportuaria,P.S.A.,Oficial Principal</v>
          </cell>
          <cell r="L348">
            <v>163.66</v>
          </cell>
          <cell r="M348" t="str">
            <v>http://rerda.com/img/p/2/3/4/5/2345.jpg</v>
          </cell>
          <cell r="N348">
            <v>8</v>
          </cell>
          <cell r="O348">
            <v>5</v>
          </cell>
          <cell r="P348">
            <v>5</v>
          </cell>
          <cell r="Q348">
            <v>5</v>
          </cell>
          <cell r="R348">
            <v>0.1</v>
          </cell>
          <cell r="S348" t="str">
            <v>Oficial Principal</v>
          </cell>
          <cell r="T348" t="str">
            <v>Insignia Pectoral</v>
          </cell>
          <cell r="U348" t="str">
            <v>Policía de Seguridad Aeroportuaria</v>
          </cell>
          <cell r="V348" t="str">
            <v>Bordado</v>
          </cell>
          <cell r="W348" t="str">
            <v>2 Soles</v>
          </cell>
          <cell r="X348" t="str">
            <v>4 cm</v>
          </cell>
          <cell r="Y348" t="str">
            <v>7.6 cm</v>
          </cell>
          <cell r="Z348" t="str">
            <v/>
          </cell>
          <cell r="AA348" t="str">
            <v/>
          </cell>
          <cell r="AB348" t="str">
            <v/>
          </cell>
          <cell r="AC348" t="str">
            <v/>
          </cell>
          <cell r="AD348" t="str">
            <v/>
          </cell>
          <cell r="AE348" t="str">
            <v/>
          </cell>
          <cell r="AF348" t="str">
            <v/>
          </cell>
          <cell r="AG348" t="str">
            <v/>
          </cell>
          <cell r="AH348" t="str">
            <v/>
          </cell>
          <cell r="AI348" t="str">
            <v/>
          </cell>
          <cell r="AJ348" t="str">
            <v/>
          </cell>
          <cell r="AK348" t="str">
            <v/>
          </cell>
          <cell r="AL348" t="str">
            <v/>
          </cell>
          <cell r="AM348" t="str">
            <v/>
          </cell>
          <cell r="AN348" t="str">
            <v/>
          </cell>
          <cell r="AO348" t="str">
            <v/>
          </cell>
          <cell r="AP348" t="str">
            <v/>
          </cell>
          <cell r="AQ348" t="str">
            <v/>
          </cell>
        </row>
        <row r="349">
          <cell r="A349">
            <v>99</v>
          </cell>
          <cell r="B349">
            <v>7709069</v>
          </cell>
          <cell r="C349" t="str">
            <v>Pectoral 2 Soles y Serreta Inspector PSA</v>
          </cell>
          <cell r="F349" t="str">
            <v>Pectoral bordado con 2 (dos) soles y serreta de la Policía de Seguridad Aeroportuaria, para oficial inspector.</v>
          </cell>
          <cell r="G349">
            <v>0</v>
          </cell>
          <cell r="I349" t="str">
            <v>Pectoral</v>
          </cell>
          <cell r="K349" t="str">
            <v>PSA,Aeroportuaria,P.S.A.,Inspector</v>
          </cell>
          <cell r="L349">
            <v>175.79</v>
          </cell>
          <cell r="M349" t="str">
            <v>http://rerda.com/img/p/1/9/4/2/1942.jpg</v>
          </cell>
          <cell r="N349">
            <v>4</v>
          </cell>
          <cell r="O349">
            <v>5</v>
          </cell>
          <cell r="P349">
            <v>5</v>
          </cell>
          <cell r="Q349">
            <v>5</v>
          </cell>
          <cell r="R349">
            <v>0.1</v>
          </cell>
          <cell r="S349" t="str">
            <v>Oficial Inspector</v>
          </cell>
          <cell r="T349" t="str">
            <v>Insignia Pectoral</v>
          </cell>
          <cell r="U349" t="str">
            <v>Policía de Seguridad Aeroportuaria</v>
          </cell>
          <cell r="V349" t="str">
            <v>Bordado</v>
          </cell>
          <cell r="W349" t="str">
            <v>2 Soles y Serreta</v>
          </cell>
          <cell r="X349" t="str">
            <v>4 cm</v>
          </cell>
          <cell r="Y349" t="str">
            <v>7.6 cm</v>
          </cell>
          <cell r="Z349" t="str">
            <v/>
          </cell>
          <cell r="AA349" t="str">
            <v/>
          </cell>
          <cell r="AB349" t="str">
            <v/>
          </cell>
          <cell r="AC349" t="str">
            <v/>
          </cell>
          <cell r="AD349" t="str">
            <v/>
          </cell>
          <cell r="AE349" t="str">
            <v/>
          </cell>
          <cell r="AF349" t="str">
            <v/>
          </cell>
          <cell r="AG349" t="str">
            <v/>
          </cell>
          <cell r="AH349" t="str">
            <v/>
          </cell>
          <cell r="AI349" t="str">
            <v/>
          </cell>
          <cell r="AJ349" t="str">
            <v/>
          </cell>
          <cell r="AK349" t="str">
            <v/>
          </cell>
          <cell r="AL349" t="str">
            <v/>
          </cell>
          <cell r="AM349" t="str">
            <v/>
          </cell>
          <cell r="AN349" t="str">
            <v/>
          </cell>
          <cell r="AO349" t="str">
            <v/>
          </cell>
          <cell r="AP349" t="str">
            <v/>
          </cell>
          <cell r="AQ349" t="str">
            <v/>
          </cell>
        </row>
        <row r="350">
          <cell r="A350">
            <v>198</v>
          </cell>
          <cell r="B350">
            <v>8505243</v>
          </cell>
          <cell r="C350" t="str">
            <v>Pectoral 3 Rombos Oficial Principal</v>
          </cell>
          <cell r="F350" t="str">
            <v>Pectoral Bordado con tres (3) Rombos. Jerarquía: Oficial Principal.</v>
          </cell>
          <cell r="G350" t="str">
            <v>Uso para Policía de Mendoza y la Rural.</v>
          </cell>
          <cell r="I350" t="str">
            <v>Pectoral</v>
          </cell>
          <cell r="K350" t="str">
            <v>Policía,Rural,Mendoza,3 Rombos,Oficial Principal</v>
          </cell>
          <cell r="L350">
            <v>216</v>
          </cell>
          <cell r="M350" t="str">
            <v>http://rerda.com/img/p/1/0/0/1/1001.jpg</v>
          </cell>
          <cell r="N350">
            <v>33</v>
          </cell>
          <cell r="O350">
            <v>5</v>
          </cell>
          <cell r="P350">
            <v>5</v>
          </cell>
          <cell r="Q350">
            <v>5</v>
          </cell>
          <cell r="R350">
            <v>0.1</v>
          </cell>
          <cell r="S350" t="str">
            <v>Oficial Principal</v>
          </cell>
          <cell r="T350" t="str">
            <v/>
          </cell>
          <cell r="U350" t="str">
            <v>Policía de Mendoza y la Rural</v>
          </cell>
          <cell r="V350" t="str">
            <v>Bordado</v>
          </cell>
          <cell r="W350" t="str">
            <v>Pectoral</v>
          </cell>
          <cell r="X350" t="str">
            <v>4 cm</v>
          </cell>
          <cell r="Y350" t="str">
            <v>8.5 cm</v>
          </cell>
          <cell r="Z350" t="str">
            <v>0.2 cm</v>
          </cell>
          <cell r="AA350" t="str">
            <v/>
          </cell>
          <cell r="AB350" t="str">
            <v/>
          </cell>
          <cell r="AC350" t="str">
            <v/>
          </cell>
          <cell r="AD350" t="str">
            <v/>
          </cell>
          <cell r="AE350" t="str">
            <v/>
          </cell>
          <cell r="AF350" t="str">
            <v/>
          </cell>
          <cell r="AG350" t="str">
            <v/>
          </cell>
          <cell r="AH350" t="str">
            <v/>
          </cell>
          <cell r="AI350" t="str">
            <v/>
          </cell>
          <cell r="AJ350" t="str">
            <v/>
          </cell>
          <cell r="AK350" t="str">
            <v/>
          </cell>
          <cell r="AL350" t="str">
            <v/>
          </cell>
          <cell r="AM350" t="str">
            <v/>
          </cell>
          <cell r="AN350" t="str">
            <v/>
          </cell>
          <cell r="AO350" t="str">
            <v/>
          </cell>
          <cell r="AP350" t="str">
            <v/>
          </cell>
          <cell r="AQ350" t="str">
            <v/>
          </cell>
        </row>
        <row r="351">
          <cell r="A351">
            <v>213</v>
          </cell>
          <cell r="B351">
            <v>8505367</v>
          </cell>
          <cell r="C351" t="str">
            <v>Pectoral 3 Rombos y Palmas Comisario General</v>
          </cell>
          <cell r="F351" t="str">
            <v>Insignia pectoral Bordado con 3 Rombos y Palmas Cruzadas. Jerarquía: Comisario General. Policía de Mendoza.</v>
          </cell>
          <cell r="G351" t="str">
            <v>Rombos dorados con base Francia (Azul) y sobre un fondo negro.</v>
          </cell>
          <cell r="I351" t="str">
            <v>Pectoral</v>
          </cell>
          <cell r="K351" t="str">
            <v>Policía,Mendoza,3 Rombos,Comisario General,Palmas</v>
          </cell>
          <cell r="L351">
            <v>328.97</v>
          </cell>
          <cell r="M351" t="str">
            <v>http://rerda.com/img/p/1/0/0/9/1009.jpg</v>
          </cell>
          <cell r="N351">
            <v>3</v>
          </cell>
          <cell r="O351">
            <v>5</v>
          </cell>
          <cell r="P351">
            <v>5</v>
          </cell>
          <cell r="Q351">
            <v>5</v>
          </cell>
          <cell r="R351">
            <v>0.1</v>
          </cell>
          <cell r="S351" t="str">
            <v>Comisario General</v>
          </cell>
          <cell r="T351" t="str">
            <v/>
          </cell>
          <cell r="U351" t="str">
            <v>Policía de Mendoza</v>
          </cell>
          <cell r="V351" t="str">
            <v>Bordado</v>
          </cell>
          <cell r="W351" t="str">
            <v>Pectoral</v>
          </cell>
          <cell r="X351" t="str">
            <v>5.8 cm</v>
          </cell>
          <cell r="Y351" t="str">
            <v>10.6 cm</v>
          </cell>
          <cell r="Z351" t="str">
            <v>0.2 cm</v>
          </cell>
          <cell r="AA351" t="str">
            <v/>
          </cell>
          <cell r="AB351" t="str">
            <v/>
          </cell>
          <cell r="AC351" t="str">
            <v/>
          </cell>
          <cell r="AD351" t="str">
            <v/>
          </cell>
          <cell r="AE351" t="str">
            <v/>
          </cell>
          <cell r="AF351" t="str">
            <v/>
          </cell>
          <cell r="AG351" t="str">
            <v/>
          </cell>
          <cell r="AH351" t="str">
            <v/>
          </cell>
          <cell r="AI351" t="str">
            <v/>
          </cell>
          <cell r="AJ351" t="str">
            <v/>
          </cell>
          <cell r="AK351" t="str">
            <v/>
          </cell>
          <cell r="AL351" t="str">
            <v/>
          </cell>
          <cell r="AM351" t="str">
            <v/>
          </cell>
          <cell r="AN351" t="str">
            <v/>
          </cell>
          <cell r="AO351" t="str">
            <v/>
          </cell>
          <cell r="AP351" t="str">
            <v/>
          </cell>
          <cell r="AQ351" t="str">
            <v/>
          </cell>
        </row>
        <row r="352">
          <cell r="A352">
            <v>537</v>
          </cell>
          <cell r="B352">
            <v>7709066</v>
          </cell>
          <cell r="C352" t="str">
            <v>Pectoral 3 Soles Oficial Subinspector PSA</v>
          </cell>
          <cell r="F352" t="str">
            <v>Pectoral bordado con 3 (tres) soles de la Policía de Seguridad Aeroportuaria, para oficial subinspector.</v>
          </cell>
          <cell r="G352">
            <v>0</v>
          </cell>
          <cell r="I352" t="str">
            <v>Pectoral</v>
          </cell>
          <cell r="K352" t="str">
            <v>PSA,Aeroportuaria,Oficial,P.S.A.,Subinspector</v>
          </cell>
          <cell r="L352">
            <v>181.85</v>
          </cell>
          <cell r="M352" t="str">
            <v>http://rerda.com/img/p/3/8/7/9/3879.jpg</v>
          </cell>
          <cell r="N352">
            <v>7</v>
          </cell>
          <cell r="O352">
            <v>5</v>
          </cell>
          <cell r="P352">
            <v>5</v>
          </cell>
          <cell r="Q352">
            <v>5</v>
          </cell>
          <cell r="R352">
            <v>0.1</v>
          </cell>
          <cell r="S352" t="str">
            <v>Oficial Subinspector</v>
          </cell>
          <cell r="T352" t="str">
            <v>Insignia Pectoral</v>
          </cell>
          <cell r="U352" t="str">
            <v>Policía de Seguridad Aeroportuaria</v>
          </cell>
          <cell r="V352" t="str">
            <v>Bordado</v>
          </cell>
          <cell r="W352" t="str">
            <v>3 Soles</v>
          </cell>
          <cell r="X352" t="str">
            <v>4 cm</v>
          </cell>
          <cell r="Y352" t="str">
            <v>7.6 cm</v>
          </cell>
          <cell r="Z352" t="str">
            <v/>
          </cell>
          <cell r="AA352" t="str">
            <v/>
          </cell>
          <cell r="AB352" t="str">
            <v/>
          </cell>
          <cell r="AC352" t="str">
            <v/>
          </cell>
          <cell r="AD352" t="str">
            <v/>
          </cell>
          <cell r="AE352" t="str">
            <v/>
          </cell>
          <cell r="AF352" t="str">
            <v/>
          </cell>
          <cell r="AG352" t="str">
            <v/>
          </cell>
          <cell r="AH352" t="str">
            <v/>
          </cell>
          <cell r="AI352" t="str">
            <v/>
          </cell>
          <cell r="AJ352" t="str">
            <v/>
          </cell>
          <cell r="AK352" t="str">
            <v/>
          </cell>
          <cell r="AL352" t="str">
            <v/>
          </cell>
          <cell r="AM352" t="str">
            <v/>
          </cell>
          <cell r="AN352" t="str">
            <v/>
          </cell>
          <cell r="AO352" t="str">
            <v/>
          </cell>
          <cell r="AP352" t="str">
            <v/>
          </cell>
          <cell r="AQ352" t="str">
            <v/>
          </cell>
        </row>
        <row r="353">
          <cell r="A353">
            <v>536</v>
          </cell>
          <cell r="B353">
            <v>7709067</v>
          </cell>
          <cell r="C353" t="str">
            <v>Pectoral 4 Soles Oficial en Jefe PSA</v>
          </cell>
          <cell r="F353" t="str">
            <v>Pectoral bordado con 4 (cuatro) soles de la Policía de Seguridad Aeroportuaria, para Oficial en Jefe.</v>
          </cell>
          <cell r="G353">
            <v>0</v>
          </cell>
          <cell r="I353" t="str">
            <v>Pectoral</v>
          </cell>
          <cell r="K353" t="str">
            <v>PSA,Aeroportuaria,Oficial,P.S.A.,Oficial en Jefe</v>
          </cell>
          <cell r="L353">
            <v>181.85</v>
          </cell>
          <cell r="M353" t="str">
            <v>http://rerda.com/img/p/2/3/5/1/2351.jpg</v>
          </cell>
          <cell r="N353">
            <v>10</v>
          </cell>
          <cell r="O353">
            <v>5</v>
          </cell>
          <cell r="P353">
            <v>5</v>
          </cell>
          <cell r="Q353">
            <v>5</v>
          </cell>
          <cell r="R353">
            <v>0.1</v>
          </cell>
          <cell r="S353" t="str">
            <v>Oficial en Jefe</v>
          </cell>
          <cell r="T353" t="str">
            <v>Insignia Pectoral</v>
          </cell>
          <cell r="U353" t="str">
            <v>Policía de Seguridad Aeroportuaria</v>
          </cell>
          <cell r="V353" t="str">
            <v>Bordado</v>
          </cell>
          <cell r="W353" t="str">
            <v>4 Soles</v>
          </cell>
          <cell r="X353" t="str">
            <v>4 cm</v>
          </cell>
          <cell r="Y353" t="str">
            <v>7.6 cm</v>
          </cell>
          <cell r="Z353" t="str">
            <v/>
          </cell>
          <cell r="AA353" t="str">
            <v/>
          </cell>
          <cell r="AB353" t="str">
            <v/>
          </cell>
          <cell r="AC353" t="str">
            <v/>
          </cell>
          <cell r="AD353" t="str">
            <v/>
          </cell>
          <cell r="AE353" t="str">
            <v/>
          </cell>
          <cell r="AF353" t="str">
            <v/>
          </cell>
          <cell r="AG353" t="str">
            <v/>
          </cell>
          <cell r="AH353" t="str">
            <v/>
          </cell>
          <cell r="AI353" t="str">
            <v/>
          </cell>
          <cell r="AJ353" t="str">
            <v/>
          </cell>
          <cell r="AK353" t="str">
            <v/>
          </cell>
          <cell r="AL353" t="str">
            <v/>
          </cell>
          <cell r="AM353" t="str">
            <v/>
          </cell>
          <cell r="AN353" t="str">
            <v/>
          </cell>
          <cell r="AO353" t="str">
            <v/>
          </cell>
          <cell r="AP353" t="str">
            <v/>
          </cell>
          <cell r="AQ353" t="str">
            <v/>
          </cell>
        </row>
        <row r="354">
          <cell r="A354">
            <v>475</v>
          </cell>
          <cell r="B354">
            <v>8505130</v>
          </cell>
          <cell r="C354" t="str">
            <v>Pectoral Alas de Chofer</v>
          </cell>
          <cell r="F354">
            <v>0</v>
          </cell>
          <cell r="G354">
            <v>0</v>
          </cell>
          <cell r="I354" t="str">
            <v>Pectoral</v>
          </cell>
          <cell r="K354" t="str">
            <v>Pectoral,Chofer,Alas</v>
          </cell>
          <cell r="L354">
            <v>165.29</v>
          </cell>
          <cell r="M354" t="str">
            <v>http://rerda.com/img/p/1/9/9/2/1992.jpg</v>
          </cell>
          <cell r="N354">
            <v>17</v>
          </cell>
          <cell r="O354">
            <v>5</v>
          </cell>
          <cell r="P354">
            <v>5</v>
          </cell>
          <cell r="Q354">
            <v>5</v>
          </cell>
          <cell r="R354">
            <v>0.1</v>
          </cell>
          <cell r="S354" t="str">
            <v/>
          </cell>
          <cell r="T354" t="str">
            <v/>
          </cell>
          <cell r="U354" t="str">
            <v/>
          </cell>
          <cell r="V354" t="str">
            <v>Bordado</v>
          </cell>
          <cell r="W354" t="str">
            <v>Pectoral</v>
          </cell>
          <cell r="X354" t="str">
            <v>2.5 cm</v>
          </cell>
          <cell r="Y354" t="str">
            <v>8.5 cm</v>
          </cell>
          <cell r="Z354" t="str">
            <v/>
          </cell>
          <cell r="AA354" t="str">
            <v/>
          </cell>
          <cell r="AB354" t="str">
            <v/>
          </cell>
          <cell r="AC354" t="str">
            <v/>
          </cell>
          <cell r="AD354" t="str">
            <v/>
          </cell>
          <cell r="AE354" t="str">
            <v/>
          </cell>
          <cell r="AF354" t="str">
            <v/>
          </cell>
          <cell r="AG354" t="str">
            <v/>
          </cell>
          <cell r="AH354" t="str">
            <v/>
          </cell>
          <cell r="AI354" t="str">
            <v/>
          </cell>
          <cell r="AJ354" t="str">
            <v/>
          </cell>
          <cell r="AK354" t="str">
            <v/>
          </cell>
          <cell r="AL354" t="str">
            <v/>
          </cell>
          <cell r="AM354" t="str">
            <v/>
          </cell>
          <cell r="AN354" t="str">
            <v/>
          </cell>
          <cell r="AO354" t="str">
            <v/>
          </cell>
          <cell r="AP354" t="str">
            <v/>
          </cell>
          <cell r="AQ354" t="str">
            <v/>
          </cell>
        </row>
        <row r="355">
          <cell r="A355">
            <v>204</v>
          </cell>
          <cell r="B355">
            <v>8505156</v>
          </cell>
          <cell r="C355" t="str">
            <v>Pectoral Auxiliar</v>
          </cell>
          <cell r="F355" t="str">
            <v>Pectoral Bordado. Jerarquía: Oficial Auxiliar. Policía de Mendoza y Policía Rural.</v>
          </cell>
          <cell r="G355" t="str">
            <v>Disponible en Dorado, Beige y Baja Visibilidad.</v>
          </cell>
          <cell r="I355" t="str">
            <v>Pectoral</v>
          </cell>
          <cell r="K355" t="str">
            <v>Policía,Rural,Baja Visibilidad,Mendoza,Oficial Auxiliar</v>
          </cell>
          <cell r="L355">
            <v>162</v>
          </cell>
          <cell r="M355" t="str">
            <v>http://rerda.com/img/p/3/9/0/4/3904.jpg</v>
          </cell>
          <cell r="N355">
            <v>157</v>
          </cell>
          <cell r="O355">
            <v>5</v>
          </cell>
          <cell r="P355">
            <v>5</v>
          </cell>
          <cell r="Q355">
            <v>5</v>
          </cell>
          <cell r="R355">
            <v>0.1</v>
          </cell>
          <cell r="S355" t="str">
            <v>Oficial Auxiliar</v>
          </cell>
          <cell r="T355" t="str">
            <v/>
          </cell>
          <cell r="U355" t="str">
            <v>Policía de Mendoza y la Rural</v>
          </cell>
          <cell r="V355" t="str">
            <v>Bordado</v>
          </cell>
          <cell r="W355" t="str">
            <v>Pectoral</v>
          </cell>
          <cell r="X355" t="str">
            <v>3.8 cm</v>
          </cell>
          <cell r="Y355" t="str">
            <v>6.9 cm</v>
          </cell>
          <cell r="Z355" t="str">
            <v>0.2 cm</v>
          </cell>
          <cell r="AA355" t="str">
            <v/>
          </cell>
          <cell r="AB355" t="str">
            <v/>
          </cell>
          <cell r="AC355" t="str">
            <v/>
          </cell>
          <cell r="AD355" t="str">
            <v/>
          </cell>
          <cell r="AE355" t="str">
            <v/>
          </cell>
          <cell r="AF355" t="str">
            <v/>
          </cell>
          <cell r="AG355" t="str">
            <v/>
          </cell>
          <cell r="AH355" t="str">
            <v/>
          </cell>
          <cell r="AI355" t="str">
            <v/>
          </cell>
          <cell r="AJ355" t="str">
            <v/>
          </cell>
          <cell r="AK355" t="str">
            <v/>
          </cell>
          <cell r="AL355" t="str">
            <v/>
          </cell>
          <cell r="AM355" t="str">
            <v/>
          </cell>
          <cell r="AN355" t="str">
            <v/>
          </cell>
          <cell r="AO355" t="str">
            <v/>
          </cell>
          <cell r="AP355" t="str">
            <v/>
          </cell>
          <cell r="AQ355" t="str">
            <v/>
          </cell>
        </row>
        <row r="356">
          <cell r="A356">
            <v>217</v>
          </cell>
          <cell r="B356">
            <v>8505157</v>
          </cell>
          <cell r="C356" t="str">
            <v>Pectoral Auxiliar de Primera</v>
          </cell>
          <cell r="F356" t="str">
            <v>Pectoral bordado para Auxiliar de Primera.</v>
          </cell>
          <cell r="G356">
            <v>0</v>
          </cell>
          <cell r="I356" t="str">
            <v>Pectoral</v>
          </cell>
          <cell r="K356" t="str">
            <v>Policía,Mendoza,Auxiliar de Primera</v>
          </cell>
          <cell r="L356">
            <v>162</v>
          </cell>
          <cell r="M356" t="str">
            <v>http://rerda.com/img/p/1/0/2/2/1022.jpg</v>
          </cell>
          <cell r="N356">
            <v>168</v>
          </cell>
          <cell r="O356">
            <v>5</v>
          </cell>
          <cell r="P356">
            <v>5</v>
          </cell>
          <cell r="Q356">
            <v>5</v>
          </cell>
          <cell r="R356">
            <v>0.1</v>
          </cell>
          <cell r="S356" t="str">
            <v>Auxiliar de Primera</v>
          </cell>
          <cell r="T356" t="str">
            <v/>
          </cell>
          <cell r="U356" t="str">
            <v>Mendoza</v>
          </cell>
          <cell r="V356" t="str">
            <v>Bordado</v>
          </cell>
          <cell r="W356" t="str">
            <v>Pectoral</v>
          </cell>
          <cell r="X356" t="str">
            <v>3.7 cm</v>
          </cell>
          <cell r="Y356" t="str">
            <v>7 cm</v>
          </cell>
          <cell r="Z356" t="str">
            <v>0.2 cm</v>
          </cell>
          <cell r="AA356" t="str">
            <v/>
          </cell>
          <cell r="AB356" t="str">
            <v/>
          </cell>
          <cell r="AC356" t="str">
            <v/>
          </cell>
          <cell r="AD356" t="str">
            <v/>
          </cell>
          <cell r="AE356" t="str">
            <v/>
          </cell>
          <cell r="AF356" t="str">
            <v/>
          </cell>
          <cell r="AG356" t="str">
            <v/>
          </cell>
          <cell r="AH356" t="str">
            <v/>
          </cell>
          <cell r="AI356" t="str">
            <v/>
          </cell>
          <cell r="AJ356" t="str">
            <v/>
          </cell>
          <cell r="AK356" t="str">
            <v/>
          </cell>
          <cell r="AL356" t="str">
            <v/>
          </cell>
          <cell r="AM356" t="str">
            <v/>
          </cell>
          <cell r="AN356" t="str">
            <v/>
          </cell>
          <cell r="AO356" t="str">
            <v/>
          </cell>
          <cell r="AP356" t="str">
            <v/>
          </cell>
          <cell r="AQ356" t="str">
            <v/>
          </cell>
        </row>
        <row r="357">
          <cell r="A357">
            <v>218</v>
          </cell>
          <cell r="B357">
            <v>8505140</v>
          </cell>
          <cell r="C357" t="str">
            <v>Pectoral Auxiliar de Primera Baja Visibilidad</v>
          </cell>
          <cell r="F357" t="str">
            <v>Pectoral para Auxiliar de Primera Baja Visibilidad</v>
          </cell>
          <cell r="G357">
            <v>0</v>
          </cell>
          <cell r="I357" t="str">
            <v>Pectoral</v>
          </cell>
          <cell r="K357" t="str">
            <v>Baja Visibilidad,Auxiliar de Primera</v>
          </cell>
          <cell r="L357">
            <v>162</v>
          </cell>
          <cell r="M357" t="str">
            <v>http://rerda.com/img/p/1/0/2/3/1023.jpg</v>
          </cell>
          <cell r="N357">
            <v>5</v>
          </cell>
          <cell r="O357">
            <v>5</v>
          </cell>
          <cell r="P357">
            <v>5</v>
          </cell>
          <cell r="Q357">
            <v>5</v>
          </cell>
          <cell r="R357">
            <v>0.1</v>
          </cell>
          <cell r="S357" t="str">
            <v>Auxiliar de Primera</v>
          </cell>
          <cell r="T357" t="str">
            <v/>
          </cell>
          <cell r="U357" t="str">
            <v>Policía de Mendoza</v>
          </cell>
          <cell r="V357" t="str">
            <v>Bordado Baja Visibilidad</v>
          </cell>
          <cell r="W357" t="str">
            <v>Pectoral</v>
          </cell>
          <cell r="X357" t="str">
            <v/>
          </cell>
          <cell r="Y357" t="str">
            <v>3.7 cm</v>
          </cell>
          <cell r="Z357" t="str">
            <v>7 cm</v>
          </cell>
          <cell r="AA357" t="str">
            <v>0.2 cm</v>
          </cell>
          <cell r="AB357" t="str">
            <v/>
          </cell>
          <cell r="AC357" t="str">
            <v/>
          </cell>
          <cell r="AD357" t="str">
            <v/>
          </cell>
          <cell r="AE357" t="str">
            <v/>
          </cell>
          <cell r="AF357" t="str">
            <v/>
          </cell>
          <cell r="AG357" t="str">
            <v/>
          </cell>
          <cell r="AH357" t="str">
            <v/>
          </cell>
          <cell r="AI357" t="str">
            <v/>
          </cell>
          <cell r="AJ357" t="str">
            <v/>
          </cell>
          <cell r="AK357" t="str">
            <v/>
          </cell>
          <cell r="AL357" t="str">
            <v/>
          </cell>
          <cell r="AM357" t="str">
            <v/>
          </cell>
          <cell r="AN357" t="str">
            <v/>
          </cell>
          <cell r="AO357" t="str">
            <v/>
          </cell>
          <cell r="AP357" t="str">
            <v/>
          </cell>
          <cell r="AQ357" t="str">
            <v/>
          </cell>
        </row>
        <row r="358">
          <cell r="A358">
            <v>219</v>
          </cell>
          <cell r="B358">
            <v>8505158</v>
          </cell>
          <cell r="C358" t="str">
            <v>Pectoral Auxiliar Mayor</v>
          </cell>
          <cell r="F358" t="str">
            <v>Pectoral bordado para Auxiliar Mayor.</v>
          </cell>
          <cell r="G358">
            <v>0</v>
          </cell>
          <cell r="I358" t="str">
            <v>Pectoral</v>
          </cell>
          <cell r="K358" t="str">
            <v>Policía,Mendoza,Auxiliar Mayor</v>
          </cell>
          <cell r="L358">
            <v>162</v>
          </cell>
          <cell r="M358" t="str">
            <v>http://rerda.com/img/p/1/0/2/4/1024.jpg</v>
          </cell>
          <cell r="N358">
            <v>118</v>
          </cell>
          <cell r="O358">
            <v>5</v>
          </cell>
          <cell r="P358">
            <v>5</v>
          </cell>
          <cell r="Q358">
            <v>5</v>
          </cell>
          <cell r="R358">
            <v>0.1</v>
          </cell>
          <cell r="S358" t="str">
            <v>Auxiliar Mayor</v>
          </cell>
          <cell r="T358" t="str">
            <v/>
          </cell>
          <cell r="U358" t="str">
            <v>Policía de Mendoza</v>
          </cell>
          <cell r="V358" t="str">
            <v>Bordado</v>
          </cell>
          <cell r="W358" t="str">
            <v>Pectoral</v>
          </cell>
          <cell r="X358" t="str">
            <v>4.7 cm</v>
          </cell>
          <cell r="Y358" t="str">
            <v>6.8 cm</v>
          </cell>
          <cell r="Z358" t="str">
            <v>0.2 cm</v>
          </cell>
          <cell r="AA358" t="str">
            <v/>
          </cell>
          <cell r="AB358" t="str">
            <v/>
          </cell>
          <cell r="AC358" t="str">
            <v/>
          </cell>
          <cell r="AD358" t="str">
            <v/>
          </cell>
          <cell r="AE358" t="str">
            <v/>
          </cell>
          <cell r="AF358" t="str">
            <v/>
          </cell>
          <cell r="AG358" t="str">
            <v/>
          </cell>
          <cell r="AH358" t="str">
            <v/>
          </cell>
          <cell r="AI358" t="str">
            <v/>
          </cell>
          <cell r="AJ358" t="str">
            <v/>
          </cell>
          <cell r="AK358" t="str">
            <v/>
          </cell>
          <cell r="AL358" t="str">
            <v/>
          </cell>
          <cell r="AM358" t="str">
            <v/>
          </cell>
          <cell r="AN358" t="str">
            <v/>
          </cell>
          <cell r="AO358" t="str">
            <v/>
          </cell>
          <cell r="AP358" t="str">
            <v/>
          </cell>
          <cell r="AQ358" t="str">
            <v/>
          </cell>
        </row>
        <row r="359">
          <cell r="A359">
            <v>220</v>
          </cell>
          <cell r="B359">
            <v>8505139</v>
          </cell>
          <cell r="C359" t="str">
            <v>Pectoral Auxiliar Mayor Baja Visibilidad</v>
          </cell>
          <cell r="F359" t="str">
            <v>Pectoral bordado Auxiliar Mayor de Baja Visibilidad.</v>
          </cell>
          <cell r="G359">
            <v>0</v>
          </cell>
          <cell r="I359" t="str">
            <v>Pectoral</v>
          </cell>
          <cell r="K359" t="str">
            <v>Policía,Baja Visibilidad,Mendoza,Auxiliar Mayor</v>
          </cell>
          <cell r="L359">
            <v>162</v>
          </cell>
          <cell r="M359" t="str">
            <v>http://rerda.com/img/p/1/0/2/5/1025.jpg</v>
          </cell>
          <cell r="N359">
            <v>23</v>
          </cell>
          <cell r="O359">
            <v>5</v>
          </cell>
          <cell r="P359">
            <v>5</v>
          </cell>
          <cell r="Q359">
            <v>5</v>
          </cell>
          <cell r="R359">
            <v>0.1</v>
          </cell>
          <cell r="S359" t="str">
            <v>Auxiliar Mayor</v>
          </cell>
          <cell r="T359" t="str">
            <v/>
          </cell>
          <cell r="U359" t="str">
            <v>Policía de Mendoza</v>
          </cell>
          <cell r="V359" t="str">
            <v>Bordado Baja Visibilidad</v>
          </cell>
          <cell r="W359" t="str">
            <v>Pectoral</v>
          </cell>
          <cell r="X359" t="str">
            <v>4.7 cm</v>
          </cell>
          <cell r="Y359" t="str">
            <v>6.8 cm</v>
          </cell>
          <cell r="Z359" t="str">
            <v>0.2 cm</v>
          </cell>
          <cell r="AA359" t="str">
            <v/>
          </cell>
          <cell r="AB359" t="str">
            <v/>
          </cell>
          <cell r="AC359" t="str">
            <v/>
          </cell>
          <cell r="AD359" t="str">
            <v/>
          </cell>
          <cell r="AE359" t="str">
            <v/>
          </cell>
          <cell r="AF359" t="str">
            <v/>
          </cell>
          <cell r="AG359" t="str">
            <v/>
          </cell>
          <cell r="AH359" t="str">
            <v/>
          </cell>
          <cell r="AI359" t="str">
            <v/>
          </cell>
          <cell r="AJ359" t="str">
            <v/>
          </cell>
          <cell r="AK359" t="str">
            <v/>
          </cell>
          <cell r="AL359" t="str">
            <v/>
          </cell>
          <cell r="AM359" t="str">
            <v/>
          </cell>
          <cell r="AN359" t="str">
            <v/>
          </cell>
          <cell r="AO359" t="str">
            <v/>
          </cell>
          <cell r="AP359" t="str">
            <v/>
          </cell>
          <cell r="AQ359" t="str">
            <v/>
          </cell>
        </row>
        <row r="360">
          <cell r="A360">
            <v>641</v>
          </cell>
          <cell r="B360">
            <v>8505789</v>
          </cell>
          <cell r="C360" t="str">
            <v>Pectoral Auxiliar Segundo</v>
          </cell>
          <cell r="F360" t="str">
            <v>Pectoral bordado para Auxiliar Segundo.</v>
          </cell>
          <cell r="G360">
            <v>0</v>
          </cell>
          <cell r="I360" t="str">
            <v>Pectoral</v>
          </cell>
          <cell r="K360" t="str">
            <v>Policía,Auxiliar Segundo</v>
          </cell>
          <cell r="L360">
            <v>148.78</v>
          </cell>
          <cell r="M360" t="str">
            <v>http://rerda.com/img/p/2/9/2/2/2922.jpg</v>
          </cell>
          <cell r="N360">
            <v>88</v>
          </cell>
          <cell r="O360">
            <v>5</v>
          </cell>
          <cell r="P360">
            <v>5</v>
          </cell>
          <cell r="Q360">
            <v>5</v>
          </cell>
          <cell r="R360">
            <v>0.1</v>
          </cell>
          <cell r="S360" t="str">
            <v>Auxiliar Segundo</v>
          </cell>
          <cell r="T360" t="str">
            <v/>
          </cell>
          <cell r="U360" t="str">
            <v/>
          </cell>
          <cell r="V360" t="str">
            <v>Bordado</v>
          </cell>
          <cell r="W360" t="str">
            <v>Pectoral</v>
          </cell>
          <cell r="X360" t="str">
            <v>3.7 cm</v>
          </cell>
          <cell r="Y360" t="str">
            <v>7 cm</v>
          </cell>
          <cell r="Z360" t="str">
            <v>0.2 cm</v>
          </cell>
          <cell r="AA360" t="str">
            <v/>
          </cell>
          <cell r="AB360" t="str">
            <v/>
          </cell>
          <cell r="AC360" t="str">
            <v/>
          </cell>
          <cell r="AD360" t="str">
            <v/>
          </cell>
          <cell r="AE360" t="str">
            <v/>
          </cell>
          <cell r="AF360" t="str">
            <v/>
          </cell>
          <cell r="AG360" t="str">
            <v/>
          </cell>
          <cell r="AH360" t="str">
            <v/>
          </cell>
          <cell r="AI360" t="str">
            <v/>
          </cell>
          <cell r="AJ360" t="str">
            <v/>
          </cell>
          <cell r="AK360" t="str">
            <v/>
          </cell>
          <cell r="AL360" t="str">
            <v/>
          </cell>
          <cell r="AM360" t="str">
            <v/>
          </cell>
          <cell r="AN360" t="str">
            <v/>
          </cell>
          <cell r="AO360" t="str">
            <v/>
          </cell>
          <cell r="AP360" t="str">
            <v/>
          </cell>
          <cell r="AQ360" t="str">
            <v/>
          </cell>
        </row>
        <row r="361">
          <cell r="A361">
            <v>506</v>
          </cell>
          <cell r="B361">
            <v>7707266</v>
          </cell>
          <cell r="C361" t="str">
            <v>Pectoral Bordado Ejército Argentino</v>
          </cell>
          <cell r="F361">
            <v>0</v>
          </cell>
          <cell r="G361">
            <v>0</v>
          </cell>
          <cell r="I361" t="str">
            <v>Pectoral</v>
          </cell>
          <cell r="K361" t="str">
            <v>Ejército,Pectoral</v>
          </cell>
          <cell r="L361">
            <v>173.58</v>
          </cell>
          <cell r="M361" t="str">
            <v>http://rerda.com/img/p/2/1/7/7/2177.jpg</v>
          </cell>
          <cell r="N361">
            <v>17</v>
          </cell>
          <cell r="O361">
            <v>5</v>
          </cell>
          <cell r="P361">
            <v>5</v>
          </cell>
          <cell r="Q361">
            <v>5</v>
          </cell>
          <cell r="R361">
            <v>0.1</v>
          </cell>
          <cell r="S361" t="str">
            <v/>
          </cell>
          <cell r="T361" t="str">
            <v/>
          </cell>
          <cell r="U361" t="str">
            <v/>
          </cell>
          <cell r="V361" t="str">
            <v>Bordado</v>
          </cell>
          <cell r="W361" t="str">
            <v>Pectoral</v>
          </cell>
          <cell r="X361" t="str">
            <v>2.3 cm</v>
          </cell>
          <cell r="Y361" t="str">
            <v>10.7 cm</v>
          </cell>
          <cell r="Z361" t="str">
            <v/>
          </cell>
          <cell r="AA361" t="str">
            <v/>
          </cell>
          <cell r="AB361" t="str">
            <v/>
          </cell>
          <cell r="AC361" t="str">
            <v/>
          </cell>
          <cell r="AD361" t="str">
            <v/>
          </cell>
          <cell r="AE361" t="str">
            <v/>
          </cell>
          <cell r="AF361" t="str">
            <v/>
          </cell>
          <cell r="AG361" t="str">
            <v/>
          </cell>
          <cell r="AH361" t="str">
            <v/>
          </cell>
          <cell r="AI361" t="str">
            <v/>
          </cell>
          <cell r="AJ361" t="str">
            <v/>
          </cell>
          <cell r="AK361" t="str">
            <v/>
          </cell>
          <cell r="AL361" t="str">
            <v/>
          </cell>
          <cell r="AM361" t="str">
            <v/>
          </cell>
          <cell r="AN361" t="str">
            <v/>
          </cell>
          <cell r="AO361" t="str">
            <v/>
          </cell>
          <cell r="AP361" t="str">
            <v/>
          </cell>
          <cell r="AQ361" t="str">
            <v/>
          </cell>
        </row>
        <row r="362">
          <cell r="A362">
            <v>505</v>
          </cell>
          <cell r="B362">
            <v>8505101</v>
          </cell>
          <cell r="C362" t="str">
            <v>Pectoral Bordado Rueda Alada Policía Vial con Bandera</v>
          </cell>
          <cell r="F362">
            <v>0</v>
          </cell>
          <cell r="G362">
            <v>0</v>
          </cell>
          <cell r="I362" t="str">
            <v>Pectoral</v>
          </cell>
          <cell r="K362" t="str">
            <v>Policía,Vial,Rueda Alada,Pectoral</v>
          </cell>
          <cell r="L362">
            <v>162.29</v>
          </cell>
          <cell r="M362" t="str">
            <v>http://rerda.com/img/p/2/1/7/6/2176.jpg</v>
          </cell>
          <cell r="N362">
            <v>98</v>
          </cell>
          <cell r="O362">
            <v>5</v>
          </cell>
          <cell r="P362">
            <v>5</v>
          </cell>
          <cell r="Q362">
            <v>5</v>
          </cell>
          <cell r="R362">
            <v>0.1</v>
          </cell>
          <cell r="S362" t="str">
            <v/>
          </cell>
          <cell r="T362" t="str">
            <v/>
          </cell>
          <cell r="U362" t="str">
            <v>Policía Vial</v>
          </cell>
          <cell r="V362" t="str">
            <v>Bordado</v>
          </cell>
          <cell r="W362" t="str">
            <v>Con Bandera</v>
          </cell>
          <cell r="X362" t="str">
            <v>3.5 cm</v>
          </cell>
          <cell r="Y362" t="str">
            <v>9.5 cm</v>
          </cell>
          <cell r="Z362" t="str">
            <v/>
          </cell>
          <cell r="AA362" t="str">
            <v/>
          </cell>
          <cell r="AB362" t="str">
            <v/>
          </cell>
          <cell r="AC362" t="str">
            <v/>
          </cell>
          <cell r="AD362" t="str">
            <v/>
          </cell>
          <cell r="AE362" t="str">
            <v/>
          </cell>
          <cell r="AF362" t="str">
            <v/>
          </cell>
          <cell r="AG362" t="str">
            <v/>
          </cell>
          <cell r="AH362" t="str">
            <v/>
          </cell>
          <cell r="AI362" t="str">
            <v/>
          </cell>
          <cell r="AJ362" t="str">
            <v/>
          </cell>
          <cell r="AK362" t="str">
            <v/>
          </cell>
          <cell r="AL362" t="str">
            <v/>
          </cell>
          <cell r="AM362" t="str">
            <v/>
          </cell>
          <cell r="AN362" t="str">
            <v/>
          </cell>
          <cell r="AO362" t="str">
            <v/>
          </cell>
          <cell r="AP362" t="str">
            <v/>
          </cell>
          <cell r="AQ362" t="str">
            <v/>
          </cell>
        </row>
        <row r="363">
          <cell r="A363">
            <v>1195</v>
          </cell>
          <cell r="B363">
            <v>8505600</v>
          </cell>
          <cell r="C363" t="str">
            <v>Pectoral bordado UMAR</v>
          </cell>
          <cell r="F363" t="str">
            <v>Pectoral bordado para la policía U.M.A.R.</v>
          </cell>
          <cell r="G363">
            <v>0</v>
          </cell>
          <cell r="I363" t="str">
            <v>Pectorals</v>
          </cell>
          <cell r="K363">
            <v>0</v>
          </cell>
          <cell r="L363">
            <v>0</v>
          </cell>
          <cell r="M363" t="str">
            <v>http://rerda.com/img/p/6/3/4/9/6349.jpg</v>
          </cell>
          <cell r="N363">
            <v>0</v>
          </cell>
          <cell r="O363">
            <v>5</v>
          </cell>
          <cell r="P363">
            <v>5</v>
          </cell>
          <cell r="Q363">
            <v>5</v>
          </cell>
          <cell r="R363">
            <v>0.1</v>
          </cell>
          <cell r="S363" t="str">
            <v/>
          </cell>
          <cell r="T363" t="str">
            <v/>
          </cell>
          <cell r="U363" t="str">
            <v>UMAr</v>
          </cell>
          <cell r="V363" t="str">
            <v>Bordado</v>
          </cell>
          <cell r="W363" t="str">
            <v>Baja Visibilidad</v>
          </cell>
          <cell r="X363" t="str">
            <v>6 cm</v>
          </cell>
          <cell r="Y363" t="str">
            <v>8 cm</v>
          </cell>
          <cell r="Z363" t="str">
            <v/>
          </cell>
          <cell r="AA363" t="str">
            <v/>
          </cell>
          <cell r="AB363" t="str">
            <v/>
          </cell>
          <cell r="AC363" t="str">
            <v/>
          </cell>
          <cell r="AD363" t="str">
            <v/>
          </cell>
          <cell r="AE363" t="str">
            <v/>
          </cell>
          <cell r="AF363" t="str">
            <v/>
          </cell>
          <cell r="AG363" t="str">
            <v/>
          </cell>
          <cell r="AH363" t="str">
            <v/>
          </cell>
          <cell r="AI363" t="str">
            <v/>
          </cell>
          <cell r="AJ363" t="str">
            <v/>
          </cell>
          <cell r="AK363" t="str">
            <v/>
          </cell>
          <cell r="AL363" t="str">
            <v/>
          </cell>
          <cell r="AM363" t="str">
            <v/>
          </cell>
          <cell r="AN363" t="str">
            <v/>
          </cell>
          <cell r="AO363" t="str">
            <v/>
          </cell>
          <cell r="AP363" t="str">
            <v/>
          </cell>
          <cell r="AQ363" t="str">
            <v/>
          </cell>
        </row>
        <row r="364">
          <cell r="A364">
            <v>200</v>
          </cell>
          <cell r="B364">
            <v>7700101</v>
          </cell>
          <cell r="C364" t="str">
            <v>Pectoral Cabo 1º - Policía Rural Mendoza</v>
          </cell>
          <cell r="F364" t="str">
            <v>Insignia pectoral bordado para Cabo 1º de la Policía Rural de Mendoza.</v>
          </cell>
          <cell r="G364">
            <v>0</v>
          </cell>
          <cell r="I364" t="str">
            <v>Pectoral</v>
          </cell>
          <cell r="K364" t="str">
            <v>Rural,Policía Rural,Cabo 1º</v>
          </cell>
          <cell r="L364">
            <v>323.99</v>
          </cell>
          <cell r="M364" t="str">
            <v>http://rerda.com/img/p/9/8/8/988.jpg</v>
          </cell>
          <cell r="N364">
            <v>56</v>
          </cell>
          <cell r="O364">
            <v>5</v>
          </cell>
          <cell r="P364">
            <v>5</v>
          </cell>
          <cell r="Q364">
            <v>5</v>
          </cell>
          <cell r="R364">
            <v>0.1</v>
          </cell>
          <cell r="S364" t="str">
            <v>Cabo 1º</v>
          </cell>
          <cell r="T364" t="str">
            <v/>
          </cell>
          <cell r="U364" t="str">
            <v>Policía Rural de Mendoza</v>
          </cell>
          <cell r="V364" t="str">
            <v>Bordado</v>
          </cell>
          <cell r="W364" t="str">
            <v>Pectoral</v>
          </cell>
          <cell r="X364" t="str">
            <v>6 cm</v>
          </cell>
          <cell r="Y364" t="str">
            <v>8.3 cm</v>
          </cell>
          <cell r="Z364" t="str">
            <v>0.2 cm</v>
          </cell>
          <cell r="AA364" t="str">
            <v/>
          </cell>
          <cell r="AB364" t="str">
            <v/>
          </cell>
          <cell r="AC364" t="str">
            <v/>
          </cell>
          <cell r="AD364" t="str">
            <v/>
          </cell>
          <cell r="AE364" t="str">
            <v/>
          </cell>
          <cell r="AF364" t="str">
            <v/>
          </cell>
          <cell r="AG364" t="str">
            <v/>
          </cell>
          <cell r="AH364" t="str">
            <v/>
          </cell>
          <cell r="AI364" t="str">
            <v/>
          </cell>
          <cell r="AJ364" t="str">
            <v/>
          </cell>
          <cell r="AK364" t="str">
            <v/>
          </cell>
          <cell r="AL364" t="str">
            <v/>
          </cell>
          <cell r="AM364" t="str">
            <v/>
          </cell>
          <cell r="AN364" t="str">
            <v/>
          </cell>
          <cell r="AO364" t="str">
            <v/>
          </cell>
          <cell r="AP364" t="str">
            <v/>
          </cell>
          <cell r="AQ364" t="str">
            <v/>
          </cell>
        </row>
        <row r="365">
          <cell r="A365">
            <v>202</v>
          </cell>
          <cell r="B365">
            <v>8505074</v>
          </cell>
          <cell r="C365" t="str">
            <v>Pectoral Compañía Motorizada - Policía de Mendoza</v>
          </cell>
          <cell r="F365" t="str">
            <v>Pectoral baja visibilidad, bordado con leyenda ' Motorizada ', de la Policía de Mendoza.</v>
          </cell>
          <cell r="G365" t="str">
            <v>Leyenda personalizada.</v>
          </cell>
          <cell r="I365" t="str">
            <v>Pectoral</v>
          </cell>
          <cell r="K365" t="str">
            <v>Policía,Motorizada,Baja Visibilidad,Compañía Motorizada</v>
          </cell>
          <cell r="L365">
            <v>172.8</v>
          </cell>
          <cell r="M365" t="str">
            <v>http://rerda.com/img/p/9/9/0/990.jpg</v>
          </cell>
          <cell r="N365">
            <v>0</v>
          </cell>
          <cell r="O365">
            <v>5</v>
          </cell>
          <cell r="P365">
            <v>5</v>
          </cell>
          <cell r="Q365">
            <v>5</v>
          </cell>
          <cell r="R365">
            <v>0.1</v>
          </cell>
          <cell r="S365" t="str">
            <v/>
          </cell>
          <cell r="T365" t="str">
            <v/>
          </cell>
          <cell r="U365" t="str">
            <v>Unidad Motorizada de Mendoza</v>
          </cell>
          <cell r="V365" t="str">
            <v>Bordado</v>
          </cell>
          <cell r="W365" t="str">
            <v>Pectoral Baja Visibilidad</v>
          </cell>
          <cell r="X365" t="str">
            <v>2.6 cm</v>
          </cell>
          <cell r="Y365" t="str">
            <v>10.1 cm</v>
          </cell>
          <cell r="Z365" t="str">
            <v>0.2 cm</v>
          </cell>
          <cell r="AA365" t="str">
            <v/>
          </cell>
          <cell r="AB365" t="str">
            <v/>
          </cell>
          <cell r="AC365" t="str">
            <v/>
          </cell>
          <cell r="AD365" t="str">
            <v/>
          </cell>
          <cell r="AE365" t="str">
            <v/>
          </cell>
          <cell r="AF365" t="str">
            <v/>
          </cell>
          <cell r="AG365" t="str">
            <v/>
          </cell>
          <cell r="AH365" t="str">
            <v/>
          </cell>
          <cell r="AI365" t="str">
            <v/>
          </cell>
          <cell r="AJ365" t="str">
            <v/>
          </cell>
          <cell r="AK365" t="str">
            <v/>
          </cell>
          <cell r="AL365" t="str">
            <v/>
          </cell>
          <cell r="AM365" t="str">
            <v/>
          </cell>
          <cell r="AN365" t="str">
            <v/>
          </cell>
          <cell r="AO365" t="str">
            <v/>
          </cell>
          <cell r="AP365" t="str">
            <v/>
          </cell>
          <cell r="AQ365" t="str">
            <v/>
          </cell>
        </row>
        <row r="366">
          <cell r="A366">
            <v>225</v>
          </cell>
          <cell r="B366">
            <v>8505023</v>
          </cell>
          <cell r="C366" t="str">
            <v>Pectoral Escuela de Cadetes</v>
          </cell>
          <cell r="F366" t="str">
            <v>Pectoral bordado para Escuela de Cadetes. Con fondo azul noche y una barra dorada. Con y sin ojal.</v>
          </cell>
          <cell r="G366">
            <v>0</v>
          </cell>
          <cell r="I366" t="str">
            <v>Pectoral</v>
          </cell>
          <cell r="K366" t="str">
            <v>Cadete,Escuela de Cadetes,1 Barra</v>
          </cell>
          <cell r="L366">
            <v>162</v>
          </cell>
          <cell r="M366" t="str">
            <v>http://rerda.com/img/p/1/0/3/1/1031.jpg</v>
          </cell>
          <cell r="N366">
            <v>24</v>
          </cell>
          <cell r="O366">
            <v>5</v>
          </cell>
          <cell r="P366">
            <v>5</v>
          </cell>
          <cell r="Q366">
            <v>5</v>
          </cell>
          <cell r="R366">
            <v>0.1</v>
          </cell>
          <cell r="S366" t="str">
            <v>Cadete</v>
          </cell>
          <cell r="T366" t="str">
            <v>Insignia Pectoral</v>
          </cell>
          <cell r="U366" t="str">
            <v>Escuela de Cadetes</v>
          </cell>
          <cell r="V366" t="str">
            <v>Bordado</v>
          </cell>
          <cell r="W366" t="str">
            <v/>
          </cell>
          <cell r="X366" t="str">
            <v>3.7 cm</v>
          </cell>
          <cell r="Y366" t="str">
            <v>5.5 cm</v>
          </cell>
          <cell r="Z366" t="str">
            <v>0.2 cm</v>
          </cell>
          <cell r="AA366" t="str">
            <v/>
          </cell>
          <cell r="AB366" t="str">
            <v/>
          </cell>
          <cell r="AC366" t="str">
            <v/>
          </cell>
          <cell r="AD366" t="str">
            <v/>
          </cell>
          <cell r="AE366" t="str">
            <v/>
          </cell>
          <cell r="AF366" t="str">
            <v/>
          </cell>
          <cell r="AG366" t="str">
            <v/>
          </cell>
          <cell r="AH366" t="str">
            <v/>
          </cell>
          <cell r="AI366" t="str">
            <v/>
          </cell>
          <cell r="AJ366" t="str">
            <v/>
          </cell>
          <cell r="AK366" t="str">
            <v/>
          </cell>
          <cell r="AL366" t="str">
            <v/>
          </cell>
          <cell r="AM366" t="str">
            <v/>
          </cell>
          <cell r="AN366" t="str">
            <v/>
          </cell>
          <cell r="AO366" t="str">
            <v/>
          </cell>
          <cell r="AP366" t="str">
            <v/>
          </cell>
          <cell r="AQ366" t="str">
            <v/>
          </cell>
        </row>
        <row r="367">
          <cell r="A367">
            <v>232</v>
          </cell>
          <cell r="B367">
            <v>8505120</v>
          </cell>
          <cell r="C367" t="str">
            <v>Pectoral Gimnasia Liceo Militar 1º Año</v>
          </cell>
          <cell r="F367" t="str">
            <v>Pectoral bordado para el uniforme de gimnasia del Liceo Militar. Fondo gris líneas negras.</v>
          </cell>
          <cell r="G367">
            <v>0</v>
          </cell>
          <cell r="I367" t="str">
            <v>Pectoral</v>
          </cell>
          <cell r="K367" t="str">
            <v>Liceo,Militar,Gimnasia</v>
          </cell>
          <cell r="L367">
            <v>108</v>
          </cell>
          <cell r="M367" t="str">
            <v>http://rerda.com/img/p/1/8/1/6/1816.jpg,http://rerda.com/img/p/1/8/1/7/1817.jpg,http://rerda.com/img/p/1/8/1/8/1818.jpg,http://rerda.com/img/p/1/8/1/9/1819.jpg,http://rerda.com/img/p/1/8/2/0/1820.jpg,http://rerda.com/img/p/1/8/2/1/1821.jpg</v>
          </cell>
          <cell r="N367">
            <v>124</v>
          </cell>
          <cell r="O367">
            <v>5</v>
          </cell>
          <cell r="P367">
            <v>5</v>
          </cell>
          <cell r="Q367">
            <v>5</v>
          </cell>
          <cell r="R367">
            <v>0.1</v>
          </cell>
          <cell r="S367" t="str">
            <v>Uniforme de Gimnasia</v>
          </cell>
          <cell r="T367" t="str">
            <v>Insignia Pectoral</v>
          </cell>
          <cell r="U367" t="str">
            <v>Liceo Militar General Espejo</v>
          </cell>
          <cell r="V367" t="str">
            <v>Bordado</v>
          </cell>
          <cell r="W367" t="str">
            <v/>
          </cell>
          <cell r="X367" t="str">
            <v>2.7 cm</v>
          </cell>
          <cell r="Y367" t="str">
            <v>6.5 cm</v>
          </cell>
          <cell r="Z367" t="str">
            <v>0.2 cm</v>
          </cell>
          <cell r="AA367" t="str">
            <v/>
          </cell>
          <cell r="AB367" t="str">
            <v/>
          </cell>
          <cell r="AC367" t="str">
            <v/>
          </cell>
          <cell r="AD367" t="str">
            <v/>
          </cell>
          <cell r="AE367" t="str">
            <v/>
          </cell>
          <cell r="AF367" t="str">
            <v/>
          </cell>
          <cell r="AG367" t="str">
            <v/>
          </cell>
          <cell r="AH367" t="str">
            <v/>
          </cell>
          <cell r="AI367" t="str">
            <v/>
          </cell>
          <cell r="AJ367" t="str">
            <v/>
          </cell>
          <cell r="AK367" t="str">
            <v/>
          </cell>
          <cell r="AL367" t="str">
            <v/>
          </cell>
          <cell r="AM367" t="str">
            <v/>
          </cell>
          <cell r="AN367" t="str">
            <v/>
          </cell>
          <cell r="AO367" t="str">
            <v/>
          </cell>
          <cell r="AP367" t="str">
            <v/>
          </cell>
          <cell r="AQ367" t="str">
            <v/>
          </cell>
        </row>
        <row r="368">
          <cell r="A368">
            <v>1088</v>
          </cell>
          <cell r="B368">
            <v>8505134</v>
          </cell>
          <cell r="C368" t="str">
            <v>Pectoral Gimnasia Liceo Militar 2º Año</v>
          </cell>
          <cell r="F368" t="str">
            <v>Pectoral bordado para el uniforme de gimnasia del Liceo Militar. Fondo gris líneas negras.</v>
          </cell>
          <cell r="G368">
            <v>0</v>
          </cell>
          <cell r="I368" t="str">
            <v>Pectoral</v>
          </cell>
          <cell r="K368">
            <v>0</v>
          </cell>
          <cell r="L368">
            <v>108</v>
          </cell>
          <cell r="M368" t="str">
            <v>http://rerda.com/img/p/5/3/2/4/5324.jpg</v>
          </cell>
          <cell r="N368">
            <v>99</v>
          </cell>
          <cell r="O368">
            <v>5</v>
          </cell>
          <cell r="P368">
            <v>5</v>
          </cell>
          <cell r="Q368">
            <v>5</v>
          </cell>
          <cell r="R368">
            <v>0.1</v>
          </cell>
          <cell r="S368" t="str">
            <v/>
          </cell>
          <cell r="T368" t="str">
            <v/>
          </cell>
          <cell r="U368" t="str">
            <v/>
          </cell>
          <cell r="V368" t="str">
            <v/>
          </cell>
          <cell r="W368" t="str">
            <v/>
          </cell>
          <cell r="X368" t="str">
            <v/>
          </cell>
          <cell r="Y368" t="str">
            <v/>
          </cell>
          <cell r="Z368" t="str">
            <v/>
          </cell>
          <cell r="AA368" t="str">
            <v/>
          </cell>
          <cell r="AB368" t="str">
            <v/>
          </cell>
          <cell r="AC368" t="str">
            <v/>
          </cell>
          <cell r="AD368" t="str">
            <v/>
          </cell>
          <cell r="AE368" t="str">
            <v/>
          </cell>
          <cell r="AF368" t="str">
            <v/>
          </cell>
          <cell r="AG368" t="str">
            <v/>
          </cell>
          <cell r="AH368" t="str">
            <v/>
          </cell>
          <cell r="AI368" t="str">
            <v/>
          </cell>
          <cell r="AJ368" t="str">
            <v/>
          </cell>
          <cell r="AK368" t="str">
            <v/>
          </cell>
          <cell r="AL368" t="str">
            <v/>
          </cell>
          <cell r="AM368" t="str">
            <v/>
          </cell>
          <cell r="AN368" t="str">
            <v/>
          </cell>
          <cell r="AO368" t="str">
            <v/>
          </cell>
          <cell r="AP368" t="str">
            <v/>
          </cell>
          <cell r="AQ368" t="str">
            <v/>
          </cell>
        </row>
        <row r="369">
          <cell r="A369">
            <v>1089</v>
          </cell>
          <cell r="B369">
            <v>8505135</v>
          </cell>
          <cell r="C369" t="str">
            <v>Pectoral Gimnasia Liceo Militar 3º Año</v>
          </cell>
          <cell r="F369" t="str">
            <v>Pectoral bordado para el uniforme de gimnasia del Liceo Militar. Fondo gris líneas negras.</v>
          </cell>
          <cell r="G369">
            <v>0</v>
          </cell>
          <cell r="I369" t="str">
            <v>Pectoral</v>
          </cell>
          <cell r="K369">
            <v>0</v>
          </cell>
          <cell r="L369">
            <v>108</v>
          </cell>
          <cell r="M369" t="str">
            <v>http://rerda.com/img/p/5/3/2/5/5325.jpg</v>
          </cell>
          <cell r="N369">
            <v>50</v>
          </cell>
          <cell r="O369">
            <v>5</v>
          </cell>
          <cell r="P369">
            <v>5</v>
          </cell>
          <cell r="Q369">
            <v>5</v>
          </cell>
          <cell r="R369">
            <v>0.1</v>
          </cell>
          <cell r="S369" t="str">
            <v/>
          </cell>
          <cell r="T369" t="str">
            <v/>
          </cell>
          <cell r="U369" t="str">
            <v/>
          </cell>
          <cell r="V369" t="str">
            <v/>
          </cell>
          <cell r="W369" t="str">
            <v/>
          </cell>
          <cell r="X369" t="str">
            <v/>
          </cell>
          <cell r="Y369" t="str">
            <v/>
          </cell>
          <cell r="Z369" t="str">
            <v/>
          </cell>
          <cell r="AA369" t="str">
            <v/>
          </cell>
          <cell r="AB369" t="str">
            <v/>
          </cell>
          <cell r="AC369" t="str">
            <v/>
          </cell>
          <cell r="AD369" t="str">
            <v/>
          </cell>
          <cell r="AE369" t="str">
            <v/>
          </cell>
          <cell r="AF369" t="str">
            <v/>
          </cell>
          <cell r="AG369" t="str">
            <v/>
          </cell>
          <cell r="AH369" t="str">
            <v/>
          </cell>
          <cell r="AI369" t="str">
            <v/>
          </cell>
          <cell r="AJ369" t="str">
            <v/>
          </cell>
          <cell r="AK369" t="str">
            <v/>
          </cell>
          <cell r="AL369" t="str">
            <v/>
          </cell>
          <cell r="AM369" t="str">
            <v/>
          </cell>
          <cell r="AN369" t="str">
            <v/>
          </cell>
          <cell r="AO369" t="str">
            <v/>
          </cell>
          <cell r="AP369" t="str">
            <v/>
          </cell>
          <cell r="AQ369" t="str">
            <v/>
          </cell>
        </row>
        <row r="370">
          <cell r="A370">
            <v>1090</v>
          </cell>
          <cell r="B370">
            <v>8505136</v>
          </cell>
          <cell r="C370" t="str">
            <v>Pectoral Gimnasia Liceo Militar 4º Año</v>
          </cell>
          <cell r="F370" t="str">
            <v>Pectoral bordado para el uniforme de gimnasia del Liceo Militar. Fondo gris líneas negras.</v>
          </cell>
          <cell r="G370">
            <v>0</v>
          </cell>
          <cell r="I370" t="str">
            <v>Pectoral</v>
          </cell>
          <cell r="K370">
            <v>0</v>
          </cell>
          <cell r="L370">
            <v>108</v>
          </cell>
          <cell r="M370" t="str">
            <v>http://rerda.com/img/p/5/3/2/6/5326.jpg</v>
          </cell>
          <cell r="N370">
            <v>44</v>
          </cell>
          <cell r="O370">
            <v>5</v>
          </cell>
          <cell r="P370">
            <v>5</v>
          </cell>
          <cell r="Q370">
            <v>5</v>
          </cell>
          <cell r="R370">
            <v>0.1</v>
          </cell>
          <cell r="S370" t="str">
            <v/>
          </cell>
          <cell r="T370" t="str">
            <v/>
          </cell>
          <cell r="U370" t="str">
            <v/>
          </cell>
          <cell r="V370" t="str">
            <v/>
          </cell>
          <cell r="W370" t="str">
            <v/>
          </cell>
          <cell r="X370" t="str">
            <v/>
          </cell>
          <cell r="Y370" t="str">
            <v/>
          </cell>
          <cell r="Z370" t="str">
            <v/>
          </cell>
          <cell r="AA370" t="str">
            <v/>
          </cell>
          <cell r="AB370" t="str">
            <v/>
          </cell>
          <cell r="AC370" t="str">
            <v/>
          </cell>
          <cell r="AD370" t="str">
            <v/>
          </cell>
          <cell r="AE370" t="str">
            <v/>
          </cell>
          <cell r="AF370" t="str">
            <v/>
          </cell>
          <cell r="AG370" t="str">
            <v/>
          </cell>
          <cell r="AH370" t="str">
            <v/>
          </cell>
          <cell r="AI370" t="str">
            <v/>
          </cell>
          <cell r="AJ370" t="str">
            <v/>
          </cell>
          <cell r="AK370" t="str">
            <v/>
          </cell>
          <cell r="AL370" t="str">
            <v/>
          </cell>
          <cell r="AM370" t="str">
            <v/>
          </cell>
          <cell r="AN370" t="str">
            <v/>
          </cell>
          <cell r="AO370" t="str">
            <v/>
          </cell>
          <cell r="AP370" t="str">
            <v/>
          </cell>
          <cell r="AQ370" t="str">
            <v/>
          </cell>
        </row>
        <row r="371">
          <cell r="A371">
            <v>1091</v>
          </cell>
          <cell r="B371">
            <v>8505137</v>
          </cell>
          <cell r="C371" t="str">
            <v>Pectoral Gimnasia Liceo Militar 5º Año</v>
          </cell>
          <cell r="F371" t="str">
            <v>Pectoral bordado para el uniforme de gimnasia del Liceo Militar. Fondo gris líneas negras.</v>
          </cell>
          <cell r="G371">
            <v>0</v>
          </cell>
          <cell r="I371" t="str">
            <v>Pectoral</v>
          </cell>
          <cell r="K371">
            <v>0</v>
          </cell>
          <cell r="L371">
            <v>108</v>
          </cell>
          <cell r="M371" t="str">
            <v>http://rerda.com/img/p/5/3/2/7/5327.jpg</v>
          </cell>
          <cell r="N371">
            <v>55</v>
          </cell>
          <cell r="O371">
            <v>5</v>
          </cell>
          <cell r="P371">
            <v>5</v>
          </cell>
          <cell r="Q371">
            <v>5</v>
          </cell>
          <cell r="R371">
            <v>0.1</v>
          </cell>
          <cell r="S371" t="str">
            <v/>
          </cell>
          <cell r="T371" t="str">
            <v/>
          </cell>
          <cell r="U371" t="str">
            <v/>
          </cell>
          <cell r="V371" t="str">
            <v/>
          </cell>
          <cell r="W371" t="str">
            <v/>
          </cell>
          <cell r="X371" t="str">
            <v/>
          </cell>
          <cell r="Y371" t="str">
            <v/>
          </cell>
          <cell r="Z371" t="str">
            <v/>
          </cell>
          <cell r="AA371" t="str">
            <v/>
          </cell>
          <cell r="AB371" t="str">
            <v/>
          </cell>
          <cell r="AC371" t="str">
            <v/>
          </cell>
          <cell r="AD371" t="str">
            <v/>
          </cell>
          <cell r="AE371" t="str">
            <v/>
          </cell>
          <cell r="AF371" t="str">
            <v/>
          </cell>
          <cell r="AG371" t="str">
            <v/>
          </cell>
          <cell r="AH371" t="str">
            <v/>
          </cell>
          <cell r="AI371" t="str">
            <v/>
          </cell>
          <cell r="AJ371" t="str">
            <v/>
          </cell>
          <cell r="AK371" t="str">
            <v/>
          </cell>
          <cell r="AL371" t="str">
            <v/>
          </cell>
          <cell r="AM371" t="str">
            <v/>
          </cell>
          <cell r="AN371" t="str">
            <v/>
          </cell>
          <cell r="AO371" t="str">
            <v/>
          </cell>
          <cell r="AP371" t="str">
            <v/>
          </cell>
          <cell r="AQ371" t="str">
            <v/>
          </cell>
        </row>
        <row r="372">
          <cell r="A372">
            <v>1092</v>
          </cell>
          <cell r="B372">
            <v>8505138</v>
          </cell>
          <cell r="C372" t="str">
            <v>Pectoral Gimnasia Liceo Militar 6º Año</v>
          </cell>
          <cell r="F372" t="str">
            <v>Pectoral bordado para el uniforme de gimnasia del Liceo Militar. Fondo gris líneas negras.</v>
          </cell>
          <cell r="G372">
            <v>0</v>
          </cell>
          <cell r="I372" t="str">
            <v>Pectoral</v>
          </cell>
          <cell r="K372">
            <v>0</v>
          </cell>
          <cell r="L372">
            <v>108</v>
          </cell>
          <cell r="M372" t="str">
            <v>http://rerda.com/img/p/5/3/2/8/5328.jpg</v>
          </cell>
          <cell r="N372">
            <v>0</v>
          </cell>
          <cell r="O372">
            <v>5</v>
          </cell>
          <cell r="P372">
            <v>5</v>
          </cell>
          <cell r="Q372">
            <v>5</v>
          </cell>
          <cell r="R372">
            <v>0.1</v>
          </cell>
          <cell r="S372" t="str">
            <v/>
          </cell>
          <cell r="T372" t="str">
            <v/>
          </cell>
          <cell r="U372" t="str">
            <v/>
          </cell>
          <cell r="V372" t="str">
            <v/>
          </cell>
          <cell r="W372" t="str">
            <v/>
          </cell>
          <cell r="X372" t="str">
            <v/>
          </cell>
          <cell r="Y372" t="str">
            <v/>
          </cell>
          <cell r="Z372" t="str">
            <v/>
          </cell>
          <cell r="AA372" t="str">
            <v/>
          </cell>
          <cell r="AB372" t="str">
            <v/>
          </cell>
          <cell r="AC372" t="str">
            <v/>
          </cell>
          <cell r="AD372" t="str">
            <v/>
          </cell>
          <cell r="AE372" t="str">
            <v/>
          </cell>
          <cell r="AF372" t="str">
            <v/>
          </cell>
          <cell r="AG372" t="str">
            <v/>
          </cell>
          <cell r="AH372" t="str">
            <v/>
          </cell>
          <cell r="AI372" t="str">
            <v/>
          </cell>
          <cell r="AJ372" t="str">
            <v/>
          </cell>
          <cell r="AK372" t="str">
            <v/>
          </cell>
          <cell r="AL372" t="str">
            <v/>
          </cell>
          <cell r="AM372" t="str">
            <v/>
          </cell>
          <cell r="AN372" t="str">
            <v/>
          </cell>
          <cell r="AO372" t="str">
            <v/>
          </cell>
          <cell r="AP372" t="str">
            <v/>
          </cell>
          <cell r="AQ372" t="str">
            <v/>
          </cell>
        </row>
        <row r="373">
          <cell r="A373">
            <v>215</v>
          </cell>
          <cell r="B373">
            <v>8505131</v>
          </cell>
          <cell r="C373" t="str">
            <v>Pectoral Rueda Alada Motorista</v>
          </cell>
          <cell r="F373" t="str">
            <v>Pectoral bordado con Rueda Alada. Jerarquía: Motorista. Policía de Mendoza.</v>
          </cell>
          <cell r="G373">
            <v>0</v>
          </cell>
          <cell r="I373" t="str">
            <v>Pectoral</v>
          </cell>
          <cell r="K373" t="str">
            <v>Policía,Mendoza,Motorista</v>
          </cell>
          <cell r="L373">
            <v>165.29</v>
          </cell>
          <cell r="M373" t="str">
            <v>http://rerda.com/img/p/1/0/2/0/1020.jpg</v>
          </cell>
          <cell r="N373">
            <v>18</v>
          </cell>
          <cell r="O373">
            <v>5</v>
          </cell>
          <cell r="P373">
            <v>5</v>
          </cell>
          <cell r="Q373">
            <v>5</v>
          </cell>
          <cell r="R373">
            <v>0.1</v>
          </cell>
          <cell r="S373" t="str">
            <v>Motorista</v>
          </cell>
          <cell r="T373" t="str">
            <v/>
          </cell>
          <cell r="U373" t="str">
            <v>Policía de Mendoza</v>
          </cell>
          <cell r="V373" t="str">
            <v>Bordado</v>
          </cell>
          <cell r="W373" t="str">
            <v>Pectoral</v>
          </cell>
          <cell r="X373" t="str">
            <v>3.5 cm</v>
          </cell>
          <cell r="Y373" t="str">
            <v>9.5 cm</v>
          </cell>
          <cell r="Z373" t="str">
            <v>0.2 cm</v>
          </cell>
          <cell r="AA373" t="str">
            <v/>
          </cell>
          <cell r="AB373" t="str">
            <v/>
          </cell>
          <cell r="AC373" t="str">
            <v/>
          </cell>
          <cell r="AD373" t="str">
            <v/>
          </cell>
          <cell r="AE373" t="str">
            <v/>
          </cell>
          <cell r="AF373" t="str">
            <v/>
          </cell>
          <cell r="AG373" t="str">
            <v/>
          </cell>
          <cell r="AH373" t="str">
            <v/>
          </cell>
          <cell r="AI373" t="str">
            <v/>
          </cell>
          <cell r="AJ373" t="str">
            <v/>
          </cell>
          <cell r="AK373" t="str">
            <v/>
          </cell>
          <cell r="AL373" t="str">
            <v/>
          </cell>
          <cell r="AM373" t="str">
            <v/>
          </cell>
          <cell r="AN373" t="str">
            <v/>
          </cell>
          <cell r="AO373" t="str">
            <v/>
          </cell>
          <cell r="AP373" t="str">
            <v/>
          </cell>
          <cell r="AQ373" t="str">
            <v/>
          </cell>
        </row>
        <row r="374">
          <cell r="A374">
            <v>216</v>
          </cell>
          <cell r="B374">
            <v>8505109</v>
          </cell>
          <cell r="C374" t="str">
            <v>Pectoral Rueda Alada Vial Baja Visibilidad</v>
          </cell>
          <cell r="F374" t="str">
            <v xml:space="preserve">Pectoral bordado con Rueda Alada Baja Visibilidad con un arco. Policía de Mendoza. </v>
          </cell>
          <cell r="G374">
            <v>0</v>
          </cell>
          <cell r="I374" t="str">
            <v>Pectoral</v>
          </cell>
          <cell r="K374" t="str">
            <v>Policía,Vial,Baja Visibilidad,Mendoza</v>
          </cell>
          <cell r="L374">
            <v>162.29</v>
          </cell>
          <cell r="M374" t="str">
            <v>http://rerda.com/img/p/1/0/2/1/1021.jpg</v>
          </cell>
          <cell r="N374">
            <v>0</v>
          </cell>
          <cell r="O374">
            <v>5</v>
          </cell>
          <cell r="P374">
            <v>5</v>
          </cell>
          <cell r="Q374">
            <v>5</v>
          </cell>
          <cell r="R374">
            <v>0.1</v>
          </cell>
          <cell r="S374" t="str">
            <v>Vial</v>
          </cell>
          <cell r="T374" t="str">
            <v/>
          </cell>
          <cell r="U374" t="str">
            <v>Policía de Mendoza</v>
          </cell>
          <cell r="V374" t="str">
            <v>Bordado Baja Visibilidad</v>
          </cell>
          <cell r="W374" t="str">
            <v>Pectoral</v>
          </cell>
          <cell r="X374" t="str">
            <v>3.5 cm</v>
          </cell>
          <cell r="Y374" t="str">
            <v>9.5 cm</v>
          </cell>
          <cell r="Z374" t="str">
            <v/>
          </cell>
          <cell r="AA374" t="str">
            <v/>
          </cell>
          <cell r="AB374" t="str">
            <v/>
          </cell>
          <cell r="AC374" t="str">
            <v/>
          </cell>
          <cell r="AD374" t="str">
            <v/>
          </cell>
          <cell r="AE374" t="str">
            <v/>
          </cell>
          <cell r="AF374" t="str">
            <v/>
          </cell>
          <cell r="AG374" t="str">
            <v/>
          </cell>
          <cell r="AH374" t="str">
            <v/>
          </cell>
          <cell r="AI374" t="str">
            <v/>
          </cell>
          <cell r="AJ374" t="str">
            <v/>
          </cell>
          <cell r="AK374" t="str">
            <v/>
          </cell>
          <cell r="AL374" t="str">
            <v/>
          </cell>
          <cell r="AM374" t="str">
            <v/>
          </cell>
          <cell r="AN374" t="str">
            <v/>
          </cell>
          <cell r="AO374" t="str">
            <v/>
          </cell>
          <cell r="AP374" t="str">
            <v/>
          </cell>
          <cell r="AQ374" t="str">
            <v/>
          </cell>
        </row>
        <row r="375">
          <cell r="A375">
            <v>201</v>
          </cell>
          <cell r="B375">
            <v>8505127</v>
          </cell>
          <cell r="C375" t="str">
            <v>Pectoral Servicio de Requisa Penitenciaria Baja Visibilidad</v>
          </cell>
          <cell r="F375" t="str">
            <v>Pectoral bordado del Servicio de Requisa Penitenciaria de Mendoza de modalidad Baja Visibilidad.</v>
          </cell>
          <cell r="G375">
            <v>0</v>
          </cell>
          <cell r="I375" t="str">
            <v>Pectoral</v>
          </cell>
          <cell r="K375" t="str">
            <v>Penitenciaría,Baja Visibilidad,Requisa,SE.R.P.</v>
          </cell>
          <cell r="L375">
            <v>165.29</v>
          </cell>
          <cell r="M375" t="str">
            <v>http://rerda.com/img/p/9/8/9/989.jpg</v>
          </cell>
          <cell r="N375">
            <v>0</v>
          </cell>
          <cell r="O375">
            <v>5</v>
          </cell>
          <cell r="P375">
            <v>5</v>
          </cell>
          <cell r="Q375">
            <v>5</v>
          </cell>
          <cell r="R375">
            <v>0.1</v>
          </cell>
          <cell r="S375" t="str">
            <v/>
          </cell>
          <cell r="T375" t="str">
            <v>Servicio de Requisa Penitenciaria</v>
          </cell>
          <cell r="U375" t="str">
            <v>Servicios Penitenciario de Mendoza</v>
          </cell>
          <cell r="V375" t="str">
            <v>Bordado Baja Visibilidad</v>
          </cell>
          <cell r="W375" t="str">
            <v>Pectoral</v>
          </cell>
          <cell r="X375" t="str">
            <v>3.2 cm</v>
          </cell>
          <cell r="Y375" t="str">
            <v>7.4 cm</v>
          </cell>
          <cell r="Z375" t="str">
            <v>0.2 cm</v>
          </cell>
          <cell r="AA375" t="str">
            <v/>
          </cell>
          <cell r="AB375" t="str">
            <v/>
          </cell>
          <cell r="AC375" t="str">
            <v/>
          </cell>
          <cell r="AD375" t="str">
            <v/>
          </cell>
          <cell r="AE375" t="str">
            <v/>
          </cell>
          <cell r="AF375" t="str">
            <v/>
          </cell>
          <cell r="AG375" t="str">
            <v/>
          </cell>
          <cell r="AH375" t="str">
            <v/>
          </cell>
          <cell r="AI375" t="str">
            <v/>
          </cell>
          <cell r="AJ375" t="str">
            <v/>
          </cell>
          <cell r="AK375" t="str">
            <v/>
          </cell>
          <cell r="AL375" t="str">
            <v/>
          </cell>
          <cell r="AM375" t="str">
            <v/>
          </cell>
          <cell r="AN375" t="str">
            <v/>
          </cell>
          <cell r="AO375" t="str">
            <v/>
          </cell>
          <cell r="AP375" t="str">
            <v/>
          </cell>
          <cell r="AQ375" t="str">
            <v/>
          </cell>
        </row>
        <row r="376">
          <cell r="A376">
            <v>280</v>
          </cell>
          <cell r="B376">
            <v>5919165</v>
          </cell>
          <cell r="C376" t="str">
            <v>Picana con Linterna para Dama FALLADA para repuesto</v>
          </cell>
          <cell r="F376" t="str">
            <v>Este producto está  FALLADO , no funciona.  Sólo sirve para sacar piezas y/o repuestos.  No tiene devolución ni cambio.</v>
          </cell>
          <cell r="G376" t="str">
            <v xml:space="preserve">Linterna con forma de lapiz labial. Ideal para la defensa personal de dama. Incluye cable cargador. Batería recargable interna. Modo Linterna: Led. Corriente: &gt;2,5A. Potencia de salida: 1000kv. </v>
          </cell>
          <cell r="I376" t="str">
            <v>Picana</v>
          </cell>
          <cell r="K376" t="str">
            <v>Linterna,Picana,Dama</v>
          </cell>
          <cell r="L376">
            <v>172.8</v>
          </cell>
          <cell r="M376" t="str">
            <v>http://rerda.com/img/p/3/8/6/2/3862.jpg,http://rerda.com/img/p/1/1/8/3/1183.jpg,http://rerda.com/img/p/1/1/8/1/1181.jpg,http://rerda.com/img/p/1/1/8/2/1182.jpg</v>
          </cell>
          <cell r="N376">
            <v>61</v>
          </cell>
          <cell r="O376">
            <v>5</v>
          </cell>
          <cell r="P376">
            <v>5</v>
          </cell>
          <cell r="Q376">
            <v>5</v>
          </cell>
          <cell r="R376">
            <v>0.1</v>
          </cell>
          <cell r="S376" t="str">
            <v/>
          </cell>
          <cell r="T376" t="str">
            <v/>
          </cell>
          <cell r="U376" t="str">
            <v/>
          </cell>
          <cell r="V376" t="str">
            <v>Aluminio de grado aeronáutico</v>
          </cell>
          <cell r="W376" t="str">
            <v>WS903/328.</v>
          </cell>
          <cell r="X376" t="str">
            <v>128 mm</v>
          </cell>
          <cell r="Y376" t="str">
            <v>265 mm</v>
          </cell>
          <cell r="Z376" t="str">
            <v>265 mm</v>
          </cell>
          <cell r="AA376" t="str">
            <v>94gr</v>
          </cell>
          <cell r="AB376" t="str">
            <v/>
          </cell>
          <cell r="AC376" t="str">
            <v/>
          </cell>
          <cell r="AD376" t="str">
            <v/>
          </cell>
          <cell r="AE376" t="str">
            <v/>
          </cell>
          <cell r="AF376" t="str">
            <v/>
          </cell>
          <cell r="AG376" t="str">
            <v/>
          </cell>
          <cell r="AH376" t="str">
            <v/>
          </cell>
          <cell r="AI376" t="str">
            <v/>
          </cell>
          <cell r="AJ376" t="str">
            <v/>
          </cell>
          <cell r="AK376" t="str">
            <v/>
          </cell>
          <cell r="AL376" t="str">
            <v/>
          </cell>
          <cell r="AM376" t="str">
            <v/>
          </cell>
          <cell r="AN376" t="str">
            <v/>
          </cell>
          <cell r="AO376" t="str">
            <v/>
          </cell>
          <cell r="AP376" t="str">
            <v/>
          </cell>
          <cell r="AQ376" t="str">
            <v/>
          </cell>
        </row>
        <row r="377">
          <cell r="A377">
            <v>1031</v>
          </cell>
          <cell r="B377">
            <v>8520629</v>
          </cell>
          <cell r="C377" t="str">
            <v>Pila recargable GH18650 Unarmfire 3,7v</v>
          </cell>
          <cell r="F377" t="str">
            <v xml:space="preserve">Pila recargable GH18650 Unarmfire 3,7v de 6800mAh.  . </v>
          </cell>
          <cell r="G377" t="str">
            <v>Marca: UnarmFire. Modelo: GH 18650. Voltage: 3,7. Capacidad: 6800mAh. Material: Li-ion. Usos: linternas y diversos dispositivos.</v>
          </cell>
          <cell r="I377" t="str">
            <v>Pila</v>
          </cell>
          <cell r="K377">
            <v>0</v>
          </cell>
          <cell r="L377">
            <v>324</v>
          </cell>
          <cell r="M377" t="str">
            <v>http://rerda.com/img/p/6/0/7/4/6074.jpg</v>
          </cell>
          <cell r="N377">
            <v>478</v>
          </cell>
          <cell r="O377">
            <v>5</v>
          </cell>
          <cell r="P377">
            <v>5</v>
          </cell>
          <cell r="Q377">
            <v>5</v>
          </cell>
          <cell r="R377">
            <v>0.1</v>
          </cell>
          <cell r="S377" t="str">
            <v/>
          </cell>
          <cell r="T377" t="str">
            <v/>
          </cell>
          <cell r="U377" t="str">
            <v/>
          </cell>
          <cell r="V377" t="str">
            <v/>
          </cell>
          <cell r="W377" t="str">
            <v/>
          </cell>
          <cell r="X377" t="str">
            <v/>
          </cell>
          <cell r="Y377" t="str">
            <v/>
          </cell>
          <cell r="Z377" t="str">
            <v/>
          </cell>
          <cell r="AA377" t="str">
            <v/>
          </cell>
          <cell r="AB377" t="str">
            <v/>
          </cell>
          <cell r="AC377" t="str">
            <v/>
          </cell>
          <cell r="AD377" t="str">
            <v/>
          </cell>
          <cell r="AE377" t="str">
            <v/>
          </cell>
          <cell r="AF377" t="str">
            <v/>
          </cell>
          <cell r="AG377" t="str">
            <v/>
          </cell>
          <cell r="AH377" t="str">
            <v/>
          </cell>
          <cell r="AI377" t="str">
            <v/>
          </cell>
          <cell r="AJ377" t="str">
            <v/>
          </cell>
          <cell r="AK377" t="str">
            <v/>
          </cell>
          <cell r="AL377" t="str">
            <v/>
          </cell>
          <cell r="AM377" t="str">
            <v/>
          </cell>
          <cell r="AN377" t="str">
            <v/>
          </cell>
          <cell r="AO377" t="str">
            <v/>
          </cell>
          <cell r="AP377" t="str">
            <v/>
          </cell>
          <cell r="AQ377" t="str">
            <v/>
          </cell>
        </row>
        <row r="378">
          <cell r="A378">
            <v>524</v>
          </cell>
          <cell r="B378">
            <v>8520626</v>
          </cell>
          <cell r="C378" t="str">
            <v>Pila Recargable USB Li-ion</v>
          </cell>
          <cell r="F378" t="str">
            <v>Batería recargable USB Li-ion. COD: 8520626. Tipo de batería 18650. Voltios: 3.7. 3800 mAh. Tiene un capuchón que se extrae y conectarse a un puerto USB para poder cargarse.</v>
          </cell>
          <cell r="G378">
            <v>0</v>
          </cell>
          <cell r="I378" t="str">
            <v>Pila</v>
          </cell>
          <cell r="K378" t="str">
            <v>USB,Recargable,Batería</v>
          </cell>
          <cell r="L378">
            <v>652.09</v>
          </cell>
          <cell r="M378" t="str">
            <v>http://rerda.com/img/p/2/2/9/4/2294.jpg,http://rerda.com/img/p/2/2/9/0/2290.jpg,http://rerda.com/img/p/2/2/9/1/2291.jpg,http://rerda.com/img/p/2/2/9/2/2292.jpg,http://rerda.com/img/p/2/2/9/3/2293.jpg</v>
          </cell>
          <cell r="N378">
            <v>522</v>
          </cell>
          <cell r="O378">
            <v>5</v>
          </cell>
          <cell r="P378">
            <v>5</v>
          </cell>
          <cell r="Q378">
            <v>5</v>
          </cell>
          <cell r="R378">
            <v>0.1</v>
          </cell>
          <cell r="S378" t="str">
            <v/>
          </cell>
          <cell r="T378" t="str">
            <v/>
          </cell>
          <cell r="U378" t="str">
            <v/>
          </cell>
          <cell r="V378" t="str">
            <v>Li-ion</v>
          </cell>
          <cell r="W378">
            <v>18650</v>
          </cell>
          <cell r="X378" t="str">
            <v/>
          </cell>
          <cell r="Y378" t="str">
            <v/>
          </cell>
          <cell r="Z378" t="str">
            <v/>
          </cell>
          <cell r="AA378" t="str">
            <v/>
          </cell>
          <cell r="AB378" t="str">
            <v/>
          </cell>
          <cell r="AC378" t="str">
            <v/>
          </cell>
          <cell r="AD378" t="str">
            <v/>
          </cell>
          <cell r="AE378" t="str">
            <v>3.7v</v>
          </cell>
          <cell r="AF378" t="str">
            <v/>
          </cell>
          <cell r="AG378" t="str">
            <v/>
          </cell>
          <cell r="AH378" t="str">
            <v/>
          </cell>
          <cell r="AI378" t="str">
            <v/>
          </cell>
          <cell r="AJ378" t="str">
            <v/>
          </cell>
          <cell r="AK378" t="str">
            <v/>
          </cell>
          <cell r="AL378" t="str">
            <v>Sí</v>
          </cell>
          <cell r="AM378" t="str">
            <v>Sí</v>
          </cell>
          <cell r="AN378" t="str">
            <v/>
          </cell>
          <cell r="AO378" t="str">
            <v/>
          </cell>
          <cell r="AP378" t="str">
            <v>3800 mAh</v>
          </cell>
          <cell r="AQ378" t="str">
            <v/>
          </cell>
        </row>
        <row r="379">
          <cell r="A379">
            <v>1032</v>
          </cell>
          <cell r="B379">
            <v>8520629</v>
          </cell>
          <cell r="C379" t="str">
            <v>Pila recargable YBF 18650 3,7v</v>
          </cell>
          <cell r="F379" t="str">
            <v xml:space="preserve">Pila YBF recargable 18650 3,7v de 6800mAh.  . </v>
          </cell>
          <cell r="G379" t="str">
            <v>Marca: YBF. Modelo: YBF 18650. Voltage: 3,7. Capacidad: 8800mAh. Material: Li-ion. Usos: linternas y diversos dispositivos.</v>
          </cell>
          <cell r="I379" t="str">
            <v>Pila</v>
          </cell>
          <cell r="K379">
            <v>0</v>
          </cell>
          <cell r="L379">
            <v>324</v>
          </cell>
          <cell r="M379" t="str">
            <v>http://rerda.com/img/p/5/0/3/6/5036.jpg</v>
          </cell>
          <cell r="N379">
            <v>478</v>
          </cell>
          <cell r="O379">
            <v>5</v>
          </cell>
          <cell r="P379">
            <v>5</v>
          </cell>
          <cell r="Q379">
            <v>5</v>
          </cell>
          <cell r="R379">
            <v>0.1</v>
          </cell>
          <cell r="S379" t="str">
            <v/>
          </cell>
          <cell r="T379" t="str">
            <v/>
          </cell>
          <cell r="U379" t="str">
            <v/>
          </cell>
          <cell r="V379" t="str">
            <v/>
          </cell>
          <cell r="W379" t="str">
            <v/>
          </cell>
          <cell r="X379" t="str">
            <v/>
          </cell>
          <cell r="Y379" t="str">
            <v/>
          </cell>
          <cell r="Z379" t="str">
            <v/>
          </cell>
          <cell r="AA379" t="str">
            <v/>
          </cell>
          <cell r="AB379" t="str">
            <v/>
          </cell>
          <cell r="AC379" t="str">
            <v/>
          </cell>
          <cell r="AD379" t="str">
            <v/>
          </cell>
          <cell r="AE379" t="str">
            <v/>
          </cell>
          <cell r="AF379" t="str">
            <v/>
          </cell>
          <cell r="AG379" t="str">
            <v/>
          </cell>
          <cell r="AH379" t="str">
            <v/>
          </cell>
          <cell r="AI379" t="str">
            <v/>
          </cell>
          <cell r="AJ379" t="str">
            <v/>
          </cell>
          <cell r="AK379" t="str">
            <v/>
          </cell>
          <cell r="AL379" t="str">
            <v/>
          </cell>
          <cell r="AM379" t="str">
            <v/>
          </cell>
          <cell r="AN379" t="str">
            <v/>
          </cell>
          <cell r="AO379" t="str">
            <v/>
          </cell>
          <cell r="AP379" t="str">
            <v/>
          </cell>
          <cell r="AQ379" t="str">
            <v/>
          </cell>
        </row>
        <row r="380">
          <cell r="A380">
            <v>303</v>
          </cell>
          <cell r="B380">
            <v>8703557</v>
          </cell>
          <cell r="C380" t="str">
            <v>Pistolera Anatómica Bersa Mini Thunder XTL</v>
          </cell>
          <cell r="F380" t="str">
            <v>Funda externa de saque rápido, termoformada y confeccionada en cordura de alta resistencia. Apta para cinturones de hasta 5.5cm de ancho.</v>
          </cell>
          <cell r="G380">
            <v>0</v>
          </cell>
          <cell r="I380" t="str">
            <v>Pistolera</v>
          </cell>
          <cell r="K380" t="str">
            <v>Pistolera,Poliamida,Policía,Bersa,Minithund XTL</v>
          </cell>
          <cell r="L380">
            <v>1296</v>
          </cell>
          <cell r="M380" t="str">
            <v>http://rerda.com/img/p/2/8/7/7/2877.jpg,http://rerda.com/img/p/2/8/7/8/2878.jpg,http://rerda.com/img/p/2/8/7/9/2879.jpg</v>
          </cell>
          <cell r="N380">
            <v>2</v>
          </cell>
          <cell r="O380">
            <v>5</v>
          </cell>
          <cell r="P380">
            <v>5</v>
          </cell>
          <cell r="Q380">
            <v>5</v>
          </cell>
          <cell r="R380">
            <v>0.1</v>
          </cell>
          <cell r="S380" t="str">
            <v/>
          </cell>
          <cell r="T380" t="str">
            <v/>
          </cell>
          <cell r="U380" t="str">
            <v/>
          </cell>
          <cell r="V380" t="str">
            <v>Poliamida</v>
          </cell>
          <cell r="W380" t="str">
            <v>Bersa Minithund XTl</v>
          </cell>
          <cell r="X380" t="str">
            <v>20 cm</v>
          </cell>
          <cell r="Y380" t="str">
            <v>9 cm</v>
          </cell>
          <cell r="Z380" t="str">
            <v/>
          </cell>
          <cell r="AA380" t="str">
            <v/>
          </cell>
          <cell r="AB380" t="str">
            <v/>
          </cell>
          <cell r="AC380" t="str">
            <v/>
          </cell>
          <cell r="AD380" t="str">
            <v/>
          </cell>
          <cell r="AE380" t="str">
            <v/>
          </cell>
          <cell r="AF380" t="str">
            <v/>
          </cell>
          <cell r="AG380" t="str">
            <v/>
          </cell>
          <cell r="AH380" t="str">
            <v/>
          </cell>
          <cell r="AI380" t="str">
            <v/>
          </cell>
          <cell r="AJ380" t="str">
            <v/>
          </cell>
          <cell r="AK380" t="str">
            <v/>
          </cell>
          <cell r="AL380" t="str">
            <v/>
          </cell>
          <cell r="AM380" t="str">
            <v/>
          </cell>
          <cell r="AN380" t="str">
            <v/>
          </cell>
          <cell r="AO380" t="str">
            <v/>
          </cell>
          <cell r="AP380" t="str">
            <v/>
          </cell>
          <cell r="AQ380" t="str">
            <v/>
          </cell>
        </row>
        <row r="381">
          <cell r="A381">
            <v>308</v>
          </cell>
          <cell r="B381">
            <v>8703208</v>
          </cell>
          <cell r="C381" t="str">
            <v>Pistolera Automatic Holster AH Bersa Thunder Pro</v>
          </cell>
          <cell r="F381" t="str">
            <v xml:space="preserve">Funda para Bersa Thunder Pro de 9mm/40mm. Nivel de Seguridad 5. </v>
          </cell>
          <cell r="G381"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1" t="str">
            <v>Pistolera</v>
          </cell>
          <cell r="K381" t="str">
            <v>Pistolera,Policía,Funda,Bersa,Automatic Holster,Nivel 3,Thunder Pro</v>
          </cell>
          <cell r="L381">
            <v>14029.2</v>
          </cell>
          <cell r="M381" t="str">
            <v>http://rerda.com/img/p/1/2/7/9/1279.jpg,http://rerda.com/img/p/1/2/8/0/1280.jpg,http://rerda.com/img/p/1/2/8/1/1281.jpg,http://rerda.com/img/p/1/2/8/2/1282.jpg</v>
          </cell>
          <cell r="N381">
            <v>37</v>
          </cell>
          <cell r="O381">
            <v>5</v>
          </cell>
          <cell r="P381">
            <v>5</v>
          </cell>
          <cell r="Q381">
            <v>5</v>
          </cell>
          <cell r="R381">
            <v>0.1</v>
          </cell>
          <cell r="S381" t="str">
            <v/>
          </cell>
          <cell r="T381" t="str">
            <v/>
          </cell>
          <cell r="U381" t="str">
            <v/>
          </cell>
          <cell r="V381" t="str">
            <v>Polímero</v>
          </cell>
          <cell r="W381" t="str">
            <v>AH Bersa Thunder Pro</v>
          </cell>
          <cell r="X381" t="str">
            <v/>
          </cell>
          <cell r="Y381" t="str">
            <v/>
          </cell>
          <cell r="Z381" t="str">
            <v/>
          </cell>
          <cell r="AA381" t="str">
            <v/>
          </cell>
          <cell r="AB381" t="str">
            <v/>
          </cell>
          <cell r="AC381" t="str">
            <v/>
          </cell>
          <cell r="AD381" t="str">
            <v/>
          </cell>
          <cell r="AE381" t="str">
            <v/>
          </cell>
          <cell r="AF381" t="str">
            <v/>
          </cell>
          <cell r="AG381" t="str">
            <v/>
          </cell>
          <cell r="AH381" t="str">
            <v/>
          </cell>
          <cell r="AI381" t="str">
            <v/>
          </cell>
          <cell r="AJ381" t="str">
            <v/>
          </cell>
          <cell r="AK381" t="str">
            <v/>
          </cell>
          <cell r="AL381" t="str">
            <v/>
          </cell>
          <cell r="AM381" t="str">
            <v/>
          </cell>
          <cell r="AN381" t="str">
            <v/>
          </cell>
          <cell r="AO381" t="str">
            <v/>
          </cell>
          <cell r="AP381" t="str">
            <v/>
          </cell>
          <cell r="AQ381" t="str">
            <v/>
          </cell>
        </row>
        <row r="382">
          <cell r="A382">
            <v>990</v>
          </cell>
          <cell r="B382">
            <v>8703207</v>
          </cell>
          <cell r="C382" t="str">
            <v>Pistolera Automatic Holster Beretta PX4 Storm</v>
          </cell>
          <cell r="F382" t="str">
            <v>Pistolera AH PX4 con Nivel de seguridad 5, para Beretta PX4 Storm.</v>
          </cell>
          <cell r="G382"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2" t="str">
            <v>Pistolera</v>
          </cell>
          <cell r="K382" t="str">
            <v>Pistolera,Automatic Holster,Nivel 5</v>
          </cell>
          <cell r="L382">
            <v>14029.2</v>
          </cell>
          <cell r="M382" t="str">
            <v>http://rerda.com/img/p/4/8/1/9/4819.jpg,http://rerda.com/img/p/4/8/1/1/4811.jpg,http://rerda.com/img/p/4/8/1/2/4812.jpg,http://rerda.com/img/p/4/8/1/3/4813.jpg,http://rerda.com/img/p/4/8/1/4/4814.jpg,http://rerda.com/img/p/4/8/1/5/4815.jpg,http://rerda.com/img/p/4/8/1/6/4816.jpg,http://rerda.com/img/p/4/8/1/7/4817.jpg,http://rerda.com/img/p/4/8/1/8/4818.jpg</v>
          </cell>
          <cell r="N382">
            <v>3</v>
          </cell>
          <cell r="O382">
            <v>5</v>
          </cell>
          <cell r="P382">
            <v>5</v>
          </cell>
          <cell r="Q382">
            <v>5</v>
          </cell>
          <cell r="R382">
            <v>0.1</v>
          </cell>
          <cell r="S382" t="str">
            <v/>
          </cell>
          <cell r="T382" t="str">
            <v/>
          </cell>
          <cell r="U382" t="str">
            <v/>
          </cell>
          <cell r="V382" t="str">
            <v>Polímero</v>
          </cell>
          <cell r="W382" t="str">
            <v>AH - PX4</v>
          </cell>
          <cell r="X382" t="str">
            <v/>
          </cell>
          <cell r="Y382" t="str">
            <v/>
          </cell>
          <cell r="Z382" t="str">
            <v/>
          </cell>
          <cell r="AA382" t="str">
            <v/>
          </cell>
          <cell r="AB382" t="str">
            <v/>
          </cell>
          <cell r="AC382" t="str">
            <v/>
          </cell>
          <cell r="AD382" t="str">
            <v/>
          </cell>
          <cell r="AE382" t="str">
            <v/>
          </cell>
          <cell r="AF382" t="str">
            <v/>
          </cell>
          <cell r="AG382" t="str">
            <v/>
          </cell>
          <cell r="AH382" t="str">
            <v/>
          </cell>
          <cell r="AI382" t="str">
            <v/>
          </cell>
          <cell r="AJ382" t="str">
            <v/>
          </cell>
          <cell r="AK382" t="str">
            <v/>
          </cell>
          <cell r="AL382" t="str">
            <v/>
          </cell>
          <cell r="AM382" t="str">
            <v/>
          </cell>
          <cell r="AN382" t="str">
            <v/>
          </cell>
          <cell r="AO382" t="str">
            <v/>
          </cell>
          <cell r="AP382" t="str">
            <v/>
          </cell>
          <cell r="AQ382" t="str">
            <v>Beretta PX4 Storm</v>
          </cell>
        </row>
        <row r="383">
          <cell r="A383">
            <v>117</v>
          </cell>
          <cell r="B383">
            <v>8703206</v>
          </cell>
          <cell r="C383" t="str">
            <v>Pistolera Automatic Holster N5 AH GLOCK</v>
          </cell>
          <cell r="F383" t="str">
            <v xml:space="preserve">Anatómica e indeformable. Carga automática al desenfundar con una sola mano. Nivel de seguridad 5. </v>
          </cell>
          <cell r="G383" t="str">
            <v>Imposibilidad de accionar el seguro del arma involuntariamente en el preciso momento de cargar el arma. Sistema eficaz de seguro anti hurto y de caída. Inclinación y altura regulable. Seguro manual para activar el desenfunde normal o el automático.</v>
          </cell>
          <cell r="I383" t="str">
            <v>Pistolera</v>
          </cell>
          <cell r="K383" t="str">
            <v>Pistolera,Automatic Holster,Glock,Nivel 5</v>
          </cell>
          <cell r="L383">
            <v>14029.2</v>
          </cell>
          <cell r="M383" t="str">
            <v>http://rerda.com/img/p/6/1/7/617.jpg,http://rerda.com/img/p/6/1/6/616.jpg,http://rerda.com/img/p/1/2/5/4/1254.jpg,http://rerda.com/img/p/1/2/5/5/1255.jpg,http://rerda.com/img/p/1/2/5/6/1256.jpg,http://rerda.com/img/p/1/2/5/7/1257.jpg</v>
          </cell>
          <cell r="N383">
            <v>21</v>
          </cell>
          <cell r="O383">
            <v>5</v>
          </cell>
          <cell r="P383">
            <v>5</v>
          </cell>
          <cell r="Q383">
            <v>5</v>
          </cell>
          <cell r="R383">
            <v>0.1</v>
          </cell>
          <cell r="S383" t="str">
            <v/>
          </cell>
          <cell r="T383" t="str">
            <v/>
          </cell>
          <cell r="U383" t="str">
            <v/>
          </cell>
          <cell r="V383" t="str">
            <v>Termo Plástico</v>
          </cell>
          <cell r="W383" t="str">
            <v>AH GLOCK</v>
          </cell>
          <cell r="X383" t="str">
            <v/>
          </cell>
          <cell r="Y383" t="str">
            <v/>
          </cell>
          <cell r="Z383" t="str">
            <v/>
          </cell>
          <cell r="AA383" t="str">
            <v/>
          </cell>
          <cell r="AB383" t="str">
            <v/>
          </cell>
          <cell r="AC383" t="str">
            <v/>
          </cell>
          <cell r="AD383" t="str">
            <v/>
          </cell>
          <cell r="AE383" t="str">
            <v/>
          </cell>
          <cell r="AF383" t="str">
            <v/>
          </cell>
          <cell r="AG383" t="str">
            <v/>
          </cell>
          <cell r="AH383" t="str">
            <v/>
          </cell>
          <cell r="AI383" t="str">
            <v/>
          </cell>
          <cell r="AJ383" t="str">
            <v/>
          </cell>
          <cell r="AK383" t="str">
            <v/>
          </cell>
          <cell r="AL383" t="str">
            <v/>
          </cell>
          <cell r="AM383" t="str">
            <v/>
          </cell>
          <cell r="AN383" t="str">
            <v/>
          </cell>
          <cell r="AO383" t="str">
            <v/>
          </cell>
          <cell r="AP383" t="str">
            <v/>
          </cell>
          <cell r="AQ383" t="str">
            <v/>
          </cell>
        </row>
        <row r="384">
          <cell r="A384">
            <v>520</v>
          </cell>
          <cell r="B384">
            <v>8703205</v>
          </cell>
          <cell r="C384" t="str">
            <v>Pistolera Automatic Holster N5 FS92 Bereta 92</v>
          </cell>
          <cell r="F384" t="str">
            <v>Pistolera AH B92 con Nivel de seguridad 5 para Bereta 92.</v>
          </cell>
          <cell r="G384"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4" t="str">
            <v>Pistolera</v>
          </cell>
          <cell r="K384" t="str">
            <v>Pistolera,Automatic Holster,Nivel 5</v>
          </cell>
          <cell r="L384">
            <v>14029.2</v>
          </cell>
          <cell r="M384" t="str">
            <v>http://rerda.com/img/p/2/2/6/5/2265.jpg,http://rerda.com/img/p/2/2/5/6/2256.jpg,http://rerda.com/img/p/2/2/5/7/2257.jpg,http://rerda.com/img/p/2/2/5/8/2258.jpg,http://rerda.com/img/p/2/2/5/9/2259.jpg,http://rerda.com/img/p/2/2/6/0/2260.jpg,http://rerda.com/img/p/2/2/6/1/2261.jpg,http://rerda.com/img/p/2/2/6/2/2262.jpg,http://rerda.com/img/p/2/2/6/4/2264.jpg</v>
          </cell>
          <cell r="N384">
            <v>28</v>
          </cell>
          <cell r="O384">
            <v>5</v>
          </cell>
          <cell r="P384">
            <v>5</v>
          </cell>
          <cell r="Q384">
            <v>5</v>
          </cell>
          <cell r="R384">
            <v>0.1</v>
          </cell>
          <cell r="S384" t="str">
            <v/>
          </cell>
          <cell r="T384" t="str">
            <v/>
          </cell>
          <cell r="U384" t="str">
            <v/>
          </cell>
          <cell r="V384" t="str">
            <v>Polímero</v>
          </cell>
          <cell r="W384" t="str">
            <v>AH - B92</v>
          </cell>
          <cell r="X384" t="str">
            <v/>
          </cell>
          <cell r="Y384" t="str">
            <v/>
          </cell>
          <cell r="Z384" t="str">
            <v/>
          </cell>
          <cell r="AA384" t="str">
            <v/>
          </cell>
          <cell r="AB384" t="str">
            <v/>
          </cell>
          <cell r="AC384" t="str">
            <v/>
          </cell>
          <cell r="AD384" t="str">
            <v/>
          </cell>
          <cell r="AE384" t="str">
            <v/>
          </cell>
          <cell r="AF384" t="str">
            <v/>
          </cell>
          <cell r="AG384" t="str">
            <v/>
          </cell>
          <cell r="AH384" t="str">
            <v/>
          </cell>
          <cell r="AI384" t="str">
            <v/>
          </cell>
          <cell r="AJ384" t="str">
            <v/>
          </cell>
          <cell r="AK384" t="str">
            <v/>
          </cell>
          <cell r="AL384" t="str">
            <v/>
          </cell>
          <cell r="AM384" t="str">
            <v/>
          </cell>
          <cell r="AN384" t="str">
            <v/>
          </cell>
          <cell r="AO384" t="str">
            <v/>
          </cell>
          <cell r="AP384" t="str">
            <v/>
          </cell>
          <cell r="AQ384" t="str">
            <v/>
          </cell>
        </row>
        <row r="385">
          <cell r="A385">
            <v>1148</v>
          </cell>
          <cell r="B385">
            <v>8703656</v>
          </cell>
          <cell r="C385" t="str">
            <v>Pistolera Bersa Thunder Pro Nivel 2</v>
          </cell>
          <cell r="F385" t="str">
            <v>Pistolera Bersa Thunder Pro Nivel 2.  Esta pistolera cuenta con un sistema rotativo que beneficia al efectivo policial en inclinar cómodamente su arma.</v>
          </cell>
          <cell r="G385" t="str">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ell>
          <cell r="I385" t="str">
            <v>Pistolera</v>
          </cell>
          <cell r="K385">
            <v>0</v>
          </cell>
          <cell r="L385">
            <v>1728</v>
          </cell>
          <cell r="M385" t="str">
            <v>http://rerda.com/img/p/6/1/3/3/6133.jpg,http://rerda.com/img/p/6/1/3/4/6134.jpg,http://rerda.com/img/p/6/1/3/5/6135.jpg,http://rerda.com/img/p/6/1/3/6/6136.jpg</v>
          </cell>
          <cell r="N385">
            <v>36</v>
          </cell>
          <cell r="O385">
            <v>5</v>
          </cell>
          <cell r="P385">
            <v>5</v>
          </cell>
          <cell r="Q385">
            <v>5</v>
          </cell>
          <cell r="R385">
            <v>0.1</v>
          </cell>
          <cell r="S385" t="str">
            <v/>
          </cell>
          <cell r="T385" t="str">
            <v/>
          </cell>
          <cell r="U385" t="str">
            <v/>
          </cell>
          <cell r="V385" t="str">
            <v/>
          </cell>
          <cell r="W385" t="str">
            <v/>
          </cell>
          <cell r="X385" t="str">
            <v/>
          </cell>
          <cell r="Y385" t="str">
            <v/>
          </cell>
          <cell r="Z385" t="str">
            <v/>
          </cell>
          <cell r="AA385" t="str">
            <v/>
          </cell>
          <cell r="AB385" t="str">
            <v/>
          </cell>
          <cell r="AC385" t="str">
            <v/>
          </cell>
          <cell r="AD385" t="str">
            <v/>
          </cell>
          <cell r="AE385" t="str">
            <v/>
          </cell>
          <cell r="AF385" t="str">
            <v/>
          </cell>
          <cell r="AG385" t="str">
            <v/>
          </cell>
          <cell r="AH385" t="str">
            <v/>
          </cell>
          <cell r="AI385" t="str">
            <v/>
          </cell>
          <cell r="AJ385" t="str">
            <v/>
          </cell>
          <cell r="AK385" t="str">
            <v/>
          </cell>
          <cell r="AL385" t="str">
            <v/>
          </cell>
          <cell r="AM385" t="str">
            <v/>
          </cell>
          <cell r="AN385" t="str">
            <v/>
          </cell>
          <cell r="AO385" t="str">
            <v/>
          </cell>
          <cell r="AP385" t="str">
            <v/>
          </cell>
          <cell r="AQ385" t="str">
            <v/>
          </cell>
        </row>
        <row r="386">
          <cell r="A386">
            <v>170</v>
          </cell>
          <cell r="B386">
            <v>8703051</v>
          </cell>
          <cell r="C386" t="str">
            <v>Pistolera de Cuero Todo Calibre</v>
          </cell>
          <cell r="F386" t="str">
            <v xml:space="preserve">Pistolera tipo panquequera, regulable, con doble anclaje para cinto. Cuero de tipo suela de 4mm de 1º calidad. Saque rápido. </v>
          </cell>
          <cell r="G386" t="str">
            <v xml:space="preserve">Completamente regulable para cada modelo de arma mediante abrojos en la parte posterior y delantera.  Compatible con:  Bersa Thunder , Browning, Taurus, Beretta, Colt, Glock, Sig Sauer, CZ , Astra, SW etc. </v>
          </cell>
          <cell r="I386" t="str">
            <v>Pistolera</v>
          </cell>
          <cell r="K386" t="str">
            <v>Pistolera,Cuero</v>
          </cell>
          <cell r="L386">
            <v>3726</v>
          </cell>
          <cell r="M386" t="str">
            <v>http://rerda.com/img/p/8/3/8/838.jpg,http://rerda.com/img/p/8/3/9/839.jpg,http://rerda.com/img/p/2/8/1/2/2812.jpg,http://rerda.com/img/p/2/8/1/3/2813.jpg,http://rerda.com/img/p/2/8/1/4/2814.jpg,http://rerda.com/img/p/2/8/1/5/2815.jpg</v>
          </cell>
          <cell r="N386">
            <v>9</v>
          </cell>
          <cell r="O386">
            <v>5</v>
          </cell>
          <cell r="P386">
            <v>5</v>
          </cell>
          <cell r="Q386">
            <v>5</v>
          </cell>
          <cell r="R386">
            <v>0.1</v>
          </cell>
          <cell r="S386" t="str">
            <v/>
          </cell>
          <cell r="T386" t="str">
            <v/>
          </cell>
          <cell r="U386" t="str">
            <v/>
          </cell>
          <cell r="V386" t="str">
            <v>Cuero Termo Modelado</v>
          </cell>
          <cell r="W386" t="str">
            <v>Multicalibre</v>
          </cell>
          <cell r="X386" t="str">
            <v/>
          </cell>
          <cell r="Y386" t="str">
            <v/>
          </cell>
          <cell r="Z386" t="str">
            <v/>
          </cell>
          <cell r="AA386" t="str">
            <v/>
          </cell>
          <cell r="AB386" t="str">
            <v/>
          </cell>
          <cell r="AC386" t="str">
            <v/>
          </cell>
          <cell r="AD386" t="str">
            <v/>
          </cell>
          <cell r="AE386" t="str">
            <v/>
          </cell>
          <cell r="AF386" t="str">
            <v/>
          </cell>
          <cell r="AG386" t="str">
            <v/>
          </cell>
          <cell r="AH386" t="str">
            <v>13 x 8.6 cm</v>
          </cell>
          <cell r="AI386" t="str">
            <v/>
          </cell>
          <cell r="AJ386" t="str">
            <v/>
          </cell>
          <cell r="AK386" t="str">
            <v/>
          </cell>
          <cell r="AL386" t="str">
            <v/>
          </cell>
          <cell r="AM386" t="str">
            <v/>
          </cell>
          <cell r="AN386" t="str">
            <v/>
          </cell>
          <cell r="AO386" t="str">
            <v/>
          </cell>
          <cell r="AP386" t="str">
            <v/>
          </cell>
          <cell r="AQ386" t="str">
            <v/>
          </cell>
        </row>
        <row r="387">
          <cell r="A387">
            <v>255</v>
          </cell>
          <cell r="B387">
            <v>8703811</v>
          </cell>
          <cell r="C387" t="str">
            <v>Pistolera Doble Seguro con Porta Cargador Poliamida</v>
          </cell>
          <cell r="F387" t="str">
            <v>Incluye porta cargador. Doble seguro con cintas y pasacinto regulables con abrojo (velcro).</v>
          </cell>
          <cell r="G387">
            <v>0</v>
          </cell>
          <cell r="I387" t="str">
            <v>Pistolera</v>
          </cell>
          <cell r="K387" t="str">
            <v>Pistolera,Poliamida,Porta Cargador,Doble Seguro</v>
          </cell>
          <cell r="L387">
            <v>1296</v>
          </cell>
          <cell r="M387" t="str">
            <v>http://rerda.com/img/p/1/1/0/0/1100.jpg,http://rerda.com/img/p/1/1/0/1/1101.jpg,http://rerda.com/img/p/1/1/0/2/1102.jpg</v>
          </cell>
          <cell r="N387">
            <v>13</v>
          </cell>
          <cell r="O387">
            <v>5</v>
          </cell>
          <cell r="P387">
            <v>5</v>
          </cell>
          <cell r="Q387">
            <v>5</v>
          </cell>
          <cell r="R387">
            <v>0.1</v>
          </cell>
          <cell r="S387" t="str">
            <v/>
          </cell>
          <cell r="T387" t="str">
            <v>Pistolera con Porta Cargador</v>
          </cell>
          <cell r="U387" t="str">
            <v/>
          </cell>
          <cell r="V387" t="str">
            <v>Poliamida</v>
          </cell>
          <cell r="W387" t="str">
            <v>Doble Seguro</v>
          </cell>
          <cell r="X387">
            <v>17.5</v>
          </cell>
          <cell r="Y387" t="str">
            <v>13.5 cm</v>
          </cell>
          <cell r="Z387" t="str">
            <v/>
          </cell>
          <cell r="AA387" t="str">
            <v/>
          </cell>
          <cell r="AB387" t="str">
            <v/>
          </cell>
          <cell r="AC387" t="str">
            <v/>
          </cell>
          <cell r="AD387" t="str">
            <v/>
          </cell>
          <cell r="AE387" t="str">
            <v/>
          </cell>
          <cell r="AF387" t="str">
            <v/>
          </cell>
          <cell r="AG387" t="str">
            <v/>
          </cell>
          <cell r="AH387" t="str">
            <v/>
          </cell>
          <cell r="AI387" t="str">
            <v/>
          </cell>
          <cell r="AJ387" t="str">
            <v/>
          </cell>
          <cell r="AK387" t="str">
            <v/>
          </cell>
          <cell r="AL387" t="str">
            <v/>
          </cell>
          <cell r="AM387" t="str">
            <v/>
          </cell>
          <cell r="AN387" t="str">
            <v/>
          </cell>
          <cell r="AO387" t="str">
            <v/>
          </cell>
          <cell r="AP387" t="str">
            <v/>
          </cell>
          <cell r="AQ387" t="str">
            <v/>
          </cell>
        </row>
        <row r="388">
          <cell r="A388">
            <v>588</v>
          </cell>
          <cell r="B388">
            <v>8703157</v>
          </cell>
          <cell r="C388" t="str">
            <v>Pistolera Fobus Taurus PT 24-7 G1</v>
          </cell>
          <cell r="F388" t="str">
            <v xml:space="preserve">Mecanismo de la funda. Sistema de bloqueo en el área del guardamonte. Disponible para mano izquierda. </v>
          </cell>
          <cell r="G388" t="str">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ell>
          <cell r="I388" t="str">
            <v>Pistolera</v>
          </cell>
          <cell r="K388" t="str">
            <v>Pistolera,Fobus,Taurus</v>
          </cell>
          <cell r="L388">
            <v>4907.8999999999996</v>
          </cell>
          <cell r="M388" t="str">
            <v>http://rerda.com/img/p/2/6/5/3/2653.jpg,http://rerda.com/img/p/2/6/5/4/2654.jpg,http://rerda.com/img/p/2/6/5/5/2655.jpg,http://rerda.com/img/p/2/6/5/6/2656.jpg,http://rerda.com/img/p/2/6/5/7/2657.jpg,http://rerda.com/img/p/2/6/5/8/2658.jpg</v>
          </cell>
          <cell r="N388">
            <v>6</v>
          </cell>
          <cell r="O388">
            <v>5</v>
          </cell>
          <cell r="P388">
            <v>5</v>
          </cell>
          <cell r="Q388">
            <v>5</v>
          </cell>
          <cell r="R388">
            <v>0.1</v>
          </cell>
          <cell r="S388" t="str">
            <v/>
          </cell>
          <cell r="T388" t="str">
            <v/>
          </cell>
          <cell r="U388" t="str">
            <v/>
          </cell>
          <cell r="V388" t="str">
            <v>Polímero moldeado por inyección</v>
          </cell>
          <cell r="W388" t="str">
            <v>Tach</v>
          </cell>
          <cell r="X388" t="str">
            <v/>
          </cell>
          <cell r="Y388" t="str">
            <v/>
          </cell>
          <cell r="Z388" t="str">
            <v/>
          </cell>
          <cell r="AA388" t="str">
            <v/>
          </cell>
          <cell r="AB388" t="str">
            <v/>
          </cell>
          <cell r="AC388" t="str">
            <v/>
          </cell>
          <cell r="AD388" t="str">
            <v/>
          </cell>
          <cell r="AE388" t="str">
            <v/>
          </cell>
          <cell r="AF388" t="str">
            <v/>
          </cell>
          <cell r="AG388" t="str">
            <v/>
          </cell>
          <cell r="AH388" t="str">
            <v/>
          </cell>
          <cell r="AI388" t="str">
            <v/>
          </cell>
          <cell r="AJ388" t="str">
            <v/>
          </cell>
          <cell r="AK388" t="str">
            <v/>
          </cell>
          <cell r="AL388" t="str">
            <v/>
          </cell>
          <cell r="AM388" t="str">
            <v/>
          </cell>
          <cell r="AN388" t="str">
            <v/>
          </cell>
          <cell r="AO388" t="str">
            <v/>
          </cell>
          <cell r="AP388" t="str">
            <v/>
          </cell>
          <cell r="AQ388" t="str">
            <v/>
          </cell>
        </row>
        <row r="389">
          <cell r="A389">
            <v>253</v>
          </cell>
          <cell r="B389">
            <v>8703702</v>
          </cell>
          <cell r="C389" t="str">
            <v>Pistolera Guerrillera Universal Poliamida</v>
          </cell>
          <cell r="F389" t="str">
            <v>Pistolera ideal para todo tipo de calibre y marca. Es simple, básica y cómoda. Las pistolas de caño largo pueden ser enfundadas perfectamente.</v>
          </cell>
          <cell r="G389" t="str">
            <v>Un seguro regulable con abrojo. Pasacinto en la misma estructura y fijo. Denominación: Pistolera Guerrillera. Material: Poliamida. Modelo: Universal. Altura: 18,5 cm. Ancho: 8,5 cm.</v>
          </cell>
          <cell r="I389" t="str">
            <v>Pistolera</v>
          </cell>
          <cell r="K389" t="str">
            <v>Pistolera,Poliamida</v>
          </cell>
          <cell r="L389">
            <v>864</v>
          </cell>
          <cell r="M389" t="str">
            <v>http://rerda.com/img/p/1/0/9/4/1094.jpg,http://rerda.com/img/p/1/0/9/3/1093.jpg</v>
          </cell>
          <cell r="N389">
            <v>2</v>
          </cell>
          <cell r="O389">
            <v>5</v>
          </cell>
          <cell r="P389">
            <v>5</v>
          </cell>
          <cell r="Q389">
            <v>5</v>
          </cell>
          <cell r="R389">
            <v>0.1</v>
          </cell>
          <cell r="S389" t="str">
            <v/>
          </cell>
          <cell r="T389" t="str">
            <v>Pistolera Guerrillera</v>
          </cell>
          <cell r="U389" t="str">
            <v/>
          </cell>
          <cell r="V389" t="str">
            <v>Poliamida</v>
          </cell>
          <cell r="W389" t="str">
            <v>Universal</v>
          </cell>
          <cell r="X389" t="str">
            <v>18.5 cm</v>
          </cell>
          <cell r="Y389" t="str">
            <v>8.5 cm</v>
          </cell>
          <cell r="Z389" t="str">
            <v/>
          </cell>
          <cell r="AA389" t="str">
            <v/>
          </cell>
          <cell r="AB389" t="str">
            <v/>
          </cell>
          <cell r="AC389" t="str">
            <v/>
          </cell>
          <cell r="AD389" t="str">
            <v/>
          </cell>
          <cell r="AE389" t="str">
            <v/>
          </cell>
          <cell r="AF389" t="str">
            <v/>
          </cell>
          <cell r="AG389" t="str">
            <v/>
          </cell>
          <cell r="AH389" t="str">
            <v/>
          </cell>
          <cell r="AI389" t="str">
            <v/>
          </cell>
          <cell r="AJ389" t="str">
            <v/>
          </cell>
          <cell r="AK389" t="str">
            <v/>
          </cell>
          <cell r="AL389" t="str">
            <v/>
          </cell>
          <cell r="AM389" t="str">
            <v/>
          </cell>
          <cell r="AN389" t="str">
            <v/>
          </cell>
          <cell r="AO389" t="str">
            <v/>
          </cell>
          <cell r="AP389" t="str">
            <v/>
          </cell>
          <cell r="AQ389" t="str">
            <v/>
          </cell>
        </row>
        <row r="390">
          <cell r="A390">
            <v>908</v>
          </cell>
          <cell r="B390">
            <v>8703240</v>
          </cell>
          <cell r="C390" t="str">
            <v>Pistolera Houston Taurus PT92/B92/96 Nivel 2</v>
          </cell>
          <cell r="F390" t="str">
            <v xml:space="preserve">Pistolera Houston modelo Cytac, con nivel de seguridad 2, compatible para armas Taurus modelos PT92, B92 y 96. </v>
          </cell>
          <cell r="G390" t="str">
            <v xml:space="preserve">Platforma regulable con tuerca y llave allen. Compuesta de un polímero resitente y botón de seguridad. Soporta un cinturón de hasta 6cm de ancho. Aleta a modo de traba lograr una mejor seguridad al cinturón. </v>
          </cell>
          <cell r="I390" t="str">
            <v>Pistolera</v>
          </cell>
          <cell r="K390">
            <v>0</v>
          </cell>
          <cell r="L390">
            <v>3132</v>
          </cell>
          <cell r="M390" t="str">
            <v>http://rerda.com/img/p/4/2/9/5/4295.jpg,http://rerda.com/img/p/4/2/9/7/4297.jpg,http://rerda.com/img/p/4/2/9/6/4296.jpg,http://rerda.com/img/p/4/2/9/8/4298.jpg</v>
          </cell>
          <cell r="N390">
            <v>10</v>
          </cell>
          <cell r="O390">
            <v>5</v>
          </cell>
          <cell r="P390">
            <v>5</v>
          </cell>
          <cell r="Q390">
            <v>5</v>
          </cell>
          <cell r="R390">
            <v>0.1</v>
          </cell>
          <cell r="S390" t="str">
            <v/>
          </cell>
          <cell r="T390" t="str">
            <v/>
          </cell>
          <cell r="U390" t="str">
            <v/>
          </cell>
          <cell r="V390" t="str">
            <v>Polímero Resistente</v>
          </cell>
          <cell r="W390" t="str">
            <v>Cytac Houston N240.</v>
          </cell>
          <cell r="X390" t="str">
            <v/>
          </cell>
          <cell r="Y390" t="str">
            <v/>
          </cell>
          <cell r="Z390" t="str">
            <v/>
          </cell>
          <cell r="AA390" t="str">
            <v/>
          </cell>
          <cell r="AB390" t="str">
            <v/>
          </cell>
          <cell r="AC390" t="str">
            <v/>
          </cell>
          <cell r="AD390" t="str">
            <v/>
          </cell>
          <cell r="AE390" t="str">
            <v/>
          </cell>
          <cell r="AF390" t="str">
            <v/>
          </cell>
          <cell r="AG390" t="str">
            <v>138 x 50 x 90 mm</v>
          </cell>
          <cell r="AH390" t="str">
            <v/>
          </cell>
          <cell r="AI390" t="str">
            <v/>
          </cell>
          <cell r="AJ390" t="str">
            <v/>
          </cell>
          <cell r="AK390" t="str">
            <v/>
          </cell>
          <cell r="AL390" t="str">
            <v/>
          </cell>
          <cell r="AM390" t="str">
            <v/>
          </cell>
          <cell r="AN390" t="str">
            <v/>
          </cell>
          <cell r="AO390" t="str">
            <v/>
          </cell>
          <cell r="AP390" t="str">
            <v/>
          </cell>
          <cell r="AQ390" t="str">
            <v>Taurus PT92. B92 y 96</v>
          </cell>
        </row>
        <row r="391">
          <cell r="A391">
            <v>66</v>
          </cell>
          <cell r="B391">
            <v>8703500</v>
          </cell>
          <cell r="C391" t="str">
            <v>Pistolera Mini Astra Guerrillera de Poliamida</v>
          </cell>
          <cell r="F391" t="str">
            <v xml:space="preserve">Con pasacinto. Un seguro de abrojo regulable. </v>
          </cell>
          <cell r="G391">
            <v>0</v>
          </cell>
          <cell r="I391" t="str">
            <v>Pistolera</v>
          </cell>
          <cell r="K391" t="str">
            <v>Pistolera,Poliamida</v>
          </cell>
          <cell r="L391">
            <v>864</v>
          </cell>
          <cell r="M391" t="str">
            <v>http://rerda.com/img/p/1/0/9/5/1095.jpg,http://rerda.com/img/p/1/0/9/6/1096.jpg</v>
          </cell>
          <cell r="N391">
            <v>47</v>
          </cell>
          <cell r="O391">
            <v>5</v>
          </cell>
          <cell r="P391">
            <v>5</v>
          </cell>
          <cell r="Q391">
            <v>5</v>
          </cell>
          <cell r="R391">
            <v>0.1</v>
          </cell>
          <cell r="S391" t="str">
            <v/>
          </cell>
          <cell r="T391" t="str">
            <v>Pistolera</v>
          </cell>
          <cell r="U391" t="str">
            <v/>
          </cell>
          <cell r="V391" t="str">
            <v>Poliamida</v>
          </cell>
          <cell r="W391" t="str">
            <v/>
          </cell>
          <cell r="X391" t="str">
            <v>14 cm</v>
          </cell>
          <cell r="Y391" t="str">
            <v>7.5 cm</v>
          </cell>
          <cell r="Z391" t="str">
            <v/>
          </cell>
          <cell r="AA391" t="str">
            <v/>
          </cell>
          <cell r="AB391" t="str">
            <v/>
          </cell>
          <cell r="AC391" t="str">
            <v/>
          </cell>
          <cell r="AD391" t="str">
            <v/>
          </cell>
          <cell r="AE391" t="str">
            <v/>
          </cell>
          <cell r="AF391" t="str">
            <v/>
          </cell>
          <cell r="AG391" t="str">
            <v/>
          </cell>
          <cell r="AH391" t="str">
            <v/>
          </cell>
          <cell r="AI391" t="str">
            <v/>
          </cell>
          <cell r="AJ391" t="str">
            <v/>
          </cell>
          <cell r="AK391" t="str">
            <v/>
          </cell>
          <cell r="AL391" t="str">
            <v/>
          </cell>
          <cell r="AM391" t="str">
            <v/>
          </cell>
          <cell r="AN391" t="str">
            <v/>
          </cell>
          <cell r="AO391" t="str">
            <v/>
          </cell>
          <cell r="AP391" t="str">
            <v/>
          </cell>
          <cell r="AQ391" t="str">
            <v/>
          </cell>
        </row>
        <row r="392">
          <cell r="A392">
            <v>1052</v>
          </cell>
          <cell r="B392">
            <v>8703900</v>
          </cell>
          <cell r="C392" t="str">
            <v>Pistolera Minicompac Universal Diestra y Zurda</v>
          </cell>
          <cell r="F392" t="str">
            <v>Pistolera de tipo universal, de saque rápido que puede utilizarse como diestro o zurdo.</v>
          </cell>
          <cell r="G392" t="str">
            <v xml:space="preserve">Confeccionada en poliamida/cordura. Pasacinto en ambos laterales, permitiendo modo diestro o zurdo. Cinta con abrojo y botón, totalmente regulable. Sirve para todos los calibres. Costuras ribeteadas y reforzadas. </v>
          </cell>
          <cell r="I392" t="str">
            <v>Pistolera</v>
          </cell>
          <cell r="K392">
            <v>0</v>
          </cell>
          <cell r="L392">
            <v>972</v>
          </cell>
          <cell r="M392" t="str">
            <v>http://rerda.com/img/p/5/1/5/0/5150.jpg,http://rerda.com/img/p/5/1/4/8/5148.jpg,http://rerda.com/img/p/5/1/4/9/5149.jpg</v>
          </cell>
          <cell r="N392">
            <v>47</v>
          </cell>
          <cell r="O392">
            <v>5</v>
          </cell>
          <cell r="P392">
            <v>5</v>
          </cell>
          <cell r="Q392">
            <v>5</v>
          </cell>
          <cell r="R392">
            <v>0.1</v>
          </cell>
          <cell r="S392" t="str">
            <v/>
          </cell>
          <cell r="T392" t="str">
            <v/>
          </cell>
          <cell r="U392" t="str">
            <v/>
          </cell>
          <cell r="V392" t="str">
            <v>Poliamida</v>
          </cell>
          <cell r="W392" t="str">
            <v/>
          </cell>
          <cell r="X392" t="str">
            <v/>
          </cell>
          <cell r="Y392" t="str">
            <v/>
          </cell>
          <cell r="Z392" t="str">
            <v/>
          </cell>
          <cell r="AA392" t="str">
            <v/>
          </cell>
          <cell r="AB392" t="str">
            <v/>
          </cell>
          <cell r="AC392" t="str">
            <v/>
          </cell>
          <cell r="AD392" t="str">
            <v/>
          </cell>
          <cell r="AE392" t="str">
            <v/>
          </cell>
          <cell r="AF392" t="str">
            <v/>
          </cell>
          <cell r="AG392" t="str">
            <v>13 x  10.5 x 4 cm</v>
          </cell>
          <cell r="AH392" t="str">
            <v>13 x 8 x 2.5 cm</v>
          </cell>
          <cell r="AI392" t="str">
            <v/>
          </cell>
          <cell r="AJ392" t="str">
            <v/>
          </cell>
          <cell r="AK392" t="str">
            <v/>
          </cell>
          <cell r="AL392" t="str">
            <v/>
          </cell>
          <cell r="AM392" t="str">
            <v/>
          </cell>
          <cell r="AN392" t="str">
            <v/>
          </cell>
          <cell r="AO392" t="str">
            <v/>
          </cell>
          <cell r="AP392" t="str">
            <v>Diestro y Zurdo</v>
          </cell>
          <cell r="AQ392" t="str">
            <v>Todo calilbre</v>
          </cell>
        </row>
        <row r="393">
          <cell r="A393">
            <v>257</v>
          </cell>
          <cell r="B393">
            <v>8707113</v>
          </cell>
          <cell r="C393" t="str">
            <v>Pistolera Molle</v>
          </cell>
          <cell r="F393" t="str">
            <v>Pistolera Termoformada con sistema Molle.</v>
          </cell>
          <cell r="G393" t="str">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ell>
          <cell r="I393" t="str">
            <v>Pistolera</v>
          </cell>
          <cell r="K393" t="str">
            <v>Pistolera,Poliamida,Molle</v>
          </cell>
          <cell r="L393">
            <v>1069.2</v>
          </cell>
          <cell r="M393" t="str">
            <v>http://rerda.com/img/p/5/0/6/8/5068.jpg,http://rerda.com/img/p/5/0/6/9/5069.jpg,http://rerda.com/img/p/5/0/7/0/5070.jpg</v>
          </cell>
          <cell r="N393">
            <v>12</v>
          </cell>
          <cell r="O393">
            <v>5</v>
          </cell>
          <cell r="P393">
            <v>5</v>
          </cell>
          <cell r="Q393">
            <v>5</v>
          </cell>
          <cell r="R393">
            <v>0.1</v>
          </cell>
          <cell r="S393" t="str">
            <v/>
          </cell>
          <cell r="T393" t="str">
            <v/>
          </cell>
          <cell r="U393" t="str">
            <v/>
          </cell>
          <cell r="V393" t="str">
            <v>Poliamida</v>
          </cell>
          <cell r="W393" t="str">
            <v/>
          </cell>
          <cell r="X393" t="str">
            <v/>
          </cell>
          <cell r="Y393" t="str">
            <v/>
          </cell>
          <cell r="Z393" t="str">
            <v/>
          </cell>
          <cell r="AA393" t="str">
            <v/>
          </cell>
          <cell r="AB393" t="str">
            <v/>
          </cell>
          <cell r="AC393" t="str">
            <v/>
          </cell>
          <cell r="AD393" t="str">
            <v/>
          </cell>
          <cell r="AE393" t="str">
            <v/>
          </cell>
          <cell r="AF393" t="str">
            <v/>
          </cell>
          <cell r="AG393" t="str">
            <v/>
          </cell>
          <cell r="AH393" t="str">
            <v/>
          </cell>
          <cell r="AI393" t="str">
            <v/>
          </cell>
          <cell r="AJ393" t="str">
            <v/>
          </cell>
          <cell r="AK393" t="str">
            <v/>
          </cell>
          <cell r="AL393" t="str">
            <v/>
          </cell>
          <cell r="AM393" t="str">
            <v/>
          </cell>
          <cell r="AN393" t="str">
            <v/>
          </cell>
          <cell r="AO393" t="str">
            <v/>
          </cell>
          <cell r="AP393" t="str">
            <v/>
          </cell>
          <cell r="AQ393" t="str">
            <v/>
          </cell>
        </row>
        <row r="394">
          <cell r="A394">
            <v>1153</v>
          </cell>
          <cell r="B394">
            <v>8703667</v>
          </cell>
          <cell r="C394" t="str">
            <v>Pistolera Nivel 2 Ajustable Bersa 92gb</v>
          </cell>
          <cell r="F394" t="str">
            <v>Esta pistolera cuenta con un sistema regulable que beneficia al efectivo policial en ubicar cómodamente su arma.</v>
          </cell>
          <cell r="G394" t="str">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ell>
          <cell r="I394" t="str">
            <v>Pistolera</v>
          </cell>
          <cell r="K394" t="str">
            <v>Nivel 2</v>
          </cell>
          <cell r="L394">
            <v>3348</v>
          </cell>
          <cell r="M394" t="str">
            <v>http://rerda.com/img/p/6/1/5/3/6153.jpg,http://rerda.com/img/p/6/1/5/4/6154.jpg,http://rerda.com/img/p/6/1/5/5/6155.jpg,http://rerda.com/img/p/6/1/5/6/6156.jpg</v>
          </cell>
          <cell r="N394">
            <v>32</v>
          </cell>
          <cell r="O394">
            <v>5</v>
          </cell>
          <cell r="P394">
            <v>5</v>
          </cell>
          <cell r="Q394">
            <v>5</v>
          </cell>
          <cell r="R394">
            <v>0.1</v>
          </cell>
          <cell r="S394" t="str">
            <v/>
          </cell>
          <cell r="T394" t="str">
            <v/>
          </cell>
          <cell r="U394" t="str">
            <v/>
          </cell>
          <cell r="V394" t="str">
            <v/>
          </cell>
          <cell r="W394" t="str">
            <v/>
          </cell>
          <cell r="X394" t="str">
            <v/>
          </cell>
          <cell r="Y394" t="str">
            <v/>
          </cell>
          <cell r="Z394" t="str">
            <v/>
          </cell>
          <cell r="AA394" t="str">
            <v/>
          </cell>
          <cell r="AB394" t="str">
            <v/>
          </cell>
          <cell r="AC394" t="str">
            <v/>
          </cell>
          <cell r="AD394" t="str">
            <v/>
          </cell>
          <cell r="AE394" t="str">
            <v/>
          </cell>
          <cell r="AF394" t="str">
            <v/>
          </cell>
          <cell r="AG394" t="str">
            <v/>
          </cell>
          <cell r="AH394" t="str">
            <v/>
          </cell>
          <cell r="AI394" t="str">
            <v/>
          </cell>
          <cell r="AJ394" t="str">
            <v/>
          </cell>
          <cell r="AK394" t="str">
            <v/>
          </cell>
          <cell r="AL394" t="str">
            <v/>
          </cell>
          <cell r="AM394" t="str">
            <v/>
          </cell>
          <cell r="AN394" t="str">
            <v/>
          </cell>
          <cell r="AO394" t="str">
            <v/>
          </cell>
          <cell r="AP394" t="str">
            <v/>
          </cell>
          <cell r="AQ394" t="str">
            <v/>
          </cell>
        </row>
        <row r="395">
          <cell r="A395">
            <v>1149</v>
          </cell>
          <cell r="B395">
            <v>8703658</v>
          </cell>
          <cell r="C395" t="str">
            <v>Pistolera Nivel 2 Bersa Thunder Pro</v>
          </cell>
          <cell r="F395" t="str">
            <v>Pistolera Nivel 2 Bersa Thunder Pro.  Esta pistolera cuenta con un sistema rotativo que beneficia al efectivo policial en inclinar cómodamente su arma.</v>
          </cell>
          <cell r="G395" t="str">
            <v>Código: 8703658.  Cuenta con: Un botón de liberación.  Nivel de seguridad 2.  Botón para asegurar la pistolera al cinturón.  Un guía regulable con tornillo, para el cinturón.  Compuesto en polímero de alta calidad.  Alto: 14 cm.  Ancho: 9 cm.  Espesor: 7 cm.</v>
          </cell>
          <cell r="I395" t="str">
            <v>Pistolera</v>
          </cell>
          <cell r="K395" t="str">
            <v>Nivel 2</v>
          </cell>
          <cell r="L395">
            <v>3132</v>
          </cell>
          <cell r="M395" t="str">
            <v>http://rerda.com/img/p/6/1/3/7/6137.jpg,http://rerda.com/img/p/6/1/3/8/6138.jpg,http://rerda.com/img/p/6/1/3/9/6139.jpg,http://rerda.com/img/p/6/1/4/0/6140.jpg</v>
          </cell>
          <cell r="N395">
            <v>58</v>
          </cell>
          <cell r="O395">
            <v>5</v>
          </cell>
          <cell r="P395">
            <v>5</v>
          </cell>
          <cell r="Q395">
            <v>5</v>
          </cell>
          <cell r="R395">
            <v>0.1</v>
          </cell>
          <cell r="S395" t="str">
            <v/>
          </cell>
          <cell r="T395" t="str">
            <v/>
          </cell>
          <cell r="U395" t="str">
            <v/>
          </cell>
          <cell r="V395" t="str">
            <v/>
          </cell>
          <cell r="W395" t="str">
            <v/>
          </cell>
          <cell r="X395" t="str">
            <v/>
          </cell>
          <cell r="Y395" t="str">
            <v/>
          </cell>
          <cell r="Z395" t="str">
            <v/>
          </cell>
          <cell r="AA395" t="str">
            <v/>
          </cell>
          <cell r="AB395" t="str">
            <v/>
          </cell>
          <cell r="AC395" t="str">
            <v/>
          </cell>
          <cell r="AD395" t="str">
            <v/>
          </cell>
          <cell r="AE395" t="str">
            <v/>
          </cell>
          <cell r="AF395" t="str">
            <v/>
          </cell>
          <cell r="AG395" t="str">
            <v/>
          </cell>
          <cell r="AH395" t="str">
            <v/>
          </cell>
          <cell r="AI395" t="str">
            <v/>
          </cell>
          <cell r="AJ395" t="str">
            <v/>
          </cell>
          <cell r="AK395" t="str">
            <v/>
          </cell>
          <cell r="AL395" t="str">
            <v/>
          </cell>
          <cell r="AM395" t="str">
            <v/>
          </cell>
          <cell r="AN395" t="str">
            <v/>
          </cell>
          <cell r="AO395" t="str">
            <v/>
          </cell>
          <cell r="AP395" t="str">
            <v/>
          </cell>
          <cell r="AQ395" t="str">
            <v/>
          </cell>
        </row>
        <row r="396">
          <cell r="A396">
            <v>1151</v>
          </cell>
          <cell r="B396">
            <v>8703662</v>
          </cell>
          <cell r="C396" t="str">
            <v>Pistolera Nivel 2 Bersa Thunder Y Bersa Thunder Pro</v>
          </cell>
          <cell r="F396" t="str">
            <v>Esta pistolera es especial para la Bersa, Bersa Thunder y Bersa Thunder Pro.</v>
          </cell>
          <cell r="G396" t="str">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ell>
          <cell r="I396" t="str">
            <v>Pistolera</v>
          </cell>
          <cell r="K396" t="str">
            <v>Nivel 2</v>
          </cell>
          <cell r="L396">
            <v>1620</v>
          </cell>
          <cell r="M396" t="str">
            <v>http://rerda.com/img/p/6/1/4/5/6145.jpg,http://rerda.com/img/p/6/1/4/6/6146.jpg,http://rerda.com/img/p/6/1/4/7/6147.jpg,http://rerda.com/img/p/6/1/4/8/6148.jpg,http://rerda.com/img/p/6/1/4/9/6149.jpg</v>
          </cell>
          <cell r="N396">
            <v>65</v>
          </cell>
          <cell r="O396">
            <v>5</v>
          </cell>
          <cell r="P396">
            <v>5</v>
          </cell>
          <cell r="Q396">
            <v>5</v>
          </cell>
          <cell r="R396">
            <v>0.1</v>
          </cell>
          <cell r="S396" t="str">
            <v/>
          </cell>
          <cell r="T396" t="str">
            <v/>
          </cell>
          <cell r="U396" t="str">
            <v/>
          </cell>
          <cell r="V396" t="str">
            <v/>
          </cell>
          <cell r="W396" t="str">
            <v/>
          </cell>
          <cell r="X396" t="str">
            <v/>
          </cell>
          <cell r="Y396" t="str">
            <v/>
          </cell>
          <cell r="Z396" t="str">
            <v/>
          </cell>
          <cell r="AA396" t="str">
            <v/>
          </cell>
          <cell r="AB396" t="str">
            <v/>
          </cell>
          <cell r="AC396" t="str">
            <v/>
          </cell>
          <cell r="AD396" t="str">
            <v/>
          </cell>
          <cell r="AE396" t="str">
            <v/>
          </cell>
          <cell r="AF396" t="str">
            <v/>
          </cell>
          <cell r="AG396" t="str">
            <v/>
          </cell>
          <cell r="AH396" t="str">
            <v/>
          </cell>
          <cell r="AI396" t="str">
            <v/>
          </cell>
          <cell r="AJ396" t="str">
            <v/>
          </cell>
          <cell r="AK396" t="str">
            <v/>
          </cell>
          <cell r="AL396" t="str">
            <v/>
          </cell>
          <cell r="AM396" t="str">
            <v/>
          </cell>
          <cell r="AN396" t="str">
            <v/>
          </cell>
          <cell r="AO396" t="str">
            <v/>
          </cell>
          <cell r="AP396" t="str">
            <v/>
          </cell>
          <cell r="AQ396" t="str">
            <v/>
          </cell>
        </row>
        <row r="397">
          <cell r="A397">
            <v>935</v>
          </cell>
          <cell r="B397">
            <v>8703241</v>
          </cell>
          <cell r="C397" t="str">
            <v>Pistolera Nivel 2 Bersa Thunder/Pro H.N2-41</v>
          </cell>
          <cell r="F397" t="str">
            <v>Pistolera zurda de polímero de alta calidad para Bersa Thunder Pro. Sin riel. Soporte para cinturón de hasta 5 cm de ancho.</v>
          </cell>
          <cell r="G397" t="str">
            <v xml:space="preserve"> Nivel de seguridad 2. Compatible con Bersa Thunder común. Traba para accionar con el dedo índice. Llave alen para cambiar la rotación de la pistolera con respecto al soporte.</v>
          </cell>
          <cell r="I397" t="str">
            <v>Pistolera</v>
          </cell>
          <cell r="K397" t="str">
            <v>Pistolera,Nivel 2,Polímero,Bersa Thunder Pro</v>
          </cell>
          <cell r="L397">
            <v>3132</v>
          </cell>
          <cell r="M397" t="str">
            <v>http://rerda.com/img/p/4/4/2/5/4425.jpg</v>
          </cell>
          <cell r="N397">
            <v>11</v>
          </cell>
          <cell r="O397">
            <v>5</v>
          </cell>
          <cell r="P397">
            <v>5</v>
          </cell>
          <cell r="Q397">
            <v>5</v>
          </cell>
          <cell r="R397">
            <v>0.1</v>
          </cell>
          <cell r="S397" t="str">
            <v/>
          </cell>
          <cell r="T397" t="str">
            <v/>
          </cell>
          <cell r="U397" t="str">
            <v/>
          </cell>
          <cell r="V397" t="str">
            <v/>
          </cell>
          <cell r="W397" t="str">
            <v/>
          </cell>
          <cell r="X397" t="str">
            <v/>
          </cell>
          <cell r="Y397" t="str">
            <v/>
          </cell>
          <cell r="Z397" t="str">
            <v/>
          </cell>
          <cell r="AA397" t="str">
            <v/>
          </cell>
          <cell r="AB397" t="str">
            <v/>
          </cell>
          <cell r="AC397" t="str">
            <v/>
          </cell>
          <cell r="AD397" t="str">
            <v/>
          </cell>
          <cell r="AE397" t="str">
            <v/>
          </cell>
          <cell r="AF397" t="str">
            <v/>
          </cell>
          <cell r="AG397" t="str">
            <v/>
          </cell>
          <cell r="AH397" t="str">
            <v/>
          </cell>
          <cell r="AI397" t="str">
            <v/>
          </cell>
          <cell r="AJ397" t="str">
            <v/>
          </cell>
          <cell r="AK397" t="str">
            <v/>
          </cell>
          <cell r="AL397" t="str">
            <v/>
          </cell>
          <cell r="AM397" t="str">
            <v/>
          </cell>
          <cell r="AN397" t="str">
            <v/>
          </cell>
          <cell r="AO397" t="str">
            <v/>
          </cell>
          <cell r="AP397" t="str">
            <v/>
          </cell>
          <cell r="AQ397" t="str">
            <v/>
          </cell>
        </row>
        <row r="398">
          <cell r="A398">
            <v>307</v>
          </cell>
          <cell r="B398">
            <v>8703960</v>
          </cell>
          <cell r="C398" t="str">
            <v>Pistolera Nivel 2 Bersa TPR9</v>
          </cell>
          <cell r="F398" t="str">
            <v xml:space="preserve">Funda pistolera táctica rotativa 230º. Fabricada completamente en polímero. Botón de seguridad. Para modelos de Bersa TPR9. </v>
          </cell>
          <cell r="G398" t="str">
            <v xml:space="preserve">Inlcuye llave Allen para ajustar y regular la funda. Al introducir el arma en la funda, ésta queda trabada. Puede desenfundar rápidamente  con sólo presionar el botón. Base rotativa para cinturón de hasta 5cm de ancho. </v>
          </cell>
          <cell r="I398" t="str">
            <v>Pistoleras</v>
          </cell>
          <cell r="K398" t="str">
            <v>Policía,Fuerzas Especiales,Nivel 2,Bersa TPR9</v>
          </cell>
          <cell r="L398">
            <v>3888</v>
          </cell>
          <cell r="M398" t="str">
            <v>http://rerda.com/img/p/2/5/8/9/2589.jpg,http://rerda.com/img/p/2/5/8/8/2588.jpg,http://rerda.com/img/p/2/5/9/0/2590.jpg,http://rerda.com/img/p/2/5/9/1/2591.jpg,http://rerda.com/img/p/2/5/9/2/2592.jpg,http://rerda.com/img/p/2/5/9/3/2593.jpg,http://rerda.com/img/p/2/5/9/4/2594.jpg</v>
          </cell>
          <cell r="N398">
            <v>0</v>
          </cell>
          <cell r="O398">
            <v>5</v>
          </cell>
          <cell r="P398">
            <v>5</v>
          </cell>
          <cell r="Q398">
            <v>5</v>
          </cell>
          <cell r="R398">
            <v>0.1</v>
          </cell>
          <cell r="S398" t="str">
            <v/>
          </cell>
          <cell r="T398" t="str">
            <v>Pistolera Nivel de Seguridad 2.</v>
          </cell>
          <cell r="U398" t="str">
            <v/>
          </cell>
          <cell r="V398" t="str">
            <v>Polímero</v>
          </cell>
          <cell r="W398" t="str">
            <v>Bersa TPR9.</v>
          </cell>
          <cell r="X398" t="str">
            <v>14 cm</v>
          </cell>
          <cell r="Y398" t="str">
            <v>8.5 cm</v>
          </cell>
          <cell r="Z398" t="str">
            <v>5 cm</v>
          </cell>
          <cell r="AA398" t="str">
            <v/>
          </cell>
          <cell r="AB398" t="str">
            <v/>
          </cell>
          <cell r="AC398" t="str">
            <v/>
          </cell>
          <cell r="AD398" t="str">
            <v/>
          </cell>
          <cell r="AE398" t="str">
            <v/>
          </cell>
          <cell r="AF398" t="str">
            <v/>
          </cell>
          <cell r="AG398" t="str">
            <v/>
          </cell>
          <cell r="AH398" t="str">
            <v/>
          </cell>
          <cell r="AI398" t="str">
            <v/>
          </cell>
          <cell r="AJ398" t="str">
            <v/>
          </cell>
          <cell r="AK398" t="str">
            <v/>
          </cell>
          <cell r="AL398" t="str">
            <v/>
          </cell>
          <cell r="AM398" t="str">
            <v/>
          </cell>
          <cell r="AN398" t="str">
            <v/>
          </cell>
          <cell r="AO398" t="str">
            <v/>
          </cell>
          <cell r="AP398" t="str">
            <v/>
          </cell>
          <cell r="AQ398" t="str">
            <v/>
          </cell>
        </row>
        <row r="399">
          <cell r="A399">
            <v>1156</v>
          </cell>
          <cell r="B399">
            <v>8703679</v>
          </cell>
          <cell r="C399" t="str">
            <v>Pistolera Nivel 2 Glock 17 a 19 con Base Intercambiable</v>
          </cell>
          <cell r="F399" t="str">
            <v>Pistolera Nivel 2 Polímero Glock 17 a 19 con base intercambiable.</v>
          </cell>
          <cell r="G399" t="str">
            <v>Código: 8703679.  Para Pistolas Glock modelos 17, 19, 22, 23 y 31.  Tiene sistema de seguridad con boton nivel II.  Nueva línea de fundas inyectadas en polímero de alta resistencia nivel de retención II para mayor seguridad.  Incluye DOS PLATAFORMAS (Paleta y Ojal).</v>
          </cell>
          <cell r="I399" t="str">
            <v>Pistolera</v>
          </cell>
          <cell r="K399" t="str">
            <v>Nivel 2</v>
          </cell>
          <cell r="L399">
            <v>1512</v>
          </cell>
          <cell r="M399" t="str">
            <v>http://rerda.com/img/p/6/1/6/9/6169.jpg,http://rerda.com/img/p/6/1/7/0/6170.jpg,http://rerda.com/img/p/6/1/7/1/6171.jpg</v>
          </cell>
          <cell r="N399">
            <v>45</v>
          </cell>
          <cell r="O399">
            <v>5</v>
          </cell>
          <cell r="P399">
            <v>5</v>
          </cell>
          <cell r="Q399">
            <v>5</v>
          </cell>
          <cell r="R399">
            <v>0.1</v>
          </cell>
          <cell r="S399" t="str">
            <v/>
          </cell>
          <cell r="T399" t="str">
            <v/>
          </cell>
          <cell r="U399" t="str">
            <v/>
          </cell>
          <cell r="V399" t="str">
            <v/>
          </cell>
          <cell r="W399" t="str">
            <v/>
          </cell>
          <cell r="X399" t="str">
            <v/>
          </cell>
          <cell r="Y399" t="str">
            <v/>
          </cell>
          <cell r="Z399" t="str">
            <v/>
          </cell>
          <cell r="AA399" t="str">
            <v/>
          </cell>
          <cell r="AB399" t="str">
            <v/>
          </cell>
          <cell r="AC399" t="str">
            <v/>
          </cell>
          <cell r="AD399" t="str">
            <v/>
          </cell>
          <cell r="AE399" t="str">
            <v/>
          </cell>
          <cell r="AF399" t="str">
            <v/>
          </cell>
          <cell r="AG399" t="str">
            <v/>
          </cell>
          <cell r="AH399" t="str">
            <v/>
          </cell>
          <cell r="AI399" t="str">
            <v/>
          </cell>
          <cell r="AJ399" t="str">
            <v/>
          </cell>
          <cell r="AK399" t="str">
            <v/>
          </cell>
          <cell r="AL399" t="str">
            <v/>
          </cell>
          <cell r="AM399" t="str">
            <v/>
          </cell>
          <cell r="AN399" t="str">
            <v/>
          </cell>
          <cell r="AO399" t="str">
            <v/>
          </cell>
          <cell r="AP399" t="str">
            <v/>
          </cell>
          <cell r="AQ399" t="str">
            <v/>
          </cell>
        </row>
        <row r="400">
          <cell r="A400">
            <v>1150</v>
          </cell>
          <cell r="B400">
            <v>8703660</v>
          </cell>
          <cell r="C400" t="str">
            <v>Pistolera Nivel 2 Glock 17 para zurdo</v>
          </cell>
          <cell r="F400" t="str">
            <v>Pistolera Nivel 2 Glock 17 sólo para zurdos.  Código: 8703660.</v>
          </cell>
          <cell r="G400" t="str">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ell>
          <cell r="I400" t="str">
            <v>Pistolera</v>
          </cell>
          <cell r="K400" t="str">
            <v>Nivel 2</v>
          </cell>
          <cell r="L400">
            <v>1296</v>
          </cell>
          <cell r="M400" t="str">
            <v>http://rerda.com/img/p/6/1/4/1/6141.jpg,http://rerda.com/img/p/6/1/4/2/6142.jpg,http://rerda.com/img/p/6/1/4/3/6143.jpg,http://rerda.com/img/p/6/1/4/4/6144.jpg</v>
          </cell>
          <cell r="N400">
            <v>75</v>
          </cell>
          <cell r="O400">
            <v>5</v>
          </cell>
          <cell r="P400">
            <v>5</v>
          </cell>
          <cell r="Q400">
            <v>5</v>
          </cell>
          <cell r="R400">
            <v>0.1</v>
          </cell>
          <cell r="S400" t="str">
            <v/>
          </cell>
          <cell r="T400" t="str">
            <v/>
          </cell>
          <cell r="U400" t="str">
            <v/>
          </cell>
          <cell r="V400" t="str">
            <v/>
          </cell>
          <cell r="W400" t="str">
            <v/>
          </cell>
          <cell r="X400" t="str">
            <v/>
          </cell>
          <cell r="Y400" t="str">
            <v/>
          </cell>
          <cell r="Z400" t="str">
            <v/>
          </cell>
          <cell r="AA400" t="str">
            <v/>
          </cell>
          <cell r="AB400" t="str">
            <v/>
          </cell>
          <cell r="AC400" t="str">
            <v/>
          </cell>
          <cell r="AD400" t="str">
            <v/>
          </cell>
          <cell r="AE400" t="str">
            <v/>
          </cell>
          <cell r="AF400" t="str">
            <v/>
          </cell>
          <cell r="AG400" t="str">
            <v/>
          </cell>
          <cell r="AH400" t="str">
            <v/>
          </cell>
          <cell r="AI400" t="str">
            <v/>
          </cell>
          <cell r="AJ400" t="str">
            <v/>
          </cell>
          <cell r="AK400" t="str">
            <v/>
          </cell>
          <cell r="AL400" t="str">
            <v/>
          </cell>
          <cell r="AM400" t="str">
            <v/>
          </cell>
          <cell r="AN400" t="str">
            <v/>
          </cell>
          <cell r="AO400" t="str">
            <v/>
          </cell>
          <cell r="AP400" t="str">
            <v/>
          </cell>
          <cell r="AQ400" t="str">
            <v/>
          </cell>
        </row>
        <row r="401">
          <cell r="A401">
            <v>580</v>
          </cell>
          <cell r="B401">
            <v>8703956</v>
          </cell>
          <cell r="C401" t="str">
            <v>Pistolera Nivel 2 Taurus PT92</v>
          </cell>
          <cell r="F401" t="str">
            <v xml:space="preserve">Pistolera de polímero de alta calidad para Taurus PT92. Sin riel. Cuenta con un soporte para cinturón de hasta 5 cm de ancho. </v>
          </cell>
          <cell r="G401" t="str">
            <v xml:space="preserve">Nivel de seguridad 2. Traba para accionar con el dedo índice. Llave alen para cambiar la rotación de la pistolera con respecto al soporte. </v>
          </cell>
          <cell r="I401" t="str">
            <v>Pistolera</v>
          </cell>
          <cell r="K401" t="str">
            <v>Pistolera,Nivel 2,Taurus PT92</v>
          </cell>
          <cell r="L401">
            <v>3888</v>
          </cell>
          <cell r="M401" t="str">
            <v>http://rerda.com/img/p/2/5/8/0/2580.jpg,http://rerda.com/img/p/2/5/8/3/2583.jpg,http://rerda.com/img/p/2/5/8/1/2581.jpg,http://rerda.com/img/p/2/5/8/5/2585.jpg,http://rerda.com/img/p/2/5/8/2/2582.jpg,http://rerda.com/img/p/2/5/8/4/2584.jpg</v>
          </cell>
          <cell r="N401">
            <v>4</v>
          </cell>
          <cell r="O401">
            <v>5</v>
          </cell>
          <cell r="P401">
            <v>5</v>
          </cell>
          <cell r="Q401">
            <v>5</v>
          </cell>
          <cell r="R401">
            <v>0.1</v>
          </cell>
          <cell r="S401" t="str">
            <v/>
          </cell>
          <cell r="T401" t="str">
            <v>Pistolera Nivel 2</v>
          </cell>
          <cell r="U401" t="str">
            <v/>
          </cell>
          <cell r="V401" t="str">
            <v>Polímero</v>
          </cell>
          <cell r="W401" t="str">
            <v>Taurus PT92.</v>
          </cell>
          <cell r="X401" t="str">
            <v>14.5 cm</v>
          </cell>
          <cell r="Y401" t="str">
            <v>9 cm</v>
          </cell>
          <cell r="Z401" t="str">
            <v/>
          </cell>
          <cell r="AA401" t="str">
            <v/>
          </cell>
          <cell r="AB401" t="str">
            <v/>
          </cell>
          <cell r="AC401" t="str">
            <v/>
          </cell>
          <cell r="AD401" t="str">
            <v/>
          </cell>
          <cell r="AE401" t="str">
            <v/>
          </cell>
          <cell r="AF401" t="str">
            <v/>
          </cell>
          <cell r="AG401" t="str">
            <v/>
          </cell>
          <cell r="AH401" t="str">
            <v/>
          </cell>
          <cell r="AI401" t="str">
            <v/>
          </cell>
          <cell r="AJ401" t="str">
            <v/>
          </cell>
          <cell r="AK401" t="str">
            <v/>
          </cell>
          <cell r="AL401" t="str">
            <v/>
          </cell>
          <cell r="AM401" t="str">
            <v/>
          </cell>
          <cell r="AN401" t="str">
            <v/>
          </cell>
          <cell r="AO401" t="str">
            <v/>
          </cell>
          <cell r="AP401" t="str">
            <v/>
          </cell>
          <cell r="AQ401" t="str">
            <v/>
          </cell>
        </row>
        <row r="402">
          <cell r="A402">
            <v>1155</v>
          </cell>
          <cell r="B402">
            <v>8703671</v>
          </cell>
          <cell r="C402" t="str">
            <v>Pistolera Nivel 3 Glock 17 Doble Seguro de Polímero</v>
          </cell>
          <cell r="F402" t="str">
            <v>Pistolera Nivel 3 Glock.</v>
          </cell>
          <cell r="G402" t="str">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ell>
          <cell r="I402" t="str">
            <v>Pistolera</v>
          </cell>
          <cell r="K402">
            <v>0</v>
          </cell>
          <cell r="L402">
            <v>4428</v>
          </cell>
          <cell r="M402" t="str">
            <v>http://rerda.com/img/p/6/1/6/6/6166.jpg,http://rerda.com/img/p/6/1/6/5/6165.jpg,http://rerda.com/img/p/6/1/6/7/6167.jpg,http://rerda.com/img/p/6/1/6/8/6168.jpg</v>
          </cell>
          <cell r="N402">
            <v>4</v>
          </cell>
          <cell r="O402">
            <v>5</v>
          </cell>
          <cell r="P402">
            <v>5</v>
          </cell>
          <cell r="Q402">
            <v>5</v>
          </cell>
          <cell r="R402">
            <v>0.1</v>
          </cell>
          <cell r="S402" t="str">
            <v/>
          </cell>
          <cell r="T402" t="str">
            <v/>
          </cell>
          <cell r="U402" t="str">
            <v/>
          </cell>
          <cell r="V402" t="str">
            <v/>
          </cell>
          <cell r="W402" t="str">
            <v/>
          </cell>
          <cell r="X402" t="str">
            <v/>
          </cell>
          <cell r="Y402" t="str">
            <v/>
          </cell>
          <cell r="Z402" t="str">
            <v/>
          </cell>
          <cell r="AA402" t="str">
            <v/>
          </cell>
          <cell r="AB402" t="str">
            <v/>
          </cell>
          <cell r="AC402" t="str">
            <v/>
          </cell>
          <cell r="AD402" t="str">
            <v/>
          </cell>
          <cell r="AE402" t="str">
            <v/>
          </cell>
          <cell r="AF402" t="str">
            <v/>
          </cell>
          <cell r="AG402" t="str">
            <v/>
          </cell>
          <cell r="AH402" t="str">
            <v/>
          </cell>
          <cell r="AI402" t="str">
            <v/>
          </cell>
          <cell r="AJ402" t="str">
            <v/>
          </cell>
          <cell r="AK402" t="str">
            <v/>
          </cell>
          <cell r="AL402" t="str">
            <v/>
          </cell>
          <cell r="AM402" t="str">
            <v/>
          </cell>
          <cell r="AN402" t="str">
            <v/>
          </cell>
          <cell r="AO402" t="str">
            <v/>
          </cell>
          <cell r="AP402" t="str">
            <v/>
          </cell>
          <cell r="AQ402" t="str">
            <v/>
          </cell>
        </row>
        <row r="403">
          <cell r="A403">
            <v>1147</v>
          </cell>
          <cell r="B403">
            <v>8703573</v>
          </cell>
          <cell r="C403" t="str">
            <v>Pistolera Nivel 3 Polímero Móvil Bersa Pro Automática</v>
          </cell>
          <cell r="F403" t="str">
            <v>Pistolera Móvil Nivel 3. &lt;video width='300' height='150' controls='controls'&gt;. &lt;source src='/img/cms/1DR9OnSIoZYto08PrZD__hd.mp4' type='video/mp4' /&gt;. &lt;source src='Pistolera Nivel 3 Polímero Móvil Bersa Pro Automática ' /&gt;. &lt;/video&gt;</v>
          </cell>
          <cell r="G403" t="str">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ell>
          <cell r="I403" t="str">
            <v>Pistolera</v>
          </cell>
          <cell r="K403">
            <v>0</v>
          </cell>
          <cell r="L403">
            <v>3996</v>
          </cell>
          <cell r="M403" t="str">
            <v>http://rerda.com/img/p/6/1/2/8/6128.jpg,http://rerda.com/img/p/6/1/3/1/6131.jpg,http://rerda.com/img/p/6/1/3/2/6132.jpg,http://rerda.com/img/p/6/1/2/7/6127.jpg,http://rerda.com/img/p/6/1/2/9/6129.jpg,http://rerda.com/img/p/6/1/3/0/6130.jpg</v>
          </cell>
          <cell r="N403">
            <v>155</v>
          </cell>
          <cell r="O403">
            <v>5</v>
          </cell>
          <cell r="P403">
            <v>5</v>
          </cell>
          <cell r="Q403">
            <v>5</v>
          </cell>
          <cell r="R403">
            <v>0.1</v>
          </cell>
          <cell r="S403" t="str">
            <v/>
          </cell>
          <cell r="T403" t="str">
            <v/>
          </cell>
          <cell r="U403" t="str">
            <v/>
          </cell>
          <cell r="V403" t="str">
            <v/>
          </cell>
          <cell r="W403" t="str">
            <v/>
          </cell>
          <cell r="X403" t="str">
            <v/>
          </cell>
          <cell r="Y403" t="str">
            <v/>
          </cell>
          <cell r="Z403" t="str">
            <v/>
          </cell>
          <cell r="AA403" t="str">
            <v/>
          </cell>
          <cell r="AB403" t="str">
            <v/>
          </cell>
          <cell r="AC403" t="str">
            <v/>
          </cell>
          <cell r="AD403" t="str">
            <v/>
          </cell>
          <cell r="AE403" t="str">
            <v/>
          </cell>
          <cell r="AF403" t="str">
            <v/>
          </cell>
          <cell r="AG403" t="str">
            <v/>
          </cell>
          <cell r="AH403" t="str">
            <v/>
          </cell>
          <cell r="AI403" t="str">
            <v/>
          </cell>
          <cell r="AJ403" t="str">
            <v/>
          </cell>
          <cell r="AK403" t="str">
            <v/>
          </cell>
          <cell r="AL403" t="str">
            <v/>
          </cell>
          <cell r="AM403" t="str">
            <v/>
          </cell>
          <cell r="AN403" t="str">
            <v/>
          </cell>
          <cell r="AO403" t="str">
            <v/>
          </cell>
          <cell r="AP403" t="str">
            <v/>
          </cell>
          <cell r="AQ403" t="str">
            <v/>
          </cell>
        </row>
        <row r="404">
          <cell r="A404">
            <v>1054</v>
          </cell>
          <cell r="B404">
            <v>8703300</v>
          </cell>
          <cell r="C404" t="str">
            <v>Pistolera Panqueq Universal Shoke Diestro Zurdo</v>
          </cell>
          <cell r="F404" t="str">
            <v>Pistolera de poliamida/cordura, adaptable para zurdo o diestro.</v>
          </cell>
          <cell r="G404" t="str">
            <v xml:space="preserve">Diestro y zurdo. Cinta regulable con abrojo a modo de seguro. Pasacintos en ambos laterales. Sirve para todo tipo de calibre. </v>
          </cell>
          <cell r="I404" t="str">
            <v>Pistolera</v>
          </cell>
          <cell r="K404">
            <v>0</v>
          </cell>
          <cell r="L404">
            <v>1502.82</v>
          </cell>
          <cell r="M404" t="str">
            <v>http://rerda.com/img/p/5/1/5/3/5153.jpg,http://rerda.com/img/p/5/1/5/4/5154.jpg</v>
          </cell>
          <cell r="N404">
            <v>115</v>
          </cell>
          <cell r="O404">
            <v>5</v>
          </cell>
          <cell r="P404">
            <v>5</v>
          </cell>
          <cell r="Q404">
            <v>5</v>
          </cell>
          <cell r="R404">
            <v>0.1</v>
          </cell>
          <cell r="S404" t="str">
            <v/>
          </cell>
          <cell r="T404" t="str">
            <v/>
          </cell>
          <cell r="U404" t="str">
            <v/>
          </cell>
          <cell r="V404" t="str">
            <v>Poliamida</v>
          </cell>
          <cell r="W404" t="str">
            <v>Universal</v>
          </cell>
          <cell r="X404" t="str">
            <v/>
          </cell>
          <cell r="Y404" t="str">
            <v/>
          </cell>
          <cell r="Z404" t="str">
            <v/>
          </cell>
          <cell r="AA404" t="str">
            <v/>
          </cell>
          <cell r="AB404" t="str">
            <v/>
          </cell>
          <cell r="AC404" t="str">
            <v/>
          </cell>
          <cell r="AD404" t="str">
            <v/>
          </cell>
          <cell r="AE404" t="str">
            <v/>
          </cell>
          <cell r="AF404" t="str">
            <v/>
          </cell>
          <cell r="AG404" t="str">
            <v/>
          </cell>
          <cell r="AH404" t="str">
            <v/>
          </cell>
          <cell r="AI404" t="str">
            <v/>
          </cell>
          <cell r="AJ404" t="str">
            <v/>
          </cell>
          <cell r="AK404" t="str">
            <v/>
          </cell>
          <cell r="AL404" t="str">
            <v/>
          </cell>
          <cell r="AM404" t="str">
            <v/>
          </cell>
          <cell r="AN404" t="str">
            <v/>
          </cell>
          <cell r="AO404" t="str">
            <v/>
          </cell>
          <cell r="AP404" t="str">
            <v>Zurdo o Diestro</v>
          </cell>
          <cell r="AQ404" t="str">
            <v>Todo calibre</v>
          </cell>
        </row>
        <row r="405">
          <cell r="A405">
            <v>792</v>
          </cell>
          <cell r="B405">
            <v>8703502</v>
          </cell>
          <cell r="C405" t="str">
            <v>Pistolera Panquequera corta termoformada</v>
          </cell>
          <cell r="F405" t="str">
            <v xml:space="preserve">Pistolera termoformada, tipo panquequera corta. Confeccionada en cordura/poliamida. Correa/seguro regulable. </v>
          </cell>
          <cell r="G405">
            <v>0</v>
          </cell>
          <cell r="I405" t="str">
            <v>Pistolera</v>
          </cell>
          <cell r="K405" t="str">
            <v>Pistolera,Poliamida,Cordura</v>
          </cell>
          <cell r="L405">
            <v>826.53</v>
          </cell>
          <cell r="M405" t="str">
            <v>http://rerda.com/img/p/3/7/7/9/3779.jpg,http://rerda.com/img/p/3/7/8/0/3780.jpg,http://rerda.com/img/p/3/7/8/1/3781.jpg,http://rerda.com/img/p/3/7/8/2/3782.jpg</v>
          </cell>
          <cell r="N405">
            <v>0</v>
          </cell>
          <cell r="O405">
            <v>5</v>
          </cell>
          <cell r="P405">
            <v>5</v>
          </cell>
          <cell r="Q405">
            <v>5</v>
          </cell>
          <cell r="R405">
            <v>0.1</v>
          </cell>
          <cell r="S405" t="str">
            <v/>
          </cell>
          <cell r="T405" t="str">
            <v/>
          </cell>
          <cell r="U405" t="str">
            <v/>
          </cell>
          <cell r="V405" t="str">
            <v>Cordura / Poliamida</v>
          </cell>
          <cell r="W405" t="str">
            <v>Panquequera Corta</v>
          </cell>
          <cell r="X405" t="str">
            <v/>
          </cell>
          <cell r="Y405" t="str">
            <v/>
          </cell>
          <cell r="Z405" t="str">
            <v/>
          </cell>
          <cell r="AA405" t="str">
            <v/>
          </cell>
          <cell r="AB405" t="str">
            <v/>
          </cell>
          <cell r="AC405" t="str">
            <v/>
          </cell>
          <cell r="AD405" t="str">
            <v/>
          </cell>
          <cell r="AE405" t="str">
            <v/>
          </cell>
          <cell r="AF405" t="str">
            <v/>
          </cell>
          <cell r="AG405" t="str">
            <v/>
          </cell>
          <cell r="AH405" t="str">
            <v/>
          </cell>
          <cell r="AI405" t="str">
            <v/>
          </cell>
          <cell r="AJ405" t="str">
            <v/>
          </cell>
          <cell r="AK405" t="str">
            <v/>
          </cell>
          <cell r="AL405" t="str">
            <v/>
          </cell>
          <cell r="AM405" t="str">
            <v/>
          </cell>
          <cell r="AN405" t="str">
            <v/>
          </cell>
          <cell r="AO405" t="str">
            <v/>
          </cell>
          <cell r="AP405" t="str">
            <v/>
          </cell>
          <cell r="AQ405" t="str">
            <v/>
          </cell>
        </row>
        <row r="406">
          <cell r="A406">
            <v>254</v>
          </cell>
          <cell r="B406">
            <v>8703812</v>
          </cell>
          <cell r="C406" t="str">
            <v>Pistolera Poliamida con Portacargador</v>
          </cell>
          <cell r="F406" t="str">
            <v>Pistolera con porta cargador de solaba con velcro (abrojo). Botón para saque rápido y con solapa regulable con abrojo. Pasacinto regulable con velcro.</v>
          </cell>
          <cell r="G406">
            <v>0</v>
          </cell>
          <cell r="I406" t="str">
            <v>Pistolera</v>
          </cell>
          <cell r="K406" t="str">
            <v>Pistolera,Poliamida,Saque rápido,1 Porta Cargador</v>
          </cell>
          <cell r="L406">
            <v>1188</v>
          </cell>
          <cell r="M406" t="str">
            <v>http://rerda.com/img/p/1/0/9/7/1097.jpg,http://rerda.com/img/p/1/0/9/8/1098.jpg,http://rerda.com/img/p/1/0/9/9/1099.jpg</v>
          </cell>
          <cell r="N406">
            <v>46</v>
          </cell>
          <cell r="O406">
            <v>5</v>
          </cell>
          <cell r="P406">
            <v>5</v>
          </cell>
          <cell r="Q406">
            <v>5</v>
          </cell>
          <cell r="R406">
            <v>0.1</v>
          </cell>
          <cell r="S406" t="str">
            <v/>
          </cell>
          <cell r="T406" t="str">
            <v>Pistolera</v>
          </cell>
          <cell r="U406" t="str">
            <v/>
          </cell>
          <cell r="V406" t="str">
            <v>Poliamida</v>
          </cell>
          <cell r="W406" t="str">
            <v>1 Porta Cargador</v>
          </cell>
          <cell r="X406" t="str">
            <v>15.5 cm</v>
          </cell>
          <cell r="Y406" t="str">
            <v>8 cm</v>
          </cell>
          <cell r="Z406" t="str">
            <v/>
          </cell>
          <cell r="AA406" t="str">
            <v/>
          </cell>
          <cell r="AB406" t="str">
            <v/>
          </cell>
          <cell r="AC406" t="str">
            <v/>
          </cell>
          <cell r="AD406" t="str">
            <v/>
          </cell>
          <cell r="AE406" t="str">
            <v/>
          </cell>
          <cell r="AF406" t="str">
            <v/>
          </cell>
          <cell r="AG406" t="str">
            <v/>
          </cell>
          <cell r="AH406" t="str">
            <v/>
          </cell>
          <cell r="AI406" t="str">
            <v/>
          </cell>
          <cell r="AJ406" t="str">
            <v/>
          </cell>
          <cell r="AK406" t="str">
            <v/>
          </cell>
          <cell r="AL406" t="str">
            <v/>
          </cell>
          <cell r="AM406" t="str">
            <v/>
          </cell>
          <cell r="AN406" t="str">
            <v/>
          </cell>
          <cell r="AO406" t="str">
            <v/>
          </cell>
          <cell r="AP406" t="str">
            <v/>
          </cell>
          <cell r="AQ406" t="str">
            <v/>
          </cell>
        </row>
        <row r="407">
          <cell r="A407">
            <v>247</v>
          </cell>
          <cell r="B407">
            <v>8703810</v>
          </cell>
          <cell r="C407" t="str">
            <v>Pistolera Poliamida Geo</v>
          </cell>
          <cell r="F407" t="str">
            <v>Pistolera de polimida con doble seguro. Uno tipo saque rápido y el otro con botón exterior. Ambos regulables con abrojo (velcro). Pasacinto regulable.</v>
          </cell>
          <cell r="G407">
            <v>0</v>
          </cell>
          <cell r="I407" t="str">
            <v>Pistoleras</v>
          </cell>
          <cell r="K407">
            <v>0</v>
          </cell>
          <cell r="L407">
            <v>1188</v>
          </cell>
          <cell r="M407" t="str">
            <v>http://rerda.com/img/p/1/0/7/9/1079.jpg,http://rerda.com/img/p/1/0/7/6/1076.jpg,http://rerda.com/img/p/1/0/7/7/1077.jpg,http://rerda.com/img/p/1/0/7/8/1078.jpg</v>
          </cell>
          <cell r="N407">
            <v>23</v>
          </cell>
          <cell r="O407">
            <v>5</v>
          </cell>
          <cell r="P407">
            <v>5</v>
          </cell>
          <cell r="Q407">
            <v>5</v>
          </cell>
          <cell r="R407">
            <v>0.1</v>
          </cell>
          <cell r="S407" t="str">
            <v/>
          </cell>
          <cell r="T407" t="str">
            <v/>
          </cell>
          <cell r="U407" t="str">
            <v/>
          </cell>
          <cell r="V407" t="str">
            <v>Poliamida</v>
          </cell>
          <cell r="W407" t="str">
            <v/>
          </cell>
          <cell r="X407" t="str">
            <v>17.5 cm</v>
          </cell>
          <cell r="Y407" t="str">
            <v>10.5 cm</v>
          </cell>
          <cell r="Z407" t="str">
            <v/>
          </cell>
          <cell r="AA407" t="str">
            <v/>
          </cell>
          <cell r="AB407" t="str">
            <v/>
          </cell>
          <cell r="AC407" t="str">
            <v/>
          </cell>
          <cell r="AD407" t="str">
            <v/>
          </cell>
          <cell r="AE407" t="str">
            <v/>
          </cell>
          <cell r="AF407" t="str">
            <v/>
          </cell>
          <cell r="AG407" t="str">
            <v/>
          </cell>
          <cell r="AH407" t="str">
            <v/>
          </cell>
          <cell r="AI407" t="str">
            <v/>
          </cell>
          <cell r="AJ407" t="str">
            <v/>
          </cell>
          <cell r="AK407" t="str">
            <v/>
          </cell>
          <cell r="AL407" t="str">
            <v/>
          </cell>
          <cell r="AM407" t="str">
            <v/>
          </cell>
          <cell r="AN407" t="str">
            <v/>
          </cell>
          <cell r="AO407" t="str">
            <v/>
          </cell>
          <cell r="AP407" t="str">
            <v/>
          </cell>
          <cell r="AQ407" t="str">
            <v/>
          </cell>
        </row>
        <row r="408">
          <cell r="A408">
            <v>246</v>
          </cell>
          <cell r="B408">
            <v>8703615</v>
          </cell>
          <cell r="C408" t="str">
            <v>Pistolera Poliamida Mini Guerrillera</v>
          </cell>
          <cell r="F408" t="str">
            <v>Pistolera de poliamida Mini Guerrillera. Sirve como una buena funda universal para todo tipo de pistolas. Con su cinta regulable puede adaptarse a todo tipo de calibre.</v>
          </cell>
          <cell r="G408" t="str">
            <v>Dos pasacintos. Seguro regulable con extremo de velcro (abrojo). Material: Poliamida - Cordura. Modelo: Mini Guerrillera. Altura: 11,5 cm. Ancho: 17 cm.</v>
          </cell>
          <cell r="I408" t="str">
            <v>Pistolera</v>
          </cell>
          <cell r="K408" t="str">
            <v>Pistolera,Policía,Polimida</v>
          </cell>
          <cell r="L408">
            <v>864</v>
          </cell>
          <cell r="M408" t="str">
            <v>http://rerda.com/img/p/1/0/7/1/1071.jpg,http://rerda.com/img/p/1/1/1/1/1111.jpg</v>
          </cell>
          <cell r="N408">
            <v>16</v>
          </cell>
          <cell r="O408">
            <v>5</v>
          </cell>
          <cell r="P408">
            <v>5</v>
          </cell>
          <cell r="Q408">
            <v>5</v>
          </cell>
          <cell r="R408">
            <v>0.1</v>
          </cell>
          <cell r="S408" t="str">
            <v/>
          </cell>
          <cell r="T408" t="str">
            <v/>
          </cell>
          <cell r="U408" t="str">
            <v/>
          </cell>
          <cell r="V408" t="str">
            <v>Poliamida</v>
          </cell>
          <cell r="W408" t="str">
            <v>Mini Guerrillera</v>
          </cell>
          <cell r="X408" t="str">
            <v>11.5 cm</v>
          </cell>
          <cell r="Y408" t="str">
            <v>17 cm</v>
          </cell>
          <cell r="Z408" t="str">
            <v/>
          </cell>
          <cell r="AA408" t="str">
            <v/>
          </cell>
          <cell r="AB408" t="str">
            <v/>
          </cell>
          <cell r="AC408" t="str">
            <v/>
          </cell>
          <cell r="AD408" t="str">
            <v/>
          </cell>
          <cell r="AE408" t="str">
            <v/>
          </cell>
          <cell r="AF408" t="str">
            <v/>
          </cell>
          <cell r="AG408" t="str">
            <v/>
          </cell>
          <cell r="AH408" t="str">
            <v/>
          </cell>
          <cell r="AI408" t="str">
            <v/>
          </cell>
          <cell r="AJ408" t="str">
            <v/>
          </cell>
          <cell r="AK408" t="str">
            <v/>
          </cell>
          <cell r="AL408" t="str">
            <v/>
          </cell>
          <cell r="AM408" t="str">
            <v/>
          </cell>
          <cell r="AN408" t="str">
            <v/>
          </cell>
          <cell r="AO408" t="str">
            <v/>
          </cell>
          <cell r="AP408" t="str">
            <v/>
          </cell>
          <cell r="AQ408" t="str">
            <v/>
          </cell>
        </row>
        <row r="409">
          <cell r="A409">
            <v>248</v>
          </cell>
          <cell r="B409">
            <v>8703619</v>
          </cell>
          <cell r="C409" t="str">
            <v>Pistolera Poliamida Riñonera</v>
          </cell>
          <cell r="F409" t="str">
            <v>Pistolera de poliamida tipo riñonera rectangular. Se puede usar como diestro y surdo. Una cinta seguro regulable con abrojo. Pasacintos en ambas lados.</v>
          </cell>
          <cell r="G409">
            <v>0</v>
          </cell>
          <cell r="I409" t="str">
            <v>Pistoleras</v>
          </cell>
          <cell r="K409" t="str">
            <v>Pistolera,Poliamida,Surdo</v>
          </cell>
          <cell r="L409">
            <v>864</v>
          </cell>
          <cell r="M409" t="str">
            <v>http://rerda.com/img/p/1/0/8/0/1080.jpg,http://rerda.com/img/p/1/0/8/1/1081.jpg</v>
          </cell>
          <cell r="N409">
            <v>23</v>
          </cell>
          <cell r="O409">
            <v>5</v>
          </cell>
          <cell r="P409">
            <v>5</v>
          </cell>
          <cell r="Q409">
            <v>5</v>
          </cell>
          <cell r="R409">
            <v>0.1</v>
          </cell>
          <cell r="S409" t="str">
            <v/>
          </cell>
          <cell r="T409" t="str">
            <v/>
          </cell>
          <cell r="U409" t="str">
            <v/>
          </cell>
          <cell r="V409" t="str">
            <v>Poliamida</v>
          </cell>
          <cell r="W409" t="str">
            <v>Riñonera</v>
          </cell>
          <cell r="X409" t="str">
            <v>8.5 cm</v>
          </cell>
          <cell r="Y409" t="str">
            <v>18.5 cm</v>
          </cell>
          <cell r="Z409" t="str">
            <v/>
          </cell>
          <cell r="AA409" t="str">
            <v/>
          </cell>
          <cell r="AB409" t="str">
            <v/>
          </cell>
          <cell r="AC409" t="str">
            <v/>
          </cell>
          <cell r="AD409" t="str">
            <v/>
          </cell>
          <cell r="AE409" t="str">
            <v/>
          </cell>
          <cell r="AF409" t="str">
            <v/>
          </cell>
          <cell r="AG409" t="str">
            <v/>
          </cell>
          <cell r="AH409" t="str">
            <v/>
          </cell>
          <cell r="AI409" t="str">
            <v/>
          </cell>
          <cell r="AJ409" t="str">
            <v/>
          </cell>
          <cell r="AK409" t="str">
            <v/>
          </cell>
          <cell r="AL409" t="str">
            <v/>
          </cell>
          <cell r="AM409" t="str">
            <v/>
          </cell>
          <cell r="AN409" t="str">
            <v/>
          </cell>
          <cell r="AO409" t="str">
            <v/>
          </cell>
          <cell r="AP409" t="str">
            <v/>
          </cell>
          <cell r="AQ409" t="str">
            <v/>
          </cell>
        </row>
        <row r="410">
          <cell r="A410">
            <v>1154</v>
          </cell>
          <cell r="B410">
            <v>8703669</v>
          </cell>
          <cell r="C410" t="str">
            <v>Pistolera Rotativa Nivel 2 Bersa 98</v>
          </cell>
          <cell r="F410" t="str">
            <v>Pistolera ultra cómoda, para poder girarla y acomodarla al gusto del usuario.</v>
          </cell>
          <cell r="G410" t="str">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ell>
          <cell r="I410" t="str">
            <v>Pistolera</v>
          </cell>
          <cell r="K410" t="str">
            <v>Nivel 2</v>
          </cell>
          <cell r="L410">
            <v>3240</v>
          </cell>
          <cell r="M410" t="str">
            <v>http://rerda.com/img/p/6/1/5/7/6157.jpg,http://rerda.com/img/p/6/1/5/8/6158.jpg,http://rerda.com/img/p/6/1/5/9/6159.jpg,http://rerda.com/img/p/6/1/6/0/6160.jpg</v>
          </cell>
          <cell r="N410">
            <v>32</v>
          </cell>
          <cell r="O410">
            <v>5</v>
          </cell>
          <cell r="P410">
            <v>5</v>
          </cell>
          <cell r="Q410">
            <v>5</v>
          </cell>
          <cell r="R410">
            <v>0.1</v>
          </cell>
          <cell r="S410" t="str">
            <v/>
          </cell>
          <cell r="T410" t="str">
            <v/>
          </cell>
          <cell r="U410" t="str">
            <v/>
          </cell>
          <cell r="V410" t="str">
            <v/>
          </cell>
          <cell r="W410" t="str">
            <v/>
          </cell>
          <cell r="X410" t="str">
            <v/>
          </cell>
          <cell r="Y410" t="str">
            <v/>
          </cell>
          <cell r="Z410" t="str">
            <v/>
          </cell>
          <cell r="AA410" t="str">
            <v/>
          </cell>
          <cell r="AB410" t="str">
            <v/>
          </cell>
          <cell r="AC410" t="str">
            <v/>
          </cell>
          <cell r="AD410" t="str">
            <v/>
          </cell>
          <cell r="AE410" t="str">
            <v/>
          </cell>
          <cell r="AF410" t="str">
            <v/>
          </cell>
          <cell r="AG410" t="str">
            <v/>
          </cell>
          <cell r="AH410" t="str">
            <v/>
          </cell>
          <cell r="AI410" t="str">
            <v/>
          </cell>
          <cell r="AJ410" t="str">
            <v/>
          </cell>
          <cell r="AK410" t="str">
            <v/>
          </cell>
          <cell r="AL410" t="str">
            <v/>
          </cell>
          <cell r="AM410" t="str">
            <v/>
          </cell>
          <cell r="AN410" t="str">
            <v/>
          </cell>
          <cell r="AO410" t="str">
            <v/>
          </cell>
          <cell r="AP410" t="str">
            <v/>
          </cell>
          <cell r="AQ410" t="str">
            <v/>
          </cell>
        </row>
        <row r="411">
          <cell r="A411">
            <v>65</v>
          </cell>
          <cell r="B411">
            <v>8703041</v>
          </cell>
          <cell r="C411" t="str">
            <v>Pistolera Saque Rápido de Cuero</v>
          </cell>
          <cell r="F411" t="str">
            <v xml:space="preserve">De uso diestro. Pistolera de cuero con un espesor de 2 a 2,5mm. Compatible con Taurus, Bersa y Browning. </v>
          </cell>
          <cell r="G411" t="str">
            <v xml:space="preserve">Bordes ribeteados con costura. Forma del arma hecha con molde de prensa. Remaches en el pasacinto y en el seguro. </v>
          </cell>
          <cell r="I411" t="str">
            <v>Pistolera</v>
          </cell>
          <cell r="K411" t="str">
            <v>Pistolera,Cuero,Saque rápido</v>
          </cell>
          <cell r="L411">
            <v>3024</v>
          </cell>
          <cell r="M411" t="str">
            <v>http://rerda.com/img/p/9/7/0/970.jpg</v>
          </cell>
          <cell r="N411">
            <v>5</v>
          </cell>
          <cell r="O411">
            <v>5</v>
          </cell>
          <cell r="P411">
            <v>5</v>
          </cell>
          <cell r="Q411">
            <v>5</v>
          </cell>
          <cell r="R411">
            <v>0.1</v>
          </cell>
          <cell r="S411" t="str">
            <v/>
          </cell>
          <cell r="T411" t="str">
            <v/>
          </cell>
          <cell r="U411" t="str">
            <v/>
          </cell>
          <cell r="V411" t="str">
            <v>Cuero</v>
          </cell>
          <cell r="W411" t="str">
            <v/>
          </cell>
          <cell r="X411" t="str">
            <v/>
          </cell>
          <cell r="Y411" t="str">
            <v/>
          </cell>
          <cell r="Z411" t="str">
            <v/>
          </cell>
          <cell r="AA411" t="str">
            <v/>
          </cell>
          <cell r="AB411" t="str">
            <v/>
          </cell>
          <cell r="AC411" t="str">
            <v/>
          </cell>
          <cell r="AD411" t="str">
            <v/>
          </cell>
          <cell r="AE411" t="str">
            <v/>
          </cell>
          <cell r="AF411" t="str">
            <v/>
          </cell>
          <cell r="AG411" t="str">
            <v/>
          </cell>
          <cell r="AH411" t="str">
            <v/>
          </cell>
          <cell r="AI411" t="str">
            <v/>
          </cell>
          <cell r="AJ411" t="str">
            <v/>
          </cell>
          <cell r="AK411" t="str">
            <v/>
          </cell>
          <cell r="AL411" t="str">
            <v/>
          </cell>
          <cell r="AM411" t="str">
            <v/>
          </cell>
          <cell r="AN411" t="str">
            <v/>
          </cell>
          <cell r="AO411" t="str">
            <v/>
          </cell>
          <cell r="AP411" t="str">
            <v/>
          </cell>
          <cell r="AQ411" t="str">
            <v/>
          </cell>
        </row>
        <row r="412">
          <cell r="A412">
            <v>304</v>
          </cell>
          <cell r="B412">
            <v>8703509</v>
          </cell>
          <cell r="C412" t="str">
            <v>Pistolera Termoformada BLK</v>
          </cell>
          <cell r="F412" t="str">
            <v xml:space="preserve">Funda termoformada de poliamida con saque rápido. Pasacinto reforzado y adaptado para cinturones de hasta 5,5 cm. Para modelos Bersa Thunder. </v>
          </cell>
          <cell r="G412" t="str">
            <v xml:space="preserve">Ideal para fuerzas policiales de seguridad. Construido en poliéster y cordura los que otorgan una gran resistencia al uso intensivo y a todo tipo de condiciones climáticas. </v>
          </cell>
          <cell r="I412" t="str">
            <v>Pistolera</v>
          </cell>
          <cell r="K412" t="str">
            <v>Poliamida,Policía,Bersa,Thunder</v>
          </cell>
          <cell r="L412">
            <v>1069.2</v>
          </cell>
          <cell r="M412" t="str">
            <v>http://rerda.com/img/p/1/2/6/1/1261.jpg,http://rerda.com/img/p/1/2/6/2/1262.jpg,http://rerda.com/img/p/1/2/6/3/1263.jpg</v>
          </cell>
          <cell r="N412">
            <v>8</v>
          </cell>
          <cell r="O412">
            <v>5</v>
          </cell>
          <cell r="P412">
            <v>5</v>
          </cell>
          <cell r="Q412">
            <v>5</v>
          </cell>
          <cell r="R412">
            <v>0.1</v>
          </cell>
          <cell r="S412" t="str">
            <v/>
          </cell>
          <cell r="T412" t="str">
            <v/>
          </cell>
          <cell r="U412" t="str">
            <v/>
          </cell>
          <cell r="V412" t="str">
            <v>Poliamida</v>
          </cell>
          <cell r="W412" t="str">
            <v>Pistolera Termoformada Thunder</v>
          </cell>
          <cell r="X412" t="str">
            <v>21.5 cm</v>
          </cell>
          <cell r="Y412" t="str">
            <v>9.3 cm</v>
          </cell>
          <cell r="Z412" t="str">
            <v/>
          </cell>
          <cell r="AA412" t="str">
            <v/>
          </cell>
          <cell r="AB412" t="str">
            <v/>
          </cell>
          <cell r="AC412" t="str">
            <v/>
          </cell>
          <cell r="AD412" t="str">
            <v/>
          </cell>
          <cell r="AE412" t="str">
            <v/>
          </cell>
          <cell r="AF412" t="str">
            <v/>
          </cell>
          <cell r="AG412" t="str">
            <v/>
          </cell>
          <cell r="AH412" t="str">
            <v/>
          </cell>
          <cell r="AI412" t="str">
            <v/>
          </cell>
          <cell r="AJ412" t="str">
            <v/>
          </cell>
          <cell r="AK412" t="str">
            <v/>
          </cell>
          <cell r="AL412" t="str">
            <v/>
          </cell>
          <cell r="AM412" t="str">
            <v/>
          </cell>
          <cell r="AN412" t="str">
            <v/>
          </cell>
          <cell r="AO412" t="str">
            <v/>
          </cell>
          <cell r="AP412" t="str">
            <v/>
          </cell>
          <cell r="AQ412" t="str">
            <v/>
          </cell>
        </row>
        <row r="413">
          <cell r="A413">
            <v>315</v>
          </cell>
          <cell r="B413">
            <v>8703506</v>
          </cell>
          <cell r="C413" t="str">
            <v>Pistolera Termoformada Multimarca</v>
          </cell>
          <cell r="F413" t="str">
            <v xml:space="preserve">Funda pistolera de poliamida multimarca. Saque rápido regulable con abrojo (velcro). Anclajes para cinturón de 42 mm. Para Zurdo y Diestro. </v>
          </cell>
          <cell r="G413" t="str">
            <v xml:space="preserve">Ideal para todos los modelos y marcas de armas. Pasa cinto con abrojo (velcro) ajustable en longitud de ambos lados de la pistolera para una mayor comodidad. Interior acolchado. Se logra mayor cuidado y menor fricción. </v>
          </cell>
          <cell r="I413" t="str">
            <v>Pistoleras</v>
          </cell>
          <cell r="K413" t="str">
            <v>Poliamida,Saque rápido,Policía</v>
          </cell>
          <cell r="L413">
            <v>1728</v>
          </cell>
          <cell r="M413" t="str">
            <v>http://rerda.com/img/p/1/3/0/4/1304.jpg,http://rerda.com/img/p/1/3/0/5/1305.jpg,http://rerda.com/img/p/1/3/0/6/1306.jpg</v>
          </cell>
          <cell r="N413">
            <v>22</v>
          </cell>
          <cell r="O413">
            <v>5</v>
          </cell>
          <cell r="P413">
            <v>5</v>
          </cell>
          <cell r="Q413">
            <v>5</v>
          </cell>
          <cell r="R413">
            <v>0.1</v>
          </cell>
          <cell r="S413" t="str">
            <v/>
          </cell>
          <cell r="T413" t="str">
            <v>Funda Pistolera</v>
          </cell>
          <cell r="U413" t="str">
            <v/>
          </cell>
          <cell r="V413" t="str">
            <v>Poliamida</v>
          </cell>
          <cell r="W413" t="str">
            <v>Multimarca</v>
          </cell>
          <cell r="X413" t="str">
            <v>14.5 cm</v>
          </cell>
          <cell r="Y413" t="str">
            <v>16.8 cm</v>
          </cell>
          <cell r="Z413" t="str">
            <v>4.5 cm</v>
          </cell>
          <cell r="AA413" t="str">
            <v/>
          </cell>
          <cell r="AB413" t="str">
            <v/>
          </cell>
          <cell r="AC413" t="str">
            <v/>
          </cell>
          <cell r="AD413" t="str">
            <v/>
          </cell>
          <cell r="AE413" t="str">
            <v/>
          </cell>
          <cell r="AF413" t="str">
            <v/>
          </cell>
          <cell r="AG413" t="str">
            <v/>
          </cell>
          <cell r="AH413" t="str">
            <v/>
          </cell>
          <cell r="AI413" t="str">
            <v/>
          </cell>
          <cell r="AJ413" t="str">
            <v/>
          </cell>
          <cell r="AK413" t="str">
            <v/>
          </cell>
          <cell r="AL413" t="str">
            <v/>
          </cell>
          <cell r="AM413" t="str">
            <v/>
          </cell>
          <cell r="AN413" t="str">
            <v/>
          </cell>
          <cell r="AO413" t="str">
            <v/>
          </cell>
          <cell r="AP413" t="str">
            <v/>
          </cell>
          <cell r="AQ413" t="str">
            <v/>
          </cell>
        </row>
        <row r="414">
          <cell r="A414">
            <v>314</v>
          </cell>
          <cell r="B414">
            <v>8703604</v>
          </cell>
          <cell r="C414" t="str">
            <v>Pistolera Termoformada Táctica con Tapa</v>
          </cell>
          <cell r="F414" t="str">
            <v xml:space="preserve">Funda de poliamida termoformada con tapa. Esquinas cosidas y parche de cuero en el centro. Soporte de polímero para cinturón, tipo táctico o holster. </v>
          </cell>
          <cell r="G414">
            <v>0</v>
          </cell>
          <cell r="I414" t="str">
            <v>Pistolera</v>
          </cell>
          <cell r="K414" t="str">
            <v>Poliamida,Policía,Táctica</v>
          </cell>
          <cell r="L414">
            <v>2052</v>
          </cell>
          <cell r="M414" t="str">
            <v>http://rerda.com/img/p/1/3/0/3/1303.jpg,http://rerda.com/img/p/1/2/9/9/1299.jpg,http://rerda.com/img/p/1/3/0/0/1300.jpg,http://rerda.com/img/p/1/3/0/1/1301.jpg,http://rerda.com/img/p/1/3/0/2/1302.jpg</v>
          </cell>
          <cell r="N414">
            <v>10</v>
          </cell>
          <cell r="O414">
            <v>5</v>
          </cell>
          <cell r="P414">
            <v>5</v>
          </cell>
          <cell r="Q414">
            <v>5</v>
          </cell>
          <cell r="R414">
            <v>0.1</v>
          </cell>
          <cell r="S414" t="str">
            <v/>
          </cell>
          <cell r="T414" t="str">
            <v>Funda Pistolera</v>
          </cell>
          <cell r="U414" t="str">
            <v/>
          </cell>
          <cell r="V414" t="str">
            <v>Poliamida y Cuero</v>
          </cell>
          <cell r="W414" t="str">
            <v>Tipo táctica o Holster</v>
          </cell>
          <cell r="X414" t="str">
            <v>19.4 cm</v>
          </cell>
          <cell r="Y414" t="str">
            <v>10 cm</v>
          </cell>
          <cell r="Z414" t="str">
            <v>6.5 cm</v>
          </cell>
          <cell r="AA414" t="str">
            <v/>
          </cell>
          <cell r="AB414" t="str">
            <v/>
          </cell>
          <cell r="AC414" t="str">
            <v/>
          </cell>
          <cell r="AD414" t="str">
            <v/>
          </cell>
          <cell r="AE414" t="str">
            <v/>
          </cell>
          <cell r="AF414" t="str">
            <v/>
          </cell>
          <cell r="AG414" t="str">
            <v/>
          </cell>
          <cell r="AH414" t="str">
            <v/>
          </cell>
          <cell r="AI414" t="str">
            <v/>
          </cell>
          <cell r="AJ414" t="str">
            <v/>
          </cell>
          <cell r="AK414" t="str">
            <v/>
          </cell>
          <cell r="AL414" t="str">
            <v/>
          </cell>
          <cell r="AM414" t="str">
            <v/>
          </cell>
          <cell r="AN414" t="str">
            <v/>
          </cell>
          <cell r="AO414" t="str">
            <v/>
          </cell>
          <cell r="AP414" t="str">
            <v/>
          </cell>
          <cell r="AQ414" t="str">
            <v/>
          </cell>
        </row>
        <row r="415">
          <cell r="A415">
            <v>64</v>
          </cell>
          <cell r="B415">
            <v>8703042</v>
          </cell>
          <cell r="C415" t="str">
            <v>Pistolera Universal de Cuero</v>
          </cell>
          <cell r="F415" t="str">
            <v xml:space="preserve">Pasacinto en ambos lados. Banda de seguro reversible. </v>
          </cell>
          <cell r="G415">
            <v>0</v>
          </cell>
          <cell r="I415" t="str">
            <v>Pistolera</v>
          </cell>
          <cell r="K415" t="str">
            <v>Pistolera,Cuero,Universal</v>
          </cell>
          <cell r="L415">
            <v>2916</v>
          </cell>
          <cell r="M415" t="str">
            <v>http://rerda.com/img/p/9/7/3/973.jpg,http://rerda.com/img/p/9/7/4/974.jpg</v>
          </cell>
          <cell r="N415">
            <v>13</v>
          </cell>
          <cell r="O415">
            <v>5</v>
          </cell>
          <cell r="P415">
            <v>5</v>
          </cell>
          <cell r="Q415">
            <v>5</v>
          </cell>
          <cell r="R415">
            <v>0.1</v>
          </cell>
          <cell r="S415" t="str">
            <v/>
          </cell>
          <cell r="T415" t="str">
            <v/>
          </cell>
          <cell r="U415" t="str">
            <v/>
          </cell>
          <cell r="V415" t="str">
            <v>Cuero</v>
          </cell>
          <cell r="W415" t="str">
            <v/>
          </cell>
          <cell r="X415" t="str">
            <v/>
          </cell>
          <cell r="Y415" t="str">
            <v/>
          </cell>
          <cell r="Z415" t="str">
            <v/>
          </cell>
          <cell r="AA415" t="str">
            <v/>
          </cell>
          <cell r="AB415" t="str">
            <v/>
          </cell>
          <cell r="AC415" t="str">
            <v/>
          </cell>
          <cell r="AD415" t="str">
            <v/>
          </cell>
          <cell r="AE415" t="str">
            <v/>
          </cell>
          <cell r="AF415" t="str">
            <v/>
          </cell>
          <cell r="AG415" t="str">
            <v/>
          </cell>
          <cell r="AH415" t="str">
            <v/>
          </cell>
          <cell r="AI415" t="str">
            <v/>
          </cell>
          <cell r="AJ415" t="str">
            <v/>
          </cell>
          <cell r="AK415" t="str">
            <v/>
          </cell>
          <cell r="AL415" t="str">
            <v/>
          </cell>
          <cell r="AM415" t="str">
            <v/>
          </cell>
          <cell r="AN415" t="str">
            <v/>
          </cell>
          <cell r="AO415" t="str">
            <v/>
          </cell>
          <cell r="AP415" t="str">
            <v/>
          </cell>
          <cell r="AQ415" t="str">
            <v/>
          </cell>
        </row>
        <row r="416">
          <cell r="A416">
            <v>639</v>
          </cell>
          <cell r="B416">
            <v>8703955</v>
          </cell>
          <cell r="C416" t="str">
            <v>Pistolera Zurda Nivel 2 Bersa Thunder Pro</v>
          </cell>
          <cell r="F416" t="str">
            <v>Pistolera zurda de polímero de alta calidad para Bersa Thunder Pro. Sin riel. Soporte para cinturón de hasta 5 cm de ancho.</v>
          </cell>
          <cell r="G416" t="str">
            <v>Nivel de seguridad 2. Compatible con Bersa Thunder común. Traba para accionar con el dedo índice. Llave alen para cambiar la rotación de la pistolera con respecto al soporte.</v>
          </cell>
          <cell r="I416" t="str">
            <v>Pistolera</v>
          </cell>
          <cell r="K416" t="str">
            <v>Pistolera,Nivel 2,Polímero,Bersa Thunder Pro,Zurdo</v>
          </cell>
          <cell r="L416">
            <v>3888</v>
          </cell>
          <cell r="M416" t="str">
            <v>http://rerda.com/img/p/2/9/0/8/2908.jpg</v>
          </cell>
          <cell r="N416">
            <v>9</v>
          </cell>
          <cell r="O416">
            <v>5</v>
          </cell>
          <cell r="P416">
            <v>5</v>
          </cell>
          <cell r="Q416">
            <v>5</v>
          </cell>
          <cell r="R416">
            <v>0.1</v>
          </cell>
          <cell r="S416" t="str">
            <v/>
          </cell>
          <cell r="T416" t="str">
            <v/>
          </cell>
          <cell r="U416" t="str">
            <v/>
          </cell>
          <cell r="V416" t="str">
            <v/>
          </cell>
          <cell r="W416" t="str">
            <v/>
          </cell>
          <cell r="X416" t="str">
            <v/>
          </cell>
          <cell r="Y416" t="str">
            <v/>
          </cell>
          <cell r="Z416" t="str">
            <v/>
          </cell>
          <cell r="AA416" t="str">
            <v/>
          </cell>
          <cell r="AB416" t="str">
            <v/>
          </cell>
          <cell r="AC416" t="str">
            <v/>
          </cell>
          <cell r="AD416" t="str">
            <v/>
          </cell>
          <cell r="AE416" t="str">
            <v/>
          </cell>
          <cell r="AF416" t="str">
            <v/>
          </cell>
          <cell r="AG416" t="str">
            <v/>
          </cell>
          <cell r="AH416" t="str">
            <v/>
          </cell>
          <cell r="AI416" t="str">
            <v/>
          </cell>
          <cell r="AJ416" t="str">
            <v/>
          </cell>
          <cell r="AK416" t="str">
            <v/>
          </cell>
          <cell r="AL416" t="str">
            <v/>
          </cell>
          <cell r="AM416" t="str">
            <v/>
          </cell>
          <cell r="AN416" t="str">
            <v/>
          </cell>
          <cell r="AO416" t="str">
            <v/>
          </cell>
          <cell r="AP416" t="str">
            <v/>
          </cell>
          <cell r="AQ416" t="str">
            <v/>
          </cell>
        </row>
        <row r="417">
          <cell r="A417">
            <v>1083</v>
          </cell>
          <cell r="B417">
            <v>8708001</v>
          </cell>
          <cell r="C417" t="str">
            <v>Plataforma de Polímero Para Sistema Molle</v>
          </cell>
          <cell r="F417" t="str">
            <v>Plataforma molle Strike. Plataforma de polímero para sistema molle. Puede ser utilizada para colocar pistoleras y cualquier elemento que sea compatible.</v>
          </cell>
          <cell r="G417" t="str">
            <v>Marca: Blackhawk!. Modelo: C/1450. Ancho: 14,5 cm. Alto: 11 cm.</v>
          </cell>
          <cell r="I417" t="str">
            <v>Plataforma</v>
          </cell>
          <cell r="K417">
            <v>0</v>
          </cell>
          <cell r="L417">
            <v>702</v>
          </cell>
          <cell r="M417" t="str">
            <v>http://rerda.com/img/p/5/2/8/7/5287.jpg,http://rerda.com/img/p/5/2/8/8/5288.jpg,http://rerda.com/img/p/5/2/8/9/5289.jpg,http://rerda.com/img/p/5/2/9/0/5290.jpg</v>
          </cell>
          <cell r="N417">
            <v>237</v>
          </cell>
          <cell r="O417">
            <v>5</v>
          </cell>
          <cell r="P417">
            <v>5</v>
          </cell>
          <cell r="Q417">
            <v>5</v>
          </cell>
          <cell r="R417">
            <v>0.1</v>
          </cell>
          <cell r="S417" t="str">
            <v/>
          </cell>
          <cell r="T417" t="str">
            <v/>
          </cell>
          <cell r="U417" t="str">
            <v/>
          </cell>
          <cell r="V417" t="str">
            <v/>
          </cell>
          <cell r="W417" t="str">
            <v/>
          </cell>
          <cell r="X417" t="str">
            <v/>
          </cell>
          <cell r="Y417" t="str">
            <v/>
          </cell>
          <cell r="Z417" t="str">
            <v/>
          </cell>
          <cell r="AA417" t="str">
            <v/>
          </cell>
          <cell r="AB417" t="str">
            <v/>
          </cell>
          <cell r="AC417" t="str">
            <v/>
          </cell>
          <cell r="AD417" t="str">
            <v/>
          </cell>
          <cell r="AE417" t="str">
            <v/>
          </cell>
          <cell r="AF417" t="str">
            <v/>
          </cell>
          <cell r="AG417" t="str">
            <v/>
          </cell>
          <cell r="AH417" t="str">
            <v/>
          </cell>
          <cell r="AI417" t="str">
            <v/>
          </cell>
          <cell r="AJ417" t="str">
            <v/>
          </cell>
          <cell r="AK417" t="str">
            <v/>
          </cell>
          <cell r="AL417" t="str">
            <v/>
          </cell>
          <cell r="AM417" t="str">
            <v/>
          </cell>
          <cell r="AN417" t="str">
            <v/>
          </cell>
          <cell r="AO417" t="str">
            <v/>
          </cell>
          <cell r="AP417" t="str">
            <v/>
          </cell>
          <cell r="AQ417" t="str">
            <v/>
          </cell>
        </row>
        <row r="418">
          <cell r="A418">
            <v>910</v>
          </cell>
          <cell r="B418">
            <v>8708272</v>
          </cell>
          <cell r="C418" t="str">
            <v>Plataforma Muslera Houston N2-72</v>
          </cell>
          <cell r="F418" t="str">
            <v xml:space="preserve">Plataforma muslera con capacidad de 3 (tres) accesorios de posición regulable. Bandas regulables y con trabas. </v>
          </cell>
          <cell r="G418" t="str">
            <v xml:space="preserve">Cinta para sujetar del cinturón envuelta en abrojo y con traba. Cavidad interna para tuerca. </v>
          </cell>
          <cell r="I418" t="str">
            <v>Plataforma</v>
          </cell>
          <cell r="K418">
            <v>0</v>
          </cell>
          <cell r="L418">
            <v>3238.92</v>
          </cell>
          <cell r="M418" t="str">
            <v>http://rerda.com/img/p/4/3/0/6/4306.jpg,http://rerda.com/img/p/4/3/0/7/4307.jpg,http://rerda.com/img/p/4/3/1/0/4310.jpg,http://rerda.com/img/p/4/3/0/8/4308.jpg,http://rerda.com/img/p/4/3/0/9/4309.jpg</v>
          </cell>
          <cell r="N418">
            <v>15</v>
          </cell>
          <cell r="O418">
            <v>5</v>
          </cell>
          <cell r="P418">
            <v>5</v>
          </cell>
          <cell r="Q418">
            <v>5</v>
          </cell>
          <cell r="R418">
            <v>0.1</v>
          </cell>
          <cell r="S418" t="str">
            <v/>
          </cell>
          <cell r="T418" t="str">
            <v/>
          </cell>
          <cell r="U418" t="str">
            <v/>
          </cell>
          <cell r="V418" t="str">
            <v>Polímero y Poliamida</v>
          </cell>
          <cell r="W418" t="str">
            <v>Houston N2-72.</v>
          </cell>
          <cell r="X418" t="str">
            <v/>
          </cell>
          <cell r="Y418" t="str">
            <v/>
          </cell>
          <cell r="Z418" t="str">
            <v/>
          </cell>
          <cell r="AA418" t="str">
            <v/>
          </cell>
          <cell r="AB418" t="str">
            <v/>
          </cell>
          <cell r="AC418" t="str">
            <v/>
          </cell>
          <cell r="AD418" t="str">
            <v/>
          </cell>
          <cell r="AE418" t="str">
            <v/>
          </cell>
          <cell r="AF418" t="str">
            <v/>
          </cell>
          <cell r="AG418" t="str">
            <v>22 x 19.5 cm</v>
          </cell>
          <cell r="AH418" t="str">
            <v/>
          </cell>
          <cell r="AI418" t="str">
            <v/>
          </cell>
          <cell r="AJ418" t="str">
            <v/>
          </cell>
          <cell r="AK418" t="str">
            <v/>
          </cell>
          <cell r="AL418" t="str">
            <v/>
          </cell>
          <cell r="AM418" t="str">
            <v/>
          </cell>
          <cell r="AN418" t="str">
            <v/>
          </cell>
          <cell r="AO418" t="str">
            <v/>
          </cell>
          <cell r="AP418" t="str">
            <v>Hasta 3 (tres) accesorios</v>
          </cell>
          <cell r="AQ418" t="str">
            <v>Pistoleras Houston Nivel 2</v>
          </cell>
        </row>
        <row r="419">
          <cell r="A419">
            <v>1141</v>
          </cell>
          <cell r="B419">
            <v>8703120</v>
          </cell>
          <cell r="C419" t="str">
            <v>Plataforma para pistolera Fobus sistema Molle</v>
          </cell>
          <cell r="F419" t="str">
            <v>Plataforma para pistoleras marca Fobus.</v>
          </cell>
          <cell r="G419" t="str">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ell>
          <cell r="I419" t="str">
            <v>Plataforma</v>
          </cell>
          <cell r="K419">
            <v>0</v>
          </cell>
          <cell r="L419">
            <v>0</v>
          </cell>
          <cell r="M419" t="str">
            <v>http://rerda.com/img/p/6/0/6/3/6063.jpg,http://rerda.com/img/p/6/0/6/0/6060.jpg,http://rerda.com/img/p/6/0/6/1/6061.jpg,http://rerda.com/img/p/6/0/6/2/6062.jpg</v>
          </cell>
          <cell r="N419">
            <v>0</v>
          </cell>
          <cell r="O419">
            <v>5</v>
          </cell>
          <cell r="P419">
            <v>5</v>
          </cell>
          <cell r="Q419">
            <v>5</v>
          </cell>
          <cell r="R419">
            <v>0.1</v>
          </cell>
          <cell r="S419" t="str">
            <v/>
          </cell>
          <cell r="T419" t="str">
            <v/>
          </cell>
          <cell r="U419" t="str">
            <v/>
          </cell>
          <cell r="V419" t="str">
            <v/>
          </cell>
          <cell r="W419" t="str">
            <v/>
          </cell>
          <cell r="X419" t="str">
            <v/>
          </cell>
          <cell r="Y419" t="str">
            <v/>
          </cell>
          <cell r="Z419" t="str">
            <v/>
          </cell>
          <cell r="AA419" t="str">
            <v/>
          </cell>
          <cell r="AB419" t="str">
            <v/>
          </cell>
          <cell r="AC419" t="str">
            <v/>
          </cell>
          <cell r="AD419" t="str">
            <v/>
          </cell>
          <cell r="AE419" t="str">
            <v/>
          </cell>
          <cell r="AF419" t="str">
            <v/>
          </cell>
          <cell r="AG419" t="str">
            <v/>
          </cell>
          <cell r="AH419" t="str">
            <v/>
          </cell>
          <cell r="AI419" t="str">
            <v/>
          </cell>
          <cell r="AJ419" t="str">
            <v/>
          </cell>
          <cell r="AK419" t="str">
            <v/>
          </cell>
          <cell r="AL419" t="str">
            <v/>
          </cell>
          <cell r="AM419" t="str">
            <v/>
          </cell>
          <cell r="AN419" t="str">
            <v/>
          </cell>
          <cell r="AO419" t="str">
            <v/>
          </cell>
          <cell r="AP419" t="str">
            <v/>
          </cell>
          <cell r="AQ419" t="str">
            <v/>
          </cell>
        </row>
        <row r="420">
          <cell r="A420">
            <v>559</v>
          </cell>
          <cell r="B420">
            <v>8708070</v>
          </cell>
          <cell r="C420" t="str">
            <v>Plataforma Universal Rescue</v>
          </cell>
          <cell r="F420" t="str">
            <v>Plataforma muslera universal para pistoleras Nivel 2 marca Rescue.</v>
          </cell>
          <cell r="G420" t="str">
            <v xml:space="preserve">Cintas regulables y con trabas. Estructura curva y anatómica para la pierna. Juego de tornillos y llaves allen. Rotación regulable. </v>
          </cell>
          <cell r="I420" t="str">
            <v>Plataforma</v>
          </cell>
          <cell r="K420" t="str">
            <v>Universal,Muslera,Nivel 2,Plataforma</v>
          </cell>
          <cell r="L420">
            <v>3888</v>
          </cell>
          <cell r="M420" t="str">
            <v>http://rerda.com/img/p/2/4/9/7/2497.jpg,http://rerda.com/img/p/2/4/9/8/2498.jpg,http://rerda.com/img/p/2/4/9/9/2499.jpg,http://rerda.com/img/p/2/5/0/0/2500.jpg</v>
          </cell>
          <cell r="N420">
            <v>0</v>
          </cell>
          <cell r="O420">
            <v>5</v>
          </cell>
          <cell r="P420">
            <v>5</v>
          </cell>
          <cell r="Q420">
            <v>5</v>
          </cell>
          <cell r="R420">
            <v>0.1</v>
          </cell>
          <cell r="S420" t="str">
            <v/>
          </cell>
          <cell r="T420" t="str">
            <v/>
          </cell>
          <cell r="U420" t="str">
            <v/>
          </cell>
          <cell r="V420" t="str">
            <v/>
          </cell>
          <cell r="W420" t="str">
            <v/>
          </cell>
          <cell r="X420" t="str">
            <v/>
          </cell>
          <cell r="Y420" t="str">
            <v/>
          </cell>
          <cell r="Z420" t="str">
            <v/>
          </cell>
          <cell r="AA420" t="str">
            <v/>
          </cell>
          <cell r="AB420" t="str">
            <v/>
          </cell>
          <cell r="AC420" t="str">
            <v/>
          </cell>
          <cell r="AD420" t="str">
            <v/>
          </cell>
          <cell r="AE420" t="str">
            <v/>
          </cell>
          <cell r="AF420" t="str">
            <v/>
          </cell>
          <cell r="AG420" t="str">
            <v/>
          </cell>
          <cell r="AH420" t="str">
            <v/>
          </cell>
          <cell r="AI420" t="str">
            <v/>
          </cell>
          <cell r="AJ420" t="str">
            <v/>
          </cell>
          <cell r="AK420" t="str">
            <v/>
          </cell>
          <cell r="AL420" t="str">
            <v/>
          </cell>
          <cell r="AM420" t="str">
            <v/>
          </cell>
          <cell r="AN420" t="str">
            <v/>
          </cell>
          <cell r="AO420" t="str">
            <v/>
          </cell>
          <cell r="AP420" t="str">
            <v/>
          </cell>
          <cell r="AQ420" t="str">
            <v/>
          </cell>
        </row>
        <row r="421">
          <cell r="A421">
            <v>98</v>
          </cell>
          <cell r="B421">
            <v>7709062</v>
          </cell>
          <cell r="C421" t="str">
            <v>Policía de Seguridad Aeroportuaria</v>
          </cell>
          <cell r="F421" t="str">
            <v>Escudo para brazo de la Policía de Seguridad Aeroportuaria (P.S.A.).</v>
          </cell>
          <cell r="G421">
            <v>0</v>
          </cell>
          <cell r="I421" t="str">
            <v>Policías</v>
          </cell>
          <cell r="K421" t="str">
            <v>Policía,PSA,Aeroportuaria,P.S.A.,Seguridad</v>
          </cell>
          <cell r="L421">
            <v>355.43</v>
          </cell>
          <cell r="M421" t="str">
            <v>http://rerda.com/img/p/5/6/1/561.jpg</v>
          </cell>
          <cell r="N421">
            <v>15</v>
          </cell>
          <cell r="O421">
            <v>5</v>
          </cell>
          <cell r="P421">
            <v>5</v>
          </cell>
          <cell r="Q421">
            <v>5</v>
          </cell>
          <cell r="R421">
            <v>0.1</v>
          </cell>
          <cell r="S421" t="str">
            <v/>
          </cell>
          <cell r="T421" t="str">
            <v/>
          </cell>
          <cell r="U421" t="str">
            <v>Policía de Seguridad Aeroportuaria</v>
          </cell>
          <cell r="V421" t="str">
            <v>Bordado</v>
          </cell>
          <cell r="W421" t="str">
            <v>Escudo para Brazo</v>
          </cell>
          <cell r="X421" t="str">
            <v>8.3 cm</v>
          </cell>
          <cell r="Y421" t="str">
            <v>8.3 cm</v>
          </cell>
          <cell r="Z421" t="str">
            <v>0.2 cm</v>
          </cell>
          <cell r="AA421" t="str">
            <v/>
          </cell>
          <cell r="AB421" t="str">
            <v/>
          </cell>
          <cell r="AC421" t="str">
            <v/>
          </cell>
          <cell r="AD421" t="str">
            <v/>
          </cell>
          <cell r="AE421" t="str">
            <v/>
          </cell>
          <cell r="AF421" t="str">
            <v/>
          </cell>
          <cell r="AG421" t="str">
            <v/>
          </cell>
          <cell r="AH421" t="str">
            <v/>
          </cell>
          <cell r="AI421" t="str">
            <v/>
          </cell>
          <cell r="AJ421" t="str">
            <v/>
          </cell>
          <cell r="AK421" t="str">
            <v/>
          </cell>
          <cell r="AL421" t="str">
            <v/>
          </cell>
          <cell r="AM421" t="str">
            <v/>
          </cell>
          <cell r="AN421" t="str">
            <v/>
          </cell>
          <cell r="AO421" t="str">
            <v/>
          </cell>
          <cell r="AP421" t="str">
            <v/>
          </cell>
          <cell r="AQ421" t="str">
            <v/>
          </cell>
        </row>
        <row r="422">
          <cell r="A422">
            <v>1157</v>
          </cell>
          <cell r="B422">
            <v>8705568</v>
          </cell>
          <cell r="C422" t="str">
            <v>Porta Bastón Rotable De Polímero Corto</v>
          </cell>
          <cell r="F422" t="str">
            <v>Porta bastón rotable de polímero corto.</v>
          </cell>
          <cell r="G422" t="str">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ell>
          <cell r="I422" t="str">
            <v>Porta</v>
          </cell>
          <cell r="K422">
            <v>0</v>
          </cell>
          <cell r="L422">
            <v>1512</v>
          </cell>
          <cell r="M422" t="str">
            <v>http://rerda.com/img/p/6/1/7/2/6172.jpg,http://rerda.com/img/p/6/1/7/3/6173.jpg,http://rerda.com/img/p/6/1/7/4/6174.jpg,http://rerda.com/img/p/6/1/7/5/6175.jpg</v>
          </cell>
          <cell r="N422">
            <v>59</v>
          </cell>
          <cell r="O422">
            <v>5</v>
          </cell>
          <cell r="P422">
            <v>5</v>
          </cell>
          <cell r="Q422">
            <v>5</v>
          </cell>
          <cell r="R422">
            <v>0.1</v>
          </cell>
          <cell r="S422" t="str">
            <v/>
          </cell>
          <cell r="T422" t="str">
            <v/>
          </cell>
          <cell r="U422" t="str">
            <v/>
          </cell>
          <cell r="V422" t="str">
            <v/>
          </cell>
          <cell r="W422" t="str">
            <v/>
          </cell>
          <cell r="X422" t="str">
            <v/>
          </cell>
          <cell r="Y422" t="str">
            <v/>
          </cell>
          <cell r="Z422" t="str">
            <v/>
          </cell>
          <cell r="AA422" t="str">
            <v/>
          </cell>
          <cell r="AB422" t="str">
            <v/>
          </cell>
          <cell r="AC422" t="str">
            <v/>
          </cell>
          <cell r="AD422" t="str">
            <v/>
          </cell>
          <cell r="AE422" t="str">
            <v/>
          </cell>
          <cell r="AF422" t="str">
            <v/>
          </cell>
          <cell r="AG422" t="str">
            <v/>
          </cell>
          <cell r="AH422" t="str">
            <v/>
          </cell>
          <cell r="AI422" t="str">
            <v/>
          </cell>
          <cell r="AJ422" t="str">
            <v/>
          </cell>
          <cell r="AK422" t="str">
            <v/>
          </cell>
          <cell r="AL422" t="str">
            <v/>
          </cell>
          <cell r="AM422" t="str">
            <v/>
          </cell>
          <cell r="AN422" t="str">
            <v/>
          </cell>
          <cell r="AO422" t="str">
            <v/>
          </cell>
          <cell r="AP422" t="str">
            <v/>
          </cell>
          <cell r="AQ422" t="str">
            <v/>
          </cell>
        </row>
        <row r="423">
          <cell r="A423">
            <v>1158</v>
          </cell>
          <cell r="B423">
            <v>8705661</v>
          </cell>
          <cell r="C423" t="str">
            <v>Porta Bastón Rotable De Polímero Largo</v>
          </cell>
          <cell r="F423" t="str">
            <v>Porta bastón rotable de polímero largo.</v>
          </cell>
          <cell r="G423" t="str">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ell>
          <cell r="I423" t="str">
            <v>Porta</v>
          </cell>
          <cell r="K423">
            <v>0</v>
          </cell>
          <cell r="L423">
            <v>1296</v>
          </cell>
          <cell r="M423" t="str">
            <v>http://rerda.com/img/p/6/1/7/9/6179.jpg,http://rerda.com/img/p/6/1/8/0/6180.jpg,http://rerda.com/img/p/6/1/8/1/6181.jpg,http://rerda.com/img/p/6/1/8/2/6182.jpg,http://rerda.com/img/p/6/1/8/3/6183.jpg</v>
          </cell>
          <cell r="N423">
            <v>116</v>
          </cell>
          <cell r="O423">
            <v>5</v>
          </cell>
          <cell r="P423">
            <v>5</v>
          </cell>
          <cell r="Q423">
            <v>5</v>
          </cell>
          <cell r="R423">
            <v>0.1</v>
          </cell>
          <cell r="S423" t="str">
            <v/>
          </cell>
          <cell r="T423" t="str">
            <v/>
          </cell>
          <cell r="U423" t="str">
            <v/>
          </cell>
          <cell r="V423" t="str">
            <v/>
          </cell>
          <cell r="W423" t="str">
            <v/>
          </cell>
          <cell r="X423" t="str">
            <v/>
          </cell>
          <cell r="Y423" t="str">
            <v/>
          </cell>
          <cell r="Z423" t="str">
            <v/>
          </cell>
          <cell r="AA423" t="str">
            <v/>
          </cell>
          <cell r="AB423" t="str">
            <v/>
          </cell>
          <cell r="AC423" t="str">
            <v/>
          </cell>
          <cell r="AD423" t="str">
            <v/>
          </cell>
          <cell r="AE423" t="str">
            <v/>
          </cell>
          <cell r="AF423" t="str">
            <v/>
          </cell>
          <cell r="AG423" t="str">
            <v/>
          </cell>
          <cell r="AH423" t="str">
            <v/>
          </cell>
          <cell r="AI423" t="str">
            <v/>
          </cell>
          <cell r="AJ423" t="str">
            <v/>
          </cell>
          <cell r="AK423" t="str">
            <v/>
          </cell>
          <cell r="AL423" t="str">
            <v/>
          </cell>
          <cell r="AM423" t="str">
            <v/>
          </cell>
          <cell r="AN423" t="str">
            <v/>
          </cell>
          <cell r="AO423" t="str">
            <v/>
          </cell>
          <cell r="AP423" t="str">
            <v/>
          </cell>
          <cell r="AQ423" t="str">
            <v/>
          </cell>
        </row>
        <row r="424">
          <cell r="A424">
            <v>1159</v>
          </cell>
          <cell r="B424">
            <v>8705683</v>
          </cell>
          <cell r="C424" t="str">
            <v>Porta Bastón Táctico Para Sistema Molle Y Cinto De Polímero</v>
          </cell>
          <cell r="F424" t="str">
            <v>Porta bastón exterior de polímero para el sitema MOLLE.</v>
          </cell>
          <cell r="G424" t="str">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ell>
          <cell r="I424" t="str">
            <v>Porta</v>
          </cell>
          <cell r="K424">
            <v>0</v>
          </cell>
          <cell r="L424">
            <v>1069.2</v>
          </cell>
          <cell r="M424" t="str">
            <v>http://rerda.com/img/p/6/1/8/4/6184.jpg,http://rerda.com/img/p/6/1/8/5/6185.jpg,http://rerda.com/img/p/6/1/8/6/6186.jpg,http://rerda.com/img/p/6/1/8/7/6187.jpg,http://rerda.com/img/p/6/1/8/8/6188.jpg,http://rerda.com/img/p/6/1/8/9/6189.jpg</v>
          </cell>
          <cell r="N424">
            <v>26</v>
          </cell>
          <cell r="O424">
            <v>5</v>
          </cell>
          <cell r="P424">
            <v>5</v>
          </cell>
          <cell r="Q424">
            <v>5</v>
          </cell>
          <cell r="R424">
            <v>0.1</v>
          </cell>
          <cell r="S424" t="str">
            <v/>
          </cell>
          <cell r="T424" t="str">
            <v/>
          </cell>
          <cell r="U424" t="str">
            <v/>
          </cell>
          <cell r="V424" t="str">
            <v/>
          </cell>
          <cell r="W424" t="str">
            <v/>
          </cell>
          <cell r="X424" t="str">
            <v/>
          </cell>
          <cell r="Y424" t="str">
            <v/>
          </cell>
          <cell r="Z424" t="str">
            <v/>
          </cell>
          <cell r="AA424" t="str">
            <v/>
          </cell>
          <cell r="AB424" t="str">
            <v/>
          </cell>
          <cell r="AC424" t="str">
            <v/>
          </cell>
          <cell r="AD424" t="str">
            <v/>
          </cell>
          <cell r="AE424" t="str">
            <v/>
          </cell>
          <cell r="AF424" t="str">
            <v/>
          </cell>
          <cell r="AG424" t="str">
            <v/>
          </cell>
          <cell r="AH424" t="str">
            <v/>
          </cell>
          <cell r="AI424" t="str">
            <v/>
          </cell>
          <cell r="AJ424" t="str">
            <v/>
          </cell>
          <cell r="AK424" t="str">
            <v/>
          </cell>
          <cell r="AL424" t="str">
            <v/>
          </cell>
          <cell r="AM424" t="str">
            <v/>
          </cell>
          <cell r="AN424" t="str">
            <v/>
          </cell>
          <cell r="AO424" t="str">
            <v/>
          </cell>
          <cell r="AP424" t="str">
            <v/>
          </cell>
          <cell r="AQ424" t="str">
            <v/>
          </cell>
        </row>
        <row r="425">
          <cell r="A425">
            <v>52</v>
          </cell>
          <cell r="B425">
            <v>8705018</v>
          </cell>
          <cell r="C425" t="str">
            <v>Porta Cargador Doble de Cuero</v>
          </cell>
          <cell r="F425" t="str">
            <v>Este porta cargador cuenta con bordes ribeteados y reforzados con costuras en todos los contornos.</v>
          </cell>
          <cell r="G425" t="str">
            <v>Soporta como máximo, hasta las siguientes dimensiones de cartuchos: 13 x 3,2 x 2,2 cm. Pasa cinto adaptado para un cinturón de hasta 5cm de ancho. Capacidad para 2 (dos) cargadores estandar. Cuero de alta calidad y resistencia. Solapas con broche a presión.</v>
          </cell>
          <cell r="I425" t="str">
            <v>Porta</v>
          </cell>
          <cell r="K425" t="str">
            <v>Cuero,Porta Cargador,Doble</v>
          </cell>
          <cell r="L425">
            <v>2700</v>
          </cell>
          <cell r="M425" t="str">
            <v>http://rerda.com/img/p/9/5/5/955.jpg,http://rerda.com/img/p/9/5/6/956.jpg</v>
          </cell>
          <cell r="N425">
            <v>4</v>
          </cell>
          <cell r="O425">
            <v>5</v>
          </cell>
          <cell r="P425">
            <v>5</v>
          </cell>
          <cell r="Q425">
            <v>5</v>
          </cell>
          <cell r="R425">
            <v>0.1</v>
          </cell>
          <cell r="S425" t="str">
            <v/>
          </cell>
          <cell r="T425" t="str">
            <v/>
          </cell>
          <cell r="U425" t="str">
            <v/>
          </cell>
          <cell r="V425" t="str">
            <v>Cuero</v>
          </cell>
          <cell r="W425" t="str">
            <v>Doble</v>
          </cell>
          <cell r="X425" t="str">
            <v/>
          </cell>
          <cell r="Y425" t="str">
            <v/>
          </cell>
          <cell r="Z425" t="str">
            <v/>
          </cell>
          <cell r="AA425" t="str">
            <v/>
          </cell>
          <cell r="AB425" t="str">
            <v/>
          </cell>
          <cell r="AC425" t="str">
            <v/>
          </cell>
          <cell r="AD425" t="str">
            <v/>
          </cell>
          <cell r="AE425" t="str">
            <v/>
          </cell>
          <cell r="AF425" t="str">
            <v/>
          </cell>
          <cell r="AG425" t="str">
            <v/>
          </cell>
          <cell r="AH425" t="str">
            <v>13 x 3.2 x 2.2 cm</v>
          </cell>
          <cell r="AI425" t="str">
            <v/>
          </cell>
          <cell r="AJ425" t="str">
            <v/>
          </cell>
          <cell r="AK425" t="str">
            <v/>
          </cell>
          <cell r="AL425" t="str">
            <v/>
          </cell>
          <cell r="AM425" t="str">
            <v/>
          </cell>
          <cell r="AN425" t="str">
            <v/>
          </cell>
          <cell r="AO425" t="str">
            <v/>
          </cell>
          <cell r="AP425" t="str">
            <v/>
          </cell>
          <cell r="AQ425" t="str">
            <v/>
          </cell>
        </row>
        <row r="426">
          <cell r="A426">
            <v>585</v>
          </cell>
          <cell r="B426">
            <v>8705552</v>
          </cell>
          <cell r="C426" t="str">
            <v>Porta cargador doble de Poliamida con soporte</v>
          </cell>
          <cell r="F426" t="str">
            <v>Porta cargador ancho y capacidad doble de poliamida. Soporte de polímero para el cinturón.</v>
          </cell>
          <cell r="G426" t="str">
            <v>Tapa aseguradora con tiras de poliamida y hebillas metálicas. Ideal para los coleccionistas y los amantes del deporte Paint Ball. Disponibles en color gris y verde.</v>
          </cell>
          <cell r="I426" t="str">
            <v>Porta</v>
          </cell>
          <cell r="K426" t="str">
            <v>Poliamida,Porta Cargador,Cordura</v>
          </cell>
          <cell r="L426">
            <v>328.97</v>
          </cell>
          <cell r="M426" t="str">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ell>
          <cell r="N426">
            <v>6</v>
          </cell>
          <cell r="O426">
            <v>5</v>
          </cell>
          <cell r="P426">
            <v>5</v>
          </cell>
          <cell r="Q426">
            <v>5</v>
          </cell>
          <cell r="R426">
            <v>0.1</v>
          </cell>
          <cell r="S426" t="str">
            <v/>
          </cell>
          <cell r="T426" t="str">
            <v/>
          </cell>
          <cell r="U426" t="str">
            <v/>
          </cell>
          <cell r="V426" t="str">
            <v>Poliamida - Cordura</v>
          </cell>
          <cell r="W426" t="str">
            <v>Doble</v>
          </cell>
          <cell r="X426" t="str">
            <v/>
          </cell>
          <cell r="Y426" t="str">
            <v/>
          </cell>
          <cell r="Z426" t="str">
            <v/>
          </cell>
          <cell r="AA426" t="str">
            <v/>
          </cell>
          <cell r="AB426" t="str">
            <v/>
          </cell>
          <cell r="AC426" t="str">
            <v/>
          </cell>
          <cell r="AD426" t="str">
            <v/>
          </cell>
          <cell r="AE426" t="str">
            <v/>
          </cell>
          <cell r="AF426" t="str">
            <v/>
          </cell>
          <cell r="AG426" t="str">
            <v>14 x 9 x 4 cm</v>
          </cell>
          <cell r="AH426" t="str">
            <v>10 x 3 x 6 cm</v>
          </cell>
          <cell r="AI426" t="str">
            <v/>
          </cell>
          <cell r="AJ426" t="str">
            <v/>
          </cell>
          <cell r="AK426" t="str">
            <v/>
          </cell>
          <cell r="AL426" t="str">
            <v/>
          </cell>
          <cell r="AM426" t="str">
            <v/>
          </cell>
          <cell r="AN426" t="str">
            <v/>
          </cell>
          <cell r="AO426" t="str">
            <v/>
          </cell>
          <cell r="AP426" t="str">
            <v/>
          </cell>
          <cell r="AQ426" t="str">
            <v/>
          </cell>
        </row>
        <row r="427">
          <cell r="A427">
            <v>498</v>
          </cell>
          <cell r="B427">
            <v>8705750</v>
          </cell>
          <cell r="C427" t="str">
            <v>Porta Cargador Doble Termoformado Gris</v>
          </cell>
          <cell r="F427" t="str">
            <v xml:space="preserve">Porta cargador doble de poliamida termoformado. Bordes cosidos, cubiertos y reforzados. Pasacinto cocido de poliamida o incluido en la estructura. </v>
          </cell>
          <cell r="G427" t="str">
            <v xml:space="preserve">Para calibre 9 mm. Fabricado en cordura de alta resistencia. Cada porta cargador tiene 13cm de alto por 3,5cm de ancho. Para cinturones de 5,5cm de ancho. </v>
          </cell>
          <cell r="I427" t="str">
            <v>Porta</v>
          </cell>
          <cell r="K427" t="str">
            <v>Poliamida,Policía,Porta Cargador</v>
          </cell>
          <cell r="L427">
            <v>824.9</v>
          </cell>
          <cell r="M427" t="str">
            <v>http://rerda.com/img/p/2/1/4/9/2149.jpg,http://rerda.com/img/p/2/1/4/8/2148.jpg,http://rerda.com/img/p/2/1/5/0/2150.jpg</v>
          </cell>
          <cell r="N427">
            <v>9</v>
          </cell>
          <cell r="O427">
            <v>5</v>
          </cell>
          <cell r="P427">
            <v>5</v>
          </cell>
          <cell r="Q427">
            <v>5</v>
          </cell>
          <cell r="R427">
            <v>0.1</v>
          </cell>
          <cell r="S427" t="str">
            <v/>
          </cell>
          <cell r="T427" t="str">
            <v/>
          </cell>
          <cell r="U427" t="str">
            <v/>
          </cell>
          <cell r="V427" t="str">
            <v>Poliamida</v>
          </cell>
          <cell r="W427" t="str">
            <v>Termoformado</v>
          </cell>
          <cell r="X427" t="str">
            <v>25.4 cm</v>
          </cell>
          <cell r="Y427" t="str">
            <v>20.5 cm</v>
          </cell>
          <cell r="Z427" t="str">
            <v>9 cm</v>
          </cell>
          <cell r="AA427" t="str">
            <v/>
          </cell>
          <cell r="AB427" t="str">
            <v/>
          </cell>
          <cell r="AC427" t="str">
            <v/>
          </cell>
          <cell r="AD427" t="str">
            <v/>
          </cell>
          <cell r="AE427" t="str">
            <v/>
          </cell>
          <cell r="AF427" t="str">
            <v/>
          </cell>
          <cell r="AG427" t="str">
            <v/>
          </cell>
          <cell r="AH427" t="str">
            <v/>
          </cell>
          <cell r="AI427" t="str">
            <v/>
          </cell>
          <cell r="AJ427" t="str">
            <v/>
          </cell>
          <cell r="AK427" t="str">
            <v/>
          </cell>
          <cell r="AL427" t="str">
            <v/>
          </cell>
          <cell r="AM427" t="str">
            <v/>
          </cell>
          <cell r="AN427" t="str">
            <v/>
          </cell>
          <cell r="AO427" t="str">
            <v/>
          </cell>
          <cell r="AP427" t="str">
            <v/>
          </cell>
          <cell r="AQ427" t="str">
            <v/>
          </cell>
        </row>
        <row r="428">
          <cell r="A428">
            <v>53</v>
          </cell>
          <cell r="B428">
            <v>8705551</v>
          </cell>
          <cell r="C428" t="str">
            <v>Porta Cargador Doble Termoformado Negro</v>
          </cell>
          <cell r="F428" t="str">
            <v xml:space="preserve">Porta cargador doble de poliamida termoformado. Bordes cosidos, cubiertos y reforzados. Pasacinto cocido de poliamida o incluido en la estructura. </v>
          </cell>
          <cell r="G428" t="str">
            <v xml:space="preserve">Para calibre 9 mm. Fabricado en cordura de alta resistencia. Cada porta cargador tiene 13cm de alto por 3,5cm de ancho. Para cinturones de 5,5cm de ancho. </v>
          </cell>
          <cell r="I428" t="str">
            <v>Porta</v>
          </cell>
          <cell r="K428" t="str">
            <v>Poliamida,Policía,Porta Cargador</v>
          </cell>
          <cell r="L428">
            <v>1069.2</v>
          </cell>
          <cell r="M428" t="str">
            <v>http://rerda.com/img/p/9/5/4/954.jpg</v>
          </cell>
          <cell r="N428">
            <v>672</v>
          </cell>
          <cell r="O428">
            <v>5</v>
          </cell>
          <cell r="P428">
            <v>5</v>
          </cell>
          <cell r="Q428">
            <v>5</v>
          </cell>
          <cell r="R428">
            <v>0.1</v>
          </cell>
          <cell r="S428" t="str">
            <v/>
          </cell>
          <cell r="T428" t="str">
            <v/>
          </cell>
          <cell r="U428" t="str">
            <v/>
          </cell>
          <cell r="V428" t="str">
            <v>Poliamida</v>
          </cell>
          <cell r="W428" t="str">
            <v>Termoformado</v>
          </cell>
          <cell r="X428" t="str">
            <v>25.4 cm</v>
          </cell>
          <cell r="Y428" t="str">
            <v>20.5 cm</v>
          </cell>
          <cell r="Z428" t="str">
            <v>9 cm</v>
          </cell>
          <cell r="AA428" t="str">
            <v/>
          </cell>
          <cell r="AB428" t="str">
            <v/>
          </cell>
          <cell r="AC428" t="str">
            <v/>
          </cell>
          <cell r="AD428" t="str">
            <v/>
          </cell>
          <cell r="AE428" t="str">
            <v/>
          </cell>
          <cell r="AF428" t="str">
            <v/>
          </cell>
          <cell r="AG428" t="str">
            <v/>
          </cell>
          <cell r="AH428" t="str">
            <v/>
          </cell>
          <cell r="AI428" t="str">
            <v/>
          </cell>
          <cell r="AJ428" t="str">
            <v/>
          </cell>
          <cell r="AK428" t="str">
            <v/>
          </cell>
          <cell r="AL428" t="str">
            <v/>
          </cell>
          <cell r="AM428" t="str">
            <v/>
          </cell>
          <cell r="AN428" t="str">
            <v/>
          </cell>
          <cell r="AO428" t="str">
            <v/>
          </cell>
          <cell r="AP428" t="str">
            <v/>
          </cell>
          <cell r="AQ428" t="str">
            <v/>
          </cell>
        </row>
        <row r="429">
          <cell r="A429">
            <v>499</v>
          </cell>
          <cell r="B429">
            <v>8705550</v>
          </cell>
          <cell r="C429" t="str">
            <v>Porta Cargador Doble Termoformado Verde</v>
          </cell>
          <cell r="F429" t="str">
            <v xml:space="preserve">Porta cargador doble de poliamida termoformado. Bordes cosidos, cubiertos y reforzados. Pasacinto cocido de poliamida o incluido en la estructura. </v>
          </cell>
          <cell r="G429" t="str">
            <v xml:space="preserve">Para calibre 9 mm. Fabricado en cordura de alta resistencia. Cada porta cargador tiene 13cm de alto por 3,5cm de ancho. Para cinturones de 5,5cm de ancho. Ideal para Gendarmería o Ejército. </v>
          </cell>
          <cell r="I429" t="str">
            <v>Porta</v>
          </cell>
          <cell r="K429" t="str">
            <v>Poliamida,Ejército,Porta Cargador,Gendarmería</v>
          </cell>
          <cell r="L429">
            <v>824.9</v>
          </cell>
          <cell r="M429" t="str">
            <v>http://rerda.com/img/p/2/1/5/9/2159.jpg,http://rerda.com/img/p/2/1/6/1/2161.jpg,http://rerda.com/img/p/2/1/6/0/2160.jpg</v>
          </cell>
          <cell r="N429">
            <v>1</v>
          </cell>
          <cell r="O429">
            <v>5</v>
          </cell>
          <cell r="P429">
            <v>5</v>
          </cell>
          <cell r="Q429">
            <v>5</v>
          </cell>
          <cell r="R429">
            <v>0.1</v>
          </cell>
          <cell r="S429" t="str">
            <v/>
          </cell>
          <cell r="T429" t="str">
            <v/>
          </cell>
          <cell r="U429" t="str">
            <v/>
          </cell>
          <cell r="V429" t="str">
            <v>Poliamida</v>
          </cell>
          <cell r="W429" t="str">
            <v>Termoformado</v>
          </cell>
          <cell r="X429" t="str">
            <v>25.4 cm</v>
          </cell>
          <cell r="Y429" t="str">
            <v>20.5 cm</v>
          </cell>
          <cell r="Z429" t="str">
            <v>9 cm</v>
          </cell>
          <cell r="AA429" t="str">
            <v/>
          </cell>
          <cell r="AB429" t="str">
            <v/>
          </cell>
          <cell r="AC429" t="str">
            <v/>
          </cell>
          <cell r="AD429" t="str">
            <v/>
          </cell>
          <cell r="AE429" t="str">
            <v/>
          </cell>
          <cell r="AF429" t="str">
            <v/>
          </cell>
          <cell r="AG429" t="str">
            <v/>
          </cell>
          <cell r="AH429" t="str">
            <v/>
          </cell>
          <cell r="AI429" t="str">
            <v/>
          </cell>
          <cell r="AJ429" t="str">
            <v/>
          </cell>
          <cell r="AK429" t="str">
            <v/>
          </cell>
          <cell r="AL429" t="str">
            <v/>
          </cell>
          <cell r="AM429" t="str">
            <v/>
          </cell>
          <cell r="AN429" t="str">
            <v/>
          </cell>
          <cell r="AO429" t="str">
            <v/>
          </cell>
          <cell r="AP429" t="str">
            <v/>
          </cell>
          <cell r="AQ429" t="str">
            <v/>
          </cell>
        </row>
        <row r="430">
          <cell r="A430">
            <v>112</v>
          </cell>
          <cell r="B430">
            <v>8705370</v>
          </cell>
          <cell r="C430" t="str">
            <v>Porta Cargador Poliamida Gemelos</v>
          </cell>
          <cell r="F430" t="str">
            <v xml:space="preserve">Solapas con abrojo. Pasacinto reforzado. </v>
          </cell>
          <cell r="G430">
            <v>0</v>
          </cell>
          <cell r="I430" t="str">
            <v>Porta</v>
          </cell>
          <cell r="K430" t="str">
            <v>Poliamida,Porta Cargador</v>
          </cell>
          <cell r="L430">
            <v>864</v>
          </cell>
          <cell r="M430" t="str">
            <v>http://rerda.com/img/p/6/0/0/600.jpg,http://rerda.com/img/p/6/0/1/601.jpg,http://rerda.com/img/p/6/0/2/602.jpg</v>
          </cell>
          <cell r="N430">
            <v>2</v>
          </cell>
          <cell r="O430">
            <v>5</v>
          </cell>
          <cell r="P430">
            <v>5</v>
          </cell>
          <cell r="Q430">
            <v>5</v>
          </cell>
          <cell r="R430">
            <v>0.1</v>
          </cell>
          <cell r="S430" t="str">
            <v/>
          </cell>
          <cell r="T430" t="str">
            <v/>
          </cell>
          <cell r="U430" t="str">
            <v/>
          </cell>
          <cell r="V430" t="str">
            <v>Poliamida</v>
          </cell>
          <cell r="W430" t="str">
            <v/>
          </cell>
          <cell r="X430" t="str">
            <v>15.5 cm</v>
          </cell>
          <cell r="Y430" t="str">
            <v>10.7 cm</v>
          </cell>
          <cell r="Z430" t="str">
            <v>5 cm</v>
          </cell>
          <cell r="AA430" t="str">
            <v/>
          </cell>
          <cell r="AB430" t="str">
            <v/>
          </cell>
          <cell r="AC430" t="str">
            <v/>
          </cell>
          <cell r="AD430" t="str">
            <v/>
          </cell>
          <cell r="AE430" t="str">
            <v/>
          </cell>
          <cell r="AF430" t="str">
            <v/>
          </cell>
          <cell r="AG430" t="str">
            <v/>
          </cell>
          <cell r="AH430" t="str">
            <v/>
          </cell>
          <cell r="AI430" t="str">
            <v/>
          </cell>
          <cell r="AJ430" t="str">
            <v/>
          </cell>
          <cell r="AK430" t="str">
            <v/>
          </cell>
          <cell r="AL430" t="str">
            <v/>
          </cell>
          <cell r="AM430" t="str">
            <v/>
          </cell>
          <cell r="AN430" t="str">
            <v/>
          </cell>
          <cell r="AO430" t="str">
            <v/>
          </cell>
          <cell r="AP430" t="str">
            <v/>
          </cell>
          <cell r="AQ430" t="str">
            <v/>
          </cell>
        </row>
        <row r="431">
          <cell r="A431">
            <v>554</v>
          </cell>
          <cell r="B431">
            <v>8705072</v>
          </cell>
          <cell r="C431" t="str">
            <v>Porta Cargador Simple Ajustable</v>
          </cell>
          <cell r="F431" t="str">
            <v xml:space="preserve">Porta cargador simple de poliamida/cordura. Es regulable con el seguro provisto de abrojo (velcro) tanto en el interior como en el exterior. </v>
          </cell>
          <cell r="G431" t="str">
            <v xml:space="preserve">Cuenta con un pasacinto con capacidad para un cinturón de 6 cm de ancho. </v>
          </cell>
          <cell r="I431" t="str">
            <v>Porta</v>
          </cell>
          <cell r="K431" t="str">
            <v>Poliamida,Porta Cargador,Cordura</v>
          </cell>
          <cell r="L431">
            <v>972</v>
          </cell>
          <cell r="M431" t="str">
            <v>http://rerda.com/img/p/2/4/5/9/2459.jpg,http://rerda.com/img/p/2/4/6/0/2460.jpg,http://rerda.com/img/p/2/4/6/1/2461.jpg,http://rerda.com/img/p/2/4/6/2/2462.jpg,http://rerda.com/img/p/2/4/6/3/2463.jpg,http://rerda.com/img/p/2/4/6/4/2464.jpg,http://rerda.com/img/p/2/4/6/5/2465.jpg,http://rerda.com/img/p/2/4/6/6/2466.jpg</v>
          </cell>
          <cell r="N431">
            <v>145</v>
          </cell>
          <cell r="O431">
            <v>5</v>
          </cell>
          <cell r="P431">
            <v>5</v>
          </cell>
          <cell r="Q431">
            <v>5</v>
          </cell>
          <cell r="R431">
            <v>0.1</v>
          </cell>
          <cell r="S431" t="str">
            <v/>
          </cell>
          <cell r="T431" t="str">
            <v/>
          </cell>
          <cell r="U431" t="str">
            <v/>
          </cell>
          <cell r="V431" t="str">
            <v>Poliamida</v>
          </cell>
          <cell r="W431" t="str">
            <v>Simple Regulable</v>
          </cell>
          <cell r="X431" t="str">
            <v>11 cm</v>
          </cell>
          <cell r="Y431" t="str">
            <v>4.5 cm</v>
          </cell>
          <cell r="Z431" t="str">
            <v>3 cm</v>
          </cell>
          <cell r="AA431" t="str">
            <v/>
          </cell>
          <cell r="AB431" t="str">
            <v/>
          </cell>
          <cell r="AC431" t="str">
            <v/>
          </cell>
          <cell r="AD431" t="str">
            <v/>
          </cell>
          <cell r="AE431" t="str">
            <v/>
          </cell>
          <cell r="AF431" t="str">
            <v/>
          </cell>
          <cell r="AG431" t="str">
            <v/>
          </cell>
          <cell r="AH431" t="str">
            <v/>
          </cell>
          <cell r="AI431" t="str">
            <v/>
          </cell>
          <cell r="AJ431" t="str">
            <v/>
          </cell>
          <cell r="AK431" t="str">
            <v/>
          </cell>
          <cell r="AL431" t="str">
            <v/>
          </cell>
          <cell r="AM431" t="str">
            <v/>
          </cell>
          <cell r="AN431" t="str">
            <v/>
          </cell>
          <cell r="AO431" t="str">
            <v/>
          </cell>
          <cell r="AP431" t="str">
            <v/>
          </cell>
          <cell r="AQ431" t="str">
            <v/>
          </cell>
        </row>
        <row r="432">
          <cell r="A432">
            <v>51</v>
          </cell>
          <cell r="B432">
            <v>8705019</v>
          </cell>
          <cell r="C432" t="str">
            <v>Porta Cargador Simple de Cuero</v>
          </cell>
          <cell r="F432" t="str">
            <v>Porta cargador simple de cuero vacuno de alta calidad. Pasacinto que soporta hasta 5cm de ancho. Seguro con dos botones de presión. Sirve para dos medidas de cartucho.</v>
          </cell>
          <cell r="G432">
            <v>0</v>
          </cell>
          <cell r="I432" t="str">
            <v>Portas</v>
          </cell>
          <cell r="K432" t="str">
            <v>Cuero,Porta Cargador</v>
          </cell>
          <cell r="L432">
            <v>2376</v>
          </cell>
          <cell r="M432" t="str">
            <v>http://rerda.com/img/p/9/5/7/957.jpg,http://rerda.com/img/p/9/5/8/958.jpg</v>
          </cell>
          <cell r="N432">
            <v>0</v>
          </cell>
          <cell r="O432">
            <v>5</v>
          </cell>
          <cell r="P432">
            <v>5</v>
          </cell>
          <cell r="Q432">
            <v>5</v>
          </cell>
          <cell r="R432">
            <v>0.1</v>
          </cell>
          <cell r="S432" t="str">
            <v/>
          </cell>
          <cell r="T432" t="str">
            <v/>
          </cell>
          <cell r="U432" t="str">
            <v/>
          </cell>
          <cell r="V432" t="str">
            <v>Cuero</v>
          </cell>
          <cell r="W432" t="str">
            <v>Simple</v>
          </cell>
          <cell r="X432" t="str">
            <v/>
          </cell>
          <cell r="Y432" t="str">
            <v/>
          </cell>
          <cell r="Z432" t="str">
            <v/>
          </cell>
          <cell r="AA432" t="str">
            <v/>
          </cell>
          <cell r="AB432" t="str">
            <v/>
          </cell>
          <cell r="AC432" t="str">
            <v/>
          </cell>
          <cell r="AD432" t="str">
            <v/>
          </cell>
          <cell r="AE432" t="str">
            <v/>
          </cell>
          <cell r="AF432" t="str">
            <v/>
          </cell>
          <cell r="AG432" t="str">
            <v>60 x 145 x 35 mm</v>
          </cell>
          <cell r="AH432" t="str">
            <v>20 x 37 x 150 mm</v>
          </cell>
          <cell r="AI432" t="str">
            <v/>
          </cell>
          <cell r="AJ432" t="str">
            <v/>
          </cell>
          <cell r="AK432" t="str">
            <v/>
          </cell>
          <cell r="AL432" t="str">
            <v/>
          </cell>
          <cell r="AM432" t="str">
            <v/>
          </cell>
          <cell r="AN432" t="str">
            <v/>
          </cell>
          <cell r="AO432" t="str">
            <v/>
          </cell>
          <cell r="AP432" t="str">
            <v>Un cargador</v>
          </cell>
          <cell r="AQ432" t="str">
            <v>Cargador 9 mm</v>
          </cell>
        </row>
        <row r="433">
          <cell r="A433">
            <v>252</v>
          </cell>
          <cell r="B433">
            <v>8705001</v>
          </cell>
          <cell r="C433" t="str">
            <v>Porta Cargador Simple de Poliamida</v>
          </cell>
          <cell r="F433" t="str">
            <v>Porta cargador de poliamida simple. Solapa y pasacinto regulable con abrojo.</v>
          </cell>
          <cell r="G433">
            <v>0</v>
          </cell>
          <cell r="I433" t="str">
            <v>Porta</v>
          </cell>
          <cell r="K433" t="str">
            <v>Poliamida,Porta Cargador,Simple</v>
          </cell>
          <cell r="L433">
            <v>540</v>
          </cell>
          <cell r="M433" t="str">
            <v>http://rerda.com/img/p/1/0/9/0/1090.jpg,http://rerda.com/img/p/1/0/9/1/1091.jpg,http://rerda.com/img/p/1/0/9/2/1092.jpg</v>
          </cell>
          <cell r="N433">
            <v>2</v>
          </cell>
          <cell r="O433">
            <v>5</v>
          </cell>
          <cell r="P433">
            <v>5</v>
          </cell>
          <cell r="Q433">
            <v>5</v>
          </cell>
          <cell r="R433">
            <v>0.1</v>
          </cell>
          <cell r="S433" t="str">
            <v/>
          </cell>
          <cell r="T433" t="str">
            <v>Porta cargador</v>
          </cell>
          <cell r="U433" t="str">
            <v/>
          </cell>
          <cell r="V433" t="str">
            <v>Poliamida</v>
          </cell>
          <cell r="W433" t="str">
            <v>Simple</v>
          </cell>
          <cell r="X433" t="str">
            <v>14 cm</v>
          </cell>
          <cell r="Y433" t="str">
            <v>6.3 cm</v>
          </cell>
          <cell r="Z433" t="str">
            <v>5 cm</v>
          </cell>
          <cell r="AA433" t="str">
            <v/>
          </cell>
          <cell r="AB433" t="str">
            <v/>
          </cell>
          <cell r="AC433" t="str">
            <v/>
          </cell>
          <cell r="AD433" t="str">
            <v/>
          </cell>
          <cell r="AE433" t="str">
            <v/>
          </cell>
          <cell r="AF433" t="str">
            <v/>
          </cell>
          <cell r="AG433" t="str">
            <v/>
          </cell>
          <cell r="AH433" t="str">
            <v/>
          </cell>
          <cell r="AI433" t="str">
            <v/>
          </cell>
          <cell r="AJ433" t="str">
            <v/>
          </cell>
          <cell r="AK433" t="str">
            <v/>
          </cell>
          <cell r="AL433" t="str">
            <v/>
          </cell>
          <cell r="AM433" t="str">
            <v/>
          </cell>
          <cell r="AN433" t="str">
            <v/>
          </cell>
          <cell r="AO433" t="str">
            <v/>
          </cell>
          <cell r="AP433" t="str">
            <v/>
          </cell>
          <cell r="AQ433" t="str">
            <v/>
          </cell>
        </row>
        <row r="434">
          <cell r="A434">
            <v>1188</v>
          </cell>
          <cell r="B434">
            <v>8705914</v>
          </cell>
          <cell r="C434" t="str">
            <v>Porta Cargador Táctico Doble De Cintura Polímero Rígido</v>
          </cell>
          <cell r="F434" t="str">
            <v>Porta Cargador Rígido.  Código: 8705914</v>
          </cell>
          <cell r="G434" t="str">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ell>
          <cell r="I434" t="str">
            <v>Porta</v>
          </cell>
          <cell r="K434">
            <v>0</v>
          </cell>
          <cell r="L434">
            <v>2138.4</v>
          </cell>
          <cell r="M434" t="str">
            <v>http://rerda.com/img/p/6/3/1/8/6318.jpg,http://rerda.com/img/p/6/3/2/2/6322.jpg,http://rerda.com/img/p/6/3/1/9/6319.jpg,http://rerda.com/img/p/6/3/2/0/6320.jpg,http://rerda.com/img/p/6/3/2/1/6321.jpg</v>
          </cell>
          <cell r="N434">
            <v>2</v>
          </cell>
          <cell r="O434">
            <v>5</v>
          </cell>
          <cell r="P434">
            <v>5</v>
          </cell>
          <cell r="Q434">
            <v>5</v>
          </cell>
          <cell r="R434">
            <v>0.1</v>
          </cell>
          <cell r="S434" t="str">
            <v/>
          </cell>
          <cell r="T434" t="str">
            <v/>
          </cell>
          <cell r="U434" t="str">
            <v/>
          </cell>
          <cell r="V434" t="str">
            <v/>
          </cell>
          <cell r="W434" t="str">
            <v/>
          </cell>
          <cell r="X434" t="str">
            <v/>
          </cell>
          <cell r="Y434" t="str">
            <v/>
          </cell>
          <cell r="Z434" t="str">
            <v/>
          </cell>
          <cell r="AA434" t="str">
            <v/>
          </cell>
          <cell r="AB434" t="str">
            <v/>
          </cell>
          <cell r="AC434" t="str">
            <v/>
          </cell>
          <cell r="AD434" t="str">
            <v/>
          </cell>
          <cell r="AE434" t="str">
            <v/>
          </cell>
          <cell r="AF434" t="str">
            <v/>
          </cell>
          <cell r="AG434" t="str">
            <v/>
          </cell>
          <cell r="AH434" t="str">
            <v/>
          </cell>
          <cell r="AI434" t="str">
            <v/>
          </cell>
          <cell r="AJ434" t="str">
            <v/>
          </cell>
          <cell r="AK434" t="str">
            <v/>
          </cell>
          <cell r="AL434" t="str">
            <v/>
          </cell>
          <cell r="AM434" t="str">
            <v/>
          </cell>
          <cell r="AN434" t="str">
            <v/>
          </cell>
          <cell r="AO434" t="str">
            <v/>
          </cell>
          <cell r="AP434" t="str">
            <v/>
          </cell>
          <cell r="AQ434" t="str">
            <v/>
          </cell>
        </row>
        <row r="435">
          <cell r="A435">
            <v>113</v>
          </cell>
          <cell r="B435">
            <v>8705459</v>
          </cell>
          <cell r="C435" t="str">
            <v>Porta cargador Termoformado Simple</v>
          </cell>
          <cell r="F435">
            <v>0</v>
          </cell>
          <cell r="G435">
            <v>0</v>
          </cell>
          <cell r="I435" t="str">
            <v>Porta</v>
          </cell>
          <cell r="K435" t="str">
            <v>Porta Cargador,Termoformado</v>
          </cell>
          <cell r="L435">
            <v>784.08</v>
          </cell>
          <cell r="M435" t="str">
            <v>http://rerda.com/img/p/6/0/3/603.jpg,http://rerda.com/img/p/6/0/4/604.jpg,http://rerda.com/img/p/6/0/5/605.jpg</v>
          </cell>
          <cell r="N435">
            <v>13</v>
          </cell>
          <cell r="O435">
            <v>5</v>
          </cell>
          <cell r="P435">
            <v>5</v>
          </cell>
          <cell r="Q435">
            <v>5</v>
          </cell>
          <cell r="R435">
            <v>0.1</v>
          </cell>
          <cell r="S435" t="str">
            <v/>
          </cell>
          <cell r="T435" t="str">
            <v/>
          </cell>
          <cell r="U435" t="str">
            <v/>
          </cell>
          <cell r="V435" t="str">
            <v>Poliamida</v>
          </cell>
          <cell r="W435" t="str">
            <v>Termoformado</v>
          </cell>
          <cell r="X435" t="str">
            <v>15.5 cm</v>
          </cell>
          <cell r="Y435" t="str">
            <v>5.8 cm</v>
          </cell>
          <cell r="Z435" t="str">
            <v>3.4 cm</v>
          </cell>
          <cell r="AA435" t="str">
            <v/>
          </cell>
          <cell r="AB435" t="str">
            <v/>
          </cell>
          <cell r="AC435" t="str">
            <v/>
          </cell>
          <cell r="AD435" t="str">
            <v/>
          </cell>
          <cell r="AE435" t="str">
            <v/>
          </cell>
          <cell r="AF435" t="str">
            <v/>
          </cell>
          <cell r="AG435" t="str">
            <v/>
          </cell>
          <cell r="AH435" t="str">
            <v/>
          </cell>
          <cell r="AI435" t="str">
            <v/>
          </cell>
          <cell r="AJ435" t="str">
            <v/>
          </cell>
          <cell r="AK435" t="str">
            <v/>
          </cell>
          <cell r="AL435" t="str">
            <v/>
          </cell>
          <cell r="AM435" t="str">
            <v/>
          </cell>
          <cell r="AN435" t="str">
            <v/>
          </cell>
          <cell r="AO435" t="str">
            <v/>
          </cell>
          <cell r="AP435" t="str">
            <v/>
          </cell>
          <cell r="AQ435" t="str">
            <v/>
          </cell>
        </row>
        <row r="436">
          <cell r="A436">
            <v>84</v>
          </cell>
          <cell r="B436">
            <v>8702668</v>
          </cell>
          <cell r="C436" t="str">
            <v>Porta Cartuchos Negro</v>
          </cell>
          <cell r="F436" t="str">
            <v xml:space="preserve">Cierre con abrojo y pasacinto regulable. Capacidad para 10 cartuchos. </v>
          </cell>
          <cell r="G436">
            <v>0</v>
          </cell>
          <cell r="I436" t="str">
            <v>Porta</v>
          </cell>
          <cell r="K436" t="str">
            <v>Poliamida,Porta Elementos,Porta Cartuchos</v>
          </cell>
          <cell r="L436">
            <v>627.87</v>
          </cell>
          <cell r="M436" t="str">
            <v>http://rerda.com/img/p/5/2/8/528.jpg,http://rerda.com/img/p/5/2/9/529.jpg,http://rerda.com/img/p/5/3/0/530.jpg</v>
          </cell>
          <cell r="N436">
            <v>0</v>
          </cell>
          <cell r="O436">
            <v>5</v>
          </cell>
          <cell r="P436">
            <v>5</v>
          </cell>
          <cell r="Q436">
            <v>5</v>
          </cell>
          <cell r="R436">
            <v>0.1</v>
          </cell>
          <cell r="S436" t="str">
            <v/>
          </cell>
          <cell r="T436" t="str">
            <v/>
          </cell>
          <cell r="U436" t="str">
            <v/>
          </cell>
          <cell r="V436" t="str">
            <v>Poliamida</v>
          </cell>
          <cell r="W436" t="str">
            <v/>
          </cell>
          <cell r="X436" t="str">
            <v/>
          </cell>
          <cell r="Y436" t="str">
            <v>9.3 cm</v>
          </cell>
          <cell r="Z436" t="str">
            <v>Variable según el contenido</v>
          </cell>
          <cell r="AA436" t="str">
            <v/>
          </cell>
          <cell r="AB436" t="str">
            <v>43 cm</v>
          </cell>
          <cell r="AC436" t="str">
            <v>16.5 cm</v>
          </cell>
          <cell r="AD436" t="str">
            <v/>
          </cell>
          <cell r="AE436" t="str">
            <v/>
          </cell>
          <cell r="AF436" t="str">
            <v/>
          </cell>
          <cell r="AG436" t="str">
            <v/>
          </cell>
          <cell r="AH436" t="str">
            <v/>
          </cell>
          <cell r="AI436" t="str">
            <v/>
          </cell>
          <cell r="AJ436" t="str">
            <v/>
          </cell>
          <cell r="AK436" t="str">
            <v/>
          </cell>
          <cell r="AL436" t="str">
            <v/>
          </cell>
          <cell r="AM436" t="str">
            <v/>
          </cell>
          <cell r="AN436" t="str">
            <v/>
          </cell>
          <cell r="AO436" t="str">
            <v/>
          </cell>
          <cell r="AP436" t="str">
            <v/>
          </cell>
          <cell r="AQ436" t="str">
            <v/>
          </cell>
        </row>
        <row r="437">
          <cell r="A437">
            <v>107</v>
          </cell>
          <cell r="B437">
            <v>8501027</v>
          </cell>
          <cell r="C437" t="str">
            <v>Porta Credencial de Cuero Colgante</v>
          </cell>
          <cell r="F437" t="str">
            <v xml:space="preserve">Sección delantera para placa. Sección trasera para credencial. Cordón para colgar. </v>
          </cell>
          <cell r="G437">
            <v>0</v>
          </cell>
          <cell r="I437" t="str">
            <v>Porta</v>
          </cell>
          <cell r="K437" t="str">
            <v>Cuero,Porta Credencial</v>
          </cell>
          <cell r="L437">
            <v>1350</v>
          </cell>
          <cell r="M437" t="str">
            <v>http://rerda.com/img/p/5/7/6/576.jpg,http://rerda.com/img/p/5/7/5/575.jpg</v>
          </cell>
          <cell r="N437">
            <v>5</v>
          </cell>
          <cell r="O437">
            <v>5</v>
          </cell>
          <cell r="P437">
            <v>5</v>
          </cell>
          <cell r="Q437">
            <v>5</v>
          </cell>
          <cell r="R437">
            <v>0.1</v>
          </cell>
          <cell r="S437" t="str">
            <v/>
          </cell>
          <cell r="T437" t="str">
            <v/>
          </cell>
          <cell r="U437" t="str">
            <v/>
          </cell>
          <cell r="V437" t="str">
            <v>Cuero</v>
          </cell>
          <cell r="W437" t="str">
            <v/>
          </cell>
          <cell r="X437" t="str">
            <v/>
          </cell>
          <cell r="Y437" t="str">
            <v/>
          </cell>
          <cell r="Z437" t="str">
            <v/>
          </cell>
          <cell r="AA437" t="str">
            <v/>
          </cell>
          <cell r="AB437" t="str">
            <v/>
          </cell>
          <cell r="AC437" t="str">
            <v/>
          </cell>
          <cell r="AD437" t="str">
            <v/>
          </cell>
          <cell r="AE437" t="str">
            <v/>
          </cell>
          <cell r="AF437" t="str">
            <v/>
          </cell>
          <cell r="AG437" t="str">
            <v/>
          </cell>
          <cell r="AH437" t="str">
            <v/>
          </cell>
          <cell r="AI437" t="str">
            <v/>
          </cell>
          <cell r="AJ437" t="str">
            <v/>
          </cell>
          <cell r="AK437" t="str">
            <v/>
          </cell>
          <cell r="AL437" t="str">
            <v/>
          </cell>
          <cell r="AM437" t="str">
            <v/>
          </cell>
          <cell r="AN437" t="str">
            <v/>
          </cell>
          <cell r="AO437" t="str">
            <v/>
          </cell>
          <cell r="AP437" t="str">
            <v/>
          </cell>
          <cell r="AQ437" t="str">
            <v/>
          </cell>
        </row>
        <row r="438">
          <cell r="A438">
            <v>83</v>
          </cell>
          <cell r="B438">
            <v>8501662</v>
          </cell>
          <cell r="C438" t="str">
            <v>Porta Elementos Poliamida</v>
          </cell>
          <cell r="F438" t="str">
            <v>Porta elementos con abrojo y pasacinto ancho.</v>
          </cell>
          <cell r="G438">
            <v>0</v>
          </cell>
          <cell r="I438" t="str">
            <v>Porta</v>
          </cell>
          <cell r="K438" t="str">
            <v>Poliamida,Porta Elementos</v>
          </cell>
          <cell r="L438">
            <v>1263.5999999999999</v>
          </cell>
          <cell r="M438" t="str">
            <v>http://rerda.com/img/p/5/2/4/524.jpg,http://rerda.com/img/p/5/2/5/525.jpg</v>
          </cell>
          <cell r="N438">
            <v>351</v>
          </cell>
          <cell r="O438">
            <v>5</v>
          </cell>
          <cell r="P438">
            <v>5</v>
          </cell>
          <cell r="Q438">
            <v>5</v>
          </cell>
          <cell r="R438">
            <v>0.1</v>
          </cell>
          <cell r="S438" t="str">
            <v/>
          </cell>
          <cell r="T438" t="str">
            <v/>
          </cell>
          <cell r="U438" t="str">
            <v/>
          </cell>
          <cell r="V438" t="str">
            <v>Poliamida</v>
          </cell>
          <cell r="W438" t="str">
            <v/>
          </cell>
          <cell r="X438" t="str">
            <v>12 cm</v>
          </cell>
          <cell r="Y438" t="str">
            <v>16 cm</v>
          </cell>
          <cell r="Z438" t="str">
            <v>6.5 cm</v>
          </cell>
          <cell r="AA438" t="str">
            <v/>
          </cell>
          <cell r="AB438" t="str">
            <v/>
          </cell>
          <cell r="AC438" t="str">
            <v/>
          </cell>
          <cell r="AD438" t="str">
            <v/>
          </cell>
          <cell r="AE438" t="str">
            <v/>
          </cell>
          <cell r="AF438" t="str">
            <v/>
          </cell>
          <cell r="AG438" t="str">
            <v/>
          </cell>
          <cell r="AH438" t="str">
            <v/>
          </cell>
          <cell r="AI438" t="str">
            <v/>
          </cell>
          <cell r="AJ438" t="str">
            <v/>
          </cell>
          <cell r="AK438" t="str">
            <v/>
          </cell>
          <cell r="AL438" t="str">
            <v/>
          </cell>
          <cell r="AM438" t="str">
            <v/>
          </cell>
          <cell r="AN438" t="str">
            <v/>
          </cell>
          <cell r="AO438" t="str">
            <v/>
          </cell>
          <cell r="AP438" t="str">
            <v/>
          </cell>
          <cell r="AQ438" t="str">
            <v/>
          </cell>
        </row>
        <row r="439">
          <cell r="A439">
            <v>312</v>
          </cell>
          <cell r="B439">
            <v>8707023</v>
          </cell>
          <cell r="C439" t="str">
            <v>Porta Esposas de Cuero</v>
          </cell>
          <cell r="F439" t="str">
            <v>Porta esposas de cuero de muy alta calidad. Pose un pasacinto para cinturones de hasta 5 cm. Contornos cocidos y costuras reforzadas.</v>
          </cell>
          <cell r="G439">
            <v>0</v>
          </cell>
          <cell r="I439" t="str">
            <v>Porta</v>
          </cell>
          <cell r="K439" t="str">
            <v>Cuero,Policía,Penitenciaría,Porta Esposas</v>
          </cell>
          <cell r="L439">
            <v>2646</v>
          </cell>
          <cell r="M439" t="str">
            <v>http://rerda.com/img/p/1/2/9/3/1293.jpg,http://rerda.com/img/p/1/2/9/4/1294.jpg,http://rerda.com/img/p/1/2/9/5/1295.jpg</v>
          </cell>
          <cell r="N439">
            <v>2</v>
          </cell>
          <cell r="O439">
            <v>5</v>
          </cell>
          <cell r="P439">
            <v>5</v>
          </cell>
          <cell r="Q439">
            <v>5</v>
          </cell>
          <cell r="R439">
            <v>0.1</v>
          </cell>
          <cell r="S439" t="str">
            <v/>
          </cell>
          <cell r="T439" t="str">
            <v/>
          </cell>
          <cell r="U439" t="str">
            <v/>
          </cell>
          <cell r="V439" t="str">
            <v>Cuero</v>
          </cell>
          <cell r="W439" t="str">
            <v/>
          </cell>
          <cell r="X439" t="str">
            <v>13 cm</v>
          </cell>
          <cell r="Y439" t="str">
            <v>10.6 cm</v>
          </cell>
          <cell r="Z439" t="str">
            <v>3.5 cm</v>
          </cell>
          <cell r="AA439" t="str">
            <v/>
          </cell>
          <cell r="AB439" t="str">
            <v/>
          </cell>
          <cell r="AC439" t="str">
            <v/>
          </cell>
          <cell r="AD439" t="str">
            <v/>
          </cell>
          <cell r="AE439" t="str">
            <v/>
          </cell>
          <cell r="AF439" t="str">
            <v/>
          </cell>
          <cell r="AG439" t="str">
            <v/>
          </cell>
          <cell r="AH439" t="str">
            <v/>
          </cell>
          <cell r="AI439" t="str">
            <v/>
          </cell>
          <cell r="AJ439" t="str">
            <v/>
          </cell>
          <cell r="AK439" t="str">
            <v/>
          </cell>
          <cell r="AL439" t="str">
            <v/>
          </cell>
          <cell r="AM439" t="str">
            <v/>
          </cell>
          <cell r="AN439" t="str">
            <v/>
          </cell>
          <cell r="AO439" t="str">
            <v/>
          </cell>
          <cell r="AP439" t="str">
            <v/>
          </cell>
          <cell r="AQ439" t="str">
            <v/>
          </cell>
        </row>
        <row r="440">
          <cell r="A440">
            <v>50</v>
          </cell>
          <cell r="B440">
            <v>8707024</v>
          </cell>
          <cell r="C440" t="str">
            <v>Porta Esposas de Cuero Saque Rápido</v>
          </cell>
          <cell r="F440" t="str">
            <v>Porta esposas policiales de cuero de primera calidad.</v>
          </cell>
          <cell r="G440" t="str">
            <v>Cuenta con un seguro y traba de botón.  Pasacinto que soporta un máximo de 5 cm de ancho.</v>
          </cell>
          <cell r="I440" t="str">
            <v>Porta</v>
          </cell>
          <cell r="K440" t="str">
            <v>Cuero,Saque rápido,Porta Esposas</v>
          </cell>
          <cell r="L440">
            <v>2322</v>
          </cell>
          <cell r="M440" t="str">
            <v>http://rerda.com/img/p/9/6/9/969.jpg</v>
          </cell>
          <cell r="N440">
            <v>0</v>
          </cell>
          <cell r="O440">
            <v>5</v>
          </cell>
          <cell r="P440">
            <v>5</v>
          </cell>
          <cell r="Q440">
            <v>5</v>
          </cell>
          <cell r="R440">
            <v>0.1</v>
          </cell>
          <cell r="S440" t="str">
            <v/>
          </cell>
          <cell r="T440" t="str">
            <v/>
          </cell>
          <cell r="U440" t="str">
            <v/>
          </cell>
          <cell r="V440" t="str">
            <v>Cuero</v>
          </cell>
          <cell r="W440" t="str">
            <v/>
          </cell>
          <cell r="X440" t="str">
            <v/>
          </cell>
          <cell r="Y440" t="str">
            <v/>
          </cell>
          <cell r="Z440" t="str">
            <v/>
          </cell>
          <cell r="AA440" t="str">
            <v/>
          </cell>
          <cell r="AB440" t="str">
            <v/>
          </cell>
          <cell r="AC440" t="str">
            <v/>
          </cell>
          <cell r="AD440" t="str">
            <v/>
          </cell>
          <cell r="AE440" t="str">
            <v/>
          </cell>
          <cell r="AF440" t="str">
            <v/>
          </cell>
          <cell r="AG440" t="str">
            <v/>
          </cell>
          <cell r="AH440" t="str">
            <v/>
          </cell>
          <cell r="AI440" t="str">
            <v/>
          </cell>
          <cell r="AJ440" t="str">
            <v/>
          </cell>
          <cell r="AK440" t="str">
            <v/>
          </cell>
          <cell r="AL440" t="str">
            <v/>
          </cell>
          <cell r="AM440" t="str">
            <v/>
          </cell>
          <cell r="AN440" t="str">
            <v/>
          </cell>
          <cell r="AO440" t="str">
            <v/>
          </cell>
          <cell r="AP440" t="str">
            <v/>
          </cell>
          <cell r="AQ440" t="str">
            <v/>
          </cell>
        </row>
        <row r="441">
          <cell r="A441">
            <v>457</v>
          </cell>
          <cell r="B441">
            <v>8707721</v>
          </cell>
          <cell r="C441" t="str">
            <v>Porta Esposas de Poliamida Negro</v>
          </cell>
          <cell r="F441" t="str">
            <v xml:space="preserve">Pota esposas de poliamida con pasacinto regulable con abrojo (velcro). Bordes cocidos y ribeteados. Interior acolchado. </v>
          </cell>
          <cell r="G441">
            <v>0</v>
          </cell>
          <cell r="I441" t="str">
            <v>Porta</v>
          </cell>
          <cell r="K441" t="str">
            <v>Poliamida,Policía,Porta Esposas</v>
          </cell>
          <cell r="L441">
            <v>648</v>
          </cell>
          <cell r="M441" t="str">
            <v>http://rerda.com/img/p/1/8/6/9/1869.jpg,http://rerda.com/img/p/1/8/7/1/1871.jpg,http://rerda.com/img/p/1/8/7/2/1872.jpg,http://rerda.com/img/p/1/8/7/0/1870.jpg</v>
          </cell>
          <cell r="N441">
            <v>0</v>
          </cell>
          <cell r="O441">
            <v>5</v>
          </cell>
          <cell r="P441">
            <v>5</v>
          </cell>
          <cell r="Q441">
            <v>5</v>
          </cell>
          <cell r="R441">
            <v>0.1</v>
          </cell>
          <cell r="S441" t="str">
            <v/>
          </cell>
          <cell r="T441" t="str">
            <v/>
          </cell>
          <cell r="U441" t="str">
            <v/>
          </cell>
          <cell r="V441" t="str">
            <v>Poliamida</v>
          </cell>
          <cell r="W441" t="str">
            <v/>
          </cell>
          <cell r="X441" t="str">
            <v>12 cm</v>
          </cell>
          <cell r="Y441" t="str">
            <v>10 cm</v>
          </cell>
          <cell r="Z441" t="str">
            <v>5.5 cm</v>
          </cell>
          <cell r="AA441" t="str">
            <v/>
          </cell>
          <cell r="AB441" t="str">
            <v/>
          </cell>
          <cell r="AC441" t="str">
            <v/>
          </cell>
          <cell r="AD441" t="str">
            <v/>
          </cell>
          <cell r="AE441" t="str">
            <v/>
          </cell>
          <cell r="AF441" t="str">
            <v/>
          </cell>
          <cell r="AG441" t="str">
            <v/>
          </cell>
          <cell r="AH441" t="str">
            <v/>
          </cell>
          <cell r="AI441" t="str">
            <v/>
          </cell>
          <cell r="AJ441" t="str">
            <v/>
          </cell>
          <cell r="AK441" t="str">
            <v/>
          </cell>
          <cell r="AL441" t="str">
            <v/>
          </cell>
          <cell r="AM441" t="str">
            <v/>
          </cell>
          <cell r="AN441" t="str">
            <v/>
          </cell>
          <cell r="AO441" t="str">
            <v/>
          </cell>
          <cell r="AP441" t="str">
            <v/>
          </cell>
          <cell r="AQ441" t="str">
            <v/>
          </cell>
        </row>
        <row r="442">
          <cell r="A442">
            <v>286</v>
          </cell>
          <cell r="B442">
            <v>8707555</v>
          </cell>
          <cell r="C442" t="str">
            <v>Porta Esposas Poliamida con Tapa y Gancho</v>
          </cell>
          <cell r="F442" t="str">
            <v>Porta esposas de poliamida acolchadas internamente. Con botón y un sistema de ganchos desmontables para cinturón.</v>
          </cell>
          <cell r="G442">
            <v>0</v>
          </cell>
          <cell r="I442" t="str">
            <v>Porta</v>
          </cell>
          <cell r="K442" t="str">
            <v>Poliamida,Ejército,Infantería,Porta Esposas,Gendarmería</v>
          </cell>
          <cell r="L442">
            <v>824.9</v>
          </cell>
          <cell r="M442" t="str">
            <v>http://rerda.com/img/p/1/1/9/9/1199.jpg,http://rerda.com/img/p/1/2/0/0/1200.jpg</v>
          </cell>
          <cell r="N442">
            <v>1</v>
          </cell>
          <cell r="O442">
            <v>5</v>
          </cell>
          <cell r="P442">
            <v>5</v>
          </cell>
          <cell r="Q442">
            <v>5</v>
          </cell>
          <cell r="R442">
            <v>0.1</v>
          </cell>
          <cell r="S442" t="str">
            <v/>
          </cell>
          <cell r="T442" t="str">
            <v>Porta Esposas</v>
          </cell>
          <cell r="U442" t="str">
            <v>Gendarmería. Ejército. Infantería</v>
          </cell>
          <cell r="V442" t="str">
            <v>Poliamida</v>
          </cell>
          <cell r="W442" t="str">
            <v>Con Gancho</v>
          </cell>
          <cell r="X442" t="str">
            <v>10.8 cm</v>
          </cell>
          <cell r="Y442" t="str">
            <v>11.5 cm</v>
          </cell>
          <cell r="Z442" t="str">
            <v>5.5 cm</v>
          </cell>
          <cell r="AA442" t="str">
            <v/>
          </cell>
          <cell r="AB442" t="str">
            <v/>
          </cell>
          <cell r="AC442" t="str">
            <v/>
          </cell>
          <cell r="AD442" t="str">
            <v/>
          </cell>
          <cell r="AE442" t="str">
            <v/>
          </cell>
          <cell r="AF442" t="str">
            <v/>
          </cell>
          <cell r="AG442" t="str">
            <v/>
          </cell>
          <cell r="AH442" t="str">
            <v/>
          </cell>
          <cell r="AI442" t="str">
            <v/>
          </cell>
          <cell r="AJ442" t="str">
            <v/>
          </cell>
          <cell r="AK442" t="str">
            <v/>
          </cell>
          <cell r="AL442" t="str">
            <v/>
          </cell>
          <cell r="AM442" t="str">
            <v/>
          </cell>
          <cell r="AN442" t="str">
            <v/>
          </cell>
          <cell r="AO442" t="str">
            <v/>
          </cell>
          <cell r="AP442" t="str">
            <v/>
          </cell>
          <cell r="AQ442" t="str">
            <v/>
          </cell>
        </row>
        <row r="443">
          <cell r="A443">
            <v>453</v>
          </cell>
          <cell r="B443">
            <v>8708011</v>
          </cell>
          <cell r="C443" t="str">
            <v>Porta Esposas Sistema Molle</v>
          </cell>
          <cell r="F443" t="str">
            <v xml:space="preserve">Porta esposas para sistema M.O.L.L.E. Remaches a los costados brindando la forma. Cinta de poliamida regulable para enganche. Botón para seguro. </v>
          </cell>
          <cell r="G443">
            <v>0</v>
          </cell>
          <cell r="I443" t="str">
            <v>Porta</v>
          </cell>
          <cell r="K443" t="str">
            <v>Poliamida,Policía,Penitenciaría,Molle,M.O.L.L.E.</v>
          </cell>
          <cell r="L443">
            <v>1069.2</v>
          </cell>
          <cell r="M443" t="str">
            <v>http://rerda.com/img/p/1/8/4/8/1848.jpg,http://rerda.com/img/p/1/8/4/9/1849.jpg,http://rerda.com/img/p/1/8/5/0/1850.jpg</v>
          </cell>
          <cell r="N443">
            <v>1</v>
          </cell>
          <cell r="O443">
            <v>5</v>
          </cell>
          <cell r="P443">
            <v>5</v>
          </cell>
          <cell r="Q443">
            <v>5</v>
          </cell>
          <cell r="R443">
            <v>0.1</v>
          </cell>
          <cell r="S443" t="str">
            <v/>
          </cell>
          <cell r="T443" t="str">
            <v/>
          </cell>
          <cell r="U443" t="str">
            <v/>
          </cell>
          <cell r="V443" t="str">
            <v>Poliamida</v>
          </cell>
          <cell r="W443" t="str">
            <v>Para sistema Molle</v>
          </cell>
          <cell r="X443" t="str">
            <v>12 cm</v>
          </cell>
          <cell r="Y443" t="str">
            <v>12.5 cm</v>
          </cell>
          <cell r="Z443" t="str">
            <v>5 cm</v>
          </cell>
          <cell r="AA443" t="str">
            <v/>
          </cell>
          <cell r="AB443" t="str">
            <v/>
          </cell>
          <cell r="AC443" t="str">
            <v/>
          </cell>
          <cell r="AD443" t="str">
            <v/>
          </cell>
          <cell r="AE443" t="str">
            <v/>
          </cell>
          <cell r="AF443" t="str">
            <v/>
          </cell>
          <cell r="AG443" t="str">
            <v/>
          </cell>
          <cell r="AH443" t="str">
            <v/>
          </cell>
          <cell r="AI443" t="str">
            <v/>
          </cell>
          <cell r="AJ443" t="str">
            <v/>
          </cell>
          <cell r="AK443" t="str">
            <v/>
          </cell>
          <cell r="AL443" t="str">
            <v/>
          </cell>
          <cell r="AM443" t="str">
            <v/>
          </cell>
          <cell r="AN443" t="str">
            <v/>
          </cell>
          <cell r="AO443" t="str">
            <v/>
          </cell>
          <cell r="AP443" t="str">
            <v/>
          </cell>
          <cell r="AQ443" t="str">
            <v/>
          </cell>
        </row>
        <row r="444">
          <cell r="A444">
            <v>313</v>
          </cell>
          <cell r="B444">
            <v>8707509</v>
          </cell>
          <cell r="C444" t="str">
            <v>Porta Esposas Táctico TMF</v>
          </cell>
          <cell r="F444" t="str">
            <v>Porta esposas termoformado de poliamida con anclaje táctico de polímero para cinturón, tipo Holster.</v>
          </cell>
          <cell r="G444">
            <v>0</v>
          </cell>
          <cell r="I444" t="str">
            <v>Porta</v>
          </cell>
          <cell r="K444" t="str">
            <v>Poliamida,Porta Esposas,Táctico,Hoster</v>
          </cell>
          <cell r="L444">
            <v>1425.6</v>
          </cell>
          <cell r="M444" t="str">
            <v>http://rerda.com/img/p/1/2/9/6/1296.jpg,http://rerda.com/img/p/1/2/9/7/1297.jpg,http://rerda.com/img/p/1/2/9/8/1298.jpg</v>
          </cell>
          <cell r="N444">
            <v>1</v>
          </cell>
          <cell r="O444">
            <v>5</v>
          </cell>
          <cell r="P444">
            <v>5</v>
          </cell>
          <cell r="Q444">
            <v>5</v>
          </cell>
          <cell r="R444">
            <v>0.1</v>
          </cell>
          <cell r="S444" t="str">
            <v/>
          </cell>
          <cell r="T444" t="str">
            <v/>
          </cell>
          <cell r="U444" t="str">
            <v/>
          </cell>
          <cell r="V444" t="str">
            <v>Poliamida</v>
          </cell>
          <cell r="W444" t="str">
            <v>Táctico TMf</v>
          </cell>
          <cell r="X444" t="str">
            <v>12.5 cm</v>
          </cell>
          <cell r="Y444" t="str">
            <v>11 cm</v>
          </cell>
          <cell r="Z444" t="str">
            <v>4 cm</v>
          </cell>
          <cell r="AA444" t="str">
            <v/>
          </cell>
          <cell r="AB444" t="str">
            <v/>
          </cell>
          <cell r="AC444" t="str">
            <v/>
          </cell>
          <cell r="AD444" t="str">
            <v/>
          </cell>
          <cell r="AE444" t="str">
            <v/>
          </cell>
          <cell r="AF444" t="str">
            <v/>
          </cell>
          <cell r="AG444" t="str">
            <v/>
          </cell>
          <cell r="AH444" t="str">
            <v/>
          </cell>
          <cell r="AI444" t="str">
            <v/>
          </cell>
          <cell r="AJ444" t="str">
            <v/>
          </cell>
          <cell r="AK444" t="str">
            <v/>
          </cell>
          <cell r="AL444" t="str">
            <v/>
          </cell>
          <cell r="AM444" t="str">
            <v/>
          </cell>
          <cell r="AN444" t="str">
            <v/>
          </cell>
          <cell r="AO444" t="str">
            <v/>
          </cell>
          <cell r="AP444" t="str">
            <v/>
          </cell>
          <cell r="AQ444" t="str">
            <v/>
          </cell>
        </row>
        <row r="445">
          <cell r="A445">
            <v>517</v>
          </cell>
          <cell r="B445">
            <v>8707552</v>
          </cell>
          <cell r="C445" t="str">
            <v>Porta Esposas Termoformada de Poliamida Negro</v>
          </cell>
          <cell r="F445" t="str">
            <v xml:space="preserve">Porta Esposas de poliamida con contornos cosidos y reforzados. Estructura termoformada. Pasacinto ancho cosido. </v>
          </cell>
          <cell r="G445" t="str">
            <v xml:space="preserve">Ideal para el cuerpo policíal como también para Policía Aero Portuaria. </v>
          </cell>
          <cell r="I445" t="str">
            <v>Porta</v>
          </cell>
          <cell r="K445" t="str">
            <v>Poliamida,Policía,PSA,P.S.A.,Porta Esposa,Aero Portuaria</v>
          </cell>
          <cell r="L445">
            <v>1026</v>
          </cell>
          <cell r="M445" t="str">
            <v>http://rerda.com/img/p/2/2/4/1/2241.jpg,http://rerda.com/img/p/2/2/4/3/2243.jpg,http://rerda.com/img/p/2/2/4/2/2242.jpg</v>
          </cell>
          <cell r="N445">
            <v>1357</v>
          </cell>
          <cell r="O445">
            <v>5</v>
          </cell>
          <cell r="P445">
            <v>5</v>
          </cell>
          <cell r="Q445">
            <v>5</v>
          </cell>
          <cell r="R445">
            <v>0.1</v>
          </cell>
          <cell r="S445" t="str">
            <v/>
          </cell>
          <cell r="T445" t="str">
            <v/>
          </cell>
          <cell r="U445" t="str">
            <v/>
          </cell>
          <cell r="V445" t="str">
            <v>Poliamida</v>
          </cell>
          <cell r="W445" t="str">
            <v/>
          </cell>
          <cell r="X445" t="str">
            <v>13 cm</v>
          </cell>
          <cell r="Y445" t="str">
            <v>11.5 cm</v>
          </cell>
          <cell r="Z445" t="str">
            <v>5 cm</v>
          </cell>
          <cell r="AA445" t="str">
            <v/>
          </cell>
          <cell r="AB445" t="str">
            <v/>
          </cell>
          <cell r="AC445" t="str">
            <v/>
          </cell>
          <cell r="AD445" t="str">
            <v/>
          </cell>
          <cell r="AE445" t="str">
            <v/>
          </cell>
          <cell r="AF445" t="str">
            <v/>
          </cell>
          <cell r="AG445" t="str">
            <v/>
          </cell>
          <cell r="AH445" t="str">
            <v/>
          </cell>
          <cell r="AI445" t="str">
            <v/>
          </cell>
          <cell r="AJ445" t="str">
            <v/>
          </cell>
          <cell r="AK445" t="str">
            <v/>
          </cell>
          <cell r="AL445" t="str">
            <v/>
          </cell>
          <cell r="AM445" t="str">
            <v/>
          </cell>
          <cell r="AN445" t="str">
            <v/>
          </cell>
          <cell r="AO445" t="str">
            <v/>
          </cell>
          <cell r="AP445" t="str">
            <v/>
          </cell>
          <cell r="AQ445" t="str">
            <v/>
          </cell>
        </row>
        <row r="446">
          <cell r="A446">
            <v>88</v>
          </cell>
          <cell r="B446">
            <v>8707550</v>
          </cell>
          <cell r="C446" t="str">
            <v>Porta Esposas Termoformada de Poliamida Verde</v>
          </cell>
          <cell r="F446" t="str">
            <v xml:space="preserve">Porta Esposas de poliamida con contornos cosidos y reforzados. Estructura termoformada. Pasacinto ancho cosido. </v>
          </cell>
          <cell r="G446" t="str">
            <v>Ideal para el cuerpo policíal como también para Gendarmería o Ejército.</v>
          </cell>
          <cell r="I446" t="str">
            <v>Porta</v>
          </cell>
          <cell r="K446" t="str">
            <v>Poliamida,Policía,Ejército,Gendarmería,Porta Esposa</v>
          </cell>
          <cell r="L446">
            <v>791.83</v>
          </cell>
          <cell r="M446" t="str">
            <v>http://rerda.com/img/p/1/2/7/7/1277.jpg,http://rerda.com/img/p/1/2/7/8/1278.jpg</v>
          </cell>
          <cell r="N446">
            <v>7</v>
          </cell>
          <cell r="O446">
            <v>5</v>
          </cell>
          <cell r="P446">
            <v>5</v>
          </cell>
          <cell r="Q446">
            <v>5</v>
          </cell>
          <cell r="R446">
            <v>0.1</v>
          </cell>
          <cell r="S446" t="str">
            <v/>
          </cell>
          <cell r="T446" t="str">
            <v/>
          </cell>
          <cell r="U446" t="str">
            <v/>
          </cell>
          <cell r="V446" t="str">
            <v>Poliamida</v>
          </cell>
          <cell r="W446" t="str">
            <v/>
          </cell>
          <cell r="X446" t="str">
            <v>13 cm</v>
          </cell>
          <cell r="Y446" t="str">
            <v>11.5 cm</v>
          </cell>
          <cell r="Z446" t="str">
            <v>5 cm</v>
          </cell>
          <cell r="AA446" t="str">
            <v/>
          </cell>
          <cell r="AB446" t="str">
            <v/>
          </cell>
          <cell r="AC446" t="str">
            <v/>
          </cell>
          <cell r="AD446" t="str">
            <v/>
          </cell>
          <cell r="AE446" t="str">
            <v/>
          </cell>
          <cell r="AF446" t="str">
            <v/>
          </cell>
          <cell r="AG446" t="str">
            <v/>
          </cell>
          <cell r="AH446" t="str">
            <v/>
          </cell>
          <cell r="AI446" t="str">
            <v/>
          </cell>
          <cell r="AJ446" t="str">
            <v/>
          </cell>
          <cell r="AK446" t="str">
            <v/>
          </cell>
          <cell r="AL446" t="str">
            <v/>
          </cell>
          <cell r="AM446" t="str">
            <v/>
          </cell>
          <cell r="AN446" t="str">
            <v/>
          </cell>
          <cell r="AO446" t="str">
            <v/>
          </cell>
          <cell r="AP446" t="str">
            <v/>
          </cell>
          <cell r="AQ446" t="str">
            <v/>
          </cell>
        </row>
        <row r="447">
          <cell r="A447">
            <v>311</v>
          </cell>
          <cell r="B447">
            <v>8707553</v>
          </cell>
          <cell r="C447" t="str">
            <v>Porta Esposas Termoformadas Guerrillera</v>
          </cell>
          <cell r="F447" t="str">
            <v xml:space="preserve">Poliamida termo formada. Cinta con botón y abrojo regulable, punta revestida en cuero para facilitar su apertura. Modalidad saque rápido. </v>
          </cell>
          <cell r="G447">
            <v>0</v>
          </cell>
          <cell r="I447" t="str">
            <v>Porta</v>
          </cell>
          <cell r="K447" t="str">
            <v>Poliamida,Porta Esposas,Termoformada</v>
          </cell>
          <cell r="L447">
            <v>918</v>
          </cell>
          <cell r="M447" t="str">
            <v>http://rerda.com/img/p/1/2/9/2/1292.jpg,http://rerda.com/img/p/1/2/9/1/1291.jpg</v>
          </cell>
          <cell r="N447">
            <v>19</v>
          </cell>
          <cell r="O447">
            <v>5</v>
          </cell>
          <cell r="P447">
            <v>5</v>
          </cell>
          <cell r="Q447">
            <v>5</v>
          </cell>
          <cell r="R447">
            <v>0.1</v>
          </cell>
          <cell r="S447" t="str">
            <v/>
          </cell>
          <cell r="T447" t="str">
            <v/>
          </cell>
          <cell r="U447" t="str">
            <v/>
          </cell>
          <cell r="V447" t="str">
            <v>Poliamida</v>
          </cell>
          <cell r="W447" t="str">
            <v>Saque Rápido</v>
          </cell>
          <cell r="X447" t="str">
            <v>10.5 cm</v>
          </cell>
          <cell r="Y447" t="str">
            <v>11.5 cm</v>
          </cell>
          <cell r="Z447" t="str">
            <v/>
          </cell>
          <cell r="AA447" t="str">
            <v/>
          </cell>
          <cell r="AB447" t="str">
            <v/>
          </cell>
          <cell r="AC447" t="str">
            <v/>
          </cell>
          <cell r="AD447" t="str">
            <v/>
          </cell>
          <cell r="AE447" t="str">
            <v/>
          </cell>
          <cell r="AF447" t="str">
            <v/>
          </cell>
          <cell r="AG447" t="str">
            <v/>
          </cell>
          <cell r="AH447" t="str">
            <v/>
          </cell>
          <cell r="AI447" t="str">
            <v/>
          </cell>
          <cell r="AJ447" t="str">
            <v/>
          </cell>
          <cell r="AK447" t="str">
            <v/>
          </cell>
          <cell r="AL447" t="str">
            <v/>
          </cell>
          <cell r="AM447" t="str">
            <v/>
          </cell>
          <cell r="AN447" t="str">
            <v/>
          </cell>
          <cell r="AO447" t="str">
            <v/>
          </cell>
          <cell r="AP447" t="str">
            <v/>
          </cell>
          <cell r="AQ447" t="str">
            <v/>
          </cell>
        </row>
        <row r="448">
          <cell r="A448">
            <v>377</v>
          </cell>
          <cell r="B448">
            <v>8705003</v>
          </cell>
          <cell r="C448" t="str">
            <v>Porta Handy</v>
          </cell>
          <cell r="F448" t="str">
            <v xml:space="preserve">Porta handy de poliamida termoformado. Cuenta con un cordel eslástico con botón a modo de seguro. Pasacinto incorporado y remachado. </v>
          </cell>
          <cell r="G448">
            <v>0</v>
          </cell>
          <cell r="I448" t="str">
            <v>Porta</v>
          </cell>
          <cell r="K448" t="str">
            <v>Poliamida,Policía,Penitenciaría,Porta Handy,Handy</v>
          </cell>
          <cell r="L448">
            <v>1296</v>
          </cell>
          <cell r="M448" t="str">
            <v>http://rerda.com/img/p/1/4/9/5/1495.jpg,http://rerda.com/img/p/1/4/9/8/1498.jpg,http://rerda.com/img/p/1/4/9/7/1497.jpg,http://rerda.com/img/p/1/4/9/6/1496.jpg</v>
          </cell>
          <cell r="N448">
            <v>123</v>
          </cell>
          <cell r="O448">
            <v>5</v>
          </cell>
          <cell r="P448">
            <v>5</v>
          </cell>
          <cell r="Q448">
            <v>5</v>
          </cell>
          <cell r="R448">
            <v>0.1</v>
          </cell>
          <cell r="S448" t="str">
            <v/>
          </cell>
          <cell r="T448" t="str">
            <v/>
          </cell>
          <cell r="U448" t="str">
            <v/>
          </cell>
          <cell r="V448" t="str">
            <v>Poliamida</v>
          </cell>
          <cell r="W448" t="str">
            <v>Termoformado</v>
          </cell>
          <cell r="X448" t="str">
            <v>17.5 cm</v>
          </cell>
          <cell r="Y448" t="str">
            <v>1 cm</v>
          </cell>
          <cell r="Z448" t="str">
            <v/>
          </cell>
          <cell r="AA448" t="str">
            <v/>
          </cell>
          <cell r="AB448" t="str">
            <v/>
          </cell>
          <cell r="AC448" t="str">
            <v/>
          </cell>
          <cell r="AD448" t="str">
            <v/>
          </cell>
          <cell r="AE448" t="str">
            <v/>
          </cell>
          <cell r="AF448" t="str">
            <v/>
          </cell>
          <cell r="AG448" t="str">
            <v>170 x 75 x 53 mm</v>
          </cell>
          <cell r="AH448" t="str">
            <v>110 x 57 x 35 mm</v>
          </cell>
          <cell r="AI448" t="str">
            <v/>
          </cell>
          <cell r="AJ448" t="str">
            <v/>
          </cell>
          <cell r="AK448" t="str">
            <v/>
          </cell>
          <cell r="AL448" t="str">
            <v/>
          </cell>
          <cell r="AM448" t="str">
            <v/>
          </cell>
          <cell r="AN448" t="str">
            <v/>
          </cell>
          <cell r="AO448" t="str">
            <v/>
          </cell>
          <cell r="AP448" t="str">
            <v/>
          </cell>
          <cell r="AQ448" t="str">
            <v/>
          </cell>
        </row>
        <row r="449">
          <cell r="A449">
            <v>1039</v>
          </cell>
          <cell r="B449">
            <v>8705037</v>
          </cell>
          <cell r="C449" t="str">
            <v>Porta Handy Molle</v>
          </cell>
          <cell r="F449" t="str">
            <v>Porta handy de poliamida para sistema MOLLE. Permite colocarlo en cualquier sitio que acepte este sistema.</v>
          </cell>
          <cell r="G449" t="str">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ell>
          <cell r="I449" t="str">
            <v>Porta</v>
          </cell>
          <cell r="K449">
            <v>0</v>
          </cell>
          <cell r="L449">
            <v>1026</v>
          </cell>
          <cell r="M449" t="str">
            <v>http://rerda.com/img/p/5/0/7/9/5079.jpg,http://rerda.com/img/p/5/0/7/5/5075.jpg,http://rerda.com/img/p/5/0/7/6/5076.jpg,http://rerda.com/img/p/5/0/7/7/5077.jpg,http://rerda.com/img/p/5/0/7/8/5078.jpg</v>
          </cell>
          <cell r="N449">
            <v>1</v>
          </cell>
          <cell r="O449">
            <v>5</v>
          </cell>
          <cell r="P449">
            <v>5</v>
          </cell>
          <cell r="Q449">
            <v>5</v>
          </cell>
          <cell r="R449">
            <v>0.1</v>
          </cell>
          <cell r="S449" t="str">
            <v/>
          </cell>
          <cell r="T449" t="str">
            <v/>
          </cell>
          <cell r="U449" t="str">
            <v/>
          </cell>
          <cell r="V449" t="str">
            <v>Poliamida</v>
          </cell>
          <cell r="W449" t="str">
            <v>MOLLe</v>
          </cell>
          <cell r="X449" t="str">
            <v/>
          </cell>
          <cell r="Y449" t="str">
            <v/>
          </cell>
          <cell r="Z449" t="str">
            <v/>
          </cell>
          <cell r="AA449" t="str">
            <v/>
          </cell>
          <cell r="AB449" t="str">
            <v/>
          </cell>
          <cell r="AC449" t="str">
            <v/>
          </cell>
          <cell r="AD449" t="str">
            <v/>
          </cell>
          <cell r="AE449" t="str">
            <v/>
          </cell>
          <cell r="AF449" t="str">
            <v/>
          </cell>
          <cell r="AG449" t="str">
            <v/>
          </cell>
          <cell r="AH449" t="str">
            <v/>
          </cell>
          <cell r="AI449" t="str">
            <v/>
          </cell>
          <cell r="AJ449" t="str">
            <v/>
          </cell>
          <cell r="AK449" t="str">
            <v/>
          </cell>
          <cell r="AL449" t="str">
            <v/>
          </cell>
          <cell r="AM449" t="str">
            <v/>
          </cell>
          <cell r="AN449" t="str">
            <v/>
          </cell>
          <cell r="AO449" t="str">
            <v/>
          </cell>
          <cell r="AP449" t="str">
            <v/>
          </cell>
          <cell r="AQ449" t="str">
            <v/>
          </cell>
        </row>
        <row r="450">
          <cell r="A450">
            <v>288</v>
          </cell>
          <cell r="B450">
            <v>8705554</v>
          </cell>
          <cell r="C450" t="str">
            <v>Porta Linterna Poliamida Gerndarmería</v>
          </cell>
          <cell r="F450" t="str">
            <v>Porta linterna de poliamida verde para Gerndarmería. Cuenta con pasacinto y soporte reforzado con 4 (cuatro) remaches.</v>
          </cell>
          <cell r="G450">
            <v>0</v>
          </cell>
          <cell r="I450" t="str">
            <v>Porta</v>
          </cell>
          <cell r="K450" t="str">
            <v>Poliamida,Gendarmería,Militar,Táctico,Porta Linterna</v>
          </cell>
          <cell r="L450">
            <v>576.94000000000005</v>
          </cell>
          <cell r="M450" t="str">
            <v>http://rerda.com/img/p/1/2/0/1/1201.jpg,http://rerda.com/img/p/1/2/0/2/1202.jpg</v>
          </cell>
          <cell r="N450">
            <v>0</v>
          </cell>
          <cell r="O450">
            <v>5</v>
          </cell>
          <cell r="P450">
            <v>5</v>
          </cell>
          <cell r="Q450">
            <v>5</v>
          </cell>
          <cell r="R450">
            <v>0.1</v>
          </cell>
          <cell r="S450" t="str">
            <v/>
          </cell>
          <cell r="T450" t="str">
            <v/>
          </cell>
          <cell r="U450" t="str">
            <v>Gendarmería</v>
          </cell>
          <cell r="V450" t="str">
            <v>Poliamida</v>
          </cell>
          <cell r="W450" t="str">
            <v/>
          </cell>
          <cell r="X450" t="str">
            <v>16 cm</v>
          </cell>
          <cell r="Y450" t="str">
            <v>10 cm</v>
          </cell>
          <cell r="Z450" t="str">
            <v>5 cm</v>
          </cell>
          <cell r="AA450" t="str">
            <v/>
          </cell>
          <cell r="AB450" t="str">
            <v/>
          </cell>
          <cell r="AC450" t="str">
            <v/>
          </cell>
          <cell r="AD450" t="str">
            <v/>
          </cell>
          <cell r="AE450" t="str">
            <v/>
          </cell>
          <cell r="AF450" t="str">
            <v/>
          </cell>
          <cell r="AG450" t="str">
            <v/>
          </cell>
          <cell r="AH450" t="str">
            <v/>
          </cell>
          <cell r="AI450" t="str">
            <v/>
          </cell>
          <cell r="AJ450" t="str">
            <v/>
          </cell>
          <cell r="AK450" t="str">
            <v/>
          </cell>
          <cell r="AL450" t="str">
            <v/>
          </cell>
          <cell r="AM450" t="str">
            <v/>
          </cell>
          <cell r="AN450" t="str">
            <v/>
          </cell>
          <cell r="AO450" t="str">
            <v/>
          </cell>
          <cell r="AP450" t="str">
            <v/>
          </cell>
          <cell r="AQ450" t="str">
            <v/>
          </cell>
        </row>
        <row r="451">
          <cell r="A451">
            <v>105</v>
          </cell>
          <cell r="B451">
            <v>8705861</v>
          </cell>
          <cell r="C451" t="str">
            <v>Porta Tonfa Fijo de Metal</v>
          </cell>
          <cell r="F451" t="str">
            <v xml:space="preserve">Pasacinto reforzado de goma plástica, con tres remaches. </v>
          </cell>
          <cell r="G451">
            <v>0</v>
          </cell>
          <cell r="I451" t="str">
            <v>Porta</v>
          </cell>
          <cell r="K451" t="str">
            <v>Porta Tonfa,Plástico</v>
          </cell>
          <cell r="L451">
            <v>1079.99</v>
          </cell>
          <cell r="M451" t="str">
            <v>http://rerda.com/img/p/5/7/0/570.jpg,http://rerda.com/img/p/5/7/1/571.jpg</v>
          </cell>
          <cell r="N451">
            <v>1</v>
          </cell>
          <cell r="O451">
            <v>5</v>
          </cell>
          <cell r="P451">
            <v>5</v>
          </cell>
          <cell r="Q451">
            <v>5</v>
          </cell>
          <cell r="R451">
            <v>0.1</v>
          </cell>
          <cell r="S451" t="str">
            <v/>
          </cell>
          <cell r="T451" t="str">
            <v/>
          </cell>
          <cell r="U451" t="str">
            <v/>
          </cell>
          <cell r="V451" t="str">
            <v>Plástico y Goma Plástica</v>
          </cell>
          <cell r="W451" t="str">
            <v/>
          </cell>
          <cell r="X451" t="str">
            <v>14 cm</v>
          </cell>
          <cell r="Y451" t="str">
            <v>4.5 cm</v>
          </cell>
          <cell r="Z451" t="str">
            <v>2.5 cm</v>
          </cell>
          <cell r="AA451" t="str">
            <v/>
          </cell>
          <cell r="AB451" t="str">
            <v/>
          </cell>
          <cell r="AC451" t="str">
            <v/>
          </cell>
          <cell r="AD451" t="str">
            <v/>
          </cell>
          <cell r="AE451" t="str">
            <v/>
          </cell>
          <cell r="AF451" t="str">
            <v/>
          </cell>
          <cell r="AG451" t="str">
            <v/>
          </cell>
          <cell r="AH451" t="str">
            <v/>
          </cell>
          <cell r="AI451" t="str">
            <v/>
          </cell>
          <cell r="AJ451" t="str">
            <v/>
          </cell>
          <cell r="AK451" t="str">
            <v/>
          </cell>
          <cell r="AL451" t="str">
            <v/>
          </cell>
          <cell r="AM451" t="str">
            <v/>
          </cell>
          <cell r="AN451" t="str">
            <v/>
          </cell>
          <cell r="AO451" t="str">
            <v/>
          </cell>
          <cell r="AP451" t="str">
            <v/>
          </cell>
          <cell r="AQ451" t="str">
            <v/>
          </cell>
        </row>
        <row r="452">
          <cell r="A452">
            <v>289</v>
          </cell>
          <cell r="B452">
            <v>8705553</v>
          </cell>
          <cell r="C452" t="str">
            <v>Porta Tonfa Poliamida Gendarmería</v>
          </cell>
          <cell r="F452" t="str">
            <v xml:space="preserve">Porta tonfa de poliamida verde. Cuenta con remaches en el soporte para tonfa. Dos botones para apertura. Pasacinto reforzado con remache. </v>
          </cell>
          <cell r="G452" t="str">
            <v>Ideal para Gendarmería Nacional y el Ejército.</v>
          </cell>
          <cell r="I452" t="str">
            <v>Portas</v>
          </cell>
          <cell r="K452" t="str">
            <v>Poliamida,Ejército,Gendarmería,Tonfa</v>
          </cell>
          <cell r="L452">
            <v>659.59</v>
          </cell>
          <cell r="M452" t="str">
            <v>http://rerda.com/img/p/1/2/0/4/1204.jpg,http://rerda.com/img/p/1/2/0/5/1205.jpg,http://rerda.com/img/p/1/2/0/6/1206.jpg</v>
          </cell>
          <cell r="N452">
            <v>1</v>
          </cell>
          <cell r="O452">
            <v>5</v>
          </cell>
          <cell r="P452">
            <v>5</v>
          </cell>
          <cell r="Q452">
            <v>5</v>
          </cell>
          <cell r="R452">
            <v>0.1</v>
          </cell>
          <cell r="S452" t="str">
            <v/>
          </cell>
          <cell r="T452" t="str">
            <v>Porta Tonfa</v>
          </cell>
          <cell r="U452" t="str">
            <v>Gendarmería Nacional</v>
          </cell>
          <cell r="V452" t="str">
            <v>Poliamida</v>
          </cell>
          <cell r="W452" t="str">
            <v/>
          </cell>
          <cell r="X452" t="str">
            <v>20 cm</v>
          </cell>
          <cell r="Y452" t="str">
            <v>6.5 cm</v>
          </cell>
          <cell r="Z452" t="str">
            <v>5.5 cm</v>
          </cell>
          <cell r="AA452" t="str">
            <v/>
          </cell>
          <cell r="AB452" t="str">
            <v/>
          </cell>
          <cell r="AC452" t="str">
            <v/>
          </cell>
          <cell r="AD452" t="str">
            <v/>
          </cell>
          <cell r="AE452" t="str">
            <v/>
          </cell>
          <cell r="AF452" t="str">
            <v/>
          </cell>
          <cell r="AG452" t="str">
            <v/>
          </cell>
          <cell r="AH452" t="str">
            <v/>
          </cell>
          <cell r="AI452" t="str">
            <v/>
          </cell>
          <cell r="AJ452" t="str">
            <v/>
          </cell>
          <cell r="AK452" t="str">
            <v/>
          </cell>
          <cell r="AL452" t="str">
            <v/>
          </cell>
          <cell r="AM452" t="str">
            <v/>
          </cell>
          <cell r="AN452" t="str">
            <v/>
          </cell>
          <cell r="AO452" t="str">
            <v/>
          </cell>
          <cell r="AP452" t="str">
            <v/>
          </cell>
          <cell r="AQ452" t="str">
            <v/>
          </cell>
        </row>
        <row r="453">
          <cell r="A453">
            <v>1134</v>
          </cell>
          <cell r="B453">
            <v>8708020</v>
          </cell>
          <cell r="C453" t="str">
            <v>Pouch Botiquín táctico sistema molle</v>
          </cell>
          <cell r="F453" t="str">
            <v>Botiquín modalidad Pouch táctico con sistema molle.</v>
          </cell>
          <cell r="G453" t="str">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ell>
          <cell r="I453" t="str">
            <v>Pouch</v>
          </cell>
          <cell r="K453">
            <v>0</v>
          </cell>
          <cell r="L453">
            <v>3888</v>
          </cell>
          <cell r="M453" t="str">
            <v>http://rerda.com/img/p/6/0/2/6/6026.jpg,http://rerda.com/img/p/6/0/2/7/6027.jpg,http://rerda.com/img/p/6/0/2/8/6028.jpg,http://rerda.com/img/p/6/0/2/9/6029.jpg,http://rerda.com/img/p/6/0/3/0/6030.jpg</v>
          </cell>
          <cell r="N453">
            <v>5</v>
          </cell>
          <cell r="O453">
            <v>5</v>
          </cell>
          <cell r="P453">
            <v>5</v>
          </cell>
          <cell r="Q453">
            <v>5</v>
          </cell>
          <cell r="R453">
            <v>0.1</v>
          </cell>
          <cell r="S453" t="str">
            <v/>
          </cell>
          <cell r="T453" t="str">
            <v/>
          </cell>
          <cell r="U453" t="str">
            <v/>
          </cell>
          <cell r="V453" t="str">
            <v/>
          </cell>
          <cell r="W453" t="str">
            <v/>
          </cell>
          <cell r="X453" t="str">
            <v/>
          </cell>
          <cell r="Y453" t="str">
            <v/>
          </cell>
          <cell r="Z453" t="str">
            <v/>
          </cell>
          <cell r="AA453" t="str">
            <v/>
          </cell>
          <cell r="AB453" t="str">
            <v/>
          </cell>
          <cell r="AC453" t="str">
            <v/>
          </cell>
          <cell r="AD453" t="str">
            <v/>
          </cell>
          <cell r="AE453" t="str">
            <v/>
          </cell>
          <cell r="AF453" t="str">
            <v/>
          </cell>
          <cell r="AG453" t="str">
            <v/>
          </cell>
          <cell r="AH453" t="str">
            <v/>
          </cell>
          <cell r="AI453" t="str">
            <v/>
          </cell>
          <cell r="AJ453" t="str">
            <v/>
          </cell>
          <cell r="AK453" t="str">
            <v/>
          </cell>
          <cell r="AL453" t="str">
            <v/>
          </cell>
          <cell r="AM453" t="str">
            <v/>
          </cell>
          <cell r="AN453" t="str">
            <v/>
          </cell>
          <cell r="AO453" t="str">
            <v/>
          </cell>
          <cell r="AP453" t="str">
            <v/>
          </cell>
          <cell r="AQ453" t="str">
            <v/>
          </cell>
        </row>
        <row r="454">
          <cell r="A454">
            <v>305</v>
          </cell>
          <cell r="B454">
            <v>8708107</v>
          </cell>
          <cell r="C454" t="str">
            <v>Pouch Grande Rerda</v>
          </cell>
          <cell r="F454" t="str">
            <v>2 (dos) bolsillos al frente, con solapa y abrojo. 2 (dos) tiras transversales para anclage. 4 (cuatro) tiras verticales regulables de anclage.</v>
          </cell>
          <cell r="G454" t="str">
            <v>Sistema molle al dorso.</v>
          </cell>
          <cell r="I454" t="str">
            <v>Pouch</v>
          </cell>
          <cell r="K454" t="str">
            <v>Policía</v>
          </cell>
          <cell r="L454">
            <v>2484</v>
          </cell>
          <cell r="M454" t="str">
            <v>http://rerda.com/img/p/1/2/6/5/1265.jpg,http://rerda.com/img/p/1/2/6/6/1266.jpg,http://rerda.com/img/p/1/2/6/7/1267.jpg</v>
          </cell>
          <cell r="N454">
            <v>9</v>
          </cell>
          <cell r="O454">
            <v>5</v>
          </cell>
          <cell r="P454">
            <v>5</v>
          </cell>
          <cell r="Q454">
            <v>5</v>
          </cell>
          <cell r="R454">
            <v>0.1</v>
          </cell>
          <cell r="S454" t="str">
            <v/>
          </cell>
          <cell r="T454" t="str">
            <v/>
          </cell>
          <cell r="U454" t="str">
            <v/>
          </cell>
          <cell r="V454" t="str">
            <v/>
          </cell>
          <cell r="W454" t="str">
            <v/>
          </cell>
          <cell r="X454" t="str">
            <v>15.5 cm</v>
          </cell>
          <cell r="Y454" t="str">
            <v>22.5 cm</v>
          </cell>
          <cell r="Z454" t="str">
            <v>6 cm</v>
          </cell>
          <cell r="AA454" t="str">
            <v/>
          </cell>
          <cell r="AB454" t="str">
            <v/>
          </cell>
          <cell r="AC454" t="str">
            <v/>
          </cell>
          <cell r="AD454" t="str">
            <v/>
          </cell>
          <cell r="AE454" t="str">
            <v/>
          </cell>
          <cell r="AF454" t="str">
            <v/>
          </cell>
          <cell r="AG454" t="str">
            <v/>
          </cell>
          <cell r="AH454" t="str">
            <v/>
          </cell>
          <cell r="AI454" t="str">
            <v/>
          </cell>
          <cell r="AJ454" t="str">
            <v/>
          </cell>
          <cell r="AK454" t="str">
            <v/>
          </cell>
          <cell r="AL454" t="str">
            <v/>
          </cell>
          <cell r="AM454" t="str">
            <v/>
          </cell>
          <cell r="AN454" t="str">
            <v/>
          </cell>
          <cell r="AO454" t="str">
            <v/>
          </cell>
          <cell r="AP454" t="str">
            <v/>
          </cell>
          <cell r="AQ454" t="str">
            <v/>
          </cell>
        </row>
        <row r="455">
          <cell r="A455">
            <v>378</v>
          </cell>
          <cell r="B455">
            <v>8503639</v>
          </cell>
          <cell r="C455" t="str">
            <v>Protector de Rodillas XTL</v>
          </cell>
          <cell r="F455" t="str">
            <v xml:space="preserve">Protector de rodillas con capucha de plástico, acolchado interno y sujetadores elásticos. Tiras aseguradoras con abrojo (velcro). </v>
          </cell>
          <cell r="G455">
            <v>0</v>
          </cell>
          <cell r="I455" t="str">
            <v>Protector</v>
          </cell>
          <cell r="K455" t="str">
            <v>Policía,Penitenciaría,Abrojo,Antitumulto,Rodillas,Rodilleras,Protector</v>
          </cell>
          <cell r="L455">
            <v>3024</v>
          </cell>
          <cell r="M455" t="str">
            <v>http://rerda.com/img/p/1/5/0/0/1500.jpg,http://rerda.com/img/p/1/5/0/1/1501.jpg</v>
          </cell>
          <cell r="N455">
            <v>2</v>
          </cell>
          <cell r="O455">
            <v>5</v>
          </cell>
          <cell r="P455">
            <v>5</v>
          </cell>
          <cell r="Q455">
            <v>5</v>
          </cell>
          <cell r="R455">
            <v>0.1</v>
          </cell>
          <cell r="S455" t="str">
            <v/>
          </cell>
          <cell r="T455" t="str">
            <v/>
          </cell>
          <cell r="U455" t="str">
            <v/>
          </cell>
          <cell r="V455" t="str">
            <v>Polímero Reforzado</v>
          </cell>
          <cell r="W455" t="str">
            <v>Rodillera</v>
          </cell>
          <cell r="X455" t="str">
            <v>25 cm</v>
          </cell>
          <cell r="Y455" t="str">
            <v>9.5 cm</v>
          </cell>
          <cell r="Z455" t="str">
            <v>9.5 cm</v>
          </cell>
          <cell r="AA455" t="str">
            <v/>
          </cell>
          <cell r="AB455" t="str">
            <v/>
          </cell>
          <cell r="AC455" t="str">
            <v/>
          </cell>
          <cell r="AD455" t="str">
            <v/>
          </cell>
          <cell r="AE455" t="str">
            <v/>
          </cell>
          <cell r="AF455" t="str">
            <v/>
          </cell>
          <cell r="AG455" t="str">
            <v/>
          </cell>
          <cell r="AH455" t="str">
            <v/>
          </cell>
          <cell r="AI455" t="str">
            <v/>
          </cell>
          <cell r="AJ455" t="str">
            <v/>
          </cell>
          <cell r="AK455" t="str">
            <v/>
          </cell>
          <cell r="AL455" t="str">
            <v/>
          </cell>
          <cell r="AM455" t="str">
            <v/>
          </cell>
          <cell r="AN455" t="str">
            <v/>
          </cell>
          <cell r="AO455" t="str">
            <v/>
          </cell>
          <cell r="AP455" t="str">
            <v/>
          </cell>
          <cell r="AQ455" t="str">
            <v/>
          </cell>
        </row>
        <row r="456">
          <cell r="A456">
            <v>395</v>
          </cell>
          <cell r="B456">
            <v>8503820</v>
          </cell>
          <cell r="C456" t="str">
            <v>Protector Visual Libus Argon</v>
          </cell>
          <cell r="F456" t="str">
            <v xml:space="preserve">Anteojo de seguridad medio marco con puente nasal. Protector visual frontal y lateral; contra golpes, impacto de partícu­las, polvo y chispas. </v>
          </cell>
          <cell r="G456" t="str">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ell>
          <cell r="I456" t="str">
            <v>Protector</v>
          </cell>
          <cell r="K456" t="str">
            <v>Lentes,Anteojos,Protector Visual</v>
          </cell>
          <cell r="L456">
            <v>355.21</v>
          </cell>
          <cell r="M456" t="str">
            <v>http://rerda.com/img/p/1/5/4/0/1540.jpg</v>
          </cell>
          <cell r="N456">
            <v>-1</v>
          </cell>
          <cell r="O456">
            <v>5</v>
          </cell>
          <cell r="P456">
            <v>5</v>
          </cell>
          <cell r="Q456">
            <v>5</v>
          </cell>
          <cell r="R456">
            <v>0.1</v>
          </cell>
          <cell r="S456" t="str">
            <v/>
          </cell>
          <cell r="T456" t="str">
            <v/>
          </cell>
          <cell r="U456" t="str">
            <v/>
          </cell>
          <cell r="V456" t="str">
            <v>Acrílico</v>
          </cell>
          <cell r="W456" t="str">
            <v/>
          </cell>
          <cell r="X456" t="str">
            <v>5.5 cm</v>
          </cell>
          <cell r="Y456" t="str">
            <v>15 cm</v>
          </cell>
          <cell r="Z456" t="str">
            <v>15 cm</v>
          </cell>
          <cell r="AA456" t="str">
            <v/>
          </cell>
          <cell r="AB456" t="str">
            <v/>
          </cell>
          <cell r="AC456" t="str">
            <v/>
          </cell>
          <cell r="AD456" t="str">
            <v/>
          </cell>
          <cell r="AE456" t="str">
            <v/>
          </cell>
          <cell r="AF456" t="str">
            <v/>
          </cell>
          <cell r="AG456" t="str">
            <v/>
          </cell>
          <cell r="AH456" t="str">
            <v/>
          </cell>
          <cell r="AI456" t="str">
            <v/>
          </cell>
          <cell r="AJ456" t="str">
            <v/>
          </cell>
          <cell r="AK456" t="str">
            <v/>
          </cell>
          <cell r="AL456" t="str">
            <v/>
          </cell>
          <cell r="AM456" t="str">
            <v/>
          </cell>
          <cell r="AN456" t="str">
            <v/>
          </cell>
          <cell r="AO456" t="str">
            <v/>
          </cell>
          <cell r="AP456" t="str">
            <v/>
          </cell>
          <cell r="AQ456" t="str">
            <v/>
          </cell>
        </row>
        <row r="457">
          <cell r="A457">
            <v>611</v>
          </cell>
          <cell r="B457">
            <v>8520004</v>
          </cell>
          <cell r="C457" t="str">
            <v>Puntero láser con cápsula tipo caleidoscopio</v>
          </cell>
          <cell r="F457" t="str">
            <v xml:space="preserve">Potencia de Salida &lt; 1000m. Desarmable. Utiliza 2 pilas AAA. Color de láser verde. Pestaña para asegurar en bolsillo de camisa, tipo lapicera. </v>
          </cell>
          <cell r="G457" t="str">
            <v xml:space="preserve">Punta giratoria con caleidoscopio. Desmontable. Amplitud de Onda: 532nm +- 10. Prohibida la venta a menores. Jamás apuntar a los ojos. SE VENDE SIN PILAS. </v>
          </cell>
          <cell r="I457" t="str">
            <v>Puntero</v>
          </cell>
          <cell r="K457" t="str">
            <v>Laser,Puntero,Caleidoscopio</v>
          </cell>
          <cell r="L457">
            <v>648</v>
          </cell>
          <cell r="M457" t="str">
            <v>http://rerda.com/img/p/2/7/4/9/2749.jpg</v>
          </cell>
          <cell r="N457">
            <v>145</v>
          </cell>
          <cell r="O457">
            <v>5</v>
          </cell>
          <cell r="P457">
            <v>5</v>
          </cell>
          <cell r="Q457">
            <v>5</v>
          </cell>
          <cell r="R457">
            <v>0.1</v>
          </cell>
          <cell r="S457" t="str">
            <v/>
          </cell>
          <cell r="T457" t="str">
            <v/>
          </cell>
          <cell r="U457" t="str">
            <v/>
          </cell>
          <cell r="V457" t="str">
            <v/>
          </cell>
          <cell r="W457" t="str">
            <v/>
          </cell>
          <cell r="X457" t="str">
            <v>16.7 cm</v>
          </cell>
          <cell r="Y457" t="str">
            <v/>
          </cell>
          <cell r="Z457" t="str">
            <v/>
          </cell>
          <cell r="AA457" t="str">
            <v/>
          </cell>
          <cell r="AB457" t="str">
            <v/>
          </cell>
          <cell r="AC457" t="str">
            <v/>
          </cell>
          <cell r="AD457" t="str">
            <v>3v</v>
          </cell>
          <cell r="AE457" t="str">
            <v/>
          </cell>
          <cell r="AF457" t="str">
            <v/>
          </cell>
          <cell r="AG457" t="str">
            <v/>
          </cell>
          <cell r="AH457" t="str">
            <v/>
          </cell>
          <cell r="AI457" t="str">
            <v/>
          </cell>
          <cell r="AJ457" t="str">
            <v/>
          </cell>
          <cell r="AK457" t="str">
            <v/>
          </cell>
          <cell r="AL457" t="str">
            <v/>
          </cell>
          <cell r="AM457" t="str">
            <v/>
          </cell>
          <cell r="AN457" t="str">
            <v>Utiliza 2 AAa</v>
          </cell>
          <cell r="AO457" t="str">
            <v>1.3 cm</v>
          </cell>
          <cell r="AP457" t="str">
            <v/>
          </cell>
          <cell r="AQ457" t="str">
            <v/>
          </cell>
        </row>
        <row r="458">
          <cell r="A458">
            <v>1178</v>
          </cell>
          <cell r="B458">
            <v>8522999</v>
          </cell>
          <cell r="C458" t="str">
            <v>Rabiza Antiperdida de broche con abrojo</v>
          </cell>
          <cell r="F458" t="str">
            <v>Rabiza antipérdida de arma con seguro de abrojo.</v>
          </cell>
          <cell r="G458" t="str">
            <v>Cable enrollado elastizado.  Seguro con abrojo para envolver el mango del arma.  Pasacinto remachado, de cordura para cinturón de hasta 5 cm de ancho.  Material: cordura/poliamida.</v>
          </cell>
          <cell r="I458" t="str">
            <v>Rabiza</v>
          </cell>
          <cell r="K458">
            <v>0</v>
          </cell>
          <cell r="L458">
            <v>1437.48</v>
          </cell>
          <cell r="M458" t="str">
            <v>http://rerda.com/img/p/6/2/7/7/6277.jpg,http://rerda.com/img/p/6/2/7/4/6274.jpg,http://rerda.com/img/p/6/2/7/5/6275.jpg,http://rerda.com/img/p/6/2/7/6/6276.jpg</v>
          </cell>
          <cell r="N458">
            <v>595</v>
          </cell>
          <cell r="O458">
            <v>5</v>
          </cell>
          <cell r="P458">
            <v>5</v>
          </cell>
          <cell r="Q458">
            <v>5</v>
          </cell>
          <cell r="R458">
            <v>0.1</v>
          </cell>
          <cell r="S458" t="str">
            <v/>
          </cell>
          <cell r="T458" t="str">
            <v/>
          </cell>
          <cell r="U458" t="str">
            <v/>
          </cell>
          <cell r="V458" t="str">
            <v/>
          </cell>
          <cell r="W458" t="str">
            <v/>
          </cell>
          <cell r="X458" t="str">
            <v/>
          </cell>
          <cell r="Y458" t="str">
            <v/>
          </cell>
          <cell r="Z458" t="str">
            <v/>
          </cell>
          <cell r="AA458" t="str">
            <v/>
          </cell>
          <cell r="AB458" t="str">
            <v/>
          </cell>
          <cell r="AC458" t="str">
            <v/>
          </cell>
          <cell r="AD458" t="str">
            <v/>
          </cell>
          <cell r="AE458" t="str">
            <v/>
          </cell>
          <cell r="AF458" t="str">
            <v/>
          </cell>
          <cell r="AG458" t="str">
            <v/>
          </cell>
          <cell r="AH458" t="str">
            <v/>
          </cell>
          <cell r="AI458" t="str">
            <v/>
          </cell>
          <cell r="AJ458" t="str">
            <v/>
          </cell>
          <cell r="AK458" t="str">
            <v/>
          </cell>
          <cell r="AL458" t="str">
            <v/>
          </cell>
          <cell r="AM458" t="str">
            <v/>
          </cell>
          <cell r="AN458" t="str">
            <v/>
          </cell>
          <cell r="AO458" t="str">
            <v/>
          </cell>
          <cell r="AP458" t="str">
            <v/>
          </cell>
          <cell r="AQ458" t="str">
            <v/>
          </cell>
        </row>
        <row r="459">
          <cell r="A459">
            <v>325</v>
          </cell>
          <cell r="B459">
            <v>8522011</v>
          </cell>
          <cell r="C459" t="str">
            <v>Rabiza Simple con Abrojo (velcro)</v>
          </cell>
          <cell r="F459" t="str">
            <v xml:space="preserve">Correa de seguridad para sujetar el arma al cinturón, chaleco, etc. Con esta rabiza se evita la pérdida del arma en un operativo. </v>
          </cell>
          <cell r="G459" t="str">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ell>
          <cell r="I459" t="str">
            <v>Rabiza</v>
          </cell>
          <cell r="K459" t="str">
            <v>Poliamida,Policía,Táctico,Nylon</v>
          </cell>
          <cell r="L459">
            <v>594</v>
          </cell>
          <cell r="M459" t="str">
            <v>http://rerda.com/img/p/1/3/6/4/1364.jpg,http://rerda.com/img/p/1/3/4/5/1345.jpg,http://rerda.com/img/p/1/3/4/6/1346.jpg,http://rerda.com/img/p/1/3/4/7/1347.jpg,http://rerda.com/img/p/1/3/4/8/1348.jpg</v>
          </cell>
          <cell r="N459">
            <v>56</v>
          </cell>
          <cell r="O459">
            <v>5</v>
          </cell>
          <cell r="P459">
            <v>5</v>
          </cell>
          <cell r="Q459">
            <v>5</v>
          </cell>
          <cell r="R459">
            <v>0.1</v>
          </cell>
          <cell r="S459" t="str">
            <v/>
          </cell>
          <cell r="T459" t="str">
            <v/>
          </cell>
          <cell r="U459" t="str">
            <v/>
          </cell>
          <cell r="V459" t="str">
            <v>Poliamida</v>
          </cell>
          <cell r="W459" t="str">
            <v/>
          </cell>
          <cell r="X459" t="str">
            <v/>
          </cell>
          <cell r="Y459" t="str">
            <v/>
          </cell>
          <cell r="Z459" t="str">
            <v/>
          </cell>
          <cell r="AA459" t="str">
            <v/>
          </cell>
          <cell r="AB459" t="str">
            <v>140 cm</v>
          </cell>
          <cell r="AC459" t="str">
            <v>66 cm</v>
          </cell>
          <cell r="AD459" t="str">
            <v/>
          </cell>
          <cell r="AE459" t="str">
            <v/>
          </cell>
          <cell r="AF459" t="str">
            <v/>
          </cell>
          <cell r="AG459" t="str">
            <v/>
          </cell>
          <cell r="AH459" t="str">
            <v/>
          </cell>
          <cell r="AI459" t="str">
            <v/>
          </cell>
          <cell r="AJ459" t="str">
            <v/>
          </cell>
          <cell r="AK459" t="str">
            <v/>
          </cell>
          <cell r="AL459" t="str">
            <v/>
          </cell>
          <cell r="AM459" t="str">
            <v/>
          </cell>
          <cell r="AN459" t="str">
            <v/>
          </cell>
          <cell r="AO459" t="str">
            <v/>
          </cell>
          <cell r="AP459" t="str">
            <v/>
          </cell>
          <cell r="AQ459" t="str">
            <v/>
          </cell>
        </row>
        <row r="460">
          <cell r="A460">
            <v>1137</v>
          </cell>
          <cell r="B460">
            <v>8522030</v>
          </cell>
          <cell r="C460" t="str">
            <v>Rabiza Táctica Reforzada Con Hebilla</v>
          </cell>
          <cell r="F460" t="str">
            <v>Esta rabiza es ideal para el personal policial, así como personal de seguridad pública y privada. Cuenta con una hebilla para enganchar el arma.</v>
          </cell>
          <cell r="G460" t="str">
            <v>Código: 8522030.  Cable enrollado reforzado. Cordel para envolver en el mango del arma. Traba de plástico. Cinta regulable para el cinturón.  Largo mínimo: 47 cm. Largo máximo soportable: 100 cm. Ancho de la cinta: 2,5 cm.</v>
          </cell>
          <cell r="I460" t="str">
            <v>Rabiza</v>
          </cell>
          <cell r="K460">
            <v>0</v>
          </cell>
          <cell r="L460">
            <v>1069.2</v>
          </cell>
          <cell r="M460" t="str">
            <v>http://rerda.com/img/p/6/0/4/5/6045.jpg,http://rerda.com/img/p/6/0/4/3/6043.jpg,http://rerda.com/img/p/6/0/4/4/6044.jpg</v>
          </cell>
          <cell r="N460">
            <v>342</v>
          </cell>
          <cell r="O460">
            <v>5</v>
          </cell>
          <cell r="P460">
            <v>5</v>
          </cell>
          <cell r="Q460">
            <v>5</v>
          </cell>
          <cell r="R460">
            <v>0.1</v>
          </cell>
          <cell r="S460" t="str">
            <v/>
          </cell>
          <cell r="T460" t="str">
            <v/>
          </cell>
          <cell r="U460" t="str">
            <v/>
          </cell>
          <cell r="V460" t="str">
            <v/>
          </cell>
          <cell r="W460" t="str">
            <v/>
          </cell>
          <cell r="X460" t="str">
            <v/>
          </cell>
          <cell r="Y460" t="str">
            <v/>
          </cell>
          <cell r="Z460" t="str">
            <v/>
          </cell>
          <cell r="AA460" t="str">
            <v/>
          </cell>
          <cell r="AB460" t="str">
            <v/>
          </cell>
          <cell r="AC460" t="str">
            <v/>
          </cell>
          <cell r="AD460" t="str">
            <v/>
          </cell>
          <cell r="AE460" t="str">
            <v/>
          </cell>
          <cell r="AF460" t="str">
            <v/>
          </cell>
          <cell r="AG460" t="str">
            <v/>
          </cell>
          <cell r="AH460" t="str">
            <v/>
          </cell>
          <cell r="AI460" t="str">
            <v/>
          </cell>
          <cell r="AJ460" t="str">
            <v/>
          </cell>
          <cell r="AK460" t="str">
            <v/>
          </cell>
          <cell r="AL460" t="str">
            <v/>
          </cell>
          <cell r="AM460" t="str">
            <v/>
          </cell>
          <cell r="AN460" t="str">
            <v/>
          </cell>
          <cell r="AO460" t="str">
            <v/>
          </cell>
          <cell r="AP460" t="str">
            <v/>
          </cell>
          <cell r="AQ460" t="str">
            <v/>
          </cell>
        </row>
        <row r="461">
          <cell r="A461">
            <v>362</v>
          </cell>
          <cell r="B461">
            <v>7707571</v>
          </cell>
          <cell r="C461" t="str">
            <v>Rayos Cruzados Metálicos</v>
          </cell>
          <cell r="F461" t="str">
            <v xml:space="preserve">Rayos metálicos cruzados dorados. Para el grupo de Comunicaciones. Con 4 (cuatro) alambres. </v>
          </cell>
          <cell r="G461">
            <v>0</v>
          </cell>
          <cell r="I461" t="str">
            <v>Rayos</v>
          </cell>
          <cell r="K461" t="str">
            <v>Dorado,Comunicaciones,Rayos</v>
          </cell>
          <cell r="L461">
            <v>270</v>
          </cell>
          <cell r="M461" t="str">
            <v>http://rerda.com/img/p/3/9/2/9/3929.jpg</v>
          </cell>
          <cell r="N461">
            <v>39</v>
          </cell>
          <cell r="O461">
            <v>5</v>
          </cell>
          <cell r="P461">
            <v>5</v>
          </cell>
          <cell r="Q461">
            <v>5</v>
          </cell>
          <cell r="R461">
            <v>0.1</v>
          </cell>
          <cell r="S461" t="str">
            <v/>
          </cell>
          <cell r="T461" t="str">
            <v/>
          </cell>
          <cell r="U461" t="str">
            <v>Comunicaciones</v>
          </cell>
          <cell r="V461" t="str">
            <v>Metal</v>
          </cell>
          <cell r="W461" t="str">
            <v>Con 4 alambres</v>
          </cell>
          <cell r="X461" t="str">
            <v>1.8 cm</v>
          </cell>
          <cell r="Y461" t="str">
            <v>3.5 cm</v>
          </cell>
          <cell r="Z461" t="str">
            <v/>
          </cell>
          <cell r="AA461" t="str">
            <v/>
          </cell>
          <cell r="AB461" t="str">
            <v/>
          </cell>
          <cell r="AC461" t="str">
            <v/>
          </cell>
          <cell r="AD461" t="str">
            <v/>
          </cell>
          <cell r="AE461" t="str">
            <v/>
          </cell>
          <cell r="AF461" t="str">
            <v/>
          </cell>
          <cell r="AG461" t="str">
            <v/>
          </cell>
          <cell r="AH461" t="str">
            <v/>
          </cell>
          <cell r="AI461" t="str">
            <v/>
          </cell>
          <cell r="AJ461" t="str">
            <v/>
          </cell>
          <cell r="AK461" t="str">
            <v/>
          </cell>
          <cell r="AL461" t="str">
            <v/>
          </cell>
          <cell r="AM461" t="str">
            <v/>
          </cell>
          <cell r="AN461" t="str">
            <v/>
          </cell>
          <cell r="AO461" t="str">
            <v/>
          </cell>
          <cell r="AP461" t="str">
            <v/>
          </cell>
          <cell r="AQ461" t="str">
            <v/>
          </cell>
        </row>
        <row r="462">
          <cell r="A462">
            <v>120</v>
          </cell>
          <cell r="B462">
            <v>8612300</v>
          </cell>
          <cell r="C462" t="str">
            <v>Reloj de Supervivencia con Pulsera de Paracord</v>
          </cell>
          <cell r="F462" t="str">
            <v xml:space="preserve">Brújula incluída. Silbato de emergencia. Cordel de Paracord 550. Cuchilla dentada de acero inoxidable y pedernal para encender fuego. </v>
          </cell>
          <cell r="G462" t="str">
            <v xml:space="preserve">Cordón de uso para paracaídas resistente a 550 libras o 280 Kg aproximadamente. Espejo reflectante en el reverso del reloj. </v>
          </cell>
          <cell r="I462" t="str">
            <v>Relojs</v>
          </cell>
          <cell r="K462" t="str">
            <v>Supervivencia,Brújula,Paracord,Pedernal,Reloj,Encendedor</v>
          </cell>
          <cell r="L462">
            <v>1620</v>
          </cell>
          <cell r="M462" t="str">
            <v>http://rerda.com/img/p/6/3/1/631.jpg,http://rerda.com/img/p/6/3/2/632.jpg</v>
          </cell>
          <cell r="N462">
            <v>1</v>
          </cell>
          <cell r="O462">
            <v>5</v>
          </cell>
          <cell r="P462">
            <v>5</v>
          </cell>
          <cell r="Q462">
            <v>5</v>
          </cell>
          <cell r="R462">
            <v>0.1</v>
          </cell>
          <cell r="S462" t="str">
            <v/>
          </cell>
          <cell r="T462" t="str">
            <v/>
          </cell>
          <cell r="U462" t="str">
            <v/>
          </cell>
          <cell r="V462" t="str">
            <v>Pulcera Paracord 550 Trenzado</v>
          </cell>
          <cell r="W462" t="str">
            <v>Yuze Survival Gear</v>
          </cell>
          <cell r="X462" t="str">
            <v>2.3 cm</v>
          </cell>
          <cell r="Y462" t="str">
            <v>4.5 cm</v>
          </cell>
          <cell r="Z462" t="str">
            <v/>
          </cell>
          <cell r="AA462" t="str">
            <v/>
          </cell>
          <cell r="AB462" t="str">
            <v>26 cm</v>
          </cell>
          <cell r="AC462" t="str">
            <v/>
          </cell>
          <cell r="AD462" t="str">
            <v/>
          </cell>
          <cell r="AE462" t="str">
            <v/>
          </cell>
          <cell r="AF462" t="str">
            <v/>
          </cell>
          <cell r="AG462" t="str">
            <v/>
          </cell>
          <cell r="AH462" t="str">
            <v/>
          </cell>
          <cell r="AI462" t="str">
            <v/>
          </cell>
          <cell r="AJ462" t="str">
            <v/>
          </cell>
          <cell r="AK462" t="str">
            <v/>
          </cell>
          <cell r="AL462" t="str">
            <v/>
          </cell>
          <cell r="AM462" t="str">
            <v/>
          </cell>
          <cell r="AN462" t="str">
            <v/>
          </cell>
          <cell r="AO462" t="str">
            <v/>
          </cell>
          <cell r="AP462" t="str">
            <v/>
          </cell>
          <cell r="AQ462" t="str">
            <v/>
          </cell>
        </row>
        <row r="463">
          <cell r="A463">
            <v>1118</v>
          </cell>
          <cell r="B463">
            <v>8303298</v>
          </cell>
          <cell r="C463" t="str">
            <v>Reloj O.T.S T7035G Importado</v>
          </cell>
          <cell r="F463" t="str">
            <v>La pulsera está hecha de poliuretano termoplástico (TPU), suave y cómodo de llevar.</v>
          </cell>
          <cell r="G463" t="str">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I463" t="str">
            <v>Reloj</v>
          </cell>
          <cell r="K463">
            <v>0</v>
          </cell>
          <cell r="L463">
            <v>2700</v>
          </cell>
          <cell r="M463" t="str">
            <v>http://rerda.com/img/p/5/9/5/6/5956.jpg,http://rerda.com/img/p/5/9/5/5/5955.jpg,http://rerda.com/img/p/5/9/5/7/5957.jpg</v>
          </cell>
          <cell r="N463">
            <v>12</v>
          </cell>
          <cell r="O463">
            <v>5</v>
          </cell>
          <cell r="P463">
            <v>5</v>
          </cell>
          <cell r="Q463">
            <v>5</v>
          </cell>
          <cell r="R463">
            <v>0.1</v>
          </cell>
          <cell r="S463" t="str">
            <v/>
          </cell>
          <cell r="T463" t="str">
            <v/>
          </cell>
          <cell r="U463" t="str">
            <v/>
          </cell>
          <cell r="V463" t="str">
            <v/>
          </cell>
          <cell r="W463" t="str">
            <v/>
          </cell>
          <cell r="X463" t="str">
            <v/>
          </cell>
          <cell r="Y463" t="str">
            <v/>
          </cell>
          <cell r="Z463" t="str">
            <v/>
          </cell>
          <cell r="AA463" t="str">
            <v/>
          </cell>
          <cell r="AB463" t="str">
            <v/>
          </cell>
          <cell r="AC463" t="str">
            <v/>
          </cell>
          <cell r="AD463" t="str">
            <v/>
          </cell>
          <cell r="AE463" t="str">
            <v/>
          </cell>
          <cell r="AF463" t="str">
            <v/>
          </cell>
          <cell r="AG463" t="str">
            <v/>
          </cell>
          <cell r="AH463" t="str">
            <v/>
          </cell>
          <cell r="AI463" t="str">
            <v/>
          </cell>
          <cell r="AJ463" t="str">
            <v/>
          </cell>
          <cell r="AK463" t="str">
            <v/>
          </cell>
          <cell r="AL463" t="str">
            <v/>
          </cell>
          <cell r="AM463" t="str">
            <v/>
          </cell>
          <cell r="AN463" t="str">
            <v/>
          </cell>
          <cell r="AO463" t="str">
            <v/>
          </cell>
          <cell r="AP463" t="str">
            <v/>
          </cell>
          <cell r="AQ463" t="str">
            <v/>
          </cell>
        </row>
        <row r="464">
          <cell r="A464">
            <v>1122</v>
          </cell>
          <cell r="B464">
            <v>8503303</v>
          </cell>
          <cell r="C464" t="str">
            <v>Reloj Sport Watch Resistente Al Agua 30 Metros</v>
          </cell>
          <cell r="F464" t="str">
            <v>Reloj Sport Watch resistente al agua 30 metros.</v>
          </cell>
          <cell r="G464" t="str">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ell>
          <cell r="I464" t="str">
            <v>Reloj</v>
          </cell>
          <cell r="K464">
            <v>0</v>
          </cell>
          <cell r="L464">
            <v>864</v>
          </cell>
          <cell r="M464" t="str">
            <v>http://rerda.com/img/p/5/9/6/9/5969.jpg,http://rerda.com/img/p/5/9/7/0/5970.jpg,http://rerda.com/img/p/5/9/7/1/5971.jpg</v>
          </cell>
          <cell r="N464">
            <v>60</v>
          </cell>
          <cell r="O464">
            <v>5</v>
          </cell>
          <cell r="P464">
            <v>5</v>
          </cell>
          <cell r="Q464">
            <v>5</v>
          </cell>
          <cell r="R464">
            <v>0.1</v>
          </cell>
          <cell r="S464" t="str">
            <v/>
          </cell>
          <cell r="T464" t="str">
            <v/>
          </cell>
          <cell r="U464" t="str">
            <v/>
          </cell>
          <cell r="V464" t="str">
            <v/>
          </cell>
          <cell r="W464" t="str">
            <v/>
          </cell>
          <cell r="X464" t="str">
            <v/>
          </cell>
          <cell r="Y464" t="str">
            <v/>
          </cell>
          <cell r="Z464" t="str">
            <v/>
          </cell>
          <cell r="AA464" t="str">
            <v/>
          </cell>
          <cell r="AB464" t="str">
            <v/>
          </cell>
          <cell r="AC464" t="str">
            <v/>
          </cell>
          <cell r="AD464" t="str">
            <v/>
          </cell>
          <cell r="AE464" t="str">
            <v/>
          </cell>
          <cell r="AF464" t="str">
            <v/>
          </cell>
          <cell r="AG464" t="str">
            <v/>
          </cell>
          <cell r="AH464" t="str">
            <v/>
          </cell>
          <cell r="AI464" t="str">
            <v/>
          </cell>
          <cell r="AJ464" t="str">
            <v/>
          </cell>
          <cell r="AK464" t="str">
            <v/>
          </cell>
          <cell r="AL464" t="str">
            <v/>
          </cell>
          <cell r="AM464" t="str">
            <v/>
          </cell>
          <cell r="AN464" t="str">
            <v/>
          </cell>
          <cell r="AO464" t="str">
            <v/>
          </cell>
          <cell r="AP464" t="str">
            <v/>
          </cell>
          <cell r="AQ464" t="str">
            <v/>
          </cell>
        </row>
        <row r="465">
          <cell r="A465">
            <v>444</v>
          </cell>
          <cell r="B465">
            <v>8503305</v>
          </cell>
          <cell r="C465" t="str">
            <v>Reloj Táctico Deportivo Resistente al agua</v>
          </cell>
          <cell r="F465" t="str">
            <v xml:space="preserve">Reloj deportivo marca H-Sport, modelo 8603B. Color disponible: Negro con detalles en azul (color naranja es al solo efecto ilustrativo). </v>
          </cell>
          <cell r="G465" t="str">
            <v xml:space="preserve">Pulsadores grandes. Luz. Cronómetro configurable. Fecha. Alarma.  No es sumergible . Modalidad de hora 12/24 hs. </v>
          </cell>
          <cell r="I465" t="str">
            <v>Reloj</v>
          </cell>
          <cell r="K465" t="str">
            <v>Reloj,Táctico,Sumergible,Cronómetro</v>
          </cell>
          <cell r="L465">
            <v>702</v>
          </cell>
          <cell r="M465" t="str">
            <v>http://rerda.com/img/p/3/7/9/4/3794.jpg,http://rerda.com/img/p/3/7/9/6/3796.jpg,http://rerda.com/img/p/3/7/9/5/3795.jpg</v>
          </cell>
          <cell r="N465">
            <v>186</v>
          </cell>
          <cell r="O465">
            <v>5</v>
          </cell>
          <cell r="P465">
            <v>5</v>
          </cell>
          <cell r="Q465">
            <v>5</v>
          </cell>
          <cell r="R465">
            <v>0.1</v>
          </cell>
          <cell r="S465" t="str">
            <v/>
          </cell>
          <cell r="T465" t="str">
            <v>H-Sport Water Resist</v>
          </cell>
          <cell r="U465" t="str">
            <v/>
          </cell>
          <cell r="V465" t="str">
            <v/>
          </cell>
          <cell r="W465" t="str">
            <v>8603b</v>
          </cell>
          <cell r="X465" t="str">
            <v/>
          </cell>
          <cell r="Y465" t="str">
            <v>5 cm</v>
          </cell>
          <cell r="Z465" t="str">
            <v>2 cm</v>
          </cell>
          <cell r="AA465" t="str">
            <v/>
          </cell>
          <cell r="AB465" t="str">
            <v>22 cm</v>
          </cell>
          <cell r="AC465" t="str">
            <v/>
          </cell>
          <cell r="AD465" t="str">
            <v/>
          </cell>
          <cell r="AE465" t="str">
            <v/>
          </cell>
          <cell r="AF465" t="str">
            <v/>
          </cell>
          <cell r="AG465" t="str">
            <v/>
          </cell>
          <cell r="AH465" t="str">
            <v/>
          </cell>
          <cell r="AI465" t="str">
            <v/>
          </cell>
          <cell r="AJ465" t="str">
            <v/>
          </cell>
          <cell r="AK465" t="str">
            <v/>
          </cell>
          <cell r="AL465" t="str">
            <v/>
          </cell>
          <cell r="AM465" t="str">
            <v/>
          </cell>
          <cell r="AN465" t="str">
            <v/>
          </cell>
          <cell r="AO465" t="str">
            <v/>
          </cell>
          <cell r="AP465" t="str">
            <v/>
          </cell>
          <cell r="AQ465" t="str">
            <v/>
          </cell>
        </row>
        <row r="466">
          <cell r="A466">
            <v>1119</v>
          </cell>
          <cell r="B466">
            <v>8303299</v>
          </cell>
          <cell r="C466" t="str">
            <v>Reloj Táctico Digital Deportivo Luz Sumergible</v>
          </cell>
          <cell r="F466" t="str">
            <v>La pulsera está hecha de poliuretano termoplástico (TPU), suave y cómodo de llevar.</v>
          </cell>
          <cell r="G466" t="str">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I466" t="str">
            <v>Reloj</v>
          </cell>
          <cell r="K466">
            <v>0</v>
          </cell>
          <cell r="L466">
            <v>2700</v>
          </cell>
          <cell r="M466" t="str">
            <v>http://rerda.com/img/p/5/9/5/8/5958.jpg,http://rerda.com/img/p/5/9/5/9/5959.jpg,http://rerda.com/img/p/5/9/6/0/5960.jpg,http://rerda.com/img/p/5/9/6/1/5961.jpg,http://rerda.com/img/p/5/9/6/2/5962.jpg</v>
          </cell>
          <cell r="N466">
            <v>168</v>
          </cell>
          <cell r="O466">
            <v>5</v>
          </cell>
          <cell r="P466">
            <v>5</v>
          </cell>
          <cell r="Q466">
            <v>5</v>
          </cell>
          <cell r="R466">
            <v>0.1</v>
          </cell>
          <cell r="S466" t="str">
            <v/>
          </cell>
          <cell r="T466" t="str">
            <v/>
          </cell>
          <cell r="U466" t="str">
            <v/>
          </cell>
          <cell r="V466" t="str">
            <v/>
          </cell>
          <cell r="W466" t="str">
            <v/>
          </cell>
          <cell r="X466" t="str">
            <v/>
          </cell>
          <cell r="Y466" t="str">
            <v/>
          </cell>
          <cell r="Z466" t="str">
            <v/>
          </cell>
          <cell r="AA466" t="str">
            <v/>
          </cell>
          <cell r="AB466" t="str">
            <v/>
          </cell>
          <cell r="AC466" t="str">
            <v/>
          </cell>
          <cell r="AD466" t="str">
            <v/>
          </cell>
          <cell r="AE466" t="str">
            <v/>
          </cell>
          <cell r="AF466" t="str">
            <v/>
          </cell>
          <cell r="AG466" t="str">
            <v/>
          </cell>
          <cell r="AH466" t="str">
            <v/>
          </cell>
          <cell r="AI466" t="str">
            <v/>
          </cell>
          <cell r="AJ466" t="str">
            <v/>
          </cell>
          <cell r="AK466" t="str">
            <v/>
          </cell>
          <cell r="AL466" t="str">
            <v/>
          </cell>
          <cell r="AM466" t="str">
            <v/>
          </cell>
          <cell r="AN466" t="str">
            <v/>
          </cell>
          <cell r="AO466" t="str">
            <v/>
          </cell>
          <cell r="AP466" t="str">
            <v/>
          </cell>
          <cell r="AQ466" t="str">
            <v/>
          </cell>
        </row>
        <row r="467">
          <cell r="A467">
            <v>347</v>
          </cell>
          <cell r="B467">
            <v>7707357</v>
          </cell>
          <cell r="C467" t="str">
            <v>Riel Metálico de 1</v>
          </cell>
          <cell r="F467" t="str">
            <v xml:space="preserve">Riel metálico de 1 (uno) con 2 (dos) pines, color dorado. Para colocar una barra de especialidad o jerarquía. </v>
          </cell>
          <cell r="G467">
            <v>0</v>
          </cell>
          <cell r="I467" t="str">
            <v>Riel</v>
          </cell>
          <cell r="K467" t="str">
            <v>Insignia,Jerarquía,Metálico,Riel de 1</v>
          </cell>
          <cell r="L467">
            <v>270</v>
          </cell>
          <cell r="M467" t="str">
            <v>http://rerda.com/img/p/1/4/2/0/1420.jpg</v>
          </cell>
          <cell r="N467">
            <v>31</v>
          </cell>
          <cell r="O467">
            <v>5</v>
          </cell>
          <cell r="P467">
            <v>5</v>
          </cell>
          <cell r="Q467">
            <v>5</v>
          </cell>
          <cell r="R467">
            <v>0.1</v>
          </cell>
          <cell r="S467">
            <v>1</v>
          </cell>
          <cell r="T467" t="str">
            <v>Riel de 1</v>
          </cell>
          <cell r="U467" t="str">
            <v/>
          </cell>
          <cell r="V467" t="str">
            <v>Metal</v>
          </cell>
          <cell r="W467" t="str">
            <v>Con 2 pines</v>
          </cell>
          <cell r="X467" t="str">
            <v>1 cm</v>
          </cell>
          <cell r="Y467" t="str">
            <v>3 cm</v>
          </cell>
          <cell r="Z467" t="str">
            <v/>
          </cell>
          <cell r="AA467" t="str">
            <v/>
          </cell>
          <cell r="AB467" t="str">
            <v/>
          </cell>
          <cell r="AC467" t="str">
            <v/>
          </cell>
          <cell r="AD467" t="str">
            <v/>
          </cell>
          <cell r="AE467" t="str">
            <v/>
          </cell>
          <cell r="AF467" t="str">
            <v/>
          </cell>
          <cell r="AG467" t="str">
            <v/>
          </cell>
          <cell r="AH467" t="str">
            <v/>
          </cell>
          <cell r="AI467" t="str">
            <v/>
          </cell>
          <cell r="AJ467" t="str">
            <v/>
          </cell>
          <cell r="AK467" t="str">
            <v/>
          </cell>
          <cell r="AL467" t="str">
            <v/>
          </cell>
          <cell r="AM467" t="str">
            <v/>
          </cell>
          <cell r="AN467" t="str">
            <v/>
          </cell>
          <cell r="AO467" t="str">
            <v/>
          </cell>
          <cell r="AP467" t="str">
            <v/>
          </cell>
          <cell r="AQ467" t="str">
            <v/>
          </cell>
        </row>
        <row r="468">
          <cell r="A468">
            <v>348</v>
          </cell>
          <cell r="B468">
            <v>7707002</v>
          </cell>
          <cell r="C468" t="str">
            <v>Riel Metálico de 2</v>
          </cell>
          <cell r="F468" t="str">
            <v xml:space="preserve">Riel metálico de 2 (dos) con 2 (dos) pines, color dorado. Para colocar barra de especialidad o jerarquía. </v>
          </cell>
          <cell r="G468">
            <v>0</v>
          </cell>
          <cell r="I468" t="str">
            <v>Riel</v>
          </cell>
          <cell r="K468" t="str">
            <v>Insignia,Jerarquía,Metálico,Riel de 2</v>
          </cell>
          <cell r="L468">
            <v>291.60000000000002</v>
          </cell>
          <cell r="M468" t="str">
            <v>http://rerda.com/img/p/3/9/3/3/3933.jpg</v>
          </cell>
          <cell r="N468">
            <v>55</v>
          </cell>
          <cell r="O468">
            <v>5</v>
          </cell>
          <cell r="P468">
            <v>5</v>
          </cell>
          <cell r="Q468">
            <v>5</v>
          </cell>
          <cell r="R468">
            <v>0.1</v>
          </cell>
          <cell r="S468">
            <v>2</v>
          </cell>
          <cell r="T468" t="str">
            <v>Riel de 2</v>
          </cell>
          <cell r="U468" t="str">
            <v/>
          </cell>
          <cell r="V468" t="str">
            <v>Metal</v>
          </cell>
          <cell r="W468" t="str">
            <v>Con 2 pines</v>
          </cell>
          <cell r="X468" t="str">
            <v>1 cm</v>
          </cell>
          <cell r="Y468" t="str">
            <v>6 cm</v>
          </cell>
          <cell r="Z468" t="str">
            <v/>
          </cell>
          <cell r="AA468" t="str">
            <v/>
          </cell>
          <cell r="AB468" t="str">
            <v/>
          </cell>
          <cell r="AC468" t="str">
            <v/>
          </cell>
          <cell r="AD468" t="str">
            <v/>
          </cell>
          <cell r="AE468" t="str">
            <v/>
          </cell>
          <cell r="AF468" t="str">
            <v/>
          </cell>
          <cell r="AG468" t="str">
            <v/>
          </cell>
          <cell r="AH468" t="str">
            <v/>
          </cell>
          <cell r="AI468" t="str">
            <v/>
          </cell>
          <cell r="AJ468" t="str">
            <v/>
          </cell>
          <cell r="AK468" t="str">
            <v/>
          </cell>
          <cell r="AL468" t="str">
            <v/>
          </cell>
          <cell r="AM468" t="str">
            <v/>
          </cell>
          <cell r="AN468" t="str">
            <v/>
          </cell>
          <cell r="AO468" t="str">
            <v/>
          </cell>
          <cell r="AP468" t="str">
            <v/>
          </cell>
          <cell r="AQ468" t="str">
            <v/>
          </cell>
        </row>
        <row r="469">
          <cell r="A469">
            <v>349</v>
          </cell>
          <cell r="B469">
            <v>7707013</v>
          </cell>
          <cell r="C469" t="str">
            <v>Riel Metálico de 3</v>
          </cell>
          <cell r="F469" t="str">
            <v xml:space="preserve">Riel metálico de 3 (tres) con 2 (pines), color dorado. Para colocar barra de especialidad o jerarquía. </v>
          </cell>
          <cell r="G469">
            <v>0</v>
          </cell>
          <cell r="I469" t="str">
            <v>Riel</v>
          </cell>
          <cell r="K469" t="str">
            <v>Insignia,Jerarquía,Metálico,Riel de 3</v>
          </cell>
          <cell r="L469">
            <v>334.8</v>
          </cell>
          <cell r="M469" t="str">
            <v>http://rerda.com/img/p/1/4/2/2/1422.jpg</v>
          </cell>
          <cell r="N469">
            <v>39</v>
          </cell>
          <cell r="O469">
            <v>5</v>
          </cell>
          <cell r="P469">
            <v>5</v>
          </cell>
          <cell r="Q469">
            <v>5</v>
          </cell>
          <cell r="R469">
            <v>0.1</v>
          </cell>
          <cell r="S469">
            <v>3</v>
          </cell>
          <cell r="T469" t="str">
            <v>Riel de 3</v>
          </cell>
          <cell r="U469" t="str">
            <v/>
          </cell>
          <cell r="V469" t="str">
            <v>Metal</v>
          </cell>
          <cell r="W469" t="str">
            <v>Con 2 pines</v>
          </cell>
          <cell r="X469" t="str">
            <v>1 cm</v>
          </cell>
          <cell r="Y469" t="str">
            <v>9 cm</v>
          </cell>
          <cell r="Z469" t="str">
            <v/>
          </cell>
          <cell r="AA469" t="str">
            <v/>
          </cell>
          <cell r="AB469" t="str">
            <v/>
          </cell>
          <cell r="AC469" t="str">
            <v/>
          </cell>
          <cell r="AD469" t="str">
            <v/>
          </cell>
          <cell r="AE469" t="str">
            <v/>
          </cell>
          <cell r="AF469" t="str">
            <v/>
          </cell>
          <cell r="AG469" t="str">
            <v/>
          </cell>
          <cell r="AH469" t="str">
            <v/>
          </cell>
          <cell r="AI469" t="str">
            <v/>
          </cell>
          <cell r="AJ469" t="str">
            <v/>
          </cell>
          <cell r="AK469" t="str">
            <v/>
          </cell>
          <cell r="AL469" t="str">
            <v/>
          </cell>
          <cell r="AM469" t="str">
            <v/>
          </cell>
          <cell r="AN469" t="str">
            <v/>
          </cell>
          <cell r="AO469" t="str">
            <v/>
          </cell>
          <cell r="AP469" t="str">
            <v/>
          </cell>
          <cell r="AQ469" t="str">
            <v/>
          </cell>
        </row>
        <row r="470">
          <cell r="A470">
            <v>350</v>
          </cell>
          <cell r="B470">
            <v>7707246</v>
          </cell>
          <cell r="C470" t="str">
            <v>Riel Metálico de 4</v>
          </cell>
          <cell r="F470" t="str">
            <v xml:space="preserve">Riel metálico de 4 (cuatro) con 2 (pines), color dorado. Para colocar barra de especialidad o jerarquía. </v>
          </cell>
          <cell r="G470">
            <v>0</v>
          </cell>
          <cell r="I470" t="str">
            <v>Riel</v>
          </cell>
          <cell r="K470" t="str">
            <v>Insignia,Metálico,Riel de 4,Jeraquía</v>
          </cell>
          <cell r="L470">
            <v>378</v>
          </cell>
          <cell r="M470" t="str">
            <v>http://rerda.com/img/p/3/9/3/2/3932.jpg</v>
          </cell>
          <cell r="N470">
            <v>66</v>
          </cell>
          <cell r="O470">
            <v>5</v>
          </cell>
          <cell r="P470">
            <v>5</v>
          </cell>
          <cell r="Q470">
            <v>5</v>
          </cell>
          <cell r="R470">
            <v>0.1</v>
          </cell>
          <cell r="S470">
            <v>4</v>
          </cell>
          <cell r="T470" t="str">
            <v>Riel de 4</v>
          </cell>
          <cell r="U470" t="str">
            <v/>
          </cell>
          <cell r="V470" t="str">
            <v>Metal</v>
          </cell>
          <cell r="W470" t="str">
            <v>Con 2 pines</v>
          </cell>
          <cell r="X470" t="str">
            <v>1 cm</v>
          </cell>
          <cell r="Y470" t="str">
            <v>12 cm</v>
          </cell>
          <cell r="Z470" t="str">
            <v/>
          </cell>
          <cell r="AA470" t="str">
            <v/>
          </cell>
          <cell r="AB470" t="str">
            <v/>
          </cell>
          <cell r="AC470" t="str">
            <v/>
          </cell>
          <cell r="AD470" t="str">
            <v/>
          </cell>
          <cell r="AE470" t="str">
            <v/>
          </cell>
          <cell r="AF470" t="str">
            <v/>
          </cell>
          <cell r="AG470" t="str">
            <v/>
          </cell>
          <cell r="AH470" t="str">
            <v/>
          </cell>
          <cell r="AI470" t="str">
            <v/>
          </cell>
          <cell r="AJ470" t="str">
            <v/>
          </cell>
          <cell r="AK470" t="str">
            <v/>
          </cell>
          <cell r="AL470" t="str">
            <v/>
          </cell>
          <cell r="AM470" t="str">
            <v/>
          </cell>
          <cell r="AN470" t="str">
            <v/>
          </cell>
          <cell r="AO470" t="str">
            <v/>
          </cell>
          <cell r="AP470" t="str">
            <v/>
          </cell>
          <cell r="AQ470" t="str">
            <v/>
          </cell>
        </row>
        <row r="471">
          <cell r="A471">
            <v>387</v>
          </cell>
          <cell r="B471">
            <v>7707161</v>
          </cell>
          <cell r="C471" t="str">
            <v>Riel Metálico para Nombre</v>
          </cell>
          <cell r="F471" t="str">
            <v xml:space="preserve">Riel metálico dorado con plaqueta de plástico transparente para colocar el nombre. Cuenta con 2 (pines) para la indumentaria. </v>
          </cell>
          <cell r="G471">
            <v>0</v>
          </cell>
          <cell r="I471" t="str">
            <v>Riel</v>
          </cell>
          <cell r="K471" t="str">
            <v>Dorado,Metal,Riel,Nombre</v>
          </cell>
          <cell r="L471">
            <v>702</v>
          </cell>
          <cell r="M471" t="str">
            <v>http://rerda.com/img/p/3/8/8/0/3880.jpg,http://rerda.com/img/p/1/5/1/8/1518.jpg</v>
          </cell>
          <cell r="N471">
            <v>248</v>
          </cell>
          <cell r="O471">
            <v>5</v>
          </cell>
          <cell r="P471">
            <v>5</v>
          </cell>
          <cell r="Q471">
            <v>5</v>
          </cell>
          <cell r="R471">
            <v>0.1</v>
          </cell>
          <cell r="S471" t="str">
            <v/>
          </cell>
          <cell r="T471" t="str">
            <v/>
          </cell>
          <cell r="U471" t="str">
            <v/>
          </cell>
          <cell r="V471" t="str">
            <v>Metálico</v>
          </cell>
          <cell r="W471" t="str">
            <v>Dorado</v>
          </cell>
          <cell r="X471" t="str">
            <v>2 cm</v>
          </cell>
          <cell r="Y471" t="str">
            <v>8 cm</v>
          </cell>
          <cell r="Z471" t="str">
            <v/>
          </cell>
          <cell r="AA471" t="str">
            <v/>
          </cell>
          <cell r="AB471" t="str">
            <v/>
          </cell>
          <cell r="AC471" t="str">
            <v/>
          </cell>
          <cell r="AD471" t="str">
            <v/>
          </cell>
          <cell r="AE471" t="str">
            <v/>
          </cell>
          <cell r="AF471" t="str">
            <v/>
          </cell>
          <cell r="AG471" t="str">
            <v/>
          </cell>
          <cell r="AH471" t="str">
            <v/>
          </cell>
          <cell r="AI471" t="str">
            <v/>
          </cell>
          <cell r="AJ471" t="str">
            <v/>
          </cell>
          <cell r="AK471" t="str">
            <v/>
          </cell>
          <cell r="AL471" t="str">
            <v/>
          </cell>
          <cell r="AM471" t="str">
            <v/>
          </cell>
          <cell r="AN471" t="str">
            <v/>
          </cell>
          <cell r="AO471" t="str">
            <v/>
          </cell>
          <cell r="AP471" t="str">
            <v/>
          </cell>
          <cell r="AQ471" t="str">
            <v/>
          </cell>
        </row>
        <row r="472">
          <cell r="A472">
            <v>476</v>
          </cell>
          <cell r="B472">
            <v>8703047</v>
          </cell>
          <cell r="C472" t="str">
            <v>Riñonera Delta SRT 2047</v>
          </cell>
          <cell r="F472" t="str">
            <v>Riñonera multi propósito confecionada en poliamida y cordura.</v>
          </cell>
          <cell r="G472" t="str">
            <v xml:space="preserve">2 bolsillos a los costados con cierre. Doble compartimiento principal. Cinturón regulable y con traba. Seguros internos para sujetar elementos. </v>
          </cell>
          <cell r="I472" t="str">
            <v>Riñonera</v>
          </cell>
          <cell r="K472" t="str">
            <v>Táctica,Riñonera,Cordura,Delta</v>
          </cell>
          <cell r="L472">
            <v>2653.79</v>
          </cell>
          <cell r="M472" t="str">
            <v>http://rerda.com/img/p/1/9/9/5/1995.jpg,http://rerda.com/img/p/1/9/9/6/1996.jpg,http://rerda.com/img/p/1/9/9/7/1997.jpg,http://rerda.com/img/p/1/9/9/8/1998.jpg</v>
          </cell>
          <cell r="N472">
            <v>0</v>
          </cell>
          <cell r="O472">
            <v>5</v>
          </cell>
          <cell r="P472">
            <v>5</v>
          </cell>
          <cell r="Q472">
            <v>5</v>
          </cell>
          <cell r="R472">
            <v>0.1</v>
          </cell>
          <cell r="S472" t="str">
            <v/>
          </cell>
          <cell r="T472" t="str">
            <v/>
          </cell>
          <cell r="U472" t="str">
            <v/>
          </cell>
          <cell r="V472" t="str">
            <v>Poliamida</v>
          </cell>
          <cell r="W472" t="str">
            <v>Delta STR 2047</v>
          </cell>
          <cell r="X472" t="str">
            <v>15.5 cm</v>
          </cell>
          <cell r="Y472" t="str">
            <v>15.5 cm</v>
          </cell>
          <cell r="Z472" t="str">
            <v/>
          </cell>
          <cell r="AA472" t="str">
            <v/>
          </cell>
          <cell r="AB472" t="str">
            <v/>
          </cell>
          <cell r="AC472" t="str">
            <v/>
          </cell>
          <cell r="AD472" t="str">
            <v/>
          </cell>
          <cell r="AE472" t="str">
            <v/>
          </cell>
          <cell r="AF472" t="str">
            <v/>
          </cell>
          <cell r="AG472" t="str">
            <v/>
          </cell>
          <cell r="AH472" t="str">
            <v/>
          </cell>
          <cell r="AI472" t="str">
            <v/>
          </cell>
          <cell r="AJ472" t="str">
            <v/>
          </cell>
          <cell r="AK472" t="str">
            <v/>
          </cell>
          <cell r="AL472" t="str">
            <v/>
          </cell>
          <cell r="AM472" t="str">
            <v/>
          </cell>
          <cell r="AN472" t="str">
            <v/>
          </cell>
          <cell r="AO472" t="str">
            <v/>
          </cell>
          <cell r="AP472" t="str">
            <v/>
          </cell>
          <cell r="AQ472" t="str">
            <v/>
          </cell>
        </row>
        <row r="473">
          <cell r="A473">
            <v>417</v>
          </cell>
          <cell r="B473">
            <v>8703102</v>
          </cell>
          <cell r="C473" t="str">
            <v>Riñonera Saque Rápido</v>
          </cell>
          <cell r="F473" t="str">
            <v xml:space="preserve">Riñonera de poliamida con pistolera para esconder el arma. Dos bolsillos chicos con cierre a los costados. Un bolsillo principal con cierre. Medidas. </v>
          </cell>
          <cell r="G473" t="str">
            <v xml:space="preserve">Un bolsillo frontal tipo fuelle con tapa y abrojo (velcro). Trabas y pasacinto regulables. Pistolera interna reubicable con abrojo (velcro). </v>
          </cell>
          <cell r="I473" t="str">
            <v>Riñoneras</v>
          </cell>
          <cell r="K473" t="str">
            <v>Pistolera,Poliamida,Riñonera</v>
          </cell>
          <cell r="L473">
            <v>3240</v>
          </cell>
          <cell r="M473" t="str">
            <v>http://rerda.com/img/p/1/6/3/2/1632.jpg,http://rerda.com/img/p/1/6/3/3/1633.jpg,http://rerda.com/img/p/1/6/3/4/1634.jpg</v>
          </cell>
          <cell r="N473">
            <v>16</v>
          </cell>
          <cell r="O473">
            <v>5</v>
          </cell>
          <cell r="P473">
            <v>5</v>
          </cell>
          <cell r="Q473">
            <v>5</v>
          </cell>
          <cell r="R473">
            <v>0.1</v>
          </cell>
          <cell r="S473" t="str">
            <v/>
          </cell>
          <cell r="T473" t="str">
            <v/>
          </cell>
          <cell r="U473" t="str">
            <v/>
          </cell>
          <cell r="V473" t="str">
            <v>Poliamida</v>
          </cell>
          <cell r="W473" t="str">
            <v/>
          </cell>
          <cell r="X473" t="str">
            <v/>
          </cell>
          <cell r="Y473" t="str">
            <v/>
          </cell>
          <cell r="Z473" t="str">
            <v/>
          </cell>
          <cell r="AA473" t="str">
            <v/>
          </cell>
          <cell r="AB473" t="str">
            <v/>
          </cell>
          <cell r="AC473" t="str">
            <v/>
          </cell>
          <cell r="AD473" t="str">
            <v/>
          </cell>
          <cell r="AE473" t="str">
            <v/>
          </cell>
          <cell r="AF473" t="str">
            <v/>
          </cell>
          <cell r="AG473" t="str">
            <v>38 x 17 x 6 cm</v>
          </cell>
          <cell r="AH473" t="str">
            <v>Contorno Máx</v>
          </cell>
          <cell r="AI473" t="str">
            <v/>
          </cell>
          <cell r="AJ473" t="str">
            <v/>
          </cell>
          <cell r="AK473" t="str">
            <v/>
          </cell>
          <cell r="AL473" t="str">
            <v/>
          </cell>
          <cell r="AM473" t="str">
            <v/>
          </cell>
          <cell r="AN473" t="str">
            <v/>
          </cell>
          <cell r="AO473" t="str">
            <v/>
          </cell>
          <cell r="AP473" t="str">
            <v/>
          </cell>
          <cell r="AQ473" t="str">
            <v>Universal Todo tipo de pistola</v>
          </cell>
        </row>
        <row r="474">
          <cell r="A474">
            <v>414</v>
          </cell>
          <cell r="B474">
            <v>8703150</v>
          </cell>
          <cell r="C474" t="str">
            <v>Riñonera Táctica Woodpack  Negra</v>
          </cell>
          <cell r="F474" t="str">
            <v>Riñonera Woodpack con diversas utilidades y de excelente calidad.</v>
          </cell>
          <cell r="G474"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4" t="str">
            <v>Riñonera</v>
          </cell>
          <cell r="K474" t="str">
            <v>Molle,Riñonera</v>
          </cell>
          <cell r="L474">
            <v>5184</v>
          </cell>
          <cell r="M474" t="str">
            <v>http://rerda.com/img/p/1/6/1/3/1613.jpg,http://rerda.com/img/p/1/6/1/4/1614.jpg,http://rerda.com/img/p/1/6/1/5/1615.jpg,http://rerda.com/img/p/1/6/1/6/1616.jpg,http://rerda.com/img/p/1/6/1/7/1617.jpg,http://rerda.com/img/p/1/6/1/8/1618.jpg</v>
          </cell>
          <cell r="N474">
            <v>12</v>
          </cell>
          <cell r="O474">
            <v>5</v>
          </cell>
          <cell r="P474">
            <v>5</v>
          </cell>
          <cell r="Q474">
            <v>5</v>
          </cell>
          <cell r="R474">
            <v>0.1</v>
          </cell>
          <cell r="S474" t="str">
            <v/>
          </cell>
          <cell r="T474" t="str">
            <v/>
          </cell>
          <cell r="U474" t="str">
            <v/>
          </cell>
          <cell r="V474" t="str">
            <v>Poliamida</v>
          </cell>
          <cell r="W474" t="str">
            <v>Riñonera</v>
          </cell>
          <cell r="X474" t="str">
            <v>16 cm</v>
          </cell>
          <cell r="Y474" t="str">
            <v>35 cm</v>
          </cell>
          <cell r="Z474" t="str">
            <v>16 cm</v>
          </cell>
          <cell r="AA474" t="str">
            <v/>
          </cell>
          <cell r="AB474" t="str">
            <v/>
          </cell>
          <cell r="AC474" t="str">
            <v/>
          </cell>
          <cell r="AD474" t="str">
            <v/>
          </cell>
          <cell r="AE474" t="str">
            <v/>
          </cell>
          <cell r="AF474" t="str">
            <v/>
          </cell>
          <cell r="AG474" t="str">
            <v/>
          </cell>
          <cell r="AH474" t="str">
            <v/>
          </cell>
          <cell r="AI474" t="str">
            <v/>
          </cell>
          <cell r="AJ474" t="str">
            <v/>
          </cell>
          <cell r="AK474" t="str">
            <v/>
          </cell>
          <cell r="AL474" t="str">
            <v/>
          </cell>
          <cell r="AM474" t="str">
            <v/>
          </cell>
          <cell r="AN474" t="str">
            <v/>
          </cell>
          <cell r="AO474" t="str">
            <v/>
          </cell>
          <cell r="AP474" t="str">
            <v/>
          </cell>
          <cell r="AQ474" t="str">
            <v/>
          </cell>
        </row>
        <row r="475">
          <cell r="A475">
            <v>801</v>
          </cell>
          <cell r="B475">
            <v>8703151</v>
          </cell>
          <cell r="C475" t="str">
            <v>Riñonera Táctica Woodpack Camuflada</v>
          </cell>
          <cell r="F475" t="str">
            <v>Riñonera Woodpack con diversas utilidades y de excelente calidad.</v>
          </cell>
          <cell r="G475"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5" t="str">
            <v>Riñonera</v>
          </cell>
          <cell r="K475" t="str">
            <v>Molle,Camuflado,Riñonera</v>
          </cell>
          <cell r="L475">
            <v>5184</v>
          </cell>
          <cell r="M475" t="str">
            <v>http://rerda.com/img/p/3/8/3/1/3831.jpg,http://rerda.com/img/p/3/8/3/2/3832.jpg,http://rerda.com/img/p/3/8/3/3/3833.jpg,http://rerda.com/img/p/3/8/3/4/3834.jpg,http://rerda.com/img/p/3/8/3/5/3835.jpg,http://rerda.com/img/p/3/8/3/0/3830.jpg</v>
          </cell>
          <cell r="N475">
            <v>11</v>
          </cell>
          <cell r="O475">
            <v>5</v>
          </cell>
          <cell r="P475">
            <v>5</v>
          </cell>
          <cell r="Q475">
            <v>5</v>
          </cell>
          <cell r="R475">
            <v>0.1</v>
          </cell>
          <cell r="S475" t="str">
            <v/>
          </cell>
          <cell r="T475" t="str">
            <v/>
          </cell>
          <cell r="U475" t="str">
            <v/>
          </cell>
          <cell r="V475" t="str">
            <v>Poliamida</v>
          </cell>
          <cell r="W475" t="str">
            <v>Riñonera</v>
          </cell>
          <cell r="X475" t="str">
            <v>16 cm</v>
          </cell>
          <cell r="Y475" t="str">
            <v>35 cm</v>
          </cell>
          <cell r="Z475" t="str">
            <v>16 cm</v>
          </cell>
          <cell r="AA475" t="str">
            <v/>
          </cell>
          <cell r="AB475" t="str">
            <v/>
          </cell>
          <cell r="AC475" t="str">
            <v/>
          </cell>
          <cell r="AD475" t="str">
            <v/>
          </cell>
          <cell r="AE475" t="str">
            <v/>
          </cell>
          <cell r="AF475" t="str">
            <v/>
          </cell>
          <cell r="AG475" t="str">
            <v/>
          </cell>
          <cell r="AH475" t="str">
            <v/>
          </cell>
          <cell r="AI475" t="str">
            <v/>
          </cell>
          <cell r="AJ475" t="str">
            <v/>
          </cell>
          <cell r="AK475" t="str">
            <v/>
          </cell>
          <cell r="AL475" t="str">
            <v/>
          </cell>
          <cell r="AM475" t="str">
            <v/>
          </cell>
          <cell r="AN475" t="str">
            <v/>
          </cell>
          <cell r="AO475" t="str">
            <v/>
          </cell>
          <cell r="AP475" t="str">
            <v/>
          </cell>
          <cell r="AQ475" t="str">
            <v/>
          </cell>
        </row>
        <row r="476">
          <cell r="A476">
            <v>802</v>
          </cell>
          <cell r="B476">
            <v>8703152</v>
          </cell>
          <cell r="C476" t="str">
            <v>Riñonera Táctica Woodpack Verde</v>
          </cell>
          <cell r="F476" t="str">
            <v>Riñonera Woodpack con diversas utilidades y de excelente calidad.</v>
          </cell>
          <cell r="G476"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6" t="str">
            <v>Riñonera</v>
          </cell>
          <cell r="K476" t="str">
            <v>Molle,Riñonera</v>
          </cell>
          <cell r="L476">
            <v>5184</v>
          </cell>
          <cell r="M476" t="str">
            <v>http://rerda.com/img/p/3/8/5/6/3856.jpg,http://rerda.com/img/p/3/8/5/7/3857.jpg,http://rerda.com/img/p/3/8/5/8/3858.jpg,http://rerda.com/img/p/3/8/5/9/3859.jpg,http://rerda.com/img/p/3/8/6/0/3860.jpg,http://rerda.com/img/p/3/8/6/1/3861.jpg</v>
          </cell>
          <cell r="N476">
            <v>6</v>
          </cell>
          <cell r="O476">
            <v>5</v>
          </cell>
          <cell r="P476">
            <v>5</v>
          </cell>
          <cell r="Q476">
            <v>5</v>
          </cell>
          <cell r="R476">
            <v>0.1</v>
          </cell>
          <cell r="S476" t="str">
            <v/>
          </cell>
          <cell r="T476" t="str">
            <v/>
          </cell>
          <cell r="U476" t="str">
            <v/>
          </cell>
          <cell r="V476" t="str">
            <v>Poliamida</v>
          </cell>
          <cell r="W476" t="str">
            <v>Riñonera</v>
          </cell>
          <cell r="X476" t="str">
            <v/>
          </cell>
          <cell r="Y476" t="str">
            <v/>
          </cell>
          <cell r="Z476" t="str">
            <v/>
          </cell>
          <cell r="AA476" t="str">
            <v/>
          </cell>
          <cell r="AB476" t="str">
            <v/>
          </cell>
          <cell r="AC476" t="str">
            <v/>
          </cell>
          <cell r="AD476" t="str">
            <v/>
          </cell>
          <cell r="AE476" t="str">
            <v/>
          </cell>
          <cell r="AF476" t="str">
            <v/>
          </cell>
          <cell r="AG476" t="str">
            <v>16 x 16 x 35 cm</v>
          </cell>
          <cell r="AH476" t="str">
            <v/>
          </cell>
          <cell r="AI476" t="str">
            <v/>
          </cell>
          <cell r="AJ476" t="str">
            <v/>
          </cell>
          <cell r="AK476" t="str">
            <v/>
          </cell>
          <cell r="AL476" t="str">
            <v/>
          </cell>
          <cell r="AM476" t="str">
            <v/>
          </cell>
          <cell r="AN476" t="str">
            <v/>
          </cell>
          <cell r="AO476" t="str">
            <v/>
          </cell>
          <cell r="AP476" t="str">
            <v/>
          </cell>
          <cell r="AQ476" t="str">
            <v/>
          </cell>
        </row>
        <row r="477">
          <cell r="A477">
            <v>74</v>
          </cell>
          <cell r="B477">
            <v>7711676</v>
          </cell>
          <cell r="C477" t="str">
            <v>Rombo Bordado Oro</v>
          </cell>
          <cell r="F477" t="str">
            <v>Rombos bordados en hilo oro tipo gusanillo. Para insertar y armar hombreras/charreteras en los uniformes de salida.</v>
          </cell>
          <cell r="G477">
            <v>0</v>
          </cell>
          <cell r="I477" t="str">
            <v>Rombo</v>
          </cell>
          <cell r="K477" t="str">
            <v>Oro,Bordado,Rombo</v>
          </cell>
          <cell r="L477">
            <v>647.9</v>
          </cell>
          <cell r="M477" t="str">
            <v>http://rerda.com/img/p/5/0/2/502.jpg</v>
          </cell>
          <cell r="N477">
            <v>0</v>
          </cell>
          <cell r="O477">
            <v>5</v>
          </cell>
          <cell r="P477">
            <v>5</v>
          </cell>
          <cell r="Q477">
            <v>5</v>
          </cell>
          <cell r="R477">
            <v>0.1</v>
          </cell>
          <cell r="S477" t="str">
            <v/>
          </cell>
          <cell r="T477" t="str">
            <v/>
          </cell>
          <cell r="U477" t="str">
            <v/>
          </cell>
          <cell r="V477" t="str">
            <v/>
          </cell>
          <cell r="W477" t="str">
            <v/>
          </cell>
          <cell r="X477" t="str">
            <v/>
          </cell>
          <cell r="Y477" t="str">
            <v/>
          </cell>
          <cell r="Z477" t="str">
            <v/>
          </cell>
          <cell r="AA477" t="str">
            <v/>
          </cell>
          <cell r="AB477" t="str">
            <v/>
          </cell>
          <cell r="AC477" t="str">
            <v/>
          </cell>
          <cell r="AD477" t="str">
            <v/>
          </cell>
          <cell r="AE477" t="str">
            <v/>
          </cell>
          <cell r="AF477" t="str">
            <v/>
          </cell>
          <cell r="AG477" t="str">
            <v/>
          </cell>
          <cell r="AH477" t="str">
            <v/>
          </cell>
          <cell r="AI477" t="str">
            <v/>
          </cell>
          <cell r="AJ477" t="str">
            <v/>
          </cell>
          <cell r="AK477" t="str">
            <v/>
          </cell>
          <cell r="AL477" t="str">
            <v/>
          </cell>
          <cell r="AM477" t="str">
            <v/>
          </cell>
          <cell r="AN477" t="str">
            <v/>
          </cell>
          <cell r="AO477" t="str">
            <v/>
          </cell>
          <cell r="AP477" t="str">
            <v/>
          </cell>
          <cell r="AQ477" t="str">
            <v/>
          </cell>
        </row>
        <row r="478">
          <cell r="A478">
            <v>352</v>
          </cell>
          <cell r="B478">
            <v>7707556</v>
          </cell>
          <cell r="C478" t="str">
            <v>Rombo Metálico Dorado 16 mm</v>
          </cell>
          <cell r="F478" t="str">
            <v>Rombo metálico de 16 mm color dorado, para armar jerarquías.</v>
          </cell>
          <cell r="G478">
            <v>0</v>
          </cell>
          <cell r="I478" t="str">
            <v>Rombo</v>
          </cell>
          <cell r="K478" t="str">
            <v>Rombo,Jerarquía,Dorado</v>
          </cell>
          <cell r="L478">
            <v>130</v>
          </cell>
          <cell r="M478" t="str">
            <v>http://rerda.com/img/p/1/4/2/7/1427.jpg,http://rerda.com/img/p/1/4/2/8/1428.jpg</v>
          </cell>
          <cell r="N478">
            <v>0</v>
          </cell>
          <cell r="O478">
            <v>5</v>
          </cell>
          <cell r="P478">
            <v>5</v>
          </cell>
          <cell r="Q478">
            <v>5</v>
          </cell>
          <cell r="R478">
            <v>0.1</v>
          </cell>
          <cell r="S478" t="str">
            <v/>
          </cell>
          <cell r="T478" t="str">
            <v>Rombo para Jerarquía</v>
          </cell>
          <cell r="U478" t="str">
            <v/>
          </cell>
          <cell r="V478" t="str">
            <v>Metal</v>
          </cell>
          <cell r="W478" t="str">
            <v>Dorado</v>
          </cell>
          <cell r="X478" t="str">
            <v>16 mm</v>
          </cell>
          <cell r="Y478" t="str">
            <v>16 mm</v>
          </cell>
          <cell r="Z478" t="str">
            <v>5 mm</v>
          </cell>
          <cell r="AA478" t="str">
            <v/>
          </cell>
          <cell r="AB478" t="str">
            <v/>
          </cell>
          <cell r="AC478" t="str">
            <v/>
          </cell>
          <cell r="AD478" t="str">
            <v/>
          </cell>
          <cell r="AE478" t="str">
            <v/>
          </cell>
          <cell r="AF478" t="str">
            <v/>
          </cell>
          <cell r="AG478" t="str">
            <v/>
          </cell>
          <cell r="AH478" t="str">
            <v/>
          </cell>
          <cell r="AI478" t="str">
            <v/>
          </cell>
          <cell r="AJ478" t="str">
            <v/>
          </cell>
          <cell r="AK478" t="str">
            <v/>
          </cell>
          <cell r="AL478" t="str">
            <v/>
          </cell>
          <cell r="AM478" t="str">
            <v/>
          </cell>
          <cell r="AN478" t="str">
            <v/>
          </cell>
          <cell r="AO478" t="str">
            <v/>
          </cell>
          <cell r="AP478" t="str">
            <v/>
          </cell>
          <cell r="AQ478" t="str">
            <v/>
          </cell>
        </row>
        <row r="479">
          <cell r="A479">
            <v>851</v>
          </cell>
          <cell r="B479">
            <v>7707557</v>
          </cell>
          <cell r="C479" t="str">
            <v>Rombo Metálico Plateado 16 mm</v>
          </cell>
          <cell r="F479" t="str">
            <v xml:space="preserve">Rombo metálico de 16 mm color plateado, para armar jerarquías. </v>
          </cell>
          <cell r="G479">
            <v>0</v>
          </cell>
          <cell r="I479" t="str">
            <v>Rombo</v>
          </cell>
          <cell r="K479" t="str">
            <v>Rombo,Jerarquía,Plateado</v>
          </cell>
          <cell r="L479">
            <v>130</v>
          </cell>
          <cell r="M479" t="str">
            <v>http://rerda.com/img/p/4/0/8/3/4083.jpg,http://rerda.com/img/p/4/0/8/4/4084.jpg</v>
          </cell>
          <cell r="N479">
            <v>92</v>
          </cell>
          <cell r="O479">
            <v>5</v>
          </cell>
          <cell r="P479">
            <v>5</v>
          </cell>
          <cell r="Q479">
            <v>5</v>
          </cell>
          <cell r="R479">
            <v>0.1</v>
          </cell>
          <cell r="S479" t="str">
            <v/>
          </cell>
          <cell r="T479" t="str">
            <v>Rombo para Jerarquía</v>
          </cell>
          <cell r="U479" t="str">
            <v/>
          </cell>
          <cell r="V479" t="str">
            <v>Metal</v>
          </cell>
          <cell r="W479" t="str">
            <v>Plateado</v>
          </cell>
          <cell r="X479" t="str">
            <v>16 mm</v>
          </cell>
          <cell r="Y479" t="str">
            <v>16 mm</v>
          </cell>
          <cell r="Z479" t="str">
            <v>5 mm</v>
          </cell>
          <cell r="AA479" t="str">
            <v/>
          </cell>
          <cell r="AB479" t="str">
            <v/>
          </cell>
          <cell r="AC479" t="str">
            <v/>
          </cell>
          <cell r="AD479" t="str">
            <v/>
          </cell>
          <cell r="AE479" t="str">
            <v/>
          </cell>
          <cell r="AF479" t="str">
            <v/>
          </cell>
          <cell r="AG479" t="str">
            <v/>
          </cell>
          <cell r="AH479" t="str">
            <v/>
          </cell>
          <cell r="AI479" t="str">
            <v/>
          </cell>
          <cell r="AJ479" t="str">
            <v/>
          </cell>
          <cell r="AK479" t="str">
            <v/>
          </cell>
          <cell r="AL479" t="str">
            <v/>
          </cell>
          <cell r="AM479" t="str">
            <v/>
          </cell>
          <cell r="AN479" t="str">
            <v/>
          </cell>
          <cell r="AO479" t="str">
            <v/>
          </cell>
          <cell r="AP479" t="str">
            <v/>
          </cell>
          <cell r="AQ479" t="str">
            <v/>
          </cell>
        </row>
        <row r="480">
          <cell r="A480">
            <v>353</v>
          </cell>
          <cell r="B480">
            <v>7707714</v>
          </cell>
          <cell r="C480" t="str">
            <v>Rombos Metálicos 22 mm dorado</v>
          </cell>
          <cell r="F480" t="str">
            <v xml:space="preserve">Rombos metálicos de 22 mm para armar jerarquías. </v>
          </cell>
          <cell r="G480">
            <v>0</v>
          </cell>
          <cell r="I480" t="str">
            <v>Rombos</v>
          </cell>
          <cell r="K480" t="str">
            <v>Dorado,Jerarquías</v>
          </cell>
          <cell r="L480">
            <v>160</v>
          </cell>
          <cell r="M480" t="str">
            <v>http://rerda.com/img/p/1/4/3/2/1432.jpg,http://rerda.com/img/p/1/4/3/4/1434.jpg</v>
          </cell>
          <cell r="N480">
            <v>0</v>
          </cell>
          <cell r="O480">
            <v>5</v>
          </cell>
          <cell r="P480">
            <v>5</v>
          </cell>
          <cell r="Q480">
            <v>5</v>
          </cell>
          <cell r="R480">
            <v>0.1</v>
          </cell>
          <cell r="S480" t="str">
            <v/>
          </cell>
          <cell r="T480" t="str">
            <v>Rombo para Jerarquía</v>
          </cell>
          <cell r="U480" t="str">
            <v/>
          </cell>
          <cell r="V480" t="str">
            <v>Metal</v>
          </cell>
          <cell r="W480" t="str">
            <v>Con tuerca. perno y rosca</v>
          </cell>
          <cell r="X480" t="str">
            <v>22 mm</v>
          </cell>
          <cell r="Y480" t="str">
            <v>22 mm</v>
          </cell>
          <cell r="Z480" t="str">
            <v/>
          </cell>
          <cell r="AA480" t="str">
            <v/>
          </cell>
          <cell r="AB480" t="str">
            <v/>
          </cell>
          <cell r="AC480" t="str">
            <v/>
          </cell>
          <cell r="AD480" t="str">
            <v/>
          </cell>
          <cell r="AE480" t="str">
            <v/>
          </cell>
          <cell r="AF480" t="str">
            <v/>
          </cell>
          <cell r="AG480" t="str">
            <v/>
          </cell>
          <cell r="AH480" t="str">
            <v/>
          </cell>
          <cell r="AI480" t="str">
            <v/>
          </cell>
          <cell r="AJ480" t="str">
            <v/>
          </cell>
          <cell r="AK480" t="str">
            <v/>
          </cell>
          <cell r="AL480" t="str">
            <v/>
          </cell>
          <cell r="AM480" t="str">
            <v/>
          </cell>
          <cell r="AN480" t="str">
            <v/>
          </cell>
          <cell r="AO480" t="str">
            <v/>
          </cell>
          <cell r="AP480" t="str">
            <v/>
          </cell>
          <cell r="AQ480" t="str">
            <v/>
          </cell>
        </row>
        <row r="481">
          <cell r="A481">
            <v>737</v>
          </cell>
          <cell r="B481">
            <v>7707154</v>
          </cell>
          <cell r="C481" t="str">
            <v>Rombos Metálicos 22 mm Plateado</v>
          </cell>
          <cell r="F481" t="str">
            <v>Rombos metálicos de 22 mm para armar jerarquías.</v>
          </cell>
          <cell r="G481">
            <v>0</v>
          </cell>
          <cell r="I481" t="str">
            <v>Rombos</v>
          </cell>
          <cell r="K481" t="str">
            <v>Plateado,Jerarquías</v>
          </cell>
          <cell r="L481">
            <v>151.19999999999999</v>
          </cell>
          <cell r="M481" t="str">
            <v>http://rerda.com/img/p/3/4/7/0/3470.jpg,http://rerda.com/img/p/3/4/7/1/3471.jpg</v>
          </cell>
          <cell r="N481">
            <v>39</v>
          </cell>
          <cell r="O481">
            <v>5</v>
          </cell>
          <cell r="P481">
            <v>5</v>
          </cell>
          <cell r="Q481">
            <v>5</v>
          </cell>
          <cell r="R481">
            <v>0.1</v>
          </cell>
          <cell r="S481" t="str">
            <v/>
          </cell>
          <cell r="T481" t="str">
            <v>Rombo para Jerarquía</v>
          </cell>
          <cell r="U481" t="str">
            <v/>
          </cell>
          <cell r="V481" t="str">
            <v>Metal</v>
          </cell>
          <cell r="W481" t="str">
            <v>Con tuerca. perno y rosca</v>
          </cell>
          <cell r="X481" t="str">
            <v>22 mm</v>
          </cell>
          <cell r="Y481" t="str">
            <v>22 mm</v>
          </cell>
          <cell r="Z481" t="str">
            <v/>
          </cell>
          <cell r="AA481" t="str">
            <v/>
          </cell>
          <cell r="AB481" t="str">
            <v/>
          </cell>
          <cell r="AC481" t="str">
            <v/>
          </cell>
          <cell r="AD481" t="str">
            <v/>
          </cell>
          <cell r="AE481" t="str">
            <v/>
          </cell>
          <cell r="AF481" t="str">
            <v/>
          </cell>
          <cell r="AG481" t="str">
            <v/>
          </cell>
          <cell r="AH481" t="str">
            <v/>
          </cell>
          <cell r="AI481" t="str">
            <v/>
          </cell>
          <cell r="AJ481" t="str">
            <v/>
          </cell>
          <cell r="AK481" t="str">
            <v/>
          </cell>
          <cell r="AL481" t="str">
            <v/>
          </cell>
          <cell r="AM481" t="str">
            <v/>
          </cell>
          <cell r="AN481" t="str">
            <v/>
          </cell>
          <cell r="AO481" t="str">
            <v/>
          </cell>
          <cell r="AP481" t="str">
            <v/>
          </cell>
          <cell r="AQ481" t="str">
            <v/>
          </cell>
        </row>
        <row r="482">
          <cell r="A482">
            <v>361</v>
          </cell>
          <cell r="B482">
            <v>7707710</v>
          </cell>
          <cell r="C482" t="str">
            <v>Rosetón Metálico de Estado Mayor</v>
          </cell>
          <cell r="F482" t="str">
            <v xml:space="preserve">Rosetón metálico dorado, para exponer el grado de estudio en estado mayor. </v>
          </cell>
          <cell r="G482">
            <v>0</v>
          </cell>
          <cell r="I482" t="str">
            <v>Rosetón</v>
          </cell>
          <cell r="K482" t="str">
            <v>Dorado,Rosetón,Estado Mayor</v>
          </cell>
          <cell r="L482">
            <v>302.39999999999998</v>
          </cell>
          <cell r="M482" t="str">
            <v>http://rerda.com/img/p/1/4/5/1/1451.jpg</v>
          </cell>
          <cell r="N482">
            <v>33</v>
          </cell>
          <cell r="O482">
            <v>5</v>
          </cell>
          <cell r="P482">
            <v>5</v>
          </cell>
          <cell r="Q482">
            <v>5</v>
          </cell>
          <cell r="R482">
            <v>0.1</v>
          </cell>
          <cell r="S482" t="str">
            <v/>
          </cell>
          <cell r="T482" t="str">
            <v/>
          </cell>
          <cell r="U482" t="str">
            <v/>
          </cell>
          <cell r="V482" t="str">
            <v>Metal Dorado</v>
          </cell>
          <cell r="W482" t="str">
            <v>Con 2 pines y 2 alambres</v>
          </cell>
          <cell r="X482" t="str">
            <v>2.6 cm</v>
          </cell>
          <cell r="Y482" t="str">
            <v>2.6 cm</v>
          </cell>
          <cell r="Z482" t="str">
            <v>0.7 cm</v>
          </cell>
          <cell r="AA482" t="str">
            <v/>
          </cell>
          <cell r="AB482" t="str">
            <v/>
          </cell>
          <cell r="AC482" t="str">
            <v/>
          </cell>
          <cell r="AD482" t="str">
            <v/>
          </cell>
          <cell r="AE482" t="str">
            <v/>
          </cell>
          <cell r="AF482" t="str">
            <v/>
          </cell>
          <cell r="AG482" t="str">
            <v/>
          </cell>
          <cell r="AH482" t="str">
            <v/>
          </cell>
          <cell r="AI482" t="str">
            <v/>
          </cell>
          <cell r="AJ482" t="str">
            <v/>
          </cell>
          <cell r="AK482" t="str">
            <v/>
          </cell>
          <cell r="AL482" t="str">
            <v/>
          </cell>
          <cell r="AM482" t="str">
            <v/>
          </cell>
          <cell r="AN482" t="str">
            <v/>
          </cell>
          <cell r="AO482" t="str">
            <v/>
          </cell>
          <cell r="AP482" t="str">
            <v/>
          </cell>
          <cell r="AQ482" t="str">
            <v/>
          </cell>
        </row>
        <row r="483">
          <cell r="A483">
            <v>318</v>
          </cell>
          <cell r="B483">
            <v>8503712</v>
          </cell>
          <cell r="C483" t="str">
            <v>Sable Corto</v>
          </cell>
          <cell r="F483" t="str">
            <v>Sable reglamentario corto. Escudo Argentino y un cacique labrado en una cara de la hoja. Leyenda labrada en la otra cara 'Sean eternos los laureles'.</v>
          </cell>
          <cell r="G483" t="str">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ell>
          <cell r="I483" t="str">
            <v>Sable</v>
          </cell>
          <cell r="K483" t="str">
            <v>Policía,Gala,Sable,Salida,Desfile</v>
          </cell>
          <cell r="L483">
            <v>0</v>
          </cell>
          <cell r="M483" t="str">
            <v>http://rerda.com/img/p/1/3/2/7/1327.jpg,http://rerda.com/img/p/1/3/2/9/1329.jpg,http://rerda.com/img/p/1/3/2/8/1328.jpg,http://rerda.com/img/p/1/3/2/6/1326.jpg</v>
          </cell>
          <cell r="N483">
            <v>0</v>
          </cell>
          <cell r="O483">
            <v>5</v>
          </cell>
          <cell r="P483">
            <v>5</v>
          </cell>
          <cell r="Q483">
            <v>5</v>
          </cell>
          <cell r="R483">
            <v>0.1</v>
          </cell>
          <cell r="S483" t="str">
            <v/>
          </cell>
          <cell r="T483" t="str">
            <v/>
          </cell>
          <cell r="U483" t="str">
            <v/>
          </cell>
          <cell r="V483" t="str">
            <v/>
          </cell>
          <cell r="W483" t="str">
            <v/>
          </cell>
          <cell r="X483" t="str">
            <v/>
          </cell>
          <cell r="Y483" t="str">
            <v/>
          </cell>
          <cell r="Z483" t="str">
            <v/>
          </cell>
          <cell r="AA483" t="str">
            <v/>
          </cell>
          <cell r="AB483" t="str">
            <v/>
          </cell>
          <cell r="AC483" t="str">
            <v/>
          </cell>
          <cell r="AD483" t="str">
            <v/>
          </cell>
          <cell r="AE483" t="str">
            <v/>
          </cell>
          <cell r="AF483" t="str">
            <v/>
          </cell>
          <cell r="AG483" t="str">
            <v/>
          </cell>
          <cell r="AH483" t="str">
            <v/>
          </cell>
          <cell r="AI483" t="str">
            <v/>
          </cell>
          <cell r="AJ483" t="str">
            <v/>
          </cell>
          <cell r="AK483" t="str">
            <v/>
          </cell>
          <cell r="AL483" t="str">
            <v/>
          </cell>
          <cell r="AM483" t="str">
            <v/>
          </cell>
          <cell r="AN483" t="str">
            <v/>
          </cell>
          <cell r="AO483" t="str">
            <v/>
          </cell>
          <cell r="AP483" t="str">
            <v/>
          </cell>
          <cell r="AQ483" t="str">
            <v/>
          </cell>
        </row>
        <row r="484">
          <cell r="A484">
            <v>833</v>
          </cell>
          <cell r="B484">
            <v>7700452</v>
          </cell>
          <cell r="C484" t="str">
            <v>Sargento Baja Visibilidad Penitenciaría</v>
          </cell>
          <cell r="F484" t="str">
            <v>Insignia pectoral Sargento de Baja Visibilidad para Penitenciaría. Fondo gris y guarda negra.</v>
          </cell>
          <cell r="G484">
            <v>0</v>
          </cell>
          <cell r="I484" t="str">
            <v>Sargento</v>
          </cell>
          <cell r="K484" t="str">
            <v>Penitenciaría,Baja Visibilidad,Suboficiales,Sargento</v>
          </cell>
          <cell r="L484">
            <v>216</v>
          </cell>
          <cell r="M484" t="str">
            <v>http://rerda.com/img/p/4/0/1/1/4011.jpg</v>
          </cell>
          <cell r="N484">
            <v>38</v>
          </cell>
          <cell r="O484">
            <v>5</v>
          </cell>
          <cell r="P484">
            <v>5</v>
          </cell>
          <cell r="Q484">
            <v>5</v>
          </cell>
          <cell r="R484">
            <v>0.1</v>
          </cell>
          <cell r="S484" t="str">
            <v>Sargento</v>
          </cell>
          <cell r="T484" t="str">
            <v/>
          </cell>
          <cell r="U484" t="str">
            <v>Penitenciaría</v>
          </cell>
          <cell r="V484" t="str">
            <v>Bordado</v>
          </cell>
          <cell r="W484" t="str">
            <v>Baja Visibilidad</v>
          </cell>
          <cell r="X484" t="str">
            <v>7.5 cm</v>
          </cell>
          <cell r="Y484" t="str">
            <v>8 cm</v>
          </cell>
          <cell r="Z484" t="str">
            <v/>
          </cell>
          <cell r="AA484" t="str">
            <v/>
          </cell>
          <cell r="AB484" t="str">
            <v/>
          </cell>
          <cell r="AC484" t="str">
            <v/>
          </cell>
          <cell r="AD484" t="str">
            <v/>
          </cell>
          <cell r="AE484" t="str">
            <v/>
          </cell>
          <cell r="AF484" t="str">
            <v/>
          </cell>
          <cell r="AG484" t="str">
            <v/>
          </cell>
          <cell r="AH484" t="str">
            <v/>
          </cell>
          <cell r="AI484" t="str">
            <v/>
          </cell>
          <cell r="AJ484" t="str">
            <v/>
          </cell>
          <cell r="AK484" t="str">
            <v/>
          </cell>
          <cell r="AL484" t="str">
            <v/>
          </cell>
          <cell r="AM484" t="str">
            <v/>
          </cell>
          <cell r="AN484" t="str">
            <v/>
          </cell>
          <cell r="AO484" t="str">
            <v/>
          </cell>
          <cell r="AP484" t="str">
            <v/>
          </cell>
          <cell r="AQ484" t="str">
            <v/>
          </cell>
        </row>
        <row r="485">
          <cell r="A485">
            <v>569</v>
          </cell>
          <cell r="B485">
            <v>8701653</v>
          </cell>
          <cell r="C485" t="str">
            <v>Separador Simple de Cuero</v>
          </cell>
          <cell r="F485" t="str">
            <v>Separador simple para cinturón. Realizado en cuero puro con 2 (dos) broches metálicos. Costura interna en todo el contorno.</v>
          </cell>
          <cell r="G485">
            <v>0</v>
          </cell>
          <cell r="I485" t="str">
            <v>Separador</v>
          </cell>
          <cell r="K485" t="str">
            <v>Cuero,Cinturón,Separador</v>
          </cell>
          <cell r="L485">
            <v>712.8</v>
          </cell>
          <cell r="M485" t="str">
            <v>http://rerda.com/img/p/2/5/4/8/2548.jpg,http://rerda.com/img/p/2/5/4/9/2549.jpg</v>
          </cell>
          <cell r="N485">
            <v>14</v>
          </cell>
          <cell r="O485">
            <v>5</v>
          </cell>
          <cell r="P485">
            <v>5</v>
          </cell>
          <cell r="Q485">
            <v>5</v>
          </cell>
          <cell r="R485">
            <v>0.1</v>
          </cell>
          <cell r="S485" t="str">
            <v/>
          </cell>
          <cell r="T485" t="str">
            <v/>
          </cell>
          <cell r="U485" t="str">
            <v/>
          </cell>
          <cell r="V485" t="str">
            <v>Cuero</v>
          </cell>
          <cell r="W485" t="str">
            <v/>
          </cell>
          <cell r="X485" t="str">
            <v/>
          </cell>
          <cell r="Y485" t="str">
            <v>2.3 cm</v>
          </cell>
          <cell r="Z485" t="str">
            <v/>
          </cell>
          <cell r="AA485" t="str">
            <v/>
          </cell>
          <cell r="AB485" t="str">
            <v/>
          </cell>
          <cell r="AC485" t="str">
            <v/>
          </cell>
          <cell r="AD485" t="str">
            <v/>
          </cell>
          <cell r="AE485" t="str">
            <v/>
          </cell>
          <cell r="AF485" t="str">
            <v/>
          </cell>
          <cell r="AG485" t="str">
            <v/>
          </cell>
          <cell r="AH485" t="str">
            <v>Para un cinturón de 5cm de ancho</v>
          </cell>
          <cell r="AI485" t="str">
            <v/>
          </cell>
          <cell r="AJ485" t="str">
            <v/>
          </cell>
          <cell r="AK485" t="str">
            <v/>
          </cell>
          <cell r="AL485" t="str">
            <v/>
          </cell>
          <cell r="AM485" t="str">
            <v/>
          </cell>
          <cell r="AN485" t="str">
            <v/>
          </cell>
          <cell r="AO485" t="str">
            <v/>
          </cell>
          <cell r="AP485" t="str">
            <v/>
          </cell>
          <cell r="AQ485" t="str">
            <v/>
          </cell>
        </row>
        <row r="486">
          <cell r="A486">
            <v>568</v>
          </cell>
          <cell r="B486">
            <v>8701652</v>
          </cell>
          <cell r="C486" t="str">
            <v>Separador Simple de Poliamida</v>
          </cell>
          <cell r="F486" t="str">
            <v>Separador de cinturón compuesto de poliamida/cordura, con 2 (dos) broches. Bordes y contornos ribeteados.</v>
          </cell>
          <cell r="G486">
            <v>0</v>
          </cell>
          <cell r="I486" t="str">
            <v>Separador</v>
          </cell>
          <cell r="K486" t="str">
            <v>Poliamida,Cinturón,Cordura,Separador</v>
          </cell>
          <cell r="L486">
            <v>712.8</v>
          </cell>
          <cell r="M486" t="str">
            <v>http://rerda.com/img/p/2/5/4/6/2546.jpg,http://rerda.com/img/p/2/5/4/7/2547.jpg</v>
          </cell>
          <cell r="N486">
            <v>38</v>
          </cell>
          <cell r="O486">
            <v>5</v>
          </cell>
          <cell r="P486">
            <v>5</v>
          </cell>
          <cell r="Q486">
            <v>5</v>
          </cell>
          <cell r="R486">
            <v>0.1</v>
          </cell>
          <cell r="S486" t="str">
            <v/>
          </cell>
          <cell r="T486" t="str">
            <v/>
          </cell>
          <cell r="U486" t="str">
            <v/>
          </cell>
          <cell r="V486" t="str">
            <v>Poliamida</v>
          </cell>
          <cell r="W486" t="str">
            <v/>
          </cell>
          <cell r="X486" t="str">
            <v/>
          </cell>
          <cell r="Y486" t="str">
            <v>3.3 cm</v>
          </cell>
          <cell r="Z486" t="str">
            <v/>
          </cell>
          <cell r="AA486" t="str">
            <v/>
          </cell>
          <cell r="AB486" t="str">
            <v/>
          </cell>
          <cell r="AC486" t="str">
            <v/>
          </cell>
          <cell r="AD486" t="str">
            <v/>
          </cell>
          <cell r="AE486" t="str">
            <v/>
          </cell>
          <cell r="AF486" t="str">
            <v/>
          </cell>
          <cell r="AG486" t="str">
            <v/>
          </cell>
          <cell r="AH486" t="str">
            <v>Para cinturón de 5cm de ancho</v>
          </cell>
          <cell r="AI486" t="str">
            <v/>
          </cell>
          <cell r="AJ486" t="str">
            <v/>
          </cell>
          <cell r="AK486" t="str">
            <v/>
          </cell>
          <cell r="AL486" t="str">
            <v/>
          </cell>
          <cell r="AM486" t="str">
            <v/>
          </cell>
          <cell r="AN486" t="str">
            <v/>
          </cell>
          <cell r="AO486" t="str">
            <v/>
          </cell>
          <cell r="AP486" t="str">
            <v/>
          </cell>
          <cell r="AQ486" t="str">
            <v/>
          </cell>
        </row>
        <row r="487">
          <cell r="A487">
            <v>1199</v>
          </cell>
          <cell r="B487">
            <v>7707572</v>
          </cell>
          <cell r="C487" t="str">
            <v>Serreta de metal tipo bastón 6cm</v>
          </cell>
          <cell r="F487" t="str">
            <v>7707572 - Metal Serreta tipo bastón 6cm 2 patas.</v>
          </cell>
          <cell r="G487" t="str">
            <v>Serreta metálica con dos patas para poder armar jerarquías en una placa de acrílico.</v>
          </cell>
          <cell r="I487" t="str">
            <v>Serreta</v>
          </cell>
          <cell r="K487">
            <v>0</v>
          </cell>
          <cell r="L487">
            <v>143.74</v>
          </cell>
          <cell r="M487" t="str">
            <v>http://rerda.com/img/p/6/3/6/9/6369.jpg</v>
          </cell>
          <cell r="N487">
            <v>0</v>
          </cell>
          <cell r="O487">
            <v>5</v>
          </cell>
          <cell r="P487">
            <v>5</v>
          </cell>
          <cell r="Q487">
            <v>5</v>
          </cell>
          <cell r="R487">
            <v>0.1</v>
          </cell>
          <cell r="S487" t="str">
            <v/>
          </cell>
          <cell r="T487" t="str">
            <v/>
          </cell>
          <cell r="U487" t="str">
            <v/>
          </cell>
          <cell r="V487" t="str">
            <v>Metálico</v>
          </cell>
          <cell r="W487" t="str">
            <v/>
          </cell>
          <cell r="X487" t="str">
            <v>1 cm</v>
          </cell>
          <cell r="Y487" t="str">
            <v>6 cm</v>
          </cell>
          <cell r="Z487" t="str">
            <v/>
          </cell>
          <cell r="AA487" t="str">
            <v/>
          </cell>
          <cell r="AB487" t="str">
            <v/>
          </cell>
          <cell r="AC487" t="str">
            <v/>
          </cell>
          <cell r="AD487" t="str">
            <v/>
          </cell>
          <cell r="AE487" t="str">
            <v/>
          </cell>
          <cell r="AF487" t="str">
            <v/>
          </cell>
          <cell r="AG487" t="str">
            <v/>
          </cell>
          <cell r="AH487" t="str">
            <v/>
          </cell>
          <cell r="AI487" t="str">
            <v/>
          </cell>
          <cell r="AJ487" t="str">
            <v/>
          </cell>
          <cell r="AK487" t="str">
            <v/>
          </cell>
          <cell r="AL487" t="str">
            <v/>
          </cell>
          <cell r="AM487" t="str">
            <v/>
          </cell>
          <cell r="AN487" t="str">
            <v/>
          </cell>
          <cell r="AO487" t="str">
            <v/>
          </cell>
          <cell r="AP487" t="str">
            <v/>
          </cell>
          <cell r="AQ487" t="str">
            <v/>
          </cell>
        </row>
        <row r="488">
          <cell r="A488">
            <v>148</v>
          </cell>
          <cell r="B488">
            <v>8525999</v>
          </cell>
          <cell r="C488" t="str">
            <v>Silbato Metálico</v>
          </cell>
          <cell r="F488" t="str">
            <v xml:space="preserve">Silbato con bolita. Cordel resistente para colgar. Reglamentario. </v>
          </cell>
          <cell r="G488">
            <v>0</v>
          </cell>
          <cell r="I488" t="str">
            <v>Silbato</v>
          </cell>
          <cell r="K488">
            <v>0</v>
          </cell>
          <cell r="L488">
            <v>151.19999999999999</v>
          </cell>
          <cell r="M488" t="str">
            <v>http://rerda.com/img/p/6/6/7/667.jpg,http://rerda.com/img/p/6/6/8/668.jpg</v>
          </cell>
          <cell r="N488">
            <v>58</v>
          </cell>
          <cell r="O488">
            <v>5</v>
          </cell>
          <cell r="P488">
            <v>5</v>
          </cell>
          <cell r="Q488">
            <v>5</v>
          </cell>
          <cell r="R488">
            <v>0.1</v>
          </cell>
          <cell r="S488" t="str">
            <v/>
          </cell>
          <cell r="T488" t="str">
            <v/>
          </cell>
          <cell r="U488" t="str">
            <v/>
          </cell>
          <cell r="V488" t="str">
            <v>Metállico</v>
          </cell>
          <cell r="W488" t="str">
            <v>Reglamentario</v>
          </cell>
          <cell r="X488" t="str">
            <v>2 cm</v>
          </cell>
          <cell r="Y488" t="str">
            <v>4.2 cm</v>
          </cell>
          <cell r="Z488" t="str">
            <v>1.7 cm</v>
          </cell>
          <cell r="AA488" t="str">
            <v/>
          </cell>
          <cell r="AB488" t="str">
            <v/>
          </cell>
          <cell r="AC488" t="str">
            <v/>
          </cell>
          <cell r="AD488" t="str">
            <v/>
          </cell>
          <cell r="AE488" t="str">
            <v/>
          </cell>
          <cell r="AF488" t="str">
            <v/>
          </cell>
          <cell r="AG488" t="str">
            <v/>
          </cell>
          <cell r="AH488" t="str">
            <v/>
          </cell>
          <cell r="AI488" t="str">
            <v/>
          </cell>
          <cell r="AJ488" t="str">
            <v/>
          </cell>
          <cell r="AK488" t="str">
            <v/>
          </cell>
          <cell r="AL488" t="str">
            <v/>
          </cell>
          <cell r="AM488" t="str">
            <v/>
          </cell>
          <cell r="AN488" t="str">
            <v/>
          </cell>
          <cell r="AO488" t="str">
            <v/>
          </cell>
          <cell r="AP488" t="str">
            <v/>
          </cell>
          <cell r="AQ488" t="str">
            <v/>
          </cell>
        </row>
        <row r="489">
          <cell r="A489">
            <v>1138</v>
          </cell>
          <cell r="B489">
            <v>8525576</v>
          </cell>
          <cell r="C489" t="str">
            <v>Silbato Profesional Negro Con Colgante</v>
          </cell>
          <cell r="F489" t="str">
            <v>Silbato de plástico negro con colgante</v>
          </cell>
          <cell r="G489" t="str">
            <v>Código: 8525576.  Este silbato profesional es ideal para instrucción militar y el deporte. Cuenta con un cordel y el respectivo lanyard (gancho). Tiene una bolita interna para lograr un sonido limpio y perfecto.  Medidas Exteriores: 5 x 1,2 x 2,2 cm. Largo de la soga: 40 cm.</v>
          </cell>
          <cell r="I489" t="str">
            <v>Silbato</v>
          </cell>
          <cell r="K489">
            <v>0</v>
          </cell>
          <cell r="L489">
            <v>129.6</v>
          </cell>
          <cell r="M489" t="str">
            <v>http://rerda.com/img/p/6/0/4/6/6046.jpg,http://rerda.com/img/p/6/0/4/7/6047.jpg</v>
          </cell>
          <cell r="N489">
            <v>317</v>
          </cell>
          <cell r="O489">
            <v>5</v>
          </cell>
          <cell r="P489">
            <v>5</v>
          </cell>
          <cell r="Q489">
            <v>5</v>
          </cell>
          <cell r="R489">
            <v>0.1</v>
          </cell>
          <cell r="S489" t="str">
            <v/>
          </cell>
          <cell r="T489" t="str">
            <v/>
          </cell>
          <cell r="U489" t="str">
            <v/>
          </cell>
          <cell r="V489" t="str">
            <v/>
          </cell>
          <cell r="W489" t="str">
            <v/>
          </cell>
          <cell r="X489" t="str">
            <v/>
          </cell>
          <cell r="Y489" t="str">
            <v/>
          </cell>
          <cell r="Z489" t="str">
            <v/>
          </cell>
          <cell r="AA489" t="str">
            <v/>
          </cell>
          <cell r="AB489" t="str">
            <v/>
          </cell>
          <cell r="AC489" t="str">
            <v/>
          </cell>
          <cell r="AD489" t="str">
            <v/>
          </cell>
          <cell r="AE489" t="str">
            <v/>
          </cell>
          <cell r="AF489" t="str">
            <v/>
          </cell>
          <cell r="AG489" t="str">
            <v/>
          </cell>
          <cell r="AH489" t="str">
            <v/>
          </cell>
          <cell r="AI489" t="str">
            <v/>
          </cell>
          <cell r="AJ489" t="str">
            <v/>
          </cell>
          <cell r="AK489" t="str">
            <v/>
          </cell>
          <cell r="AL489" t="str">
            <v/>
          </cell>
          <cell r="AM489" t="str">
            <v/>
          </cell>
          <cell r="AN489" t="str">
            <v/>
          </cell>
          <cell r="AO489" t="str">
            <v/>
          </cell>
          <cell r="AP489" t="str">
            <v/>
          </cell>
          <cell r="AQ489" t="str">
            <v/>
          </cell>
        </row>
        <row r="490">
          <cell r="A490">
            <v>467</v>
          </cell>
          <cell r="B490">
            <v>8711701</v>
          </cell>
          <cell r="C490" t="str">
            <v>Sobaquera de Poliamida con Porta Cargador Simple</v>
          </cell>
          <cell r="F490" t="str">
            <v xml:space="preserve">Sobaquera con cintas de poliamida, regulables y una unión de cuerina. Una pistolera saque rápido regulable. Un porta cargador simple termoformado. </v>
          </cell>
          <cell r="G490" t="str">
            <v>La Pistolera sirve para todo tipo de calibres y marcas. Es universal, al igual que el cargador.</v>
          </cell>
          <cell r="I490" t="str">
            <v>Sobaquera</v>
          </cell>
          <cell r="K490" t="str">
            <v>Pistolera,Poliamida,Porta Cargador Simple,Sobaquera</v>
          </cell>
          <cell r="L490">
            <v>3402</v>
          </cell>
          <cell r="M490" t="str">
            <v>http://rerda.com/img/p/1/9/3/2/1932.jpg,http://rerda.com/img/p/1/9/3/3/1933.jpg,http://rerda.com/img/p/1/9/3/4/1934.jpg</v>
          </cell>
          <cell r="N490">
            <v>3</v>
          </cell>
          <cell r="O490">
            <v>5</v>
          </cell>
          <cell r="P490">
            <v>5</v>
          </cell>
          <cell r="Q490">
            <v>5</v>
          </cell>
          <cell r="R490">
            <v>0.1</v>
          </cell>
          <cell r="S490" t="str">
            <v/>
          </cell>
          <cell r="T490" t="str">
            <v/>
          </cell>
          <cell r="U490" t="str">
            <v/>
          </cell>
          <cell r="V490" t="str">
            <v/>
          </cell>
          <cell r="W490" t="str">
            <v/>
          </cell>
          <cell r="X490" t="str">
            <v/>
          </cell>
          <cell r="Y490" t="str">
            <v/>
          </cell>
          <cell r="Z490" t="str">
            <v/>
          </cell>
          <cell r="AA490" t="str">
            <v/>
          </cell>
          <cell r="AB490" t="str">
            <v/>
          </cell>
          <cell r="AC490" t="str">
            <v/>
          </cell>
          <cell r="AD490" t="str">
            <v/>
          </cell>
          <cell r="AE490" t="str">
            <v/>
          </cell>
          <cell r="AF490" t="str">
            <v/>
          </cell>
          <cell r="AG490" t="str">
            <v/>
          </cell>
          <cell r="AH490" t="str">
            <v/>
          </cell>
          <cell r="AI490" t="str">
            <v/>
          </cell>
          <cell r="AJ490" t="str">
            <v/>
          </cell>
          <cell r="AK490" t="str">
            <v/>
          </cell>
          <cell r="AL490" t="str">
            <v/>
          </cell>
          <cell r="AM490" t="str">
            <v/>
          </cell>
          <cell r="AN490" t="str">
            <v/>
          </cell>
          <cell r="AO490" t="str">
            <v/>
          </cell>
          <cell r="AP490" t="str">
            <v/>
          </cell>
          <cell r="AQ490" t="str">
            <v/>
          </cell>
        </row>
        <row r="491">
          <cell r="A491">
            <v>212</v>
          </cell>
          <cell r="B491">
            <v>8505262</v>
          </cell>
          <cell r="C491" t="str">
            <v>Subcomisario Pectoral 1 Rombo y Serreta</v>
          </cell>
          <cell r="F491" t="str">
            <v>Pectoral Bordado con 1 Rombo y Serreta. Jerarquía: Subcomisario. Policía de Mendoza.</v>
          </cell>
          <cell r="G491">
            <v>0</v>
          </cell>
          <cell r="I491" t="str">
            <v>Subcomisario</v>
          </cell>
          <cell r="K491" t="str">
            <v>Policía,1 Rombo,Mendoza,Serreta</v>
          </cell>
          <cell r="L491">
            <v>270</v>
          </cell>
          <cell r="M491" t="str">
            <v>http://rerda.com/img/p/4/4/7/3/4473.jpg</v>
          </cell>
          <cell r="N491">
            <v>0</v>
          </cell>
          <cell r="O491">
            <v>5</v>
          </cell>
          <cell r="P491">
            <v>5</v>
          </cell>
          <cell r="Q491">
            <v>5</v>
          </cell>
          <cell r="R491">
            <v>0.1</v>
          </cell>
          <cell r="S491" t="str">
            <v>Subcomisario</v>
          </cell>
          <cell r="T491" t="str">
            <v>Pectoral</v>
          </cell>
          <cell r="U491" t="str">
            <v>Policía de Mendoza</v>
          </cell>
          <cell r="V491" t="str">
            <v>Bordado</v>
          </cell>
          <cell r="W491" t="str">
            <v>Un rombo y serreta</v>
          </cell>
          <cell r="X491" t="str">
            <v>5.8 cm</v>
          </cell>
          <cell r="Y491" t="str">
            <v>8.7 cm</v>
          </cell>
          <cell r="Z491" t="str">
            <v>0.2 cm</v>
          </cell>
          <cell r="AA491" t="str">
            <v/>
          </cell>
          <cell r="AB491" t="str">
            <v/>
          </cell>
          <cell r="AC491" t="str">
            <v/>
          </cell>
          <cell r="AD491" t="str">
            <v/>
          </cell>
          <cell r="AE491" t="str">
            <v/>
          </cell>
          <cell r="AF491" t="str">
            <v/>
          </cell>
          <cell r="AG491" t="str">
            <v/>
          </cell>
          <cell r="AH491" t="str">
            <v/>
          </cell>
          <cell r="AI491" t="str">
            <v/>
          </cell>
          <cell r="AJ491" t="str">
            <v/>
          </cell>
          <cell r="AK491" t="str">
            <v/>
          </cell>
          <cell r="AL491" t="str">
            <v/>
          </cell>
          <cell r="AM491" t="str">
            <v/>
          </cell>
          <cell r="AN491" t="str">
            <v/>
          </cell>
          <cell r="AO491" t="str">
            <v/>
          </cell>
          <cell r="AP491" t="str">
            <v/>
          </cell>
          <cell r="AQ491" t="str">
            <v/>
          </cell>
        </row>
        <row r="492">
          <cell r="A492">
            <v>836</v>
          </cell>
          <cell r="B492">
            <v>8505604</v>
          </cell>
          <cell r="C492" t="str">
            <v>Suboficial Auxiliar Baja Visibilidad Penitenciaría</v>
          </cell>
          <cell r="F492" t="str">
            <v>Insignia pectoral Suboficial Auxiliar de Baja Visibilidad para Penitenciaría. Fondo gris y guarda negra.</v>
          </cell>
          <cell r="G492">
            <v>0</v>
          </cell>
          <cell r="I492" t="str">
            <v>Suboficial</v>
          </cell>
          <cell r="K492" t="str">
            <v>Penitenciaría,Baja Visibilidad,Suboficiales,Suboficial Auxiliar</v>
          </cell>
          <cell r="L492">
            <v>216</v>
          </cell>
          <cell r="M492" t="str">
            <v>http://rerda.com/img/p/4/0/1/4/4014.jpg</v>
          </cell>
          <cell r="N492">
            <v>41</v>
          </cell>
          <cell r="O492">
            <v>5</v>
          </cell>
          <cell r="P492">
            <v>5</v>
          </cell>
          <cell r="Q492">
            <v>5</v>
          </cell>
          <cell r="R492">
            <v>0.1</v>
          </cell>
          <cell r="S492" t="str">
            <v>Suboficial Auxiliar</v>
          </cell>
          <cell r="T492" t="str">
            <v/>
          </cell>
          <cell r="U492" t="str">
            <v>Penitenciaría</v>
          </cell>
          <cell r="V492" t="str">
            <v/>
          </cell>
          <cell r="W492" t="str">
            <v>Baja Visibilidad</v>
          </cell>
          <cell r="X492" t="str">
            <v>4.5 cm</v>
          </cell>
          <cell r="Y492" t="str">
            <v>8 cm</v>
          </cell>
          <cell r="Z492" t="str">
            <v/>
          </cell>
          <cell r="AA492" t="str">
            <v/>
          </cell>
          <cell r="AB492" t="str">
            <v/>
          </cell>
          <cell r="AC492" t="str">
            <v/>
          </cell>
          <cell r="AD492" t="str">
            <v/>
          </cell>
          <cell r="AE492" t="str">
            <v/>
          </cell>
          <cell r="AF492" t="str">
            <v/>
          </cell>
          <cell r="AG492" t="str">
            <v/>
          </cell>
          <cell r="AH492" t="str">
            <v/>
          </cell>
          <cell r="AI492" t="str">
            <v/>
          </cell>
          <cell r="AJ492" t="str">
            <v/>
          </cell>
          <cell r="AK492" t="str">
            <v/>
          </cell>
          <cell r="AL492" t="str">
            <v/>
          </cell>
          <cell r="AM492" t="str">
            <v/>
          </cell>
          <cell r="AN492" t="str">
            <v/>
          </cell>
          <cell r="AO492" t="str">
            <v/>
          </cell>
          <cell r="AP492" t="str">
            <v/>
          </cell>
          <cell r="AQ492" t="str">
            <v/>
          </cell>
        </row>
        <row r="493">
          <cell r="A493">
            <v>832</v>
          </cell>
          <cell r="B493">
            <v>7700460</v>
          </cell>
          <cell r="C493" t="str">
            <v>Suboficial Ayudante Baja Visibilidad Penitenciaría</v>
          </cell>
          <cell r="F493" t="str">
            <v>Insignia pectoral Suboficial Ayudante de Baja Visibilidad para Penitenciaría. Fondo gris y guarda negra.</v>
          </cell>
          <cell r="G493">
            <v>0</v>
          </cell>
          <cell r="I493" t="str">
            <v>Suboficial</v>
          </cell>
          <cell r="K493" t="str">
            <v>Penitenciaría,Baja Visibilidad,Suboficiales</v>
          </cell>
          <cell r="L493">
            <v>215.74</v>
          </cell>
          <cell r="M493" t="str">
            <v>http://rerda.com/img/p/4/0/1/0/4010.jpg</v>
          </cell>
          <cell r="N493">
            <v>0</v>
          </cell>
          <cell r="O493">
            <v>5</v>
          </cell>
          <cell r="P493">
            <v>5</v>
          </cell>
          <cell r="Q493">
            <v>5</v>
          </cell>
          <cell r="R493">
            <v>0.1</v>
          </cell>
          <cell r="S493" t="str">
            <v>Suboficial Ayudante</v>
          </cell>
          <cell r="T493" t="str">
            <v/>
          </cell>
          <cell r="U493" t="str">
            <v>Penitenciaría</v>
          </cell>
          <cell r="V493" t="str">
            <v>Bordado</v>
          </cell>
          <cell r="W493" t="str">
            <v>Baja Visibilidad</v>
          </cell>
          <cell r="X493" t="str">
            <v>6 cm</v>
          </cell>
          <cell r="Y493" t="str">
            <v>8 cm</v>
          </cell>
          <cell r="Z493" t="str">
            <v/>
          </cell>
          <cell r="AA493" t="str">
            <v/>
          </cell>
          <cell r="AB493" t="str">
            <v/>
          </cell>
          <cell r="AC493" t="str">
            <v/>
          </cell>
          <cell r="AD493" t="str">
            <v/>
          </cell>
          <cell r="AE493" t="str">
            <v/>
          </cell>
          <cell r="AF493" t="str">
            <v/>
          </cell>
          <cell r="AG493" t="str">
            <v/>
          </cell>
          <cell r="AH493" t="str">
            <v/>
          </cell>
          <cell r="AI493" t="str">
            <v/>
          </cell>
          <cell r="AJ493" t="str">
            <v/>
          </cell>
          <cell r="AK493" t="str">
            <v/>
          </cell>
          <cell r="AL493" t="str">
            <v/>
          </cell>
          <cell r="AM493" t="str">
            <v/>
          </cell>
          <cell r="AN493" t="str">
            <v/>
          </cell>
          <cell r="AO493" t="str">
            <v/>
          </cell>
          <cell r="AP493" t="str">
            <v/>
          </cell>
          <cell r="AQ493" t="str">
            <v/>
          </cell>
        </row>
        <row r="494">
          <cell r="A494">
            <v>834</v>
          </cell>
          <cell r="B494">
            <v>7700463</v>
          </cell>
          <cell r="C494" t="str">
            <v>Suboficial de Primera Baja Visibilidad Penitenciaría</v>
          </cell>
          <cell r="F494" t="str">
            <v>Insignia pectoral Suboficial de Primera de Baja Visibilidad para Penitenciaría. Fondo gris y guarda negra.</v>
          </cell>
          <cell r="G494">
            <v>0</v>
          </cell>
          <cell r="I494" t="str">
            <v>Suboficial</v>
          </cell>
          <cell r="K494" t="str">
            <v>Penitenciaría,Baja Visibilidad,Suboficiales,Suboficial de Primera</v>
          </cell>
          <cell r="L494">
            <v>215.74</v>
          </cell>
          <cell r="M494" t="str">
            <v>http://rerda.com/img/p/4/0/1/2/4012.jpg</v>
          </cell>
          <cell r="N494">
            <v>13</v>
          </cell>
          <cell r="O494">
            <v>5</v>
          </cell>
          <cell r="P494">
            <v>5</v>
          </cell>
          <cell r="Q494">
            <v>5</v>
          </cell>
          <cell r="R494">
            <v>0.1</v>
          </cell>
          <cell r="S494" t="str">
            <v>Suboficial de Primera</v>
          </cell>
          <cell r="T494" t="str">
            <v/>
          </cell>
          <cell r="U494" t="str">
            <v>Penitenciaría</v>
          </cell>
          <cell r="V494" t="str">
            <v>Bordado</v>
          </cell>
          <cell r="W494" t="str">
            <v>Baja Visibilidad</v>
          </cell>
          <cell r="X494" t="str">
            <v>7.5 cm</v>
          </cell>
          <cell r="Y494" t="str">
            <v>8 cm</v>
          </cell>
          <cell r="Z494" t="str">
            <v/>
          </cell>
          <cell r="AA494" t="str">
            <v/>
          </cell>
          <cell r="AB494" t="str">
            <v/>
          </cell>
          <cell r="AC494" t="str">
            <v/>
          </cell>
          <cell r="AD494" t="str">
            <v/>
          </cell>
          <cell r="AE494" t="str">
            <v/>
          </cell>
          <cell r="AF494" t="str">
            <v/>
          </cell>
          <cell r="AG494" t="str">
            <v/>
          </cell>
          <cell r="AH494" t="str">
            <v/>
          </cell>
          <cell r="AI494" t="str">
            <v/>
          </cell>
          <cell r="AJ494" t="str">
            <v/>
          </cell>
          <cell r="AK494" t="str">
            <v/>
          </cell>
          <cell r="AL494" t="str">
            <v/>
          </cell>
          <cell r="AM494" t="str">
            <v/>
          </cell>
          <cell r="AN494" t="str">
            <v/>
          </cell>
          <cell r="AO494" t="str">
            <v/>
          </cell>
          <cell r="AP494" t="str">
            <v/>
          </cell>
          <cell r="AQ494" t="str">
            <v/>
          </cell>
        </row>
        <row r="495">
          <cell r="A495">
            <v>226</v>
          </cell>
          <cell r="B495">
            <v>7700456</v>
          </cell>
          <cell r="C495" t="str">
            <v>Suboficial Mayor Baja Visibilidad Penitenciaría</v>
          </cell>
          <cell r="F495" t="str">
            <v>Insignia pectoral Suboficial Mayor de Baja Visibilidad para Penitenciaría. Fondo gris y guarda negra."</v>
          </cell>
          <cell r="G495">
            <v>0</v>
          </cell>
          <cell r="I495" t="str">
            <v>Suboficial</v>
          </cell>
          <cell r="K495" t="str">
            <v>Penitenciaría,Baja Visibilidad,Suboficial Mayor,Suboficiales</v>
          </cell>
          <cell r="L495">
            <v>215.74</v>
          </cell>
          <cell r="M495" t="str">
            <v>http://rerda.com/img/p/2/6/4/5/2645.jpg</v>
          </cell>
          <cell r="N495">
            <v>12</v>
          </cell>
          <cell r="O495">
            <v>5</v>
          </cell>
          <cell r="P495">
            <v>5</v>
          </cell>
          <cell r="Q495">
            <v>5</v>
          </cell>
          <cell r="R495">
            <v>0.1</v>
          </cell>
          <cell r="S495" t="str">
            <v>Suboficial Mayor</v>
          </cell>
          <cell r="T495" t="str">
            <v/>
          </cell>
          <cell r="U495" t="str">
            <v>Penitenciaría</v>
          </cell>
          <cell r="V495" t="str">
            <v/>
          </cell>
          <cell r="W495" t="str">
            <v>Baja Visibilidad</v>
          </cell>
          <cell r="X495" t="str">
            <v>4.5 cm</v>
          </cell>
          <cell r="Y495" t="str">
            <v>8 cm</v>
          </cell>
          <cell r="Z495" t="str">
            <v/>
          </cell>
          <cell r="AA495" t="str">
            <v/>
          </cell>
          <cell r="AB495" t="str">
            <v/>
          </cell>
          <cell r="AC495" t="str">
            <v/>
          </cell>
          <cell r="AD495" t="str">
            <v/>
          </cell>
          <cell r="AE495" t="str">
            <v/>
          </cell>
          <cell r="AF495" t="str">
            <v/>
          </cell>
          <cell r="AG495" t="str">
            <v/>
          </cell>
          <cell r="AH495" t="str">
            <v/>
          </cell>
          <cell r="AI495" t="str">
            <v/>
          </cell>
          <cell r="AJ495" t="str">
            <v/>
          </cell>
          <cell r="AK495" t="str">
            <v/>
          </cell>
          <cell r="AL495" t="str">
            <v/>
          </cell>
          <cell r="AM495" t="str">
            <v/>
          </cell>
          <cell r="AN495" t="str">
            <v/>
          </cell>
          <cell r="AO495" t="str">
            <v/>
          </cell>
          <cell r="AP495" t="str">
            <v/>
          </cell>
          <cell r="AQ495" t="str">
            <v/>
          </cell>
        </row>
        <row r="496">
          <cell r="A496">
            <v>835</v>
          </cell>
          <cell r="B496">
            <v>7700464</v>
          </cell>
          <cell r="C496" t="str">
            <v>Suboficial Principal Baja Visibilidad Penitenciaría</v>
          </cell>
          <cell r="F496" t="str">
            <v>Insignia pectoral Suboficial Principal de Baja Visibilidad para Penitenciaría. Fondo gris y guarda negra.</v>
          </cell>
          <cell r="G496">
            <v>0</v>
          </cell>
          <cell r="I496" t="str">
            <v>Suboficial</v>
          </cell>
          <cell r="K496" t="str">
            <v>Penitenciaría,Baja Visibilidad,Suboficiales,Suboficial Principal</v>
          </cell>
          <cell r="L496">
            <v>215.74</v>
          </cell>
          <cell r="M496" t="str">
            <v>http://rerda.com/img/p/4/0/1/3/4013.jpg</v>
          </cell>
          <cell r="N496">
            <v>11</v>
          </cell>
          <cell r="O496">
            <v>5</v>
          </cell>
          <cell r="P496">
            <v>5</v>
          </cell>
          <cell r="Q496">
            <v>5</v>
          </cell>
          <cell r="R496">
            <v>0.1</v>
          </cell>
          <cell r="S496" t="str">
            <v>Suboficial Principal</v>
          </cell>
          <cell r="T496" t="str">
            <v/>
          </cell>
          <cell r="U496" t="str">
            <v>Penitenciaría</v>
          </cell>
          <cell r="V496" t="str">
            <v>Bordado</v>
          </cell>
          <cell r="W496" t="str">
            <v>Baja Visibilidad</v>
          </cell>
          <cell r="X496" t="str">
            <v>4 cm</v>
          </cell>
          <cell r="Y496" t="str">
            <v>8 cm</v>
          </cell>
          <cell r="Z496" t="str">
            <v/>
          </cell>
          <cell r="AA496" t="str">
            <v/>
          </cell>
          <cell r="AB496" t="str">
            <v/>
          </cell>
          <cell r="AC496" t="str">
            <v/>
          </cell>
          <cell r="AD496" t="str">
            <v/>
          </cell>
          <cell r="AE496" t="str">
            <v/>
          </cell>
          <cell r="AF496" t="str">
            <v/>
          </cell>
          <cell r="AG496" t="str">
            <v/>
          </cell>
          <cell r="AH496" t="str">
            <v/>
          </cell>
          <cell r="AI496" t="str">
            <v/>
          </cell>
          <cell r="AJ496" t="str">
            <v/>
          </cell>
          <cell r="AK496" t="str">
            <v/>
          </cell>
          <cell r="AL496" t="str">
            <v/>
          </cell>
          <cell r="AM496" t="str">
            <v/>
          </cell>
          <cell r="AN496" t="str">
            <v/>
          </cell>
          <cell r="AO496" t="str">
            <v/>
          </cell>
          <cell r="AP496" t="str">
            <v/>
          </cell>
          <cell r="AQ496" t="str">
            <v/>
          </cell>
        </row>
        <row r="497">
          <cell r="A497">
            <v>277</v>
          </cell>
          <cell r="B497">
            <v>8401001</v>
          </cell>
          <cell r="C497" t="str">
            <v>Sudadera Red Militar Táctica Negra</v>
          </cell>
          <cell r="F497" t="str">
            <v xml:space="preserve">Sudadera militar de algodón tejida en red. Mantiene el calor corporal en el cuello. Sirve como opción de camuflage de rostro como de arma. </v>
          </cell>
          <cell r="G497" t="str">
            <v>Es usada ampliamante en Ejército y Gendarmería.</v>
          </cell>
          <cell r="I497" t="str">
            <v>Sudadera</v>
          </cell>
          <cell r="K497" t="str">
            <v>Policía,Militar,Red,Sudadera</v>
          </cell>
          <cell r="L497">
            <v>1026</v>
          </cell>
          <cell r="M497" t="str">
            <v>http://rerda.com/img/p/3/9/8/1/3981.jpg</v>
          </cell>
          <cell r="N497">
            <v>18</v>
          </cell>
          <cell r="O497">
            <v>5</v>
          </cell>
          <cell r="P497">
            <v>5</v>
          </cell>
          <cell r="Q497">
            <v>5</v>
          </cell>
          <cell r="R497">
            <v>0.1</v>
          </cell>
          <cell r="S497" t="str">
            <v/>
          </cell>
          <cell r="T497" t="str">
            <v>Sudadera Táctica</v>
          </cell>
          <cell r="U497" t="str">
            <v/>
          </cell>
          <cell r="V497" t="str">
            <v/>
          </cell>
          <cell r="W497" t="str">
            <v>Tejido Red</v>
          </cell>
          <cell r="X497" t="str">
            <v/>
          </cell>
          <cell r="Y497" t="str">
            <v>40 cm aproximadamente</v>
          </cell>
          <cell r="Z497" t="str">
            <v/>
          </cell>
          <cell r="AA497" t="str">
            <v/>
          </cell>
          <cell r="AB497" t="str">
            <v>1.55 cm aproximadamente</v>
          </cell>
          <cell r="AC497" t="str">
            <v/>
          </cell>
          <cell r="AD497" t="str">
            <v/>
          </cell>
          <cell r="AE497" t="str">
            <v/>
          </cell>
          <cell r="AF497" t="str">
            <v/>
          </cell>
          <cell r="AG497" t="str">
            <v/>
          </cell>
          <cell r="AH497" t="str">
            <v/>
          </cell>
          <cell r="AI497" t="str">
            <v/>
          </cell>
          <cell r="AJ497" t="str">
            <v/>
          </cell>
          <cell r="AK497" t="str">
            <v/>
          </cell>
          <cell r="AL497" t="str">
            <v/>
          </cell>
          <cell r="AM497" t="str">
            <v/>
          </cell>
          <cell r="AN497" t="str">
            <v/>
          </cell>
          <cell r="AO497" t="str">
            <v/>
          </cell>
          <cell r="AP497" t="str">
            <v/>
          </cell>
          <cell r="AQ497" t="str">
            <v/>
          </cell>
        </row>
        <row r="498">
          <cell r="A498">
            <v>1021</v>
          </cell>
          <cell r="B498">
            <v>8401012</v>
          </cell>
          <cell r="C498" t="str">
            <v>Sudadera Red Militar Táctica Verde 160x25</v>
          </cell>
          <cell r="F498" t="str">
            <v xml:space="preserve">Sudadera militar de algodón tejida en red. Mantiene el calor corporal en el cuello. Sirve como opción de camuflage de rostro como de arma. </v>
          </cell>
          <cell r="G498" t="str">
            <v>Es usada ampliamante en Ejército y Gendarmería.</v>
          </cell>
          <cell r="I498" t="str">
            <v>Sudadera</v>
          </cell>
          <cell r="K498" t="str">
            <v>Policía,Militar,Red,Sudadera</v>
          </cell>
          <cell r="L498">
            <v>380</v>
          </cell>
          <cell r="M498" t="str">
            <v>http://rerda.com/img/p/4/9/8/3/4983.jpg</v>
          </cell>
          <cell r="N498">
            <v>0</v>
          </cell>
          <cell r="O498">
            <v>5</v>
          </cell>
          <cell r="P498">
            <v>5</v>
          </cell>
          <cell r="Q498">
            <v>5</v>
          </cell>
          <cell r="R498">
            <v>0.1</v>
          </cell>
          <cell r="S498" t="str">
            <v/>
          </cell>
          <cell r="T498" t="str">
            <v>Sudadera Táctica</v>
          </cell>
          <cell r="U498" t="str">
            <v/>
          </cell>
          <cell r="V498" t="str">
            <v/>
          </cell>
          <cell r="W498" t="str">
            <v>Tejido Red</v>
          </cell>
          <cell r="X498" t="str">
            <v/>
          </cell>
          <cell r="Y498" t="str">
            <v>25 cm</v>
          </cell>
          <cell r="Z498" t="str">
            <v/>
          </cell>
          <cell r="AA498" t="str">
            <v/>
          </cell>
          <cell r="AB498" t="str">
            <v>160 cm</v>
          </cell>
          <cell r="AC498" t="str">
            <v/>
          </cell>
          <cell r="AD498" t="str">
            <v/>
          </cell>
          <cell r="AE498" t="str">
            <v/>
          </cell>
          <cell r="AF498" t="str">
            <v/>
          </cell>
          <cell r="AG498" t="str">
            <v/>
          </cell>
          <cell r="AH498" t="str">
            <v/>
          </cell>
          <cell r="AI498" t="str">
            <v/>
          </cell>
          <cell r="AJ498" t="str">
            <v/>
          </cell>
          <cell r="AK498" t="str">
            <v/>
          </cell>
          <cell r="AL498" t="str">
            <v/>
          </cell>
          <cell r="AM498" t="str">
            <v/>
          </cell>
          <cell r="AN498" t="str">
            <v/>
          </cell>
          <cell r="AO498" t="str">
            <v/>
          </cell>
          <cell r="AP498" t="str">
            <v/>
          </cell>
          <cell r="AQ498" t="str">
            <v/>
          </cell>
        </row>
        <row r="499">
          <cell r="A499">
            <v>1020</v>
          </cell>
          <cell r="B499">
            <v>8401011</v>
          </cell>
          <cell r="C499" t="str">
            <v>Sudadera Red Militar Táctica Verde 160x45</v>
          </cell>
          <cell r="F499" t="str">
            <v xml:space="preserve">Sudadera militar de algodón tejida en red. Mantiene el calor corporal en el cuello. Sirve como opción de camuflage de rostro como de arma. </v>
          </cell>
          <cell r="G499" t="str">
            <v>Es usada ampliamante en Ejército y Gendarmería.</v>
          </cell>
          <cell r="I499" t="str">
            <v>Sudadera</v>
          </cell>
          <cell r="K499" t="str">
            <v>Policía,Militar,Red,Sudadera</v>
          </cell>
          <cell r="L499">
            <v>486</v>
          </cell>
          <cell r="M499" t="str">
            <v>http://rerda.com/img/p/4/9/8/2/4982.jpg</v>
          </cell>
          <cell r="N499">
            <v>0</v>
          </cell>
          <cell r="O499">
            <v>5</v>
          </cell>
          <cell r="P499">
            <v>5</v>
          </cell>
          <cell r="Q499">
            <v>5</v>
          </cell>
          <cell r="R499">
            <v>0.1</v>
          </cell>
          <cell r="S499" t="str">
            <v/>
          </cell>
          <cell r="T499" t="str">
            <v>Sudadera Táctica</v>
          </cell>
          <cell r="U499" t="str">
            <v/>
          </cell>
          <cell r="V499" t="str">
            <v/>
          </cell>
          <cell r="W499" t="str">
            <v>Tejido Red</v>
          </cell>
          <cell r="X499" t="str">
            <v/>
          </cell>
          <cell r="Y499" t="str">
            <v>45 cm</v>
          </cell>
          <cell r="Z499" t="str">
            <v/>
          </cell>
          <cell r="AA499" t="str">
            <v/>
          </cell>
          <cell r="AB499" t="str">
            <v>160 cm</v>
          </cell>
          <cell r="AC499" t="str">
            <v/>
          </cell>
          <cell r="AD499" t="str">
            <v/>
          </cell>
          <cell r="AE499" t="str">
            <v/>
          </cell>
          <cell r="AF499" t="str">
            <v/>
          </cell>
          <cell r="AG499" t="str">
            <v/>
          </cell>
          <cell r="AH499" t="str">
            <v/>
          </cell>
          <cell r="AI499" t="str">
            <v/>
          </cell>
          <cell r="AJ499" t="str">
            <v/>
          </cell>
          <cell r="AK499" t="str">
            <v/>
          </cell>
          <cell r="AL499" t="str">
            <v/>
          </cell>
          <cell r="AM499" t="str">
            <v/>
          </cell>
          <cell r="AN499" t="str">
            <v/>
          </cell>
          <cell r="AO499" t="str">
            <v/>
          </cell>
          <cell r="AP499" t="str">
            <v/>
          </cell>
          <cell r="AQ499" t="str">
            <v/>
          </cell>
        </row>
        <row r="500">
          <cell r="A500">
            <v>1139</v>
          </cell>
          <cell r="B500">
            <v>8612418</v>
          </cell>
          <cell r="C500" t="str">
            <v>Tarjeta Táctica 14 Usos Supervivencia Metal</v>
          </cell>
          <cell r="F500" t="str">
            <v>La más completa Survival Card que podemos encontrar en el mercado por un precio insuperable. LA TARJETA ES SIN ESTUCHE.</v>
          </cell>
          <cell r="G500" t="str">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ell>
          <cell r="I500" t="str">
            <v>Tarjeta</v>
          </cell>
          <cell r="K500">
            <v>0</v>
          </cell>
          <cell r="L500">
            <v>162</v>
          </cell>
          <cell r="M500" t="str">
            <v>http://rerda.com/img/p/6/0/4/8/6048.jpg,http://rerda.com/img/p/6/0/4/9/6049.jpg,http://rerda.com/img/p/6/0/5/0/6050.jpg</v>
          </cell>
          <cell r="N500">
            <v>322</v>
          </cell>
          <cell r="O500">
            <v>5</v>
          </cell>
          <cell r="P500">
            <v>5</v>
          </cell>
          <cell r="Q500">
            <v>5</v>
          </cell>
          <cell r="R500">
            <v>0.1</v>
          </cell>
          <cell r="S500" t="str">
            <v/>
          </cell>
          <cell r="T500" t="str">
            <v/>
          </cell>
          <cell r="U500" t="str">
            <v/>
          </cell>
          <cell r="V500" t="str">
            <v/>
          </cell>
          <cell r="W500" t="str">
            <v/>
          </cell>
          <cell r="X500" t="str">
            <v/>
          </cell>
          <cell r="Y500" t="str">
            <v/>
          </cell>
          <cell r="Z500" t="str">
            <v/>
          </cell>
          <cell r="AA500" t="str">
            <v/>
          </cell>
          <cell r="AB500" t="str">
            <v/>
          </cell>
          <cell r="AC500" t="str">
            <v/>
          </cell>
          <cell r="AD500" t="str">
            <v/>
          </cell>
          <cell r="AE500" t="str">
            <v/>
          </cell>
          <cell r="AF500" t="str">
            <v/>
          </cell>
          <cell r="AG500" t="str">
            <v/>
          </cell>
          <cell r="AH500" t="str">
            <v/>
          </cell>
          <cell r="AI500" t="str">
            <v/>
          </cell>
          <cell r="AJ500" t="str">
            <v/>
          </cell>
          <cell r="AK500" t="str">
            <v/>
          </cell>
          <cell r="AL500" t="str">
            <v/>
          </cell>
          <cell r="AM500" t="str">
            <v/>
          </cell>
          <cell r="AN500" t="str">
            <v/>
          </cell>
          <cell r="AO500" t="str">
            <v/>
          </cell>
          <cell r="AP500" t="str">
            <v/>
          </cell>
          <cell r="AQ500" t="str">
            <v/>
          </cell>
        </row>
        <row r="501">
          <cell r="A501">
            <v>327</v>
          </cell>
          <cell r="B501">
            <v>8503061</v>
          </cell>
          <cell r="C501" t="str">
            <v>Tonfa con Portatonfa</v>
          </cell>
          <cell r="F501" t="str">
            <v xml:space="preserve">Bastón Policial con mango lateral. Realizado el bastón en Policarbonato (Termoplástico de ingenieria). Portatonfa de cuero y soporte de plástico. </v>
          </cell>
          <cell r="G501">
            <v>0</v>
          </cell>
          <cell r="I501" t="str">
            <v>Tonfa</v>
          </cell>
          <cell r="K501" t="str">
            <v>Policía,Penitenciaría,Seguridad,Tonfa,Táctica,Portatonfa</v>
          </cell>
          <cell r="L501">
            <v>2160</v>
          </cell>
          <cell r="M501" t="str">
            <v>http://rerda.com/img/p/1/3/5/2/1352.jpg</v>
          </cell>
          <cell r="N501">
            <v>12</v>
          </cell>
          <cell r="O501">
            <v>5</v>
          </cell>
          <cell r="P501">
            <v>5</v>
          </cell>
          <cell r="Q501">
            <v>5</v>
          </cell>
          <cell r="R501">
            <v>0.1</v>
          </cell>
          <cell r="S501" t="str">
            <v/>
          </cell>
          <cell r="T501" t="str">
            <v/>
          </cell>
          <cell r="U501" t="str">
            <v/>
          </cell>
          <cell r="V501" t="str">
            <v>Policarbonato (Termoplástico de ingenieria)</v>
          </cell>
          <cell r="W501" t="str">
            <v>Policial</v>
          </cell>
          <cell r="X501" t="str">
            <v>60.5 cm</v>
          </cell>
          <cell r="Y501" t="str">
            <v>3.2 cm</v>
          </cell>
          <cell r="Z501" t="str">
            <v>3.2 cm</v>
          </cell>
          <cell r="AA501" t="str">
            <v/>
          </cell>
          <cell r="AB501" t="str">
            <v/>
          </cell>
          <cell r="AC501" t="str">
            <v/>
          </cell>
          <cell r="AD501" t="str">
            <v/>
          </cell>
          <cell r="AE501" t="str">
            <v/>
          </cell>
          <cell r="AF501" t="str">
            <v/>
          </cell>
          <cell r="AG501" t="str">
            <v/>
          </cell>
          <cell r="AH501" t="str">
            <v/>
          </cell>
          <cell r="AI501" t="str">
            <v/>
          </cell>
          <cell r="AJ501" t="str">
            <v/>
          </cell>
          <cell r="AK501" t="str">
            <v/>
          </cell>
          <cell r="AL501" t="str">
            <v/>
          </cell>
          <cell r="AM501" t="str">
            <v/>
          </cell>
          <cell r="AN501" t="str">
            <v/>
          </cell>
          <cell r="AO501" t="str">
            <v/>
          </cell>
          <cell r="AP501" t="str">
            <v/>
          </cell>
          <cell r="AQ501" t="str">
            <v/>
          </cell>
        </row>
        <row r="502">
          <cell r="A502">
            <v>616</v>
          </cell>
          <cell r="B502">
            <v>8503202</v>
          </cell>
          <cell r="C502" t="str">
            <v>Tonfa Policial de Polipropileno</v>
          </cell>
          <cell r="F502" t="str">
            <v>Bastón policial de polipropileno negro para uso táctico y antitumulto.</v>
          </cell>
          <cell r="G502" t="str">
            <v xml:space="preserve">Material resistente. Mango anatómico con relieve para mejorar el agarre. Tope en el mango para evitar la pérdida del mismo. </v>
          </cell>
          <cell r="I502" t="str">
            <v>Tonfa</v>
          </cell>
          <cell r="K502" t="str">
            <v>Policía,Penitenciaría,Táctico,Tonfa,Porta Tonfa</v>
          </cell>
          <cell r="L502">
            <v>3132</v>
          </cell>
          <cell r="M502" t="str">
            <v>http://rerda.com/img/p/2/7/6/5/2765.jpg,http://rerda.com/img/p/2/7/6/6/2766.jpg</v>
          </cell>
          <cell r="N502">
            <v>1</v>
          </cell>
          <cell r="O502">
            <v>5</v>
          </cell>
          <cell r="P502">
            <v>5</v>
          </cell>
          <cell r="Q502">
            <v>5</v>
          </cell>
          <cell r="R502">
            <v>0.1</v>
          </cell>
          <cell r="S502" t="str">
            <v/>
          </cell>
          <cell r="T502" t="str">
            <v/>
          </cell>
          <cell r="U502" t="str">
            <v/>
          </cell>
          <cell r="V502" t="str">
            <v>Polipropileno</v>
          </cell>
          <cell r="W502" t="str">
            <v>Policial - Táctico</v>
          </cell>
          <cell r="X502" t="str">
            <v>59.5 cm</v>
          </cell>
          <cell r="Y502" t="str">
            <v/>
          </cell>
          <cell r="Z502" t="str">
            <v/>
          </cell>
          <cell r="AA502" t="str">
            <v/>
          </cell>
          <cell r="AB502" t="str">
            <v/>
          </cell>
          <cell r="AC502" t="str">
            <v/>
          </cell>
          <cell r="AD502" t="str">
            <v/>
          </cell>
          <cell r="AE502" t="str">
            <v/>
          </cell>
          <cell r="AF502" t="str">
            <v/>
          </cell>
          <cell r="AG502" t="str">
            <v/>
          </cell>
          <cell r="AH502" t="str">
            <v>17 cm de largo el mango</v>
          </cell>
          <cell r="AI502" t="str">
            <v/>
          </cell>
          <cell r="AJ502" t="str">
            <v/>
          </cell>
          <cell r="AK502" t="str">
            <v/>
          </cell>
          <cell r="AL502" t="str">
            <v/>
          </cell>
          <cell r="AM502" t="str">
            <v/>
          </cell>
          <cell r="AN502" t="str">
            <v/>
          </cell>
          <cell r="AO502" t="str">
            <v>3 cm y 4.5 cm en el mango</v>
          </cell>
          <cell r="AP502" t="str">
            <v/>
          </cell>
          <cell r="AQ502" t="str">
            <v/>
          </cell>
        </row>
        <row r="503">
          <cell r="A503">
            <v>367</v>
          </cell>
          <cell r="B503">
            <v>7707569</v>
          </cell>
          <cell r="C503" t="str">
            <v>Torreón Penitenciario</v>
          </cell>
          <cell r="F503" t="str">
            <v xml:space="preserve">Torreón Penitenciario dorado con 4 (cuatro) alambres para insertar en casquete o boina. Cuenta con 2 (dos) palmas en la base. </v>
          </cell>
          <cell r="G503">
            <v>0</v>
          </cell>
          <cell r="I503" t="str">
            <v>Torreón</v>
          </cell>
          <cell r="K503" t="str">
            <v>Penitenciaría,Dorado,Torreón</v>
          </cell>
          <cell r="L503">
            <v>270</v>
          </cell>
          <cell r="M503" t="str">
            <v>http://rerda.com/img/p/4/1/1/5/4115.jpg,http://rerda.com/img/p/1/4/7/9/1479.jpg</v>
          </cell>
          <cell r="N503">
            <v>20</v>
          </cell>
          <cell r="O503">
            <v>5</v>
          </cell>
          <cell r="P503">
            <v>5</v>
          </cell>
          <cell r="Q503">
            <v>5</v>
          </cell>
          <cell r="R503">
            <v>0.1</v>
          </cell>
          <cell r="S503" t="str">
            <v/>
          </cell>
          <cell r="T503" t="str">
            <v/>
          </cell>
          <cell r="U503" t="str">
            <v/>
          </cell>
          <cell r="V503" t="str">
            <v>Metal Dorado</v>
          </cell>
          <cell r="W503" t="str">
            <v>Con 4 alambres</v>
          </cell>
          <cell r="X503" t="str">
            <v>2.5 cm</v>
          </cell>
          <cell r="Y503" t="str">
            <v>3.5 cm</v>
          </cell>
          <cell r="Z503" t="str">
            <v/>
          </cell>
          <cell r="AA503" t="str">
            <v/>
          </cell>
          <cell r="AB503" t="str">
            <v/>
          </cell>
          <cell r="AC503" t="str">
            <v/>
          </cell>
          <cell r="AD503" t="str">
            <v/>
          </cell>
          <cell r="AE503" t="str">
            <v/>
          </cell>
          <cell r="AF503" t="str">
            <v/>
          </cell>
          <cell r="AG503" t="str">
            <v/>
          </cell>
          <cell r="AH503" t="str">
            <v/>
          </cell>
          <cell r="AI503" t="str">
            <v/>
          </cell>
          <cell r="AJ503" t="str">
            <v/>
          </cell>
          <cell r="AK503" t="str">
            <v/>
          </cell>
          <cell r="AL503" t="str">
            <v/>
          </cell>
          <cell r="AM503" t="str">
            <v/>
          </cell>
          <cell r="AN503" t="str">
            <v/>
          </cell>
          <cell r="AO503" t="str">
            <v/>
          </cell>
          <cell r="AP503" t="str">
            <v/>
          </cell>
          <cell r="AQ503" t="str">
            <v/>
          </cell>
        </row>
        <row r="504">
          <cell r="A504">
            <v>604</v>
          </cell>
          <cell r="B504">
            <v>8505689</v>
          </cell>
          <cell r="C504" t="str">
            <v>Visera Bordada Oro Sub Comisario Inspector</v>
          </cell>
          <cell r="F504" t="str">
            <v>Visera para gorra policial forrada en cuerina acharolada y bordad en hilo oro gusanillo.</v>
          </cell>
          <cell r="G504">
            <v>0</v>
          </cell>
          <cell r="I504" t="str">
            <v>Visera</v>
          </cell>
          <cell r="K504" t="str">
            <v>Policía,Comisario Inspector,Visera,Bordada Oro</v>
          </cell>
          <cell r="L504">
            <v>5993.9</v>
          </cell>
          <cell r="M504" t="str">
            <v>http://rerda.com/img/p/2/7/3/8/2738.jpg</v>
          </cell>
          <cell r="N504">
            <v>0</v>
          </cell>
          <cell r="O504">
            <v>5</v>
          </cell>
          <cell r="P504">
            <v>5</v>
          </cell>
          <cell r="Q504">
            <v>5</v>
          </cell>
          <cell r="R504">
            <v>0.1</v>
          </cell>
          <cell r="S504" t="str">
            <v>Comisario Inspector</v>
          </cell>
          <cell r="T504" t="str">
            <v/>
          </cell>
          <cell r="U504" t="str">
            <v/>
          </cell>
          <cell r="V504" t="str">
            <v/>
          </cell>
          <cell r="W504" t="str">
            <v/>
          </cell>
          <cell r="X504" t="str">
            <v>18.5 cm</v>
          </cell>
          <cell r="Y504" t="str">
            <v>15.5 cm</v>
          </cell>
          <cell r="Z504" t="str">
            <v/>
          </cell>
          <cell r="AA504" t="str">
            <v/>
          </cell>
          <cell r="AB504" t="str">
            <v/>
          </cell>
          <cell r="AC504" t="str">
            <v/>
          </cell>
          <cell r="AD504" t="str">
            <v/>
          </cell>
          <cell r="AE504" t="str">
            <v/>
          </cell>
          <cell r="AF504" t="str">
            <v/>
          </cell>
          <cell r="AG504" t="str">
            <v/>
          </cell>
          <cell r="AH504" t="str">
            <v/>
          </cell>
          <cell r="AI504" t="str">
            <v/>
          </cell>
          <cell r="AJ504" t="str">
            <v/>
          </cell>
          <cell r="AK504" t="str">
            <v/>
          </cell>
          <cell r="AL504" t="str">
            <v/>
          </cell>
          <cell r="AM504" t="str">
            <v/>
          </cell>
          <cell r="AN504" t="str">
            <v/>
          </cell>
          <cell r="AO504" t="str">
            <v/>
          </cell>
          <cell r="AP504" t="str">
            <v/>
          </cell>
          <cell r="AQ504" t="str">
            <v/>
          </cell>
        </row>
        <row r="505">
          <cell r="A505">
            <v>603</v>
          </cell>
          <cell r="B505">
            <v>8505688</v>
          </cell>
          <cell r="C505" t="str">
            <v>Visera Bordada Oro Sub Comisario y Comisario</v>
          </cell>
          <cell r="F505" t="str">
            <v>Visera para gorra policial, forrada en cuerina acharolada y bordad con hilo oro gusanillo.</v>
          </cell>
          <cell r="G505">
            <v>0</v>
          </cell>
          <cell r="I505" t="str">
            <v>Visera</v>
          </cell>
          <cell r="K505" t="str">
            <v>Policía,Oro,Comisario,Visera,Sub Comisario</v>
          </cell>
          <cell r="L505">
            <v>4751.8999999999996</v>
          </cell>
          <cell r="M505" t="str">
            <v>http://rerda.com/img/p/2/7/3/7/2737.jpg</v>
          </cell>
          <cell r="N505">
            <v>0</v>
          </cell>
          <cell r="O505">
            <v>5</v>
          </cell>
          <cell r="P505">
            <v>5</v>
          </cell>
          <cell r="Q505">
            <v>5</v>
          </cell>
          <cell r="R505">
            <v>0.1</v>
          </cell>
          <cell r="S505" t="str">
            <v>Comisario y Sub Comisario</v>
          </cell>
          <cell r="T505" t="str">
            <v/>
          </cell>
          <cell r="U505" t="str">
            <v/>
          </cell>
          <cell r="V505" t="str">
            <v/>
          </cell>
          <cell r="W505" t="str">
            <v/>
          </cell>
          <cell r="X505" t="str">
            <v>15.5 cm</v>
          </cell>
          <cell r="Y505" t="str">
            <v>18.5 cm</v>
          </cell>
          <cell r="Z505" t="str">
            <v/>
          </cell>
          <cell r="AA505" t="str">
            <v/>
          </cell>
          <cell r="AB505" t="str">
            <v/>
          </cell>
          <cell r="AC505" t="str">
            <v/>
          </cell>
          <cell r="AD505" t="str">
            <v/>
          </cell>
          <cell r="AE505" t="str">
            <v/>
          </cell>
          <cell r="AF505" t="str">
            <v/>
          </cell>
          <cell r="AG505" t="str">
            <v/>
          </cell>
          <cell r="AH505" t="str">
            <v/>
          </cell>
          <cell r="AI505" t="str">
            <v/>
          </cell>
          <cell r="AJ505" t="str">
            <v/>
          </cell>
          <cell r="AK505" t="str">
            <v/>
          </cell>
          <cell r="AL505" t="str">
            <v/>
          </cell>
          <cell r="AM505" t="str">
            <v/>
          </cell>
          <cell r="AN505" t="str">
            <v/>
          </cell>
          <cell r="AO505" t="str">
            <v/>
          </cell>
          <cell r="AP505" t="str">
            <v/>
          </cell>
          <cell r="AQ505" t="str">
            <v/>
          </cell>
        </row>
        <row r="506">
          <cell r="B506">
            <v>8708638</v>
          </cell>
          <cell r="C506" t="str">
            <v>Mochila Chaleco doble función con sistema molle</v>
          </cell>
          <cell r="F506" t="str">
            <v>Esta mochila cuenta con la capacidad de transformarse en un chaleco de transporte con sistema M.O.L.L.E.
Se puede colocar todo tipo de accesorio compatible con el sistema.</v>
          </cell>
          <cell r="G506" t="str">
            <v>Capacidad:
Medidas Interiores: 42 x 30 x 10 cm.
Medidas Exteriores: 44 x 32 x 14 cm.
Peso: 1 kg.
Modo Mochila:
Cintas regulables acolchadas para colgar al hombro.
Cinta regulable con seguro para sujetar al pecho.
Cinta regulable para usar de cinturón con una traba de triple seguridad.
Bolsillo frontal principal con cierre.
Abrojo frontal para colocar insignia o parche.
Dos aperturas cubiertas superiores para poder pasar unas cintas regulables con traba o manguera de hidratador.
Cinta para colgar.
Sistema molle en las cintas para los hombros.
Un par de correas de un punto para poder sujetar algún arma o fusil.
Compartimiento principal con dos cierres desmontables.
Dos sujetadores internos para sistema MOLLE, regulables y con trabas.
Modo Chaleco:
No tiene talle, es regulable.
2 trabas superiores grandes.
2 trabas superiores pequeñas.
Cintas ocultas interiores para sujetar elementos.
Dos cintas laterales a modod de cinturón, con trabas de triple seguridad y porta mosquetones.
Abrojos en sistema MOLLE tanto delantero como trasero.
Placas con abrojo para colocar algún cartel o parche.</v>
          </cell>
          <cell r="H506" t="str">
            <v>Mochilas</v>
          </cell>
          <cell r="K506" t="str">
            <v>Chaleco de Transporte, Mochila</v>
          </cell>
          <cell r="L506">
            <v>14900</v>
          </cell>
          <cell r="M506" t="str">
            <v>https://rerda.com/imagenes/mochilas/8708638/1.jpg,https://rerda.com/imagenes/mochilas/8708638/2.jpg,https://rerda.com/img/meli/placa1.jpeg,https://rerda.com/img/meli/placa2.jpeg,https://rerda.com/img/meli/placa3.jpeg,https://rerda.com/img/meli/placa4.jpeg,https://rerda.com/img/meli/placa5.jpeg</v>
          </cell>
          <cell r="N506">
            <v>10</v>
          </cell>
          <cell r="O506">
            <v>5</v>
          </cell>
          <cell r="P506">
            <v>5</v>
          </cell>
          <cell r="Q506">
            <v>5</v>
          </cell>
          <cell r="R506">
            <v>0.1</v>
          </cell>
        </row>
        <row r="507">
          <cell r="B507">
            <v>8708629</v>
          </cell>
          <cell r="C507" t="str">
            <v>Mochila doble de ecocuero con USB</v>
          </cell>
          <cell r="F507" t="str">
            <v>Mochila de ecocuero de muy buena calidad, con la capacidad de dividirse en dos mochilas.</v>
          </cell>
          <cell r="G507" t="str">
            <v>Medidas Interiores: 42 x 30 x 20 cm.
Medidas Exteriores: 44 x 33 x 25 cm.
Capacidad Total: 35 Litros.
Cintas para los hombros regulables con trabas.
Cintas para los hombros desprendibles con un seguro metálico.
Dos sujetadores en las cintas, para poder cologar algún elemento.
Manija superior para colcar o llevar de la mano.
Conector USB hembra de exterior.
Cable contector USB macho de interior.
Bolsillo frontal principal externo con cierre.
Bolsillo frontal secundario e interno, con cierre.
Compartimiento principal con cierre de doble sentido.
Compartimiento principal interno con tela regilla y cierre.
Compartimiento secundario interno con tela regilla y división central.
Cierre desmontable de todo el contorno, para dividir en Mochila Principal y Mochila con USB.
Tira central trasera, para sujetar en las manijas de una valija con ruedas.
Compartimiento secundario con cierre de doble punta.
Sector para guardar una notebook.
Bolsillos internos para guardar lapiceras, documentos, tarjetas, etc.
Mochila principal:
Cintas para los hombros regulables con trabas.
Manija superior para colcar o llevar de la mano.
Medidas Interiores: 42 x 30 x 9 cm.
Medidas Exteriores: 44 x 33 x 16 cm.
Capacidad: 20 Litros.
Mochila con USB:
Un sólo bolsillo principal interno, frontal y con cierre.
Medidas Interiores: 42 x 30 x 8 cm.
Medidas Exteriores: 44 x 33 x 10 cm.
Capacidad: 15 Litros.</v>
          </cell>
          <cell r="H507" t="str">
            <v>Mochilas</v>
          </cell>
          <cell r="K507" t="str">
            <v>Mochila, USB</v>
          </cell>
          <cell r="L507">
            <v>14900</v>
          </cell>
          <cell r="M507" t="str">
            <v>https://rerda.com/imagenes/mochilas/8708629/1.jpg,https://rerda.com/imagenes/mochilas/8708629/2.jpg,https://rerda.com/imagenes/mochilas/8708629/3.jpg,https://rerda.com/imagenes/mochilas/8708629/4.jpg,https://rerda.com/imagenes/mochilas/8708629/5.jpg,https://rerda.com/img/meli/placa1.jpeg,https://rerda.com/img/meli/placa2.jpeg,https://rerda.com/img/meli/placa3.jpeg,https://rerda.com/img/meli/placa4.jpeg,https://rerda.com/img/meli/placa5.jpeg</v>
          </cell>
          <cell r="N507">
            <v>10</v>
          </cell>
          <cell r="O507">
            <v>5</v>
          </cell>
          <cell r="P507">
            <v>5</v>
          </cell>
          <cell r="Q507">
            <v>5</v>
          </cell>
          <cell r="R507">
            <v>0.1</v>
          </cell>
        </row>
        <row r="508">
          <cell r="A508">
            <v>870890703</v>
          </cell>
          <cell r="B508">
            <v>8708907</v>
          </cell>
          <cell r="C508" t="str">
            <v>Mochila Asalto Táctica 3P Láser 25 Litros</v>
          </cell>
          <cell r="E508" t="str">
            <v>03. Beige</v>
          </cell>
          <cell r="F508" t="str">
            <v>Mochila táctica de 25 litros ideal para instrucción militar, trekking, senderismo y uso urbano.</v>
          </cell>
          <cell r="G508"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08" t="str">
            <v>Mochilas</v>
          </cell>
          <cell r="K508" t="str">
            <v>Mochila, Táctico</v>
          </cell>
          <cell r="L508">
            <v>6700</v>
          </cell>
          <cell r="M508" t="str">
            <v>https://rerda.com/imagenes/mochilas/8708907/03/1.jpg,https://rerda.com/imagenes/mochilas/8708907/03/2.jpg</v>
          </cell>
          <cell r="N508">
            <v>3</v>
          </cell>
          <cell r="O508">
            <v>10</v>
          </cell>
          <cell r="P508">
            <v>10</v>
          </cell>
          <cell r="Q508">
            <v>10</v>
          </cell>
          <cell r="R508">
            <v>5</v>
          </cell>
          <cell r="AG508" t="str">
            <v>44 x 28 x 24 cm.</v>
          </cell>
          <cell r="AH508" t="str">
            <v>42 x 26 x 22 cm.</v>
          </cell>
          <cell r="AI508" t="str">
            <v>Sí</v>
          </cell>
          <cell r="AP508" t="str">
            <v>25 Litros</v>
          </cell>
        </row>
        <row r="509">
          <cell r="A509">
            <v>870890706</v>
          </cell>
          <cell r="B509">
            <v>8708907</v>
          </cell>
          <cell r="C509" t="str">
            <v>Mochila Asalto Táctica 3P Láser 25 Litros</v>
          </cell>
          <cell r="E509" t="str">
            <v>06. Verde</v>
          </cell>
          <cell r="F509" t="str">
            <v>Mochila táctica de 25 litros ideal para instrucción militar, trekking, senderismo y uso urbano.</v>
          </cell>
          <cell r="G509"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09" t="str">
            <v>Mochilas</v>
          </cell>
          <cell r="K509" t="str">
            <v>Mochila, Táctico</v>
          </cell>
          <cell r="L509">
            <v>6700</v>
          </cell>
          <cell r="M509" t="str">
            <v>https://rerda.com/imagenes/mochilas/8708907/06/1.jpg,https://rerda.com/imagenes/mochilas/8708907/06/2.jpg</v>
          </cell>
          <cell r="N509">
            <v>3</v>
          </cell>
          <cell r="O509">
            <v>10</v>
          </cell>
          <cell r="P509">
            <v>10</v>
          </cell>
          <cell r="Q509">
            <v>10</v>
          </cell>
          <cell r="R509">
            <v>5</v>
          </cell>
          <cell r="AG509" t="str">
            <v>44 x 28 x 24 cm.</v>
          </cell>
          <cell r="AH509" t="str">
            <v>42 x 26 x 22 cm.</v>
          </cell>
          <cell r="AI509" t="str">
            <v>Sí</v>
          </cell>
          <cell r="AP509" t="str">
            <v>25 Litros</v>
          </cell>
        </row>
        <row r="510">
          <cell r="A510">
            <v>870890709</v>
          </cell>
          <cell r="B510">
            <v>8708907</v>
          </cell>
          <cell r="C510" t="str">
            <v>Mochila Asalto Táctica 3P Láser 25 Litros</v>
          </cell>
          <cell r="E510" t="str">
            <v>09. Negro</v>
          </cell>
          <cell r="F510" t="str">
            <v>Mochila táctica de 25 litros ideal para instrucción militar, trekking, senderismo y uso urbano.</v>
          </cell>
          <cell r="G510"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10" t="str">
            <v>Mochilas</v>
          </cell>
          <cell r="K510" t="str">
            <v>Mochila, Táctico</v>
          </cell>
          <cell r="L510">
            <v>6700</v>
          </cell>
          <cell r="M510" t="str">
            <v>https://rerda.com/imagenes/mochilas/8708907/09/1.jpg,https://rerda.com/imagenes/mochilas/8708907/09/2.jpg</v>
          </cell>
          <cell r="N510">
            <v>3</v>
          </cell>
          <cell r="O510">
            <v>10</v>
          </cell>
          <cell r="P510">
            <v>10</v>
          </cell>
          <cell r="Q510">
            <v>10</v>
          </cell>
          <cell r="R510">
            <v>5</v>
          </cell>
          <cell r="AG510" t="str">
            <v>44 x 28 x 24 cm.</v>
          </cell>
          <cell r="AH510" t="str">
            <v>42 x 26 x 22 cm.</v>
          </cell>
          <cell r="AI510" t="str">
            <v>Sí</v>
          </cell>
          <cell r="AP510" t="str">
            <v>25 Litros</v>
          </cell>
        </row>
        <row r="511">
          <cell r="A511">
            <v>870890723</v>
          </cell>
          <cell r="B511">
            <v>8708907</v>
          </cell>
          <cell r="C511" t="str">
            <v>Mochila Asalto Táctica 3P Láser 25 Litros</v>
          </cell>
          <cell r="E511" t="str">
            <v>23. Digital Ruso</v>
          </cell>
          <cell r="F511" t="str">
            <v>Mochila táctica de 25 litros ideal para instrucción militar, trekking, senderismo y uso urbano.</v>
          </cell>
          <cell r="G511"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11" t="str">
            <v>Mochilas</v>
          </cell>
          <cell r="K511" t="str">
            <v>Mochila, Táctico</v>
          </cell>
          <cell r="L511">
            <v>6700</v>
          </cell>
          <cell r="M511" t="str">
            <v>https://rerda.com/imagenes/mochilas/8708907/23/1.jpg,https://rerda.com/imagenes/mochilas/8708907/23/2.jpg,https://rerda.com/imagenes/mochilas/8708907/23/3.jpg,https://rerda.com/imagenes/mochilas/8708907/23/4.jpg,https://rerda.com/imagenes/mochilas/8708907/23/5.jpg,https://rerda.com/imagenes/mochilas/8708907/23/6.jpg,https://rerda.com/imagenes/mochilas/8708907/23/7.jpg,https://rerda.com/imagenes/mochilas/8708907/23/8.jpg</v>
          </cell>
          <cell r="N511">
            <v>3</v>
          </cell>
          <cell r="O511">
            <v>10</v>
          </cell>
          <cell r="P511">
            <v>10</v>
          </cell>
          <cell r="Q511">
            <v>10</v>
          </cell>
          <cell r="R511">
            <v>5</v>
          </cell>
          <cell r="AG511" t="str">
            <v>44 x 28 x 24 cm.</v>
          </cell>
          <cell r="AH511" t="str">
            <v>42 x 26 x 22 cm.</v>
          </cell>
          <cell r="AI511" t="str">
            <v>Sí</v>
          </cell>
          <cell r="AP511" t="str">
            <v>25 Litros</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74"/>
  <sheetViews>
    <sheetView tabSelected="1" workbookViewId="0"/>
  </sheetViews>
  <sheetFormatPr baseColWidth="10" defaultRowHeight="15" x14ac:dyDescent="0.25"/>
  <cols>
    <col min="1" max="22" width="10.7109375" customWidth="1"/>
  </cols>
  <sheetData>
    <row r="1" spans="1:47" ht="30" x14ac:dyDescent="0.25">
      <c r="A1" s="3" t="s">
        <v>2384</v>
      </c>
      <c r="B1" s="3" t="s">
        <v>2385</v>
      </c>
      <c r="C1" s="3" t="s">
        <v>2386</v>
      </c>
      <c r="D1" s="3" t="s">
        <v>2387</v>
      </c>
      <c r="E1" s="2" t="s">
        <v>2388</v>
      </c>
      <c r="F1" s="2" t="s">
        <v>2389</v>
      </c>
      <c r="G1" s="2" t="s">
        <v>2390</v>
      </c>
      <c r="H1" s="2" t="s">
        <v>2399</v>
      </c>
      <c r="I1" s="2" t="s">
        <v>2400</v>
      </c>
      <c r="J1" s="3" t="s">
        <v>2391</v>
      </c>
      <c r="K1" s="3" t="s">
        <v>2392</v>
      </c>
      <c r="L1" s="3" t="s">
        <v>2393</v>
      </c>
      <c r="M1" s="3" t="s">
        <v>2394</v>
      </c>
      <c r="N1" s="3" t="s">
        <v>2395</v>
      </c>
      <c r="O1" s="2" t="s">
        <v>2396</v>
      </c>
      <c r="P1" s="3" t="s">
        <v>2402</v>
      </c>
      <c r="Q1" s="3" t="s">
        <v>2401</v>
      </c>
      <c r="R1" s="5" t="s">
        <v>2403</v>
      </c>
      <c r="S1" s="5" t="s">
        <v>2404</v>
      </c>
      <c r="T1" s="5" t="s">
        <v>2405</v>
      </c>
      <c r="U1" s="5" t="s">
        <v>2406</v>
      </c>
      <c r="V1" s="5" t="s">
        <v>2407</v>
      </c>
      <c r="W1" s="6" t="s">
        <v>2408</v>
      </c>
      <c r="X1" s="6" t="s">
        <v>2409</v>
      </c>
      <c r="Y1" s="6" t="s">
        <v>2410</v>
      </c>
      <c r="Z1" s="6" t="s">
        <v>2411</v>
      </c>
      <c r="AA1" s="6" t="s">
        <v>2412</v>
      </c>
      <c r="AB1" s="6" t="s">
        <v>2413</v>
      </c>
      <c r="AC1" s="6" t="s">
        <v>2397</v>
      </c>
      <c r="AD1" s="6" t="s">
        <v>2414</v>
      </c>
      <c r="AE1" s="6" t="s">
        <v>2398</v>
      </c>
      <c r="AF1" s="6" t="s">
        <v>2415</v>
      </c>
      <c r="AG1" s="6" t="s">
        <v>2416</v>
      </c>
      <c r="AH1" s="6" t="s">
        <v>2417</v>
      </c>
      <c r="AI1" s="6" t="s">
        <v>2418</v>
      </c>
      <c r="AJ1" s="6" t="s">
        <v>2419</v>
      </c>
      <c r="AK1" s="6" t="s">
        <v>2420</v>
      </c>
      <c r="AL1" s="6" t="s">
        <v>2421</v>
      </c>
      <c r="AM1" s="6" t="s">
        <v>2422</v>
      </c>
      <c r="AN1" s="6" t="s">
        <v>2423</v>
      </c>
      <c r="AO1" s="6" t="s">
        <v>2424</v>
      </c>
      <c r="AP1" s="6" t="s">
        <v>2425</v>
      </c>
      <c r="AQ1" s="6" t="s">
        <v>2426</v>
      </c>
      <c r="AR1" s="6" t="s">
        <v>2427</v>
      </c>
      <c r="AS1" s="6" t="s">
        <v>2428</v>
      </c>
      <c r="AT1" s="6" t="s">
        <v>2429</v>
      </c>
      <c r="AU1" s="6" t="s">
        <v>2430</v>
      </c>
    </row>
    <row r="2" spans="1:47" ht="15" customHeight="1" x14ac:dyDescent="0.25">
      <c r="A2">
        <v>7</v>
      </c>
      <c r="B2">
        <v>1</v>
      </c>
      <c r="D2">
        <v>8703004</v>
      </c>
      <c r="E2" t="s">
        <v>0</v>
      </c>
      <c r="H2" s="1" t="s">
        <v>5</v>
      </c>
      <c r="J2" t="s">
        <v>1</v>
      </c>
      <c r="K2" t="s">
        <v>2</v>
      </c>
      <c r="L2" t="s">
        <v>3</v>
      </c>
      <c r="O2" t="s">
        <v>4</v>
      </c>
      <c r="P2" s="4">
        <f>IFERROR(VLOOKUP(D2,[1]articulo!$A$1:$D$9000,4,FALSE),"")</f>
        <v>2280</v>
      </c>
      <c r="Q2" t="s">
        <v>6</v>
      </c>
      <c r="R2">
        <f>IFERROR(VLOOKUP(D2,[2]stock!$A$1:$B$9000,2,FALSE),"0")</f>
        <v>7</v>
      </c>
      <c r="S2">
        <v>5</v>
      </c>
      <c r="T2">
        <v>5</v>
      </c>
      <c r="U2">
        <v>5</v>
      </c>
      <c r="V2">
        <v>0.03</v>
      </c>
      <c r="W2" t="str">
        <f>IFERROR(VLOOKUP($A2,[3]Hoja1!$A$1:$AQ$1000,19,FALSE),"")</f>
        <v/>
      </c>
      <c r="X2" t="str">
        <f>IFERROR(VLOOKUP($A2,[3]Hoja1!$A$1:$AQ$1000,20,FALSE),"")</f>
        <v/>
      </c>
      <c r="Y2" t="str">
        <f>IFERROR(VLOOKUP($A2,[3]Hoja1!$A$1:$AQ$1000,21,FALSE),"")</f>
        <v/>
      </c>
      <c r="Z2" t="str">
        <f>IFERROR(VLOOKUP($A2,[3]Hoja1!$A$1:$AQ$1000,22,FALSE),"")</f>
        <v>Gamuza</v>
      </c>
      <c r="AA2" t="str">
        <f>IFERROR(VLOOKUP($A2,[3]Hoja1!$A$1:$AQ$1000,23,FALSE),"")</f>
        <v/>
      </c>
      <c r="AB2" t="str">
        <f>IFERROR(VLOOKUP($A2,[3]Hoja1!$A$1:$AQ$1000,24,FALSE),"")</f>
        <v/>
      </c>
      <c r="AC2" t="str">
        <f>IFERROR(VLOOKUP($A2,[3]Hoja1!$A$1:$AQ$1000,25,FALSE),"")</f>
        <v/>
      </c>
      <c r="AD2" t="str">
        <f>IFERROR(VLOOKUP($A2,[3]Hoja1!$A$1:$AQ$1000,26,FALSE),"")</f>
        <v/>
      </c>
      <c r="AE2" t="str">
        <f>IFERROR(VLOOKUP($A2,[3]Hoja1!$A$1:$AQ$1000,27,FALSE),"")</f>
        <v/>
      </c>
      <c r="AF2" t="str">
        <f>IFERROR(VLOOKUP($A2,[3]Hoja1!$A$1:$AQ$1000,28,FALSE),"")</f>
        <v/>
      </c>
      <c r="AG2" t="str">
        <f>IFERROR(VLOOKUP($A2,[3]Hoja1!$A$1:$AQ$1000,29,FALSE),"")</f>
        <v/>
      </c>
      <c r="AH2" t="str">
        <f>IFERROR(VLOOKUP($A2,[3]Hoja1!$A$1:$AQ$1000,30,FALSE),"")</f>
        <v/>
      </c>
      <c r="AI2" t="str">
        <f>IFERROR(VLOOKUP($A2,[3]Hoja1!$A$1:$AQ$1000,31,FALSE),"")</f>
        <v/>
      </c>
      <c r="AJ2" t="str">
        <f>IFERROR(VLOOKUP($A2,[3]Hoja1!$A$1:$AQ$1000,32,FALSE),"")</f>
        <v/>
      </c>
      <c r="AK2" t="str">
        <f>IFERROR(VLOOKUP($A2,[3]Hoja1!$A$1:$AQ$1000,33,FALSE),"")</f>
        <v/>
      </c>
      <c r="AL2" t="str">
        <f>IFERROR(VLOOKUP($A2,[3]Hoja1!$A$1:$AQ$1000,34,FALSE),"")</f>
        <v/>
      </c>
      <c r="AM2" t="str">
        <f>IFERROR(VLOOKUP($A2,[3]Hoja1!$A$1:$AQ$1000,35,FALSE),"")</f>
        <v/>
      </c>
      <c r="AN2" t="str">
        <f>IFERROR(VLOOKUP($A2,[3]Hoja1!$A$1:$AQ$1000,36,FALSE),"")</f>
        <v/>
      </c>
      <c r="AO2" t="str">
        <f>IFERROR(VLOOKUP($A2,[3]Hoja1!$A$1:$AQ$1000,37,FALSE),"")</f>
        <v/>
      </c>
      <c r="AP2" t="str">
        <f>IFERROR(VLOOKUP($A2,[3]Hoja1!$A$1:$AQ$1000,38,FALSE),"")</f>
        <v/>
      </c>
      <c r="AQ2" t="str">
        <f>IFERROR(VLOOKUP($A2,[3]Hoja1!$A$1:$AQ$1000,39,FALSE),"")</f>
        <v/>
      </c>
      <c r="AR2" t="str">
        <f>IFERROR(VLOOKUP($A2,[3]Hoja1!$A$1:$AQ$1000,40,FALSE),"")</f>
        <v/>
      </c>
      <c r="AS2" t="str">
        <f>IFERROR(VLOOKUP($A2,[3]Hoja1!$A$1:$AQ$1000,41,FALSE),"")</f>
        <v/>
      </c>
      <c r="AT2" t="str">
        <f>IFERROR(VLOOKUP($A2,[3]Hoja1!$A$1:$AQ$1000,42,FALSE),"")</f>
        <v/>
      </c>
      <c r="AU2" t="str">
        <f>IFERROR(VLOOKUP($A2,[3]Hoja1!$A$1:$AQ$1000,43,FALSE),"")</f>
        <v/>
      </c>
    </row>
    <row r="3" spans="1:47" ht="15" customHeight="1" x14ac:dyDescent="0.25">
      <c r="A3">
        <v>9</v>
      </c>
      <c r="B3">
        <v>1</v>
      </c>
      <c r="D3">
        <v>8703703</v>
      </c>
      <c r="E3" t="s">
        <v>7</v>
      </c>
      <c r="H3" t="s">
        <v>9</v>
      </c>
      <c r="J3" t="s">
        <v>1</v>
      </c>
      <c r="K3" t="s">
        <v>2</v>
      </c>
      <c r="L3" t="s">
        <v>3</v>
      </c>
      <c r="O3" t="s">
        <v>8</v>
      </c>
      <c r="P3" s="4">
        <f>IFERROR(VLOOKUP(D3,[1]articulo!$A$1:$D$9000,4,FALSE),"")</f>
        <v>2280</v>
      </c>
      <c r="Q3" t="s">
        <v>10</v>
      </c>
      <c r="R3">
        <f>IFERROR(VLOOKUP(D3,[2]stock!$A$1:$B$9000,2,FALSE),"0")</f>
        <v>6</v>
      </c>
      <c r="S3">
        <v>5</v>
      </c>
      <c r="T3">
        <v>5</v>
      </c>
      <c r="U3">
        <v>5</v>
      </c>
      <c r="V3">
        <v>0.03</v>
      </c>
      <c r="W3" t="str">
        <f>IFERROR(VLOOKUP($A3,[3]Hoja1!$A$1:$AQ$1000,19,FALSE),"")</f>
        <v/>
      </c>
      <c r="X3" t="str">
        <f>IFERROR(VLOOKUP($A3,[3]Hoja1!$A$1:$AQ$1000,20,FALSE),"")</f>
        <v/>
      </c>
      <c r="Y3" t="str">
        <f>IFERROR(VLOOKUP($A3,[3]Hoja1!$A$1:$AQ$1000,21,FALSE),"")</f>
        <v/>
      </c>
      <c r="Z3" t="str">
        <f>IFERROR(VLOOKUP($A3,[3]Hoja1!$A$1:$AQ$1000,22,FALSE),"")</f>
        <v>Cuero</v>
      </c>
      <c r="AA3" t="str">
        <f>IFERROR(VLOOKUP($A3,[3]Hoja1!$A$1:$AQ$1000,23,FALSE),"")</f>
        <v/>
      </c>
      <c r="AB3" t="str">
        <f>IFERROR(VLOOKUP($A3,[3]Hoja1!$A$1:$AQ$1000,24,FALSE),"")</f>
        <v/>
      </c>
      <c r="AC3" t="str">
        <f>IFERROR(VLOOKUP($A3,[3]Hoja1!$A$1:$AQ$1000,25,FALSE),"")</f>
        <v/>
      </c>
      <c r="AD3" t="str">
        <f>IFERROR(VLOOKUP($A3,[3]Hoja1!$A$1:$AQ$1000,26,FALSE),"")</f>
        <v/>
      </c>
      <c r="AE3" t="str">
        <f>IFERROR(VLOOKUP($A3,[3]Hoja1!$A$1:$AQ$1000,27,FALSE),"")</f>
        <v/>
      </c>
      <c r="AF3" t="str">
        <f>IFERROR(VLOOKUP($A3,[3]Hoja1!$A$1:$AQ$1000,28,FALSE),"")</f>
        <v/>
      </c>
      <c r="AG3" t="str">
        <f>IFERROR(VLOOKUP($A3,[3]Hoja1!$A$1:$AQ$1000,29,FALSE),"")</f>
        <v/>
      </c>
      <c r="AH3" t="str">
        <f>IFERROR(VLOOKUP($A3,[3]Hoja1!$A$1:$AQ$1000,30,FALSE),"")</f>
        <v/>
      </c>
      <c r="AI3" t="str">
        <f>IFERROR(VLOOKUP($A3,[3]Hoja1!$A$1:$AQ$1000,31,FALSE),"")</f>
        <v/>
      </c>
      <c r="AJ3" t="str">
        <f>IFERROR(VLOOKUP($A3,[3]Hoja1!$A$1:$AQ$1000,32,FALSE),"")</f>
        <v/>
      </c>
      <c r="AK3" t="str">
        <f>IFERROR(VLOOKUP($A3,[3]Hoja1!$A$1:$AQ$1000,33,FALSE),"")</f>
        <v/>
      </c>
      <c r="AL3" t="str">
        <f>IFERROR(VLOOKUP($A3,[3]Hoja1!$A$1:$AQ$1000,34,FALSE),"")</f>
        <v/>
      </c>
      <c r="AM3" t="str">
        <f>IFERROR(VLOOKUP($A3,[3]Hoja1!$A$1:$AQ$1000,35,FALSE),"")</f>
        <v/>
      </c>
      <c r="AN3" t="str">
        <f>IFERROR(VLOOKUP($A3,[3]Hoja1!$A$1:$AQ$1000,36,FALSE),"")</f>
        <v/>
      </c>
      <c r="AO3" t="str">
        <f>IFERROR(VLOOKUP($A3,[3]Hoja1!$A$1:$AQ$1000,37,FALSE),"")</f>
        <v/>
      </c>
      <c r="AP3" t="str">
        <f>IFERROR(VLOOKUP($A3,[3]Hoja1!$A$1:$AQ$1000,38,FALSE),"")</f>
        <v/>
      </c>
      <c r="AQ3" t="str">
        <f>IFERROR(VLOOKUP($A3,[3]Hoja1!$A$1:$AQ$1000,39,FALSE),"")</f>
        <v/>
      </c>
      <c r="AR3" t="str">
        <f>IFERROR(VLOOKUP($A3,[3]Hoja1!$A$1:$AQ$1000,40,FALSE),"")</f>
        <v/>
      </c>
      <c r="AS3" t="str">
        <f>IFERROR(VLOOKUP($A3,[3]Hoja1!$A$1:$AQ$1000,41,FALSE),"")</f>
        <v/>
      </c>
      <c r="AT3" t="str">
        <f>IFERROR(VLOOKUP($A3,[3]Hoja1!$A$1:$AQ$1000,42,FALSE),"")</f>
        <v/>
      </c>
      <c r="AU3" t="str">
        <f>IFERROR(VLOOKUP($A3,[3]Hoja1!$A$1:$AQ$1000,43,FALSE),"")</f>
        <v/>
      </c>
    </row>
    <row r="4" spans="1:47" ht="15" customHeight="1" x14ac:dyDescent="0.25">
      <c r="A4">
        <v>11</v>
      </c>
      <c r="B4">
        <v>1</v>
      </c>
      <c r="D4">
        <v>8703601</v>
      </c>
      <c r="E4" t="s">
        <v>11</v>
      </c>
      <c r="H4" t="s">
        <v>13</v>
      </c>
      <c r="J4" t="s">
        <v>1</v>
      </c>
      <c r="K4" t="s">
        <v>2</v>
      </c>
      <c r="L4" t="s">
        <v>3</v>
      </c>
      <c r="O4" t="s">
        <v>12</v>
      </c>
      <c r="P4" s="4">
        <f>IFERROR(VLOOKUP(D4,[1]articulo!$A$1:$D$9000,4,FALSE),"")</f>
        <v>1470</v>
      </c>
      <c r="Q4" t="s">
        <v>14</v>
      </c>
      <c r="R4">
        <f>IFERROR(VLOOKUP(D4,[2]stock!$A$1:$B$9000,2,FALSE),"0")</f>
        <v>14</v>
      </c>
      <c r="S4">
        <v>5</v>
      </c>
      <c r="T4">
        <v>5</v>
      </c>
      <c r="U4">
        <v>5</v>
      </c>
      <c r="V4">
        <v>0.03</v>
      </c>
      <c r="W4" t="str">
        <f>IFERROR(VLOOKUP($A4,[3]Hoja1!$A$1:$AQ$1000,19,FALSE),"")</f>
        <v/>
      </c>
      <c r="X4" t="str">
        <f>IFERROR(VLOOKUP($A4,[3]Hoja1!$A$1:$AQ$1000,20,FALSE),"")</f>
        <v/>
      </c>
      <c r="Y4" t="str">
        <f>IFERROR(VLOOKUP($A4,[3]Hoja1!$A$1:$AQ$1000,21,FALSE),"")</f>
        <v/>
      </c>
      <c r="Z4" t="str">
        <f>IFERROR(VLOOKUP($A4,[3]Hoja1!$A$1:$AQ$1000,22,FALSE),"")</f>
        <v>Poliamida</v>
      </c>
      <c r="AA4" t="str">
        <f>IFERROR(VLOOKUP($A4,[3]Hoja1!$A$1:$AQ$1000,23,FALSE),"")</f>
        <v/>
      </c>
      <c r="AB4" t="str">
        <f>IFERROR(VLOOKUP($A4,[3]Hoja1!$A$1:$AQ$1000,24,FALSE),"")</f>
        <v/>
      </c>
      <c r="AC4" t="str">
        <f>IFERROR(VLOOKUP($A4,[3]Hoja1!$A$1:$AQ$1000,25,FALSE),"")</f>
        <v/>
      </c>
      <c r="AD4" t="str">
        <f>IFERROR(VLOOKUP($A4,[3]Hoja1!$A$1:$AQ$1000,26,FALSE),"")</f>
        <v/>
      </c>
      <c r="AE4" t="str">
        <f>IFERROR(VLOOKUP($A4,[3]Hoja1!$A$1:$AQ$1000,27,FALSE),"")</f>
        <v/>
      </c>
      <c r="AF4" t="str">
        <f>IFERROR(VLOOKUP($A4,[3]Hoja1!$A$1:$AQ$1000,28,FALSE),"")</f>
        <v/>
      </c>
      <c r="AG4" t="str">
        <f>IFERROR(VLOOKUP($A4,[3]Hoja1!$A$1:$AQ$1000,29,FALSE),"")</f>
        <v/>
      </c>
      <c r="AH4" t="str">
        <f>IFERROR(VLOOKUP($A4,[3]Hoja1!$A$1:$AQ$1000,30,FALSE),"")</f>
        <v/>
      </c>
      <c r="AI4" t="str">
        <f>IFERROR(VLOOKUP($A4,[3]Hoja1!$A$1:$AQ$1000,31,FALSE),"")</f>
        <v/>
      </c>
      <c r="AJ4" t="str">
        <f>IFERROR(VLOOKUP($A4,[3]Hoja1!$A$1:$AQ$1000,32,FALSE),"")</f>
        <v/>
      </c>
      <c r="AK4" t="str">
        <f>IFERROR(VLOOKUP($A4,[3]Hoja1!$A$1:$AQ$1000,33,FALSE),"")</f>
        <v/>
      </c>
      <c r="AL4" t="str">
        <f>IFERROR(VLOOKUP($A4,[3]Hoja1!$A$1:$AQ$1000,34,FALSE),"")</f>
        <v/>
      </c>
      <c r="AM4" t="str">
        <f>IFERROR(VLOOKUP($A4,[3]Hoja1!$A$1:$AQ$1000,35,FALSE),"")</f>
        <v/>
      </c>
      <c r="AN4" t="str">
        <f>IFERROR(VLOOKUP($A4,[3]Hoja1!$A$1:$AQ$1000,36,FALSE),"")</f>
        <v/>
      </c>
      <c r="AO4" t="str">
        <f>IFERROR(VLOOKUP($A4,[3]Hoja1!$A$1:$AQ$1000,37,FALSE),"")</f>
        <v/>
      </c>
      <c r="AP4" t="str">
        <f>IFERROR(VLOOKUP($A4,[3]Hoja1!$A$1:$AQ$1000,38,FALSE),"")</f>
        <v/>
      </c>
      <c r="AQ4" t="str">
        <f>IFERROR(VLOOKUP($A4,[3]Hoja1!$A$1:$AQ$1000,39,FALSE),"")</f>
        <v/>
      </c>
      <c r="AR4" t="str">
        <f>IFERROR(VLOOKUP($A4,[3]Hoja1!$A$1:$AQ$1000,40,FALSE),"")</f>
        <v/>
      </c>
      <c r="AS4" t="str">
        <f>IFERROR(VLOOKUP($A4,[3]Hoja1!$A$1:$AQ$1000,41,FALSE),"")</f>
        <v/>
      </c>
      <c r="AT4" t="str">
        <f>IFERROR(VLOOKUP($A4,[3]Hoja1!$A$1:$AQ$1000,42,FALSE),"")</f>
        <v/>
      </c>
      <c r="AU4" t="str">
        <f>IFERROR(VLOOKUP($A4,[3]Hoja1!$A$1:$AQ$1000,43,FALSE),"")</f>
        <v/>
      </c>
    </row>
    <row r="5" spans="1:47" ht="15" customHeight="1" x14ac:dyDescent="0.25">
      <c r="A5">
        <v>13</v>
      </c>
      <c r="B5">
        <v>1</v>
      </c>
      <c r="D5">
        <v>5101013</v>
      </c>
      <c r="E5" t="s">
        <v>15</v>
      </c>
      <c r="H5" t="s">
        <v>19</v>
      </c>
      <c r="I5" s="1" t="s">
        <v>20</v>
      </c>
      <c r="J5" t="s">
        <v>16</v>
      </c>
      <c r="K5" t="s">
        <v>17</v>
      </c>
      <c r="O5" t="s">
        <v>18</v>
      </c>
      <c r="P5" s="4">
        <f>IFERROR(VLOOKUP(D5,[1]articulo!$A$1:$D$9000,4,FALSE),"")</f>
        <v>2004.91</v>
      </c>
      <c r="Q5" t="s">
        <v>21</v>
      </c>
      <c r="R5">
        <f>IFERROR(VLOOKUP(D5,[2]stock!$A$1:$B$9000,2,FALSE),"0")</f>
        <v>1</v>
      </c>
      <c r="S5">
        <v>5</v>
      </c>
      <c r="T5">
        <v>5</v>
      </c>
      <c r="U5">
        <v>5</v>
      </c>
      <c r="V5">
        <v>0.03</v>
      </c>
      <c r="W5" t="str">
        <f>IFERROR(VLOOKUP($A5,[3]Hoja1!$A$1:$AQ$1000,19,FALSE),"")</f>
        <v/>
      </c>
      <c r="X5" t="str">
        <f>IFERROR(VLOOKUP($A5,[3]Hoja1!$A$1:$AQ$1000,20,FALSE),"")</f>
        <v/>
      </c>
      <c r="Y5" t="str">
        <f>IFERROR(VLOOKUP($A5,[3]Hoja1!$A$1:$AQ$1000,21,FALSE),"")</f>
        <v/>
      </c>
      <c r="Z5" t="str">
        <f>IFERROR(VLOOKUP($A5,[3]Hoja1!$A$1:$AQ$1000,22,FALSE),"")</f>
        <v/>
      </c>
      <c r="AA5" t="str">
        <f>IFERROR(VLOOKUP($A5,[3]Hoja1!$A$1:$AQ$1000,23,FALSE),"")</f>
        <v/>
      </c>
      <c r="AB5" t="str">
        <f>IFERROR(VLOOKUP($A5,[3]Hoja1!$A$1:$AQ$1000,24,FALSE),"")</f>
        <v/>
      </c>
      <c r="AC5" t="str">
        <f>IFERROR(VLOOKUP($A5,[3]Hoja1!$A$1:$AQ$1000,25,FALSE),"")</f>
        <v/>
      </c>
      <c r="AD5" t="str">
        <f>IFERROR(VLOOKUP($A5,[3]Hoja1!$A$1:$AQ$1000,26,FALSE),"")</f>
        <v/>
      </c>
      <c r="AE5" t="str">
        <f>IFERROR(VLOOKUP($A5,[3]Hoja1!$A$1:$AQ$1000,27,FALSE),"")</f>
        <v/>
      </c>
      <c r="AF5" t="str">
        <f>IFERROR(VLOOKUP($A5,[3]Hoja1!$A$1:$AQ$1000,28,FALSE),"")</f>
        <v/>
      </c>
      <c r="AG5" t="str">
        <f>IFERROR(VLOOKUP($A5,[3]Hoja1!$A$1:$AQ$1000,29,FALSE),"")</f>
        <v/>
      </c>
      <c r="AH5" t="str">
        <f>IFERROR(VLOOKUP($A5,[3]Hoja1!$A$1:$AQ$1000,30,FALSE),"")</f>
        <v/>
      </c>
      <c r="AI5" t="str">
        <f>IFERROR(VLOOKUP($A5,[3]Hoja1!$A$1:$AQ$1000,31,FALSE),"")</f>
        <v/>
      </c>
      <c r="AJ5" t="str">
        <f>IFERROR(VLOOKUP($A5,[3]Hoja1!$A$1:$AQ$1000,32,FALSE),"")</f>
        <v/>
      </c>
      <c r="AK5" t="str">
        <f>IFERROR(VLOOKUP($A5,[3]Hoja1!$A$1:$AQ$1000,33,FALSE),"")</f>
        <v/>
      </c>
      <c r="AL5" t="str">
        <f>IFERROR(VLOOKUP($A5,[3]Hoja1!$A$1:$AQ$1000,34,FALSE),"")</f>
        <v/>
      </c>
      <c r="AM5" t="str">
        <f>IFERROR(VLOOKUP($A5,[3]Hoja1!$A$1:$AQ$1000,35,FALSE),"")</f>
        <v/>
      </c>
      <c r="AN5" t="str">
        <f>IFERROR(VLOOKUP($A5,[3]Hoja1!$A$1:$AQ$1000,36,FALSE),"")</f>
        <v/>
      </c>
      <c r="AO5" t="str">
        <f>IFERROR(VLOOKUP($A5,[3]Hoja1!$A$1:$AQ$1000,37,FALSE),"")</f>
        <v/>
      </c>
      <c r="AP5" t="str">
        <f>IFERROR(VLOOKUP($A5,[3]Hoja1!$A$1:$AQ$1000,38,FALSE),"")</f>
        <v/>
      </c>
      <c r="AQ5" t="str">
        <f>IFERROR(VLOOKUP($A5,[3]Hoja1!$A$1:$AQ$1000,39,FALSE),"")</f>
        <v/>
      </c>
      <c r="AR5" t="str">
        <f>IFERROR(VLOOKUP($A5,[3]Hoja1!$A$1:$AQ$1000,40,FALSE),"")</f>
        <v/>
      </c>
      <c r="AS5" t="str">
        <f>IFERROR(VLOOKUP($A5,[3]Hoja1!$A$1:$AQ$1000,41,FALSE),"")</f>
        <v/>
      </c>
      <c r="AT5" t="str">
        <f>IFERROR(VLOOKUP($A5,[3]Hoja1!$A$1:$AQ$1000,42,FALSE),"")</f>
        <v/>
      </c>
      <c r="AU5" t="str">
        <f>IFERROR(VLOOKUP($A5,[3]Hoja1!$A$1:$AQ$1000,43,FALSE),"")</f>
        <v/>
      </c>
    </row>
    <row r="6" spans="1:47" ht="15" customHeight="1" x14ac:dyDescent="0.25">
      <c r="A6">
        <v>50</v>
      </c>
      <c r="B6">
        <v>1</v>
      </c>
      <c r="D6">
        <v>8707024</v>
      </c>
      <c r="E6" t="s">
        <v>22</v>
      </c>
      <c r="H6" t="s">
        <v>25</v>
      </c>
      <c r="I6" t="s">
        <v>26</v>
      </c>
      <c r="J6" t="s">
        <v>1</v>
      </c>
      <c r="K6" t="s">
        <v>23</v>
      </c>
      <c r="O6" t="s">
        <v>24</v>
      </c>
      <c r="P6" s="4">
        <f>IFERROR(VLOOKUP(D6,[1]articulo!$A$1:$D$9000,4,FALSE),"")</f>
        <v>2850</v>
      </c>
      <c r="Q6" t="s">
        <v>27</v>
      </c>
      <c r="R6">
        <f>IFERROR(VLOOKUP(D6,[2]stock!$A$1:$B$9000,2,FALSE),"0")</f>
        <v>0</v>
      </c>
      <c r="S6">
        <v>5</v>
      </c>
      <c r="T6">
        <v>5</v>
      </c>
      <c r="U6">
        <v>5</v>
      </c>
      <c r="V6">
        <v>0.03</v>
      </c>
      <c r="W6" t="str">
        <f>IFERROR(VLOOKUP($A6,[3]Hoja1!$A$1:$AQ$1000,19,FALSE),"")</f>
        <v/>
      </c>
      <c r="X6" t="str">
        <f>IFERROR(VLOOKUP($A6,[3]Hoja1!$A$1:$AQ$1000,20,FALSE),"")</f>
        <v/>
      </c>
      <c r="Y6" t="str">
        <f>IFERROR(VLOOKUP($A6,[3]Hoja1!$A$1:$AQ$1000,21,FALSE),"")</f>
        <v/>
      </c>
      <c r="Z6" t="str">
        <f>IFERROR(VLOOKUP($A6,[3]Hoja1!$A$1:$AQ$1000,22,FALSE),"")</f>
        <v>Cuero</v>
      </c>
      <c r="AA6" t="str">
        <f>IFERROR(VLOOKUP($A6,[3]Hoja1!$A$1:$AQ$1000,23,FALSE),"")</f>
        <v/>
      </c>
      <c r="AB6" t="str">
        <f>IFERROR(VLOOKUP($A6,[3]Hoja1!$A$1:$AQ$1000,24,FALSE),"")</f>
        <v/>
      </c>
      <c r="AC6" t="str">
        <f>IFERROR(VLOOKUP($A6,[3]Hoja1!$A$1:$AQ$1000,25,FALSE),"")</f>
        <v/>
      </c>
      <c r="AD6" t="str">
        <f>IFERROR(VLOOKUP($A6,[3]Hoja1!$A$1:$AQ$1000,26,FALSE),"")</f>
        <v/>
      </c>
      <c r="AE6" t="str">
        <f>IFERROR(VLOOKUP($A6,[3]Hoja1!$A$1:$AQ$1000,27,FALSE),"")</f>
        <v/>
      </c>
      <c r="AF6" t="str">
        <f>IFERROR(VLOOKUP($A6,[3]Hoja1!$A$1:$AQ$1000,28,FALSE),"")</f>
        <v/>
      </c>
      <c r="AG6" t="str">
        <f>IFERROR(VLOOKUP($A6,[3]Hoja1!$A$1:$AQ$1000,29,FALSE),"")</f>
        <v/>
      </c>
      <c r="AH6" t="str">
        <f>IFERROR(VLOOKUP($A6,[3]Hoja1!$A$1:$AQ$1000,30,FALSE),"")</f>
        <v/>
      </c>
      <c r="AI6" t="str">
        <f>IFERROR(VLOOKUP($A6,[3]Hoja1!$A$1:$AQ$1000,31,FALSE),"")</f>
        <v/>
      </c>
      <c r="AJ6" t="str">
        <f>IFERROR(VLOOKUP($A6,[3]Hoja1!$A$1:$AQ$1000,32,FALSE),"")</f>
        <v/>
      </c>
      <c r="AK6" t="str">
        <f>IFERROR(VLOOKUP($A6,[3]Hoja1!$A$1:$AQ$1000,33,FALSE),"")</f>
        <v/>
      </c>
      <c r="AL6" t="str">
        <f>IFERROR(VLOOKUP($A6,[3]Hoja1!$A$1:$AQ$1000,34,FALSE),"")</f>
        <v/>
      </c>
      <c r="AM6" t="str">
        <f>IFERROR(VLOOKUP($A6,[3]Hoja1!$A$1:$AQ$1000,35,FALSE),"")</f>
        <v/>
      </c>
      <c r="AN6" t="str">
        <f>IFERROR(VLOOKUP($A6,[3]Hoja1!$A$1:$AQ$1000,36,FALSE),"")</f>
        <v/>
      </c>
      <c r="AO6" t="str">
        <f>IFERROR(VLOOKUP($A6,[3]Hoja1!$A$1:$AQ$1000,37,FALSE),"")</f>
        <v/>
      </c>
      <c r="AP6" t="str">
        <f>IFERROR(VLOOKUP($A6,[3]Hoja1!$A$1:$AQ$1000,38,FALSE),"")</f>
        <v/>
      </c>
      <c r="AQ6" t="str">
        <f>IFERROR(VLOOKUP($A6,[3]Hoja1!$A$1:$AQ$1000,39,FALSE),"")</f>
        <v/>
      </c>
      <c r="AR6" t="str">
        <f>IFERROR(VLOOKUP($A6,[3]Hoja1!$A$1:$AQ$1000,40,FALSE),"")</f>
        <v/>
      </c>
      <c r="AS6" t="str">
        <f>IFERROR(VLOOKUP($A6,[3]Hoja1!$A$1:$AQ$1000,41,FALSE),"")</f>
        <v/>
      </c>
      <c r="AT6" t="str">
        <f>IFERROR(VLOOKUP($A6,[3]Hoja1!$A$1:$AQ$1000,42,FALSE),"")</f>
        <v/>
      </c>
      <c r="AU6" t="str">
        <f>IFERROR(VLOOKUP($A6,[3]Hoja1!$A$1:$AQ$1000,43,FALSE),"")</f>
        <v/>
      </c>
    </row>
    <row r="7" spans="1:47" ht="15" customHeight="1" x14ac:dyDescent="0.25">
      <c r="A7">
        <v>51</v>
      </c>
      <c r="B7">
        <v>1</v>
      </c>
      <c r="D7">
        <v>8705019</v>
      </c>
      <c r="E7" t="s">
        <v>28</v>
      </c>
      <c r="H7" s="1" t="s">
        <v>32</v>
      </c>
      <c r="J7" t="s">
        <v>1</v>
      </c>
      <c r="K7" t="s">
        <v>29</v>
      </c>
      <c r="L7" t="s">
        <v>30</v>
      </c>
      <c r="O7" t="s">
        <v>31</v>
      </c>
      <c r="P7" s="4">
        <f>IFERROR(VLOOKUP(D7,[1]articulo!$A$1:$D$9000,4,FALSE),"")</f>
        <v>2850</v>
      </c>
      <c r="Q7" t="s">
        <v>33</v>
      </c>
      <c r="R7">
        <f>IFERROR(VLOOKUP(D7,[2]stock!$A$1:$B$9000,2,FALSE),"0")</f>
        <v>1</v>
      </c>
      <c r="S7">
        <v>5</v>
      </c>
      <c r="T7">
        <v>5</v>
      </c>
      <c r="U7">
        <v>5</v>
      </c>
      <c r="V7">
        <v>0.03</v>
      </c>
      <c r="W7" t="str">
        <f>IFERROR(VLOOKUP($A7,[3]Hoja1!$A$1:$AQ$1000,19,FALSE),"")</f>
        <v/>
      </c>
      <c r="X7" t="str">
        <f>IFERROR(VLOOKUP($A7,[3]Hoja1!$A$1:$AQ$1000,20,FALSE),"")</f>
        <v/>
      </c>
      <c r="Y7" t="str">
        <f>IFERROR(VLOOKUP($A7,[3]Hoja1!$A$1:$AQ$1000,21,FALSE),"")</f>
        <v/>
      </c>
      <c r="Z7" t="str">
        <f>IFERROR(VLOOKUP($A7,[3]Hoja1!$A$1:$AQ$1000,22,FALSE),"")</f>
        <v>Cuero</v>
      </c>
      <c r="AA7" t="str">
        <f>IFERROR(VLOOKUP($A7,[3]Hoja1!$A$1:$AQ$1000,23,FALSE),"")</f>
        <v>Simple</v>
      </c>
      <c r="AB7" t="str">
        <f>IFERROR(VLOOKUP($A7,[3]Hoja1!$A$1:$AQ$1000,24,FALSE),"")</f>
        <v/>
      </c>
      <c r="AC7" t="str">
        <f>IFERROR(VLOOKUP($A7,[3]Hoja1!$A$1:$AQ$1000,25,FALSE),"")</f>
        <v/>
      </c>
      <c r="AD7" t="str">
        <f>IFERROR(VLOOKUP($A7,[3]Hoja1!$A$1:$AQ$1000,26,FALSE),"")</f>
        <v/>
      </c>
      <c r="AE7" t="str">
        <f>IFERROR(VLOOKUP($A7,[3]Hoja1!$A$1:$AQ$1000,27,FALSE),"")</f>
        <v/>
      </c>
      <c r="AF7" t="str">
        <f>IFERROR(VLOOKUP($A7,[3]Hoja1!$A$1:$AQ$1000,28,FALSE),"")</f>
        <v/>
      </c>
      <c r="AG7" t="str">
        <f>IFERROR(VLOOKUP($A7,[3]Hoja1!$A$1:$AQ$1000,29,FALSE),"")</f>
        <v/>
      </c>
      <c r="AH7" t="str">
        <f>IFERROR(VLOOKUP($A7,[3]Hoja1!$A$1:$AQ$1000,30,FALSE),"")</f>
        <v/>
      </c>
      <c r="AI7" t="str">
        <f>IFERROR(VLOOKUP($A7,[3]Hoja1!$A$1:$AQ$1000,31,FALSE),"")</f>
        <v/>
      </c>
      <c r="AJ7" t="str">
        <f>IFERROR(VLOOKUP($A7,[3]Hoja1!$A$1:$AQ$1000,32,FALSE),"")</f>
        <v/>
      </c>
      <c r="AK7" t="str">
        <f>IFERROR(VLOOKUP($A7,[3]Hoja1!$A$1:$AQ$1000,33,FALSE),"")</f>
        <v>60 x 145 x 35 mm</v>
      </c>
      <c r="AL7" t="str">
        <f>IFERROR(VLOOKUP($A7,[3]Hoja1!$A$1:$AQ$1000,34,FALSE),"")</f>
        <v>20 x 37 x 150 mm</v>
      </c>
      <c r="AM7" t="str">
        <f>IFERROR(VLOOKUP($A7,[3]Hoja1!$A$1:$AQ$1000,35,FALSE),"")</f>
        <v/>
      </c>
      <c r="AN7" t="str">
        <f>IFERROR(VLOOKUP($A7,[3]Hoja1!$A$1:$AQ$1000,36,FALSE),"")</f>
        <v/>
      </c>
      <c r="AO7" t="str">
        <f>IFERROR(VLOOKUP($A7,[3]Hoja1!$A$1:$AQ$1000,37,FALSE),"")</f>
        <v/>
      </c>
      <c r="AP7" t="str">
        <f>IFERROR(VLOOKUP($A7,[3]Hoja1!$A$1:$AQ$1000,38,FALSE),"")</f>
        <v/>
      </c>
      <c r="AQ7" t="str">
        <f>IFERROR(VLOOKUP($A7,[3]Hoja1!$A$1:$AQ$1000,39,FALSE),"")</f>
        <v/>
      </c>
      <c r="AR7" t="str">
        <f>IFERROR(VLOOKUP($A7,[3]Hoja1!$A$1:$AQ$1000,40,FALSE),"")</f>
        <v/>
      </c>
      <c r="AS7" t="str">
        <f>IFERROR(VLOOKUP($A7,[3]Hoja1!$A$1:$AQ$1000,41,FALSE),"")</f>
        <v/>
      </c>
      <c r="AT7" t="str">
        <f>IFERROR(VLOOKUP($A7,[3]Hoja1!$A$1:$AQ$1000,42,FALSE),"")</f>
        <v>Un cargador</v>
      </c>
      <c r="AU7" t="str">
        <f>IFERROR(VLOOKUP($A7,[3]Hoja1!$A$1:$AQ$1000,43,FALSE),"")</f>
        <v>Cargador 9 mm</v>
      </c>
    </row>
    <row r="8" spans="1:47" ht="15" customHeight="1" x14ac:dyDescent="0.25">
      <c r="A8">
        <v>52</v>
      </c>
      <c r="B8">
        <v>1</v>
      </c>
      <c r="D8">
        <v>8705018</v>
      </c>
      <c r="E8" t="s">
        <v>34</v>
      </c>
      <c r="H8" t="s">
        <v>36</v>
      </c>
      <c r="I8" t="s">
        <v>37</v>
      </c>
      <c r="J8" t="s">
        <v>1</v>
      </c>
      <c r="K8" t="s">
        <v>29</v>
      </c>
      <c r="L8" t="s">
        <v>30</v>
      </c>
      <c r="O8" t="s">
        <v>35</v>
      </c>
      <c r="P8" s="4">
        <f>IFERROR(VLOOKUP(D8,[1]articulo!$A$1:$D$9000,4,FALSE),"")</f>
        <v>3360</v>
      </c>
      <c r="Q8" t="s">
        <v>38</v>
      </c>
      <c r="R8">
        <f>IFERROR(VLOOKUP(D8,[2]stock!$A$1:$B$9000,2,FALSE),"0")</f>
        <v>8</v>
      </c>
      <c r="S8">
        <v>5</v>
      </c>
      <c r="T8">
        <v>5</v>
      </c>
      <c r="U8">
        <v>5</v>
      </c>
      <c r="V8">
        <v>0.03</v>
      </c>
      <c r="W8" t="str">
        <f>IFERROR(VLOOKUP($A8,[3]Hoja1!$A$1:$AQ$1000,19,FALSE),"")</f>
        <v/>
      </c>
      <c r="X8" t="str">
        <f>IFERROR(VLOOKUP($A8,[3]Hoja1!$A$1:$AQ$1000,20,FALSE),"")</f>
        <v/>
      </c>
      <c r="Y8" t="str">
        <f>IFERROR(VLOOKUP($A8,[3]Hoja1!$A$1:$AQ$1000,21,FALSE),"")</f>
        <v/>
      </c>
      <c r="Z8" t="str">
        <f>IFERROR(VLOOKUP($A8,[3]Hoja1!$A$1:$AQ$1000,22,FALSE),"")</f>
        <v>Cuero</v>
      </c>
      <c r="AA8" t="str">
        <f>IFERROR(VLOOKUP($A8,[3]Hoja1!$A$1:$AQ$1000,23,FALSE),"")</f>
        <v>Doble</v>
      </c>
      <c r="AB8" t="str">
        <f>IFERROR(VLOOKUP($A8,[3]Hoja1!$A$1:$AQ$1000,24,FALSE),"")</f>
        <v/>
      </c>
      <c r="AC8" t="str">
        <f>IFERROR(VLOOKUP($A8,[3]Hoja1!$A$1:$AQ$1000,25,FALSE),"")</f>
        <v/>
      </c>
      <c r="AD8" t="str">
        <f>IFERROR(VLOOKUP($A8,[3]Hoja1!$A$1:$AQ$1000,26,FALSE),"")</f>
        <v/>
      </c>
      <c r="AE8" t="str">
        <f>IFERROR(VLOOKUP($A8,[3]Hoja1!$A$1:$AQ$1000,27,FALSE),"")</f>
        <v/>
      </c>
      <c r="AF8" t="str">
        <f>IFERROR(VLOOKUP($A8,[3]Hoja1!$A$1:$AQ$1000,28,FALSE),"")</f>
        <v/>
      </c>
      <c r="AG8" t="str">
        <f>IFERROR(VLOOKUP($A8,[3]Hoja1!$A$1:$AQ$1000,29,FALSE),"")</f>
        <v/>
      </c>
      <c r="AH8" t="str">
        <f>IFERROR(VLOOKUP($A8,[3]Hoja1!$A$1:$AQ$1000,30,FALSE),"")</f>
        <v/>
      </c>
      <c r="AI8" t="str">
        <f>IFERROR(VLOOKUP($A8,[3]Hoja1!$A$1:$AQ$1000,31,FALSE),"")</f>
        <v/>
      </c>
      <c r="AJ8" t="str">
        <f>IFERROR(VLOOKUP($A8,[3]Hoja1!$A$1:$AQ$1000,32,FALSE),"")</f>
        <v/>
      </c>
      <c r="AK8" t="str">
        <f>IFERROR(VLOOKUP($A8,[3]Hoja1!$A$1:$AQ$1000,33,FALSE),"")</f>
        <v/>
      </c>
      <c r="AL8" t="str">
        <f>IFERROR(VLOOKUP($A8,[3]Hoja1!$A$1:$AQ$1000,34,FALSE),"")</f>
        <v>13 x 3.2 x 2.2 cm</v>
      </c>
      <c r="AM8" t="str">
        <f>IFERROR(VLOOKUP($A8,[3]Hoja1!$A$1:$AQ$1000,35,FALSE),"")</f>
        <v/>
      </c>
      <c r="AN8" t="str">
        <f>IFERROR(VLOOKUP($A8,[3]Hoja1!$A$1:$AQ$1000,36,FALSE),"")</f>
        <v/>
      </c>
      <c r="AO8" t="str">
        <f>IFERROR(VLOOKUP($A8,[3]Hoja1!$A$1:$AQ$1000,37,FALSE),"")</f>
        <v/>
      </c>
      <c r="AP8" t="str">
        <f>IFERROR(VLOOKUP($A8,[3]Hoja1!$A$1:$AQ$1000,38,FALSE),"")</f>
        <v/>
      </c>
      <c r="AQ8" t="str">
        <f>IFERROR(VLOOKUP($A8,[3]Hoja1!$A$1:$AQ$1000,39,FALSE),"")</f>
        <v/>
      </c>
      <c r="AR8" t="str">
        <f>IFERROR(VLOOKUP($A8,[3]Hoja1!$A$1:$AQ$1000,40,FALSE),"")</f>
        <v/>
      </c>
      <c r="AS8" t="str">
        <f>IFERROR(VLOOKUP($A8,[3]Hoja1!$A$1:$AQ$1000,41,FALSE),"")</f>
        <v/>
      </c>
      <c r="AT8" t="str">
        <f>IFERROR(VLOOKUP($A8,[3]Hoja1!$A$1:$AQ$1000,42,FALSE),"")</f>
        <v/>
      </c>
      <c r="AU8" t="str">
        <f>IFERROR(VLOOKUP($A8,[3]Hoja1!$A$1:$AQ$1000,43,FALSE),"")</f>
        <v/>
      </c>
    </row>
    <row r="9" spans="1:47" ht="15" customHeight="1" x14ac:dyDescent="0.25">
      <c r="A9">
        <v>53</v>
      </c>
      <c r="B9">
        <v>1</v>
      </c>
      <c r="D9">
        <v>8705551</v>
      </c>
      <c r="E9" t="s">
        <v>39</v>
      </c>
      <c r="H9" s="1" t="s">
        <v>41</v>
      </c>
      <c r="I9" s="1" t="s">
        <v>42</v>
      </c>
      <c r="J9" t="s">
        <v>1</v>
      </c>
      <c r="K9" t="s">
        <v>29</v>
      </c>
      <c r="L9" t="s">
        <v>30</v>
      </c>
      <c r="O9" t="s">
        <v>40</v>
      </c>
      <c r="P9" s="4">
        <f>IFERROR(VLOOKUP(D9,[1]articulo!$A$1:$D$9000,4,FALSE),"")</f>
        <v>1350</v>
      </c>
      <c r="Q9" t="s">
        <v>43</v>
      </c>
      <c r="R9">
        <f>IFERROR(VLOOKUP(D9,[2]stock!$A$1:$B$9000,2,FALSE),"0")</f>
        <v>332</v>
      </c>
      <c r="S9">
        <v>5</v>
      </c>
      <c r="T9">
        <v>5</v>
      </c>
      <c r="U9">
        <v>5</v>
      </c>
      <c r="V9">
        <v>0.03</v>
      </c>
      <c r="W9" t="str">
        <f>IFERROR(VLOOKUP($A9,[3]Hoja1!$A$1:$AQ$1000,19,FALSE),"")</f>
        <v/>
      </c>
      <c r="X9" t="str">
        <f>IFERROR(VLOOKUP($A9,[3]Hoja1!$A$1:$AQ$1000,20,FALSE),"")</f>
        <v/>
      </c>
      <c r="Y9" t="str">
        <f>IFERROR(VLOOKUP($A9,[3]Hoja1!$A$1:$AQ$1000,21,FALSE),"")</f>
        <v/>
      </c>
      <c r="Z9" t="str">
        <f>IFERROR(VLOOKUP($A9,[3]Hoja1!$A$1:$AQ$1000,22,FALSE),"")</f>
        <v>Poliamida</v>
      </c>
      <c r="AA9" t="str">
        <f>IFERROR(VLOOKUP($A9,[3]Hoja1!$A$1:$AQ$1000,23,FALSE),"")</f>
        <v>Termoformado</v>
      </c>
      <c r="AB9" t="str">
        <f>IFERROR(VLOOKUP($A9,[3]Hoja1!$A$1:$AQ$1000,24,FALSE),"")</f>
        <v>25.4 cm</v>
      </c>
      <c r="AC9" t="str">
        <f>IFERROR(VLOOKUP($A9,[3]Hoja1!$A$1:$AQ$1000,25,FALSE),"")</f>
        <v>20.5 cm</v>
      </c>
      <c r="AD9" t="str">
        <f>IFERROR(VLOOKUP($A9,[3]Hoja1!$A$1:$AQ$1000,26,FALSE),"")</f>
        <v>9 cm</v>
      </c>
      <c r="AE9" t="str">
        <f>IFERROR(VLOOKUP($A9,[3]Hoja1!$A$1:$AQ$1000,27,FALSE),"")</f>
        <v/>
      </c>
      <c r="AF9" t="str">
        <f>IFERROR(VLOOKUP($A9,[3]Hoja1!$A$1:$AQ$1000,28,FALSE),"")</f>
        <v/>
      </c>
      <c r="AG9" t="str">
        <f>IFERROR(VLOOKUP($A9,[3]Hoja1!$A$1:$AQ$1000,29,FALSE),"")</f>
        <v/>
      </c>
      <c r="AH9" t="str">
        <f>IFERROR(VLOOKUP($A9,[3]Hoja1!$A$1:$AQ$1000,30,FALSE),"")</f>
        <v/>
      </c>
      <c r="AI9" t="str">
        <f>IFERROR(VLOOKUP($A9,[3]Hoja1!$A$1:$AQ$1000,31,FALSE),"")</f>
        <v/>
      </c>
      <c r="AJ9" t="str">
        <f>IFERROR(VLOOKUP($A9,[3]Hoja1!$A$1:$AQ$1000,32,FALSE),"")</f>
        <v/>
      </c>
      <c r="AK9" t="str">
        <f>IFERROR(VLOOKUP($A9,[3]Hoja1!$A$1:$AQ$1000,33,FALSE),"")</f>
        <v/>
      </c>
      <c r="AL9" t="str">
        <f>IFERROR(VLOOKUP($A9,[3]Hoja1!$A$1:$AQ$1000,34,FALSE),"")</f>
        <v/>
      </c>
      <c r="AM9" t="str">
        <f>IFERROR(VLOOKUP($A9,[3]Hoja1!$A$1:$AQ$1000,35,FALSE),"")</f>
        <v/>
      </c>
      <c r="AN9" t="str">
        <f>IFERROR(VLOOKUP($A9,[3]Hoja1!$A$1:$AQ$1000,36,FALSE),"")</f>
        <v/>
      </c>
      <c r="AO9" t="str">
        <f>IFERROR(VLOOKUP($A9,[3]Hoja1!$A$1:$AQ$1000,37,FALSE),"")</f>
        <v/>
      </c>
      <c r="AP9" t="str">
        <f>IFERROR(VLOOKUP($A9,[3]Hoja1!$A$1:$AQ$1000,38,FALSE),"")</f>
        <v/>
      </c>
      <c r="AQ9" t="str">
        <f>IFERROR(VLOOKUP($A9,[3]Hoja1!$A$1:$AQ$1000,39,FALSE),"")</f>
        <v/>
      </c>
      <c r="AR9" t="str">
        <f>IFERROR(VLOOKUP($A9,[3]Hoja1!$A$1:$AQ$1000,40,FALSE),"")</f>
        <v/>
      </c>
      <c r="AS9" t="str">
        <f>IFERROR(VLOOKUP($A9,[3]Hoja1!$A$1:$AQ$1000,41,FALSE),"")</f>
        <v/>
      </c>
      <c r="AT9" t="str">
        <f>IFERROR(VLOOKUP($A9,[3]Hoja1!$A$1:$AQ$1000,42,FALSE),"")</f>
        <v/>
      </c>
      <c r="AU9" t="str">
        <f>IFERROR(VLOOKUP($A9,[3]Hoja1!$A$1:$AQ$1000,43,FALSE),"")</f>
        <v/>
      </c>
    </row>
    <row r="10" spans="1:47" ht="15" customHeight="1" x14ac:dyDescent="0.25">
      <c r="A10">
        <v>57</v>
      </c>
      <c r="B10">
        <v>1</v>
      </c>
      <c r="D10">
        <v>2401806</v>
      </c>
      <c r="E10" t="s">
        <v>44</v>
      </c>
      <c r="H10" s="1" t="s">
        <v>47</v>
      </c>
      <c r="J10" t="s">
        <v>1</v>
      </c>
      <c r="K10" t="s">
        <v>45</v>
      </c>
      <c r="O10" t="s">
        <v>46</v>
      </c>
      <c r="P10" s="4">
        <f>IFERROR(VLOOKUP(D10,[1]articulo!$A$1:$D$9000,4,FALSE),"")</f>
        <v>5307.12</v>
      </c>
      <c r="Q10" t="s">
        <v>48</v>
      </c>
      <c r="R10">
        <f>IFERROR(VLOOKUP(D10,[2]stock!$A$1:$B$9000,2,FALSE),"0")</f>
        <v>4</v>
      </c>
      <c r="S10">
        <v>5</v>
      </c>
      <c r="T10">
        <v>5</v>
      </c>
      <c r="U10">
        <v>5</v>
      </c>
      <c r="V10">
        <v>0.03</v>
      </c>
      <c r="W10" t="str">
        <f>IFERROR(VLOOKUP($A10,[3]Hoja1!$A$1:$AQ$1000,19,FALSE),"")</f>
        <v/>
      </c>
      <c r="X10" t="str">
        <f>IFERROR(VLOOKUP($A10,[3]Hoja1!$A$1:$AQ$1000,20,FALSE),"")</f>
        <v/>
      </c>
      <c r="Y10" t="str">
        <f>IFERROR(VLOOKUP($A10,[3]Hoja1!$A$1:$AQ$1000,21,FALSE),"")</f>
        <v/>
      </c>
      <c r="Z10" t="str">
        <f>IFERROR(VLOOKUP($A10,[3]Hoja1!$A$1:$AQ$1000,22,FALSE),"")</f>
        <v>Poliamida</v>
      </c>
      <c r="AA10" t="str">
        <f>IFERROR(VLOOKUP($A10,[3]Hoja1!$A$1:$AQ$1000,23,FALSE),"")</f>
        <v/>
      </c>
      <c r="AB10" t="str">
        <f>IFERROR(VLOOKUP($A10,[3]Hoja1!$A$1:$AQ$1000,24,FALSE),"")</f>
        <v/>
      </c>
      <c r="AC10" t="str">
        <f>IFERROR(VLOOKUP($A10,[3]Hoja1!$A$1:$AQ$1000,25,FALSE),"")</f>
        <v/>
      </c>
      <c r="AD10" t="str">
        <f>IFERROR(VLOOKUP($A10,[3]Hoja1!$A$1:$AQ$1000,26,FALSE),"")</f>
        <v/>
      </c>
      <c r="AE10" t="str">
        <f>IFERROR(VLOOKUP($A10,[3]Hoja1!$A$1:$AQ$1000,27,FALSE),"")</f>
        <v/>
      </c>
      <c r="AF10" t="str">
        <f>IFERROR(VLOOKUP($A10,[3]Hoja1!$A$1:$AQ$1000,28,FALSE),"")</f>
        <v/>
      </c>
      <c r="AG10" t="str">
        <f>IFERROR(VLOOKUP($A10,[3]Hoja1!$A$1:$AQ$1000,29,FALSE),"")</f>
        <v/>
      </c>
      <c r="AH10" t="str">
        <f>IFERROR(VLOOKUP($A10,[3]Hoja1!$A$1:$AQ$1000,30,FALSE),"")</f>
        <v/>
      </c>
      <c r="AI10" t="str">
        <f>IFERROR(VLOOKUP($A10,[3]Hoja1!$A$1:$AQ$1000,31,FALSE),"")</f>
        <v/>
      </c>
      <c r="AJ10" t="str">
        <f>IFERROR(VLOOKUP($A10,[3]Hoja1!$A$1:$AQ$1000,32,FALSE),"")</f>
        <v/>
      </c>
      <c r="AK10" t="str">
        <f>IFERROR(VLOOKUP($A10,[3]Hoja1!$A$1:$AQ$1000,33,FALSE),"")</f>
        <v/>
      </c>
      <c r="AL10" t="str">
        <f>IFERROR(VLOOKUP($A10,[3]Hoja1!$A$1:$AQ$1000,34,FALSE),"")</f>
        <v/>
      </c>
      <c r="AM10" t="str">
        <f>IFERROR(VLOOKUP($A10,[3]Hoja1!$A$1:$AQ$1000,35,FALSE),"")</f>
        <v/>
      </c>
      <c r="AN10" t="str">
        <f>IFERROR(VLOOKUP($A10,[3]Hoja1!$A$1:$AQ$1000,36,FALSE),"")</f>
        <v/>
      </c>
      <c r="AO10" t="str">
        <f>IFERROR(VLOOKUP($A10,[3]Hoja1!$A$1:$AQ$1000,37,FALSE),"")</f>
        <v/>
      </c>
      <c r="AP10" t="str">
        <f>IFERROR(VLOOKUP($A10,[3]Hoja1!$A$1:$AQ$1000,38,FALSE),"")</f>
        <v/>
      </c>
      <c r="AQ10" t="str">
        <f>IFERROR(VLOOKUP($A10,[3]Hoja1!$A$1:$AQ$1000,39,FALSE),"")</f>
        <v/>
      </c>
      <c r="AR10" t="str">
        <f>IFERROR(VLOOKUP($A10,[3]Hoja1!$A$1:$AQ$1000,40,FALSE),"")</f>
        <v/>
      </c>
      <c r="AS10" t="str">
        <f>IFERROR(VLOOKUP($A10,[3]Hoja1!$A$1:$AQ$1000,41,FALSE),"")</f>
        <v/>
      </c>
      <c r="AT10" t="str">
        <f>IFERROR(VLOOKUP($A10,[3]Hoja1!$A$1:$AQ$1000,42,FALSE),"")</f>
        <v/>
      </c>
      <c r="AU10" t="str">
        <f>IFERROR(VLOOKUP($A10,[3]Hoja1!$A$1:$AQ$1000,43,FALSE),"")</f>
        <v/>
      </c>
    </row>
    <row r="11" spans="1:47" ht="15" customHeight="1" x14ac:dyDescent="0.25">
      <c r="A11">
        <v>62</v>
      </c>
      <c r="B11">
        <v>1</v>
      </c>
      <c r="D11">
        <v>8707381</v>
      </c>
      <c r="E11" t="s">
        <v>49</v>
      </c>
      <c r="H11" s="1" t="s">
        <v>53</v>
      </c>
      <c r="J11" t="s">
        <v>50</v>
      </c>
      <c r="K11" t="s">
        <v>51</v>
      </c>
      <c r="O11" t="s">
        <v>52</v>
      </c>
      <c r="P11" s="4">
        <f>IFERROR(VLOOKUP(D11,[1]articulo!$A$1:$D$9000,4,FALSE),"")</f>
        <v>25945.91</v>
      </c>
      <c r="Q11" t="s">
        <v>54</v>
      </c>
      <c r="R11">
        <f>IFERROR(VLOOKUP(D11,[2]stock!$A$1:$B$9000,2,FALSE),"0")</f>
        <v>2</v>
      </c>
      <c r="S11">
        <v>5</v>
      </c>
      <c r="T11">
        <v>5</v>
      </c>
      <c r="U11">
        <v>5</v>
      </c>
      <c r="V11">
        <v>0.03</v>
      </c>
      <c r="W11" t="str">
        <f>IFERROR(VLOOKUP($A11,[3]Hoja1!$A$1:$AQ$1000,19,FALSE),"")</f>
        <v/>
      </c>
      <c r="X11" t="str">
        <f>IFERROR(VLOOKUP($A11,[3]Hoja1!$A$1:$AQ$1000,20,FALSE),"")</f>
        <v/>
      </c>
      <c r="Y11" t="str">
        <f>IFERROR(VLOOKUP($A11,[3]Hoja1!$A$1:$AQ$1000,21,FALSE),"")</f>
        <v/>
      </c>
      <c r="Z11" t="str">
        <f>IFERROR(VLOOKUP($A11,[3]Hoja1!$A$1:$AQ$1000,22,FALSE),"")</f>
        <v>Cordón</v>
      </c>
      <c r="AA11" t="str">
        <f>IFERROR(VLOOKUP($A11,[3]Hoja1!$A$1:$AQ$1000,23,FALSE),"")</f>
        <v>Con Lápiz</v>
      </c>
      <c r="AB11" t="str">
        <f>IFERROR(VLOOKUP($A11,[3]Hoja1!$A$1:$AQ$1000,24,FALSE),"")</f>
        <v/>
      </c>
      <c r="AC11" t="str">
        <f>IFERROR(VLOOKUP($A11,[3]Hoja1!$A$1:$AQ$1000,25,FALSE),"")</f>
        <v/>
      </c>
      <c r="AD11" t="str">
        <f>IFERROR(VLOOKUP($A11,[3]Hoja1!$A$1:$AQ$1000,26,FALSE),"")</f>
        <v/>
      </c>
      <c r="AE11" t="str">
        <f>IFERROR(VLOOKUP($A11,[3]Hoja1!$A$1:$AQ$1000,27,FALSE),"")</f>
        <v/>
      </c>
      <c r="AF11" t="str">
        <f>IFERROR(VLOOKUP($A11,[3]Hoja1!$A$1:$AQ$1000,28,FALSE),"")</f>
        <v/>
      </c>
      <c r="AG11" t="str">
        <f>IFERROR(VLOOKUP($A11,[3]Hoja1!$A$1:$AQ$1000,29,FALSE),"")</f>
        <v/>
      </c>
      <c r="AH11" t="str">
        <f>IFERROR(VLOOKUP($A11,[3]Hoja1!$A$1:$AQ$1000,30,FALSE),"")</f>
        <v/>
      </c>
      <c r="AI11" t="str">
        <f>IFERROR(VLOOKUP($A11,[3]Hoja1!$A$1:$AQ$1000,31,FALSE),"")</f>
        <v/>
      </c>
      <c r="AJ11" t="str">
        <f>IFERROR(VLOOKUP($A11,[3]Hoja1!$A$1:$AQ$1000,32,FALSE),"")</f>
        <v/>
      </c>
      <c r="AK11" t="str">
        <f>IFERROR(VLOOKUP($A11,[3]Hoja1!$A$1:$AQ$1000,33,FALSE),"")</f>
        <v/>
      </c>
      <c r="AL11" t="str">
        <f>IFERROR(VLOOKUP($A11,[3]Hoja1!$A$1:$AQ$1000,34,FALSE),"")</f>
        <v/>
      </c>
      <c r="AM11" t="str">
        <f>IFERROR(VLOOKUP($A11,[3]Hoja1!$A$1:$AQ$1000,35,FALSE),"")</f>
        <v/>
      </c>
      <c r="AN11" t="str">
        <f>IFERROR(VLOOKUP($A11,[3]Hoja1!$A$1:$AQ$1000,36,FALSE),"")</f>
        <v/>
      </c>
      <c r="AO11" t="str">
        <f>IFERROR(VLOOKUP($A11,[3]Hoja1!$A$1:$AQ$1000,37,FALSE),"")</f>
        <v/>
      </c>
      <c r="AP11" t="str">
        <f>IFERROR(VLOOKUP($A11,[3]Hoja1!$A$1:$AQ$1000,38,FALSE),"")</f>
        <v/>
      </c>
      <c r="AQ11" t="str">
        <f>IFERROR(VLOOKUP($A11,[3]Hoja1!$A$1:$AQ$1000,39,FALSE),"")</f>
        <v/>
      </c>
      <c r="AR11" t="str">
        <f>IFERROR(VLOOKUP($A11,[3]Hoja1!$A$1:$AQ$1000,40,FALSE),"")</f>
        <v/>
      </c>
      <c r="AS11" t="str">
        <f>IFERROR(VLOOKUP($A11,[3]Hoja1!$A$1:$AQ$1000,41,FALSE),"")</f>
        <v/>
      </c>
      <c r="AT11" t="str">
        <f>IFERROR(VLOOKUP($A11,[3]Hoja1!$A$1:$AQ$1000,42,FALSE),"")</f>
        <v/>
      </c>
      <c r="AU11" t="str">
        <f>IFERROR(VLOOKUP($A11,[3]Hoja1!$A$1:$AQ$1000,43,FALSE),"")</f>
        <v/>
      </c>
    </row>
    <row r="12" spans="1:47" ht="15" customHeight="1" x14ac:dyDescent="0.25">
      <c r="A12">
        <v>64</v>
      </c>
      <c r="B12">
        <v>1</v>
      </c>
      <c r="D12">
        <v>8703042</v>
      </c>
      <c r="E12" t="s">
        <v>55</v>
      </c>
      <c r="H12" s="1" t="s">
        <v>57</v>
      </c>
      <c r="J12" t="s">
        <v>1</v>
      </c>
      <c r="K12" t="s">
        <v>2</v>
      </c>
      <c r="O12" t="s">
        <v>56</v>
      </c>
      <c r="P12" s="4">
        <f>IFERROR(VLOOKUP(D12,[1]articulo!$A$1:$D$9000,4,FALSE),"")</f>
        <v>3630</v>
      </c>
      <c r="Q12" t="s">
        <v>58</v>
      </c>
      <c r="R12">
        <f>IFERROR(VLOOKUP(D12,[2]stock!$A$1:$B$9000,2,FALSE),"0")</f>
        <v>16</v>
      </c>
      <c r="S12">
        <v>5</v>
      </c>
      <c r="T12">
        <v>5</v>
      </c>
      <c r="U12">
        <v>5</v>
      </c>
      <c r="V12">
        <v>0.03</v>
      </c>
      <c r="W12" t="str">
        <f>IFERROR(VLOOKUP($A12,[3]Hoja1!$A$1:$AQ$1000,19,FALSE),"")</f>
        <v/>
      </c>
      <c r="X12" t="str">
        <f>IFERROR(VLOOKUP($A12,[3]Hoja1!$A$1:$AQ$1000,20,FALSE),"")</f>
        <v/>
      </c>
      <c r="Y12" t="str">
        <f>IFERROR(VLOOKUP($A12,[3]Hoja1!$A$1:$AQ$1000,21,FALSE),"")</f>
        <v/>
      </c>
      <c r="Z12" t="str">
        <f>IFERROR(VLOOKUP($A12,[3]Hoja1!$A$1:$AQ$1000,22,FALSE),"")</f>
        <v>Cuero</v>
      </c>
      <c r="AA12" t="str">
        <f>IFERROR(VLOOKUP($A12,[3]Hoja1!$A$1:$AQ$1000,23,FALSE),"")</f>
        <v/>
      </c>
      <c r="AB12" t="str">
        <f>IFERROR(VLOOKUP($A12,[3]Hoja1!$A$1:$AQ$1000,24,FALSE),"")</f>
        <v/>
      </c>
      <c r="AC12" t="str">
        <f>IFERROR(VLOOKUP($A12,[3]Hoja1!$A$1:$AQ$1000,25,FALSE),"")</f>
        <v/>
      </c>
      <c r="AD12" t="str">
        <f>IFERROR(VLOOKUP($A12,[3]Hoja1!$A$1:$AQ$1000,26,FALSE),"")</f>
        <v/>
      </c>
      <c r="AE12" t="str">
        <f>IFERROR(VLOOKUP($A12,[3]Hoja1!$A$1:$AQ$1000,27,FALSE),"")</f>
        <v/>
      </c>
      <c r="AF12" t="str">
        <f>IFERROR(VLOOKUP($A12,[3]Hoja1!$A$1:$AQ$1000,28,FALSE),"")</f>
        <v/>
      </c>
      <c r="AG12" t="str">
        <f>IFERROR(VLOOKUP($A12,[3]Hoja1!$A$1:$AQ$1000,29,FALSE),"")</f>
        <v/>
      </c>
      <c r="AH12" t="str">
        <f>IFERROR(VLOOKUP($A12,[3]Hoja1!$A$1:$AQ$1000,30,FALSE),"")</f>
        <v/>
      </c>
      <c r="AI12" t="str">
        <f>IFERROR(VLOOKUP($A12,[3]Hoja1!$A$1:$AQ$1000,31,FALSE),"")</f>
        <v/>
      </c>
      <c r="AJ12" t="str">
        <f>IFERROR(VLOOKUP($A12,[3]Hoja1!$A$1:$AQ$1000,32,FALSE),"")</f>
        <v/>
      </c>
      <c r="AK12" t="str">
        <f>IFERROR(VLOOKUP($A12,[3]Hoja1!$A$1:$AQ$1000,33,FALSE),"")</f>
        <v/>
      </c>
      <c r="AL12" t="str">
        <f>IFERROR(VLOOKUP($A12,[3]Hoja1!$A$1:$AQ$1000,34,FALSE),"")</f>
        <v/>
      </c>
      <c r="AM12" t="str">
        <f>IFERROR(VLOOKUP($A12,[3]Hoja1!$A$1:$AQ$1000,35,FALSE),"")</f>
        <v/>
      </c>
      <c r="AN12" t="str">
        <f>IFERROR(VLOOKUP($A12,[3]Hoja1!$A$1:$AQ$1000,36,FALSE),"")</f>
        <v/>
      </c>
      <c r="AO12" t="str">
        <f>IFERROR(VLOOKUP($A12,[3]Hoja1!$A$1:$AQ$1000,37,FALSE),"")</f>
        <v/>
      </c>
      <c r="AP12" t="str">
        <f>IFERROR(VLOOKUP($A12,[3]Hoja1!$A$1:$AQ$1000,38,FALSE),"")</f>
        <v/>
      </c>
      <c r="AQ12" t="str">
        <f>IFERROR(VLOOKUP($A12,[3]Hoja1!$A$1:$AQ$1000,39,FALSE),"")</f>
        <v/>
      </c>
      <c r="AR12" t="str">
        <f>IFERROR(VLOOKUP($A12,[3]Hoja1!$A$1:$AQ$1000,40,FALSE),"")</f>
        <v/>
      </c>
      <c r="AS12" t="str">
        <f>IFERROR(VLOOKUP($A12,[3]Hoja1!$A$1:$AQ$1000,41,FALSE),"")</f>
        <v/>
      </c>
      <c r="AT12" t="str">
        <f>IFERROR(VLOOKUP($A12,[3]Hoja1!$A$1:$AQ$1000,42,FALSE),"")</f>
        <v/>
      </c>
      <c r="AU12" t="str">
        <f>IFERROR(VLOOKUP($A12,[3]Hoja1!$A$1:$AQ$1000,43,FALSE),"")</f>
        <v/>
      </c>
    </row>
    <row r="13" spans="1:47" ht="15" customHeight="1" x14ac:dyDescent="0.25">
      <c r="A13">
        <v>65</v>
      </c>
      <c r="B13">
        <v>1</v>
      </c>
      <c r="D13">
        <v>8703041</v>
      </c>
      <c r="E13" t="s">
        <v>59</v>
      </c>
      <c r="H13" s="1" t="s">
        <v>61</v>
      </c>
      <c r="I13" s="1" t="s">
        <v>62</v>
      </c>
      <c r="J13" t="s">
        <v>1</v>
      </c>
      <c r="K13" t="s">
        <v>2</v>
      </c>
      <c r="O13" t="s">
        <v>60</v>
      </c>
      <c r="P13" s="4">
        <f>IFERROR(VLOOKUP(D13,[1]articulo!$A$1:$D$9000,4,FALSE),"")</f>
        <v>3750</v>
      </c>
      <c r="Q13" t="s">
        <v>63</v>
      </c>
      <c r="R13">
        <f>IFERROR(VLOOKUP(D13,[2]stock!$A$1:$B$9000,2,FALSE),"0")</f>
        <v>5</v>
      </c>
      <c r="S13">
        <v>5</v>
      </c>
      <c r="T13">
        <v>5</v>
      </c>
      <c r="U13">
        <v>5</v>
      </c>
      <c r="V13">
        <v>0.03</v>
      </c>
      <c r="W13" t="str">
        <f>IFERROR(VLOOKUP($A13,[3]Hoja1!$A$1:$AQ$1000,19,FALSE),"")</f>
        <v/>
      </c>
      <c r="X13" t="str">
        <f>IFERROR(VLOOKUP($A13,[3]Hoja1!$A$1:$AQ$1000,20,FALSE),"")</f>
        <v/>
      </c>
      <c r="Y13" t="str">
        <f>IFERROR(VLOOKUP($A13,[3]Hoja1!$A$1:$AQ$1000,21,FALSE),"")</f>
        <v/>
      </c>
      <c r="Z13" t="str">
        <f>IFERROR(VLOOKUP($A13,[3]Hoja1!$A$1:$AQ$1000,22,FALSE),"")</f>
        <v>Cuero</v>
      </c>
      <c r="AA13" t="str">
        <f>IFERROR(VLOOKUP($A13,[3]Hoja1!$A$1:$AQ$1000,23,FALSE),"")</f>
        <v/>
      </c>
      <c r="AB13" t="str">
        <f>IFERROR(VLOOKUP($A13,[3]Hoja1!$A$1:$AQ$1000,24,FALSE),"")</f>
        <v/>
      </c>
      <c r="AC13" t="str">
        <f>IFERROR(VLOOKUP($A13,[3]Hoja1!$A$1:$AQ$1000,25,FALSE),"")</f>
        <v/>
      </c>
      <c r="AD13" t="str">
        <f>IFERROR(VLOOKUP($A13,[3]Hoja1!$A$1:$AQ$1000,26,FALSE),"")</f>
        <v/>
      </c>
      <c r="AE13" t="str">
        <f>IFERROR(VLOOKUP($A13,[3]Hoja1!$A$1:$AQ$1000,27,FALSE),"")</f>
        <v/>
      </c>
      <c r="AF13" t="str">
        <f>IFERROR(VLOOKUP($A13,[3]Hoja1!$A$1:$AQ$1000,28,FALSE),"")</f>
        <v/>
      </c>
      <c r="AG13" t="str">
        <f>IFERROR(VLOOKUP($A13,[3]Hoja1!$A$1:$AQ$1000,29,FALSE),"")</f>
        <v/>
      </c>
      <c r="AH13" t="str">
        <f>IFERROR(VLOOKUP($A13,[3]Hoja1!$A$1:$AQ$1000,30,FALSE),"")</f>
        <v/>
      </c>
      <c r="AI13" t="str">
        <f>IFERROR(VLOOKUP($A13,[3]Hoja1!$A$1:$AQ$1000,31,FALSE),"")</f>
        <v/>
      </c>
      <c r="AJ13" t="str">
        <f>IFERROR(VLOOKUP($A13,[3]Hoja1!$A$1:$AQ$1000,32,FALSE),"")</f>
        <v/>
      </c>
      <c r="AK13" t="str">
        <f>IFERROR(VLOOKUP($A13,[3]Hoja1!$A$1:$AQ$1000,33,FALSE),"")</f>
        <v/>
      </c>
      <c r="AL13" t="str">
        <f>IFERROR(VLOOKUP($A13,[3]Hoja1!$A$1:$AQ$1000,34,FALSE),"")</f>
        <v/>
      </c>
      <c r="AM13" t="str">
        <f>IFERROR(VLOOKUP($A13,[3]Hoja1!$A$1:$AQ$1000,35,FALSE),"")</f>
        <v/>
      </c>
      <c r="AN13" t="str">
        <f>IFERROR(VLOOKUP($A13,[3]Hoja1!$A$1:$AQ$1000,36,FALSE),"")</f>
        <v/>
      </c>
      <c r="AO13" t="str">
        <f>IFERROR(VLOOKUP($A13,[3]Hoja1!$A$1:$AQ$1000,37,FALSE),"")</f>
        <v/>
      </c>
      <c r="AP13" t="str">
        <f>IFERROR(VLOOKUP($A13,[3]Hoja1!$A$1:$AQ$1000,38,FALSE),"")</f>
        <v/>
      </c>
      <c r="AQ13" t="str">
        <f>IFERROR(VLOOKUP($A13,[3]Hoja1!$A$1:$AQ$1000,39,FALSE),"")</f>
        <v/>
      </c>
      <c r="AR13" t="str">
        <f>IFERROR(VLOOKUP($A13,[3]Hoja1!$A$1:$AQ$1000,40,FALSE),"")</f>
        <v/>
      </c>
      <c r="AS13" t="str">
        <f>IFERROR(VLOOKUP($A13,[3]Hoja1!$A$1:$AQ$1000,41,FALSE),"")</f>
        <v/>
      </c>
      <c r="AT13" t="str">
        <f>IFERROR(VLOOKUP($A13,[3]Hoja1!$A$1:$AQ$1000,42,FALSE),"")</f>
        <v/>
      </c>
      <c r="AU13" t="str">
        <f>IFERROR(VLOOKUP($A13,[3]Hoja1!$A$1:$AQ$1000,43,FALSE),"")</f>
        <v/>
      </c>
    </row>
    <row r="14" spans="1:47" ht="15" customHeight="1" x14ac:dyDescent="0.25">
      <c r="A14">
        <v>66</v>
      </c>
      <c r="B14">
        <v>1</v>
      </c>
      <c r="D14">
        <v>8703500</v>
      </c>
      <c r="E14" t="s">
        <v>64</v>
      </c>
      <c r="H14" s="1" t="s">
        <v>66</v>
      </c>
      <c r="J14" t="s">
        <v>1</v>
      </c>
      <c r="K14" t="s">
        <v>2</v>
      </c>
      <c r="O14" t="s">
        <v>65</v>
      </c>
      <c r="P14" s="4">
        <f>IFERROR(VLOOKUP(D14,[1]articulo!$A$1:$D$9000,4,FALSE),"")</f>
        <v>1600</v>
      </c>
      <c r="Q14" t="s">
        <v>67</v>
      </c>
      <c r="R14">
        <f>IFERROR(VLOOKUP(D14,[2]stock!$A$1:$B$9000,2,FALSE),"0")</f>
        <v>45</v>
      </c>
      <c r="S14">
        <v>5</v>
      </c>
      <c r="T14">
        <v>5</v>
      </c>
      <c r="U14">
        <v>5</v>
      </c>
      <c r="V14">
        <v>0.03</v>
      </c>
      <c r="W14" t="str">
        <f>IFERROR(VLOOKUP($A14,[3]Hoja1!$A$1:$AQ$1000,19,FALSE),"")</f>
        <v/>
      </c>
      <c r="X14" t="str">
        <f>IFERROR(VLOOKUP($A14,[3]Hoja1!$A$1:$AQ$1000,20,FALSE),"")</f>
        <v>Pistolera</v>
      </c>
      <c r="Y14" t="str">
        <f>IFERROR(VLOOKUP($A14,[3]Hoja1!$A$1:$AQ$1000,21,FALSE),"")</f>
        <v/>
      </c>
      <c r="Z14" t="str">
        <f>IFERROR(VLOOKUP($A14,[3]Hoja1!$A$1:$AQ$1000,22,FALSE),"")</f>
        <v>Poliamida</v>
      </c>
      <c r="AA14" t="str">
        <f>IFERROR(VLOOKUP($A14,[3]Hoja1!$A$1:$AQ$1000,23,FALSE),"")</f>
        <v/>
      </c>
      <c r="AB14" t="str">
        <f>IFERROR(VLOOKUP($A14,[3]Hoja1!$A$1:$AQ$1000,24,FALSE),"")</f>
        <v>14 cm</v>
      </c>
      <c r="AC14" t="str">
        <f>IFERROR(VLOOKUP($A14,[3]Hoja1!$A$1:$AQ$1000,25,FALSE),"")</f>
        <v>7.5 cm</v>
      </c>
      <c r="AD14" t="str">
        <f>IFERROR(VLOOKUP($A14,[3]Hoja1!$A$1:$AQ$1000,26,FALSE),"")</f>
        <v/>
      </c>
      <c r="AE14" t="str">
        <f>IFERROR(VLOOKUP($A14,[3]Hoja1!$A$1:$AQ$1000,27,FALSE),"")</f>
        <v/>
      </c>
      <c r="AF14" t="str">
        <f>IFERROR(VLOOKUP($A14,[3]Hoja1!$A$1:$AQ$1000,28,FALSE),"")</f>
        <v/>
      </c>
      <c r="AG14" t="str">
        <f>IFERROR(VLOOKUP($A14,[3]Hoja1!$A$1:$AQ$1000,29,FALSE),"")</f>
        <v/>
      </c>
      <c r="AH14" t="str">
        <f>IFERROR(VLOOKUP($A14,[3]Hoja1!$A$1:$AQ$1000,30,FALSE),"")</f>
        <v/>
      </c>
      <c r="AI14" t="str">
        <f>IFERROR(VLOOKUP($A14,[3]Hoja1!$A$1:$AQ$1000,31,FALSE),"")</f>
        <v/>
      </c>
      <c r="AJ14" t="str">
        <f>IFERROR(VLOOKUP($A14,[3]Hoja1!$A$1:$AQ$1000,32,FALSE),"")</f>
        <v/>
      </c>
      <c r="AK14" t="str">
        <f>IFERROR(VLOOKUP($A14,[3]Hoja1!$A$1:$AQ$1000,33,FALSE),"")</f>
        <v/>
      </c>
      <c r="AL14" t="str">
        <f>IFERROR(VLOOKUP($A14,[3]Hoja1!$A$1:$AQ$1000,34,FALSE),"")</f>
        <v/>
      </c>
      <c r="AM14" t="str">
        <f>IFERROR(VLOOKUP($A14,[3]Hoja1!$A$1:$AQ$1000,35,FALSE),"")</f>
        <v/>
      </c>
      <c r="AN14" t="str">
        <f>IFERROR(VLOOKUP($A14,[3]Hoja1!$A$1:$AQ$1000,36,FALSE),"")</f>
        <v/>
      </c>
      <c r="AO14" t="str">
        <f>IFERROR(VLOOKUP($A14,[3]Hoja1!$A$1:$AQ$1000,37,FALSE),"")</f>
        <v/>
      </c>
      <c r="AP14" t="str">
        <f>IFERROR(VLOOKUP($A14,[3]Hoja1!$A$1:$AQ$1000,38,FALSE),"")</f>
        <v/>
      </c>
      <c r="AQ14" t="str">
        <f>IFERROR(VLOOKUP($A14,[3]Hoja1!$A$1:$AQ$1000,39,FALSE),"")</f>
        <v/>
      </c>
      <c r="AR14" t="str">
        <f>IFERROR(VLOOKUP($A14,[3]Hoja1!$A$1:$AQ$1000,40,FALSE),"")</f>
        <v/>
      </c>
      <c r="AS14" t="str">
        <f>IFERROR(VLOOKUP($A14,[3]Hoja1!$A$1:$AQ$1000,41,FALSE),"")</f>
        <v/>
      </c>
      <c r="AT14" t="str">
        <f>IFERROR(VLOOKUP($A14,[3]Hoja1!$A$1:$AQ$1000,42,FALSE),"")</f>
        <v/>
      </c>
      <c r="AU14" t="str">
        <f>IFERROR(VLOOKUP($A14,[3]Hoja1!$A$1:$AQ$1000,43,FALSE),"")</f>
        <v/>
      </c>
    </row>
    <row r="15" spans="1:47" ht="15" customHeight="1" x14ac:dyDescent="0.25">
      <c r="A15">
        <v>67</v>
      </c>
      <c r="B15">
        <v>1</v>
      </c>
      <c r="D15">
        <v>8703699</v>
      </c>
      <c r="E15" t="s">
        <v>68</v>
      </c>
      <c r="H15" s="1" t="s">
        <v>71</v>
      </c>
      <c r="J15" t="s">
        <v>1</v>
      </c>
      <c r="K15" t="s">
        <v>2</v>
      </c>
      <c r="L15" t="s">
        <v>69</v>
      </c>
      <c r="O15" t="s">
        <v>70</v>
      </c>
      <c r="P15" s="4">
        <f>IFERROR(VLOOKUP(D15,[1]articulo!$A$1:$D$9000,4,FALSE),"")</f>
        <v>3300</v>
      </c>
      <c r="Q15" t="s">
        <v>72</v>
      </c>
      <c r="R15">
        <f>IFERROR(VLOOKUP(D15,[2]stock!$A$1:$B$9000,2,FALSE),"0")</f>
        <v>16</v>
      </c>
      <c r="S15">
        <v>5</v>
      </c>
      <c r="T15">
        <v>5</v>
      </c>
      <c r="U15">
        <v>5</v>
      </c>
      <c r="V15">
        <v>0.03</v>
      </c>
      <c r="W15" t="str">
        <f>IFERROR(VLOOKUP($A15,[3]Hoja1!$A$1:$AQ$1000,19,FALSE),"")</f>
        <v/>
      </c>
      <c r="X15" t="str">
        <f>IFERROR(VLOOKUP($A15,[3]Hoja1!$A$1:$AQ$1000,20,FALSE),"")</f>
        <v/>
      </c>
      <c r="Y15" t="str">
        <f>IFERROR(VLOOKUP($A15,[3]Hoja1!$A$1:$AQ$1000,21,FALSE),"")</f>
        <v/>
      </c>
      <c r="Z15" t="str">
        <f>IFERROR(VLOOKUP($A15,[3]Hoja1!$A$1:$AQ$1000,22,FALSE),"")</f>
        <v>Poliamida</v>
      </c>
      <c r="AA15" t="str">
        <f>IFERROR(VLOOKUP($A15,[3]Hoja1!$A$1:$AQ$1000,23,FALSE),"")</f>
        <v/>
      </c>
      <c r="AB15" t="str">
        <f>IFERROR(VLOOKUP($A15,[3]Hoja1!$A$1:$AQ$1000,24,FALSE),"")</f>
        <v/>
      </c>
      <c r="AC15" t="str">
        <f>IFERROR(VLOOKUP($A15,[3]Hoja1!$A$1:$AQ$1000,25,FALSE),"")</f>
        <v/>
      </c>
      <c r="AD15" t="str">
        <f>IFERROR(VLOOKUP($A15,[3]Hoja1!$A$1:$AQ$1000,26,FALSE),"")</f>
        <v/>
      </c>
      <c r="AE15" t="str">
        <f>IFERROR(VLOOKUP($A15,[3]Hoja1!$A$1:$AQ$1000,27,FALSE),"")</f>
        <v/>
      </c>
      <c r="AF15" t="str">
        <f>IFERROR(VLOOKUP($A15,[3]Hoja1!$A$1:$AQ$1000,28,FALSE),"")</f>
        <v/>
      </c>
      <c r="AG15" t="str">
        <f>IFERROR(VLOOKUP($A15,[3]Hoja1!$A$1:$AQ$1000,29,FALSE),"")</f>
        <v/>
      </c>
      <c r="AH15" t="str">
        <f>IFERROR(VLOOKUP($A15,[3]Hoja1!$A$1:$AQ$1000,30,FALSE),"")</f>
        <v/>
      </c>
      <c r="AI15" t="str">
        <f>IFERROR(VLOOKUP($A15,[3]Hoja1!$A$1:$AQ$1000,31,FALSE),"")</f>
        <v/>
      </c>
      <c r="AJ15" t="str">
        <f>IFERROR(VLOOKUP($A15,[3]Hoja1!$A$1:$AQ$1000,32,FALSE),"")</f>
        <v/>
      </c>
      <c r="AK15" t="str">
        <f>IFERROR(VLOOKUP($A15,[3]Hoja1!$A$1:$AQ$1000,33,FALSE),"")</f>
        <v/>
      </c>
      <c r="AL15" t="str">
        <f>IFERROR(VLOOKUP($A15,[3]Hoja1!$A$1:$AQ$1000,34,FALSE),"")</f>
        <v/>
      </c>
      <c r="AM15" t="str">
        <f>IFERROR(VLOOKUP($A15,[3]Hoja1!$A$1:$AQ$1000,35,FALSE),"")</f>
        <v/>
      </c>
      <c r="AN15" t="str">
        <f>IFERROR(VLOOKUP($A15,[3]Hoja1!$A$1:$AQ$1000,36,FALSE),"")</f>
        <v/>
      </c>
      <c r="AO15" t="str">
        <f>IFERROR(VLOOKUP($A15,[3]Hoja1!$A$1:$AQ$1000,37,FALSE),"")</f>
        <v/>
      </c>
      <c r="AP15" t="str">
        <f>IFERROR(VLOOKUP($A15,[3]Hoja1!$A$1:$AQ$1000,38,FALSE),"")</f>
        <v/>
      </c>
      <c r="AQ15" t="str">
        <f>IFERROR(VLOOKUP($A15,[3]Hoja1!$A$1:$AQ$1000,39,FALSE),"")</f>
        <v/>
      </c>
      <c r="AR15" t="str">
        <f>IFERROR(VLOOKUP($A15,[3]Hoja1!$A$1:$AQ$1000,40,FALSE),"")</f>
        <v/>
      </c>
      <c r="AS15" t="str">
        <f>IFERROR(VLOOKUP($A15,[3]Hoja1!$A$1:$AQ$1000,41,FALSE),"")</f>
        <v/>
      </c>
      <c r="AT15" t="str">
        <f>IFERROR(VLOOKUP($A15,[3]Hoja1!$A$1:$AQ$1000,42,FALSE),"")</f>
        <v/>
      </c>
      <c r="AU15" t="str">
        <f>IFERROR(VLOOKUP($A15,[3]Hoja1!$A$1:$AQ$1000,43,FALSE),"")</f>
        <v/>
      </c>
    </row>
    <row r="16" spans="1:47" ht="15" customHeight="1" x14ac:dyDescent="0.25">
      <c r="A16">
        <v>68</v>
      </c>
      <c r="B16">
        <v>1</v>
      </c>
      <c r="D16">
        <v>7709517</v>
      </c>
      <c r="E16" t="s">
        <v>73</v>
      </c>
      <c r="H16" t="s">
        <v>76</v>
      </c>
      <c r="J16" t="s">
        <v>50</v>
      </c>
      <c r="K16" t="s">
        <v>74</v>
      </c>
      <c r="O16" t="s">
        <v>75</v>
      </c>
      <c r="P16" s="4">
        <f>IFERROR(VLOOKUP(D16,[1]articulo!$A$1:$D$9000,4,FALSE),"")</f>
        <v>3432</v>
      </c>
      <c r="Q16" t="s">
        <v>77</v>
      </c>
      <c r="R16">
        <f>IFERROR(VLOOKUP(D16,[2]stock!$A$1:$B$9000,2,FALSE),"0")</f>
        <v>2</v>
      </c>
      <c r="S16">
        <v>5</v>
      </c>
      <c r="T16">
        <v>5</v>
      </c>
      <c r="U16">
        <v>5</v>
      </c>
      <c r="V16">
        <v>0.03</v>
      </c>
      <c r="W16" t="str">
        <f>IFERROR(VLOOKUP($A16,[3]Hoja1!$A$1:$AQ$1000,19,FALSE),"")</f>
        <v/>
      </c>
      <c r="X16" t="str">
        <f>IFERROR(VLOOKUP($A16,[3]Hoja1!$A$1:$AQ$1000,20,FALSE),"")</f>
        <v/>
      </c>
      <c r="Y16" t="str">
        <f>IFERROR(VLOOKUP($A16,[3]Hoja1!$A$1:$AQ$1000,21,FALSE),"")</f>
        <v/>
      </c>
      <c r="Z16" t="str">
        <f>IFERROR(VLOOKUP($A16,[3]Hoja1!$A$1:$AQ$1000,22,FALSE),"")</f>
        <v/>
      </c>
      <c r="AA16" t="str">
        <f>IFERROR(VLOOKUP($A16,[3]Hoja1!$A$1:$AQ$1000,23,FALSE),"")</f>
        <v/>
      </c>
      <c r="AB16" t="str">
        <f>IFERROR(VLOOKUP($A16,[3]Hoja1!$A$1:$AQ$1000,24,FALSE),"")</f>
        <v/>
      </c>
      <c r="AC16" t="str">
        <f>IFERROR(VLOOKUP($A16,[3]Hoja1!$A$1:$AQ$1000,25,FALSE),"")</f>
        <v/>
      </c>
      <c r="AD16" t="str">
        <f>IFERROR(VLOOKUP($A16,[3]Hoja1!$A$1:$AQ$1000,26,FALSE),"")</f>
        <v/>
      </c>
      <c r="AE16" t="str">
        <f>IFERROR(VLOOKUP($A16,[3]Hoja1!$A$1:$AQ$1000,27,FALSE),"")</f>
        <v/>
      </c>
      <c r="AF16" t="str">
        <f>IFERROR(VLOOKUP($A16,[3]Hoja1!$A$1:$AQ$1000,28,FALSE),"")</f>
        <v/>
      </c>
      <c r="AG16" t="str">
        <f>IFERROR(VLOOKUP($A16,[3]Hoja1!$A$1:$AQ$1000,29,FALSE),"")</f>
        <v/>
      </c>
      <c r="AH16" t="str">
        <f>IFERROR(VLOOKUP($A16,[3]Hoja1!$A$1:$AQ$1000,30,FALSE),"")</f>
        <v/>
      </c>
      <c r="AI16" t="str">
        <f>IFERROR(VLOOKUP($A16,[3]Hoja1!$A$1:$AQ$1000,31,FALSE),"")</f>
        <v/>
      </c>
      <c r="AJ16" t="str">
        <f>IFERROR(VLOOKUP($A16,[3]Hoja1!$A$1:$AQ$1000,32,FALSE),"")</f>
        <v/>
      </c>
      <c r="AK16" t="str">
        <f>IFERROR(VLOOKUP($A16,[3]Hoja1!$A$1:$AQ$1000,33,FALSE),"")</f>
        <v/>
      </c>
      <c r="AL16" t="str">
        <f>IFERROR(VLOOKUP($A16,[3]Hoja1!$A$1:$AQ$1000,34,FALSE),"")</f>
        <v/>
      </c>
      <c r="AM16" t="str">
        <f>IFERROR(VLOOKUP($A16,[3]Hoja1!$A$1:$AQ$1000,35,FALSE),"")</f>
        <v/>
      </c>
      <c r="AN16" t="str">
        <f>IFERROR(VLOOKUP($A16,[3]Hoja1!$A$1:$AQ$1000,36,FALSE),"")</f>
        <v/>
      </c>
      <c r="AO16" t="str">
        <f>IFERROR(VLOOKUP($A16,[3]Hoja1!$A$1:$AQ$1000,37,FALSE),"")</f>
        <v/>
      </c>
      <c r="AP16" t="str">
        <f>IFERROR(VLOOKUP($A16,[3]Hoja1!$A$1:$AQ$1000,38,FALSE),"")</f>
        <v/>
      </c>
      <c r="AQ16" t="str">
        <f>IFERROR(VLOOKUP($A16,[3]Hoja1!$A$1:$AQ$1000,39,FALSE),"")</f>
        <v/>
      </c>
      <c r="AR16" t="str">
        <f>IFERROR(VLOOKUP($A16,[3]Hoja1!$A$1:$AQ$1000,40,FALSE),"")</f>
        <v/>
      </c>
      <c r="AS16" t="str">
        <f>IFERROR(VLOOKUP($A16,[3]Hoja1!$A$1:$AQ$1000,41,FALSE),"")</f>
        <v/>
      </c>
      <c r="AT16" t="str">
        <f>IFERROR(VLOOKUP($A16,[3]Hoja1!$A$1:$AQ$1000,42,FALSE),"")</f>
        <v/>
      </c>
      <c r="AU16" t="str">
        <f>IFERROR(VLOOKUP($A16,[3]Hoja1!$A$1:$AQ$1000,43,FALSE),"")</f>
        <v/>
      </c>
    </row>
    <row r="17" spans="1:47" ht="15" customHeight="1" x14ac:dyDescent="0.25">
      <c r="A17">
        <v>69</v>
      </c>
      <c r="B17">
        <v>1</v>
      </c>
      <c r="D17">
        <v>8505822</v>
      </c>
      <c r="E17" t="s">
        <v>78</v>
      </c>
      <c r="H17" t="s">
        <v>81</v>
      </c>
      <c r="J17" t="s">
        <v>50</v>
      </c>
      <c r="K17" t="s">
        <v>79</v>
      </c>
      <c r="O17" t="s">
        <v>80</v>
      </c>
      <c r="P17" s="4">
        <f>IFERROR(VLOOKUP(D17,[1]articulo!$A$1:$D$9000,4,FALSE),"")</f>
        <v>707.62</v>
      </c>
      <c r="Q17" t="s">
        <v>82</v>
      </c>
      <c r="R17">
        <f>IFERROR(VLOOKUP(D17,[2]stock!$A$1:$B$9000,2,FALSE),"0")</f>
        <v>0</v>
      </c>
      <c r="S17">
        <v>5</v>
      </c>
      <c r="T17">
        <v>5</v>
      </c>
      <c r="U17">
        <v>5</v>
      </c>
      <c r="V17">
        <v>0.03</v>
      </c>
      <c r="W17" t="str">
        <f>IFERROR(VLOOKUP($A17,[3]Hoja1!$A$1:$AQ$1000,19,FALSE),"")</f>
        <v/>
      </c>
      <c r="X17" t="str">
        <f>IFERROR(VLOOKUP($A17,[3]Hoja1!$A$1:$AQ$1000,20,FALSE),"")</f>
        <v/>
      </c>
      <c r="Y17" t="str">
        <f>IFERROR(VLOOKUP($A17,[3]Hoja1!$A$1:$AQ$1000,21,FALSE),"")</f>
        <v/>
      </c>
      <c r="Z17" t="str">
        <f>IFERROR(VLOOKUP($A17,[3]Hoja1!$A$1:$AQ$1000,22,FALSE),"")</f>
        <v/>
      </c>
      <c r="AA17" t="str">
        <f>IFERROR(VLOOKUP($A17,[3]Hoja1!$A$1:$AQ$1000,23,FALSE),"")</f>
        <v/>
      </c>
      <c r="AB17" t="str">
        <f>IFERROR(VLOOKUP($A17,[3]Hoja1!$A$1:$AQ$1000,24,FALSE),"")</f>
        <v/>
      </c>
      <c r="AC17" t="str">
        <f>IFERROR(VLOOKUP($A17,[3]Hoja1!$A$1:$AQ$1000,25,FALSE),"")</f>
        <v/>
      </c>
      <c r="AD17" t="str">
        <f>IFERROR(VLOOKUP($A17,[3]Hoja1!$A$1:$AQ$1000,26,FALSE),"")</f>
        <v/>
      </c>
      <c r="AE17" t="str">
        <f>IFERROR(VLOOKUP($A17,[3]Hoja1!$A$1:$AQ$1000,27,FALSE),"")</f>
        <v/>
      </c>
      <c r="AF17" t="str">
        <f>IFERROR(VLOOKUP($A17,[3]Hoja1!$A$1:$AQ$1000,28,FALSE),"")</f>
        <v/>
      </c>
      <c r="AG17" t="str">
        <f>IFERROR(VLOOKUP($A17,[3]Hoja1!$A$1:$AQ$1000,29,FALSE),"")</f>
        <v/>
      </c>
      <c r="AH17" t="str">
        <f>IFERROR(VLOOKUP($A17,[3]Hoja1!$A$1:$AQ$1000,30,FALSE),"")</f>
        <v/>
      </c>
      <c r="AI17" t="str">
        <f>IFERROR(VLOOKUP($A17,[3]Hoja1!$A$1:$AQ$1000,31,FALSE),"")</f>
        <v/>
      </c>
      <c r="AJ17" t="str">
        <f>IFERROR(VLOOKUP($A17,[3]Hoja1!$A$1:$AQ$1000,32,FALSE),"")</f>
        <v/>
      </c>
      <c r="AK17" t="str">
        <f>IFERROR(VLOOKUP($A17,[3]Hoja1!$A$1:$AQ$1000,33,FALSE),"")</f>
        <v/>
      </c>
      <c r="AL17" t="str">
        <f>IFERROR(VLOOKUP($A17,[3]Hoja1!$A$1:$AQ$1000,34,FALSE),"")</f>
        <v/>
      </c>
      <c r="AM17" t="str">
        <f>IFERROR(VLOOKUP($A17,[3]Hoja1!$A$1:$AQ$1000,35,FALSE),"")</f>
        <v/>
      </c>
      <c r="AN17" t="str">
        <f>IFERROR(VLOOKUP($A17,[3]Hoja1!$A$1:$AQ$1000,36,FALSE),"")</f>
        <v/>
      </c>
      <c r="AO17" t="str">
        <f>IFERROR(VLOOKUP($A17,[3]Hoja1!$A$1:$AQ$1000,37,FALSE),"")</f>
        <v/>
      </c>
      <c r="AP17" t="str">
        <f>IFERROR(VLOOKUP($A17,[3]Hoja1!$A$1:$AQ$1000,38,FALSE),"")</f>
        <v/>
      </c>
      <c r="AQ17" t="str">
        <f>IFERROR(VLOOKUP($A17,[3]Hoja1!$A$1:$AQ$1000,39,FALSE),"")</f>
        <v/>
      </c>
      <c r="AR17" t="str">
        <f>IFERROR(VLOOKUP($A17,[3]Hoja1!$A$1:$AQ$1000,40,FALSE),"")</f>
        <v/>
      </c>
      <c r="AS17" t="str">
        <f>IFERROR(VLOOKUP($A17,[3]Hoja1!$A$1:$AQ$1000,41,FALSE),"")</f>
        <v/>
      </c>
      <c r="AT17" t="str">
        <f>IFERROR(VLOOKUP($A17,[3]Hoja1!$A$1:$AQ$1000,42,FALSE),"")</f>
        <v/>
      </c>
      <c r="AU17" t="str">
        <f>IFERROR(VLOOKUP($A17,[3]Hoja1!$A$1:$AQ$1000,43,FALSE),"")</f>
        <v/>
      </c>
    </row>
    <row r="18" spans="1:47" ht="15" customHeight="1" x14ac:dyDescent="0.25">
      <c r="A18">
        <v>70</v>
      </c>
      <c r="B18">
        <v>1</v>
      </c>
      <c r="D18">
        <v>7703158</v>
      </c>
      <c r="E18" t="s">
        <v>83</v>
      </c>
      <c r="H18" s="1" t="s">
        <v>87</v>
      </c>
      <c r="I18" s="1" t="s">
        <v>88</v>
      </c>
      <c r="J18" t="s">
        <v>50</v>
      </c>
      <c r="K18" t="s">
        <v>84</v>
      </c>
      <c r="L18" t="s">
        <v>85</v>
      </c>
      <c r="O18" t="s">
        <v>86</v>
      </c>
      <c r="P18" s="4">
        <f>IFERROR(VLOOKUP(D18,[1]articulo!$A$1:$D$9000,4,FALSE),"")</f>
        <v>8320</v>
      </c>
      <c r="Q18" t="s">
        <v>89</v>
      </c>
      <c r="R18">
        <f>IFERROR(VLOOKUP(D18,[2]stock!$A$1:$B$9000,2,FALSE),"0")</f>
        <v>0</v>
      </c>
      <c r="S18">
        <v>5</v>
      </c>
      <c r="T18">
        <v>5</v>
      </c>
      <c r="U18">
        <v>5</v>
      </c>
      <c r="V18">
        <v>0.03</v>
      </c>
      <c r="W18" t="str">
        <f>IFERROR(VLOOKUP($A18,[3]Hoja1!$A$1:$AQ$1000,19,FALSE),"")</f>
        <v>Comisario General</v>
      </c>
      <c r="X18" t="str">
        <f>IFERROR(VLOOKUP($A18,[3]Hoja1!$A$1:$AQ$1000,20,FALSE),"")</f>
        <v>Hombrera con 3 Rombos Dorados. Palma Cruzada y Serreta</v>
      </c>
      <c r="Y18" t="str">
        <f>IFERROR(VLOOKUP($A18,[3]Hoja1!$A$1:$AQ$1000,21,FALSE),"")</f>
        <v>Policía de Mendoza</v>
      </c>
      <c r="Z18" t="str">
        <f>IFERROR(VLOOKUP($A18,[3]Hoja1!$A$1:$AQ$1000,22,FALSE),"")</f>
        <v>Placa de plástico forrada en gabardina</v>
      </c>
      <c r="AA18" t="str">
        <f>IFERROR(VLOOKUP($A18,[3]Hoja1!$A$1:$AQ$1000,23,FALSE),"")</f>
        <v>Bordado en hilo oro tipo gusanillo</v>
      </c>
      <c r="AB18" t="str">
        <f>IFERROR(VLOOKUP($A18,[3]Hoja1!$A$1:$AQ$1000,24,FALSE),"")</f>
        <v>6 cm</v>
      </c>
      <c r="AC18" t="str">
        <f>IFERROR(VLOOKUP($A18,[3]Hoja1!$A$1:$AQ$1000,25,FALSE),"")</f>
        <v>14.3 cm</v>
      </c>
      <c r="AD18" t="str">
        <f>IFERROR(VLOOKUP($A18,[3]Hoja1!$A$1:$AQ$1000,26,FALSE),"")</f>
        <v>0.5 cm</v>
      </c>
      <c r="AE18" t="str">
        <f>IFERROR(VLOOKUP($A18,[3]Hoja1!$A$1:$AQ$1000,27,FALSE),"")</f>
        <v/>
      </c>
      <c r="AF18" t="str">
        <f>IFERROR(VLOOKUP($A18,[3]Hoja1!$A$1:$AQ$1000,28,FALSE),"")</f>
        <v/>
      </c>
      <c r="AG18" t="str">
        <f>IFERROR(VLOOKUP($A18,[3]Hoja1!$A$1:$AQ$1000,29,FALSE),"")</f>
        <v/>
      </c>
      <c r="AH18" t="str">
        <f>IFERROR(VLOOKUP($A18,[3]Hoja1!$A$1:$AQ$1000,30,FALSE),"")</f>
        <v/>
      </c>
      <c r="AI18" t="str">
        <f>IFERROR(VLOOKUP($A18,[3]Hoja1!$A$1:$AQ$1000,31,FALSE),"")</f>
        <v/>
      </c>
      <c r="AJ18" t="str">
        <f>IFERROR(VLOOKUP($A18,[3]Hoja1!$A$1:$AQ$1000,32,FALSE),"")</f>
        <v/>
      </c>
      <c r="AK18" t="str">
        <f>IFERROR(VLOOKUP($A18,[3]Hoja1!$A$1:$AQ$1000,33,FALSE),"")</f>
        <v/>
      </c>
      <c r="AL18" t="str">
        <f>IFERROR(VLOOKUP($A18,[3]Hoja1!$A$1:$AQ$1000,34,FALSE),"")</f>
        <v/>
      </c>
      <c r="AM18" t="str">
        <f>IFERROR(VLOOKUP($A18,[3]Hoja1!$A$1:$AQ$1000,35,FALSE),"")</f>
        <v/>
      </c>
      <c r="AN18" t="str">
        <f>IFERROR(VLOOKUP($A18,[3]Hoja1!$A$1:$AQ$1000,36,FALSE),"")</f>
        <v/>
      </c>
      <c r="AO18" t="str">
        <f>IFERROR(VLOOKUP($A18,[3]Hoja1!$A$1:$AQ$1000,37,FALSE),"")</f>
        <v/>
      </c>
      <c r="AP18" t="str">
        <f>IFERROR(VLOOKUP($A18,[3]Hoja1!$A$1:$AQ$1000,38,FALSE),"")</f>
        <v/>
      </c>
      <c r="AQ18" t="str">
        <f>IFERROR(VLOOKUP($A18,[3]Hoja1!$A$1:$AQ$1000,39,FALSE),"")</f>
        <v/>
      </c>
      <c r="AR18" t="str">
        <f>IFERROR(VLOOKUP($A18,[3]Hoja1!$A$1:$AQ$1000,40,FALSE),"")</f>
        <v/>
      </c>
      <c r="AS18" t="str">
        <f>IFERROR(VLOOKUP($A18,[3]Hoja1!$A$1:$AQ$1000,41,FALSE),"")</f>
        <v/>
      </c>
      <c r="AT18" t="str">
        <f>IFERROR(VLOOKUP($A18,[3]Hoja1!$A$1:$AQ$1000,42,FALSE),"")</f>
        <v/>
      </c>
      <c r="AU18" t="str">
        <f>IFERROR(VLOOKUP($A18,[3]Hoja1!$A$1:$AQ$1000,43,FALSE),"")</f>
        <v/>
      </c>
    </row>
    <row r="19" spans="1:47" ht="15" customHeight="1" x14ac:dyDescent="0.25">
      <c r="A19">
        <v>71</v>
      </c>
      <c r="B19">
        <v>1</v>
      </c>
      <c r="D19">
        <v>8505823</v>
      </c>
      <c r="E19" t="s">
        <v>90</v>
      </c>
      <c r="J19" t="s">
        <v>50</v>
      </c>
      <c r="K19" t="s">
        <v>79</v>
      </c>
      <c r="O19" t="s">
        <v>91</v>
      </c>
      <c r="P19" s="4">
        <f>IFERROR(VLOOKUP(D19,[1]articulo!$A$1:$D$9000,4,FALSE),"")</f>
        <v>1081.08</v>
      </c>
      <c r="Q19" t="s">
        <v>92</v>
      </c>
      <c r="R19">
        <f>IFERROR(VLOOKUP(D19,[2]stock!$A$1:$B$9000,2,FALSE),"0")</f>
        <v>40</v>
      </c>
      <c r="S19">
        <v>5</v>
      </c>
      <c r="T19">
        <v>5</v>
      </c>
      <c r="U19">
        <v>5</v>
      </c>
      <c r="V19">
        <v>0.03</v>
      </c>
      <c r="W19" t="str">
        <f>IFERROR(VLOOKUP($A19,[3]Hoja1!$A$1:$AQ$1000,19,FALSE),"")</f>
        <v/>
      </c>
      <c r="X19" t="str">
        <f>IFERROR(VLOOKUP($A19,[3]Hoja1!$A$1:$AQ$1000,20,FALSE),"")</f>
        <v/>
      </c>
      <c r="Y19" t="str">
        <f>IFERROR(VLOOKUP($A19,[3]Hoja1!$A$1:$AQ$1000,21,FALSE),"")</f>
        <v/>
      </c>
      <c r="Z19" t="str">
        <f>IFERROR(VLOOKUP($A19,[3]Hoja1!$A$1:$AQ$1000,22,FALSE),"")</f>
        <v/>
      </c>
      <c r="AA19" t="str">
        <f>IFERROR(VLOOKUP($A19,[3]Hoja1!$A$1:$AQ$1000,23,FALSE),"")</f>
        <v/>
      </c>
      <c r="AB19" t="str">
        <f>IFERROR(VLOOKUP($A19,[3]Hoja1!$A$1:$AQ$1000,24,FALSE),"")</f>
        <v/>
      </c>
      <c r="AC19" t="str">
        <f>IFERROR(VLOOKUP($A19,[3]Hoja1!$A$1:$AQ$1000,25,FALSE),"")</f>
        <v/>
      </c>
      <c r="AD19" t="str">
        <f>IFERROR(VLOOKUP($A19,[3]Hoja1!$A$1:$AQ$1000,26,FALSE),"")</f>
        <v/>
      </c>
      <c r="AE19" t="str">
        <f>IFERROR(VLOOKUP($A19,[3]Hoja1!$A$1:$AQ$1000,27,FALSE),"")</f>
        <v/>
      </c>
      <c r="AF19" t="str">
        <f>IFERROR(VLOOKUP($A19,[3]Hoja1!$A$1:$AQ$1000,28,FALSE),"")</f>
        <v/>
      </c>
      <c r="AG19" t="str">
        <f>IFERROR(VLOOKUP($A19,[3]Hoja1!$A$1:$AQ$1000,29,FALSE),"")</f>
        <v/>
      </c>
      <c r="AH19" t="str">
        <f>IFERROR(VLOOKUP($A19,[3]Hoja1!$A$1:$AQ$1000,30,FALSE),"")</f>
        <v/>
      </c>
      <c r="AI19" t="str">
        <f>IFERROR(VLOOKUP($A19,[3]Hoja1!$A$1:$AQ$1000,31,FALSE),"")</f>
        <v/>
      </c>
      <c r="AJ19" t="str">
        <f>IFERROR(VLOOKUP($A19,[3]Hoja1!$A$1:$AQ$1000,32,FALSE),"")</f>
        <v/>
      </c>
      <c r="AK19" t="str">
        <f>IFERROR(VLOOKUP($A19,[3]Hoja1!$A$1:$AQ$1000,33,FALSE),"")</f>
        <v/>
      </c>
      <c r="AL19" t="str">
        <f>IFERROR(VLOOKUP($A19,[3]Hoja1!$A$1:$AQ$1000,34,FALSE),"")</f>
        <v/>
      </c>
      <c r="AM19" t="str">
        <f>IFERROR(VLOOKUP($A19,[3]Hoja1!$A$1:$AQ$1000,35,FALSE),"")</f>
        <v/>
      </c>
      <c r="AN19" t="str">
        <f>IFERROR(VLOOKUP($A19,[3]Hoja1!$A$1:$AQ$1000,36,FALSE),"")</f>
        <v/>
      </c>
      <c r="AO19" t="str">
        <f>IFERROR(VLOOKUP($A19,[3]Hoja1!$A$1:$AQ$1000,37,FALSE),"")</f>
        <v/>
      </c>
      <c r="AP19" t="str">
        <f>IFERROR(VLOOKUP($A19,[3]Hoja1!$A$1:$AQ$1000,38,FALSE),"")</f>
        <v/>
      </c>
      <c r="AQ19" t="str">
        <f>IFERROR(VLOOKUP($A19,[3]Hoja1!$A$1:$AQ$1000,39,FALSE),"")</f>
        <v/>
      </c>
      <c r="AR19" t="str">
        <f>IFERROR(VLOOKUP($A19,[3]Hoja1!$A$1:$AQ$1000,40,FALSE),"")</f>
        <v/>
      </c>
      <c r="AS19" t="str">
        <f>IFERROR(VLOOKUP($A19,[3]Hoja1!$A$1:$AQ$1000,41,FALSE),"")</f>
        <v/>
      </c>
      <c r="AT19" t="str">
        <f>IFERROR(VLOOKUP($A19,[3]Hoja1!$A$1:$AQ$1000,42,FALSE),"")</f>
        <v/>
      </c>
      <c r="AU19" t="str">
        <f>IFERROR(VLOOKUP($A19,[3]Hoja1!$A$1:$AQ$1000,43,FALSE),"")</f>
        <v/>
      </c>
    </row>
    <row r="20" spans="1:47" ht="15" customHeight="1" x14ac:dyDescent="0.25">
      <c r="A20">
        <v>73</v>
      </c>
      <c r="B20">
        <v>1</v>
      </c>
      <c r="D20">
        <v>7703115</v>
      </c>
      <c r="E20" t="s">
        <v>93</v>
      </c>
      <c r="H20" s="1" t="s">
        <v>95</v>
      </c>
      <c r="J20" t="s">
        <v>50</v>
      </c>
      <c r="K20" t="s">
        <v>84</v>
      </c>
      <c r="L20" t="s">
        <v>85</v>
      </c>
      <c r="O20" t="s">
        <v>94</v>
      </c>
      <c r="P20" s="4">
        <f>IFERROR(VLOOKUP(D20,[1]articulo!$A$1:$D$9000,4,FALSE),"")</f>
        <v>800</v>
      </c>
      <c r="Q20" t="s">
        <v>96</v>
      </c>
      <c r="R20">
        <f>IFERROR(VLOOKUP(D20,[2]stock!$A$1:$B$9000,2,FALSE),"0")</f>
        <v>115</v>
      </c>
      <c r="S20">
        <v>5</v>
      </c>
      <c r="T20">
        <v>5</v>
      </c>
      <c r="U20">
        <v>5</v>
      </c>
      <c r="V20">
        <v>0.03</v>
      </c>
      <c r="W20" t="str">
        <f>IFERROR(VLOOKUP($A20,[3]Hoja1!$A$1:$AQ$1000,19,FALSE),"")</f>
        <v>Oficial Ayudante</v>
      </c>
      <c r="X20" t="str">
        <f>IFERROR(VLOOKUP($A20,[3]Hoja1!$A$1:$AQ$1000,20,FALSE),"")</f>
        <v>Hombrera</v>
      </c>
      <c r="Y20" t="str">
        <f>IFERROR(VLOOKUP($A20,[3]Hoja1!$A$1:$AQ$1000,21,FALSE),"")</f>
        <v>Policía de Mendoza</v>
      </c>
      <c r="Z20" t="str">
        <f>IFERROR(VLOOKUP($A20,[3]Hoja1!$A$1:$AQ$1000,22,FALSE),"")</f>
        <v>Placa de Plástico forrada en gabardina</v>
      </c>
      <c r="AA20" t="str">
        <f>IFERROR(VLOOKUP($A20,[3]Hoja1!$A$1:$AQ$1000,23,FALSE),"")</f>
        <v/>
      </c>
      <c r="AB20" t="str">
        <f>IFERROR(VLOOKUP($A20,[3]Hoja1!$A$1:$AQ$1000,24,FALSE),"")</f>
        <v>6.5 cm</v>
      </c>
      <c r="AC20" t="str">
        <f>IFERROR(VLOOKUP($A20,[3]Hoja1!$A$1:$AQ$1000,25,FALSE),"")</f>
        <v>12.5 cm</v>
      </c>
      <c r="AD20" t="str">
        <f>IFERROR(VLOOKUP($A20,[3]Hoja1!$A$1:$AQ$1000,26,FALSE),"")</f>
        <v/>
      </c>
      <c r="AE20" t="str">
        <f>IFERROR(VLOOKUP($A20,[3]Hoja1!$A$1:$AQ$1000,27,FALSE),"")</f>
        <v/>
      </c>
      <c r="AF20" t="str">
        <f>IFERROR(VLOOKUP($A20,[3]Hoja1!$A$1:$AQ$1000,28,FALSE),"")</f>
        <v/>
      </c>
      <c r="AG20" t="str">
        <f>IFERROR(VLOOKUP($A20,[3]Hoja1!$A$1:$AQ$1000,29,FALSE),"")</f>
        <v/>
      </c>
      <c r="AH20" t="str">
        <f>IFERROR(VLOOKUP($A20,[3]Hoja1!$A$1:$AQ$1000,30,FALSE),"")</f>
        <v/>
      </c>
      <c r="AI20" t="str">
        <f>IFERROR(VLOOKUP($A20,[3]Hoja1!$A$1:$AQ$1000,31,FALSE),"")</f>
        <v/>
      </c>
      <c r="AJ20" t="str">
        <f>IFERROR(VLOOKUP($A20,[3]Hoja1!$A$1:$AQ$1000,32,FALSE),"")</f>
        <v/>
      </c>
      <c r="AK20" t="str">
        <f>IFERROR(VLOOKUP($A20,[3]Hoja1!$A$1:$AQ$1000,33,FALSE),"")</f>
        <v/>
      </c>
      <c r="AL20" t="str">
        <f>IFERROR(VLOOKUP($A20,[3]Hoja1!$A$1:$AQ$1000,34,FALSE),"")</f>
        <v/>
      </c>
      <c r="AM20" t="str">
        <f>IFERROR(VLOOKUP($A20,[3]Hoja1!$A$1:$AQ$1000,35,FALSE),"")</f>
        <v/>
      </c>
      <c r="AN20" t="str">
        <f>IFERROR(VLOOKUP($A20,[3]Hoja1!$A$1:$AQ$1000,36,FALSE),"")</f>
        <v/>
      </c>
      <c r="AO20" t="str">
        <f>IFERROR(VLOOKUP($A20,[3]Hoja1!$A$1:$AQ$1000,37,FALSE),"")</f>
        <v/>
      </c>
      <c r="AP20" t="str">
        <f>IFERROR(VLOOKUP($A20,[3]Hoja1!$A$1:$AQ$1000,38,FALSE),"")</f>
        <v/>
      </c>
      <c r="AQ20" t="str">
        <f>IFERROR(VLOOKUP($A20,[3]Hoja1!$A$1:$AQ$1000,39,FALSE),"")</f>
        <v/>
      </c>
      <c r="AR20" t="str">
        <f>IFERROR(VLOOKUP($A20,[3]Hoja1!$A$1:$AQ$1000,40,FALSE),"")</f>
        <v/>
      </c>
      <c r="AS20" t="str">
        <f>IFERROR(VLOOKUP($A20,[3]Hoja1!$A$1:$AQ$1000,41,FALSE),"")</f>
        <v/>
      </c>
      <c r="AT20" t="str">
        <f>IFERROR(VLOOKUP($A20,[3]Hoja1!$A$1:$AQ$1000,42,FALSE),"")</f>
        <v/>
      </c>
      <c r="AU20" t="str">
        <f>IFERROR(VLOOKUP($A20,[3]Hoja1!$A$1:$AQ$1000,43,FALSE),"")</f>
        <v/>
      </c>
    </row>
    <row r="21" spans="1:47" ht="15" customHeight="1" x14ac:dyDescent="0.25">
      <c r="A21">
        <v>74</v>
      </c>
      <c r="B21">
        <v>1</v>
      </c>
      <c r="D21">
        <v>7711676</v>
      </c>
      <c r="E21" t="s">
        <v>97</v>
      </c>
      <c r="H21" s="1" t="s">
        <v>99</v>
      </c>
      <c r="J21" t="s">
        <v>50</v>
      </c>
      <c r="K21" t="s">
        <v>74</v>
      </c>
      <c r="O21" t="s">
        <v>98</v>
      </c>
      <c r="P21" s="4">
        <f>IFERROR(VLOOKUP(D21,[1]articulo!$A$1:$D$9000,4,FALSE),"")</f>
        <v>728</v>
      </c>
      <c r="Q21" t="s">
        <v>100</v>
      </c>
      <c r="R21">
        <f>IFERROR(VLOOKUP(D21,[2]stock!$A$1:$B$9000,2,FALSE),"0")</f>
        <v>24</v>
      </c>
      <c r="S21">
        <v>5</v>
      </c>
      <c r="T21">
        <v>5</v>
      </c>
      <c r="U21">
        <v>5</v>
      </c>
      <c r="V21">
        <v>0.03</v>
      </c>
      <c r="W21" t="str">
        <f>IFERROR(VLOOKUP($A21,[3]Hoja1!$A$1:$AQ$1000,19,FALSE),"")</f>
        <v/>
      </c>
      <c r="X21" t="str">
        <f>IFERROR(VLOOKUP($A21,[3]Hoja1!$A$1:$AQ$1000,20,FALSE),"")</f>
        <v/>
      </c>
      <c r="Y21" t="str">
        <f>IFERROR(VLOOKUP($A21,[3]Hoja1!$A$1:$AQ$1000,21,FALSE),"")</f>
        <v/>
      </c>
      <c r="Z21" t="str">
        <f>IFERROR(VLOOKUP($A21,[3]Hoja1!$A$1:$AQ$1000,22,FALSE),"")</f>
        <v/>
      </c>
      <c r="AA21" t="str">
        <f>IFERROR(VLOOKUP($A21,[3]Hoja1!$A$1:$AQ$1000,23,FALSE),"")</f>
        <v/>
      </c>
      <c r="AB21" t="str">
        <f>IFERROR(VLOOKUP($A21,[3]Hoja1!$A$1:$AQ$1000,24,FALSE),"")</f>
        <v/>
      </c>
      <c r="AC21" t="str">
        <f>IFERROR(VLOOKUP($A21,[3]Hoja1!$A$1:$AQ$1000,25,FALSE),"")</f>
        <v/>
      </c>
      <c r="AD21" t="str">
        <f>IFERROR(VLOOKUP($A21,[3]Hoja1!$A$1:$AQ$1000,26,FALSE),"")</f>
        <v/>
      </c>
      <c r="AE21" t="str">
        <f>IFERROR(VLOOKUP($A21,[3]Hoja1!$A$1:$AQ$1000,27,FALSE),"")</f>
        <v/>
      </c>
      <c r="AF21" t="str">
        <f>IFERROR(VLOOKUP($A21,[3]Hoja1!$A$1:$AQ$1000,28,FALSE),"")</f>
        <v/>
      </c>
      <c r="AG21" t="str">
        <f>IFERROR(VLOOKUP($A21,[3]Hoja1!$A$1:$AQ$1000,29,FALSE),"")</f>
        <v/>
      </c>
      <c r="AH21" t="str">
        <f>IFERROR(VLOOKUP($A21,[3]Hoja1!$A$1:$AQ$1000,30,FALSE),"")</f>
        <v/>
      </c>
      <c r="AI21" t="str">
        <f>IFERROR(VLOOKUP($A21,[3]Hoja1!$A$1:$AQ$1000,31,FALSE),"")</f>
        <v/>
      </c>
      <c r="AJ21" t="str">
        <f>IFERROR(VLOOKUP($A21,[3]Hoja1!$A$1:$AQ$1000,32,FALSE),"")</f>
        <v/>
      </c>
      <c r="AK21" t="str">
        <f>IFERROR(VLOOKUP($A21,[3]Hoja1!$A$1:$AQ$1000,33,FALSE),"")</f>
        <v/>
      </c>
      <c r="AL21" t="str">
        <f>IFERROR(VLOOKUP($A21,[3]Hoja1!$A$1:$AQ$1000,34,FALSE),"")</f>
        <v/>
      </c>
      <c r="AM21" t="str">
        <f>IFERROR(VLOOKUP($A21,[3]Hoja1!$A$1:$AQ$1000,35,FALSE),"")</f>
        <v/>
      </c>
      <c r="AN21" t="str">
        <f>IFERROR(VLOOKUP($A21,[3]Hoja1!$A$1:$AQ$1000,36,FALSE),"")</f>
        <v/>
      </c>
      <c r="AO21" t="str">
        <f>IFERROR(VLOOKUP($A21,[3]Hoja1!$A$1:$AQ$1000,37,FALSE),"")</f>
        <v/>
      </c>
      <c r="AP21" t="str">
        <f>IFERROR(VLOOKUP($A21,[3]Hoja1!$A$1:$AQ$1000,38,FALSE),"")</f>
        <v/>
      </c>
      <c r="AQ21" t="str">
        <f>IFERROR(VLOOKUP($A21,[3]Hoja1!$A$1:$AQ$1000,39,FALSE),"")</f>
        <v/>
      </c>
      <c r="AR21" t="str">
        <f>IFERROR(VLOOKUP($A21,[3]Hoja1!$A$1:$AQ$1000,40,FALSE),"")</f>
        <v/>
      </c>
      <c r="AS21" t="str">
        <f>IFERROR(VLOOKUP($A21,[3]Hoja1!$A$1:$AQ$1000,41,FALSE),"")</f>
        <v/>
      </c>
      <c r="AT21" t="str">
        <f>IFERROR(VLOOKUP($A21,[3]Hoja1!$A$1:$AQ$1000,42,FALSE),"")</f>
        <v/>
      </c>
      <c r="AU21" t="str">
        <f>IFERROR(VLOOKUP($A21,[3]Hoja1!$A$1:$AQ$1000,43,FALSE),"")</f>
        <v/>
      </c>
    </row>
    <row r="22" spans="1:47" ht="15" customHeight="1" x14ac:dyDescent="0.25">
      <c r="A22">
        <v>76</v>
      </c>
      <c r="B22">
        <v>1</v>
      </c>
      <c r="D22">
        <v>8612600</v>
      </c>
      <c r="E22" t="s">
        <v>101</v>
      </c>
      <c r="H22" s="1" t="s">
        <v>105</v>
      </c>
      <c r="I22" t="s">
        <v>106</v>
      </c>
      <c r="J22" t="s">
        <v>102</v>
      </c>
      <c r="K22" t="s">
        <v>103</v>
      </c>
      <c r="O22" t="s">
        <v>104</v>
      </c>
      <c r="P22" s="4">
        <f>IFERROR(VLOOKUP(D22,[1]articulo!$A$1:$D$9000,4,FALSE),"")</f>
        <v>6250.61</v>
      </c>
      <c r="Q22" t="s">
        <v>107</v>
      </c>
      <c r="R22">
        <f>IFERROR(VLOOKUP(D22,[2]stock!$A$1:$B$9000,2,FALSE),"0")</f>
        <v>1</v>
      </c>
      <c r="S22">
        <v>5</v>
      </c>
      <c r="T22">
        <v>5</v>
      </c>
      <c r="U22">
        <v>5</v>
      </c>
      <c r="V22">
        <v>0.03</v>
      </c>
      <c r="W22" t="str">
        <f>IFERROR(VLOOKUP($A22,[3]Hoja1!$A$1:$AQ$1000,19,FALSE),"")</f>
        <v/>
      </c>
      <c r="X22" t="str">
        <f>IFERROR(VLOOKUP($A22,[3]Hoja1!$A$1:$AQ$1000,20,FALSE),"")</f>
        <v/>
      </c>
      <c r="Y22" t="str">
        <f>IFERROR(VLOOKUP($A22,[3]Hoja1!$A$1:$AQ$1000,21,FALSE),"")</f>
        <v/>
      </c>
      <c r="Z22" t="str">
        <f>IFERROR(VLOOKUP($A22,[3]Hoja1!$A$1:$AQ$1000,22,FALSE),"")</f>
        <v>Impermeable</v>
      </c>
      <c r="AA22" t="str">
        <f>IFERROR(VLOOKUP($A22,[3]Hoja1!$A$1:$AQ$1000,23,FALSE),"")</f>
        <v>Camuflado con Verde y Marrón tipo Bosque</v>
      </c>
      <c r="AB22" t="str">
        <f>IFERROR(VLOOKUP($A22,[3]Hoja1!$A$1:$AQ$1000,24,FALSE),"")</f>
        <v/>
      </c>
      <c r="AC22" t="str">
        <f>IFERROR(VLOOKUP($A22,[3]Hoja1!$A$1:$AQ$1000,25,FALSE),"")</f>
        <v/>
      </c>
      <c r="AD22" t="str">
        <f>IFERROR(VLOOKUP($A22,[3]Hoja1!$A$1:$AQ$1000,26,FALSE),"")</f>
        <v/>
      </c>
      <c r="AE22" t="str">
        <f>IFERROR(VLOOKUP($A22,[3]Hoja1!$A$1:$AQ$1000,27,FALSE),"")</f>
        <v/>
      </c>
      <c r="AF22" t="str">
        <f>IFERROR(VLOOKUP($A22,[3]Hoja1!$A$1:$AQ$1000,28,FALSE),"")</f>
        <v/>
      </c>
      <c r="AG22" t="str">
        <f>IFERROR(VLOOKUP($A22,[3]Hoja1!$A$1:$AQ$1000,29,FALSE),"")</f>
        <v/>
      </c>
      <c r="AH22" t="str">
        <f>IFERROR(VLOOKUP($A22,[3]Hoja1!$A$1:$AQ$1000,30,FALSE),"")</f>
        <v/>
      </c>
      <c r="AI22" t="str">
        <f>IFERROR(VLOOKUP($A22,[3]Hoja1!$A$1:$AQ$1000,31,FALSE),"")</f>
        <v/>
      </c>
      <c r="AJ22" t="str">
        <f>IFERROR(VLOOKUP($A22,[3]Hoja1!$A$1:$AQ$1000,32,FALSE),"")</f>
        <v/>
      </c>
      <c r="AK22" t="str">
        <f>IFERROR(VLOOKUP($A22,[3]Hoja1!$A$1:$AQ$1000,33,FALSE),"")</f>
        <v>250 x 250 x 150 cm</v>
      </c>
      <c r="AL22" t="str">
        <f>IFERROR(VLOOKUP($A22,[3]Hoja1!$A$1:$AQ$1000,34,FALSE),"")</f>
        <v/>
      </c>
      <c r="AM22" t="str">
        <f>IFERROR(VLOOKUP($A22,[3]Hoja1!$A$1:$AQ$1000,35,FALSE),"")</f>
        <v/>
      </c>
      <c r="AN22" t="str">
        <f>IFERROR(VLOOKUP($A22,[3]Hoja1!$A$1:$AQ$1000,36,FALSE),"")</f>
        <v/>
      </c>
      <c r="AO22" t="str">
        <f>IFERROR(VLOOKUP($A22,[3]Hoja1!$A$1:$AQ$1000,37,FALSE),"")</f>
        <v/>
      </c>
      <c r="AP22" t="str">
        <f>IFERROR(VLOOKUP($A22,[3]Hoja1!$A$1:$AQ$1000,38,FALSE),"")</f>
        <v/>
      </c>
      <c r="AQ22" t="str">
        <f>IFERROR(VLOOKUP($A22,[3]Hoja1!$A$1:$AQ$1000,39,FALSE),"")</f>
        <v/>
      </c>
      <c r="AR22" t="str">
        <f>IFERROR(VLOOKUP($A22,[3]Hoja1!$A$1:$AQ$1000,40,FALSE),"")</f>
        <v/>
      </c>
      <c r="AS22" t="str">
        <f>IFERROR(VLOOKUP($A22,[3]Hoja1!$A$1:$AQ$1000,41,FALSE),"")</f>
        <v/>
      </c>
      <c r="AT22" t="str">
        <f>IFERROR(VLOOKUP($A22,[3]Hoja1!$A$1:$AQ$1000,42,FALSE),"")</f>
        <v/>
      </c>
      <c r="AU22" t="str">
        <f>IFERROR(VLOOKUP($A22,[3]Hoja1!$A$1:$AQ$1000,43,FALSE),"")</f>
        <v/>
      </c>
    </row>
    <row r="23" spans="1:47" ht="15" customHeight="1" x14ac:dyDescent="0.25">
      <c r="A23">
        <v>77</v>
      </c>
      <c r="B23">
        <v>1</v>
      </c>
      <c r="D23">
        <v>8708102</v>
      </c>
      <c r="E23" t="s">
        <v>108</v>
      </c>
      <c r="H23" s="1" t="s">
        <v>112</v>
      </c>
      <c r="J23" t="s">
        <v>1</v>
      </c>
      <c r="K23" t="s">
        <v>109</v>
      </c>
      <c r="L23" t="s">
        <v>110</v>
      </c>
      <c r="O23" t="s">
        <v>111</v>
      </c>
      <c r="P23" s="4">
        <f>IFERROR(VLOOKUP(D23,[1]articulo!$A$1:$D$9000,4,FALSE),"")</f>
        <v>18510</v>
      </c>
      <c r="Q23" t="s">
        <v>113</v>
      </c>
      <c r="R23">
        <f>IFERROR(VLOOKUP(D23,[2]stock!$A$1:$B$9000,2,FALSE),"0")</f>
        <v>8</v>
      </c>
      <c r="S23">
        <v>5</v>
      </c>
      <c r="T23">
        <v>5</v>
      </c>
      <c r="U23">
        <v>5</v>
      </c>
      <c r="V23">
        <v>0.03</v>
      </c>
      <c r="W23" t="str">
        <f>IFERROR(VLOOKUP($A23,[3]Hoja1!$A$1:$AQ$1000,19,FALSE),"")</f>
        <v/>
      </c>
      <c r="X23" t="str">
        <f>IFERROR(VLOOKUP($A23,[3]Hoja1!$A$1:$AQ$1000,20,FALSE),"")</f>
        <v/>
      </c>
      <c r="Y23" t="str">
        <f>IFERROR(VLOOKUP($A23,[3]Hoja1!$A$1:$AQ$1000,21,FALSE),"")</f>
        <v/>
      </c>
      <c r="Z23" t="str">
        <f>IFERROR(VLOOKUP($A23,[3]Hoja1!$A$1:$AQ$1000,22,FALSE),"")</f>
        <v>Poliamida</v>
      </c>
      <c r="AA23" t="str">
        <f>IFERROR(VLOOKUP($A23,[3]Hoja1!$A$1:$AQ$1000,23,FALSE),"")</f>
        <v/>
      </c>
      <c r="AB23" t="str">
        <f>IFERROR(VLOOKUP($A23,[3]Hoja1!$A$1:$AQ$1000,24,FALSE),"")</f>
        <v/>
      </c>
      <c r="AC23" t="str">
        <f>IFERROR(VLOOKUP($A23,[3]Hoja1!$A$1:$AQ$1000,25,FALSE),"")</f>
        <v/>
      </c>
      <c r="AD23" t="str">
        <f>IFERROR(VLOOKUP($A23,[3]Hoja1!$A$1:$AQ$1000,26,FALSE),"")</f>
        <v/>
      </c>
      <c r="AE23" t="str">
        <f>IFERROR(VLOOKUP($A23,[3]Hoja1!$A$1:$AQ$1000,27,FALSE),"")</f>
        <v/>
      </c>
      <c r="AF23" t="str">
        <f>IFERROR(VLOOKUP($A23,[3]Hoja1!$A$1:$AQ$1000,28,FALSE),"")</f>
        <v/>
      </c>
      <c r="AG23" t="str">
        <f>IFERROR(VLOOKUP($A23,[3]Hoja1!$A$1:$AQ$1000,29,FALSE),"")</f>
        <v/>
      </c>
      <c r="AH23" t="str">
        <f>IFERROR(VLOOKUP($A23,[3]Hoja1!$A$1:$AQ$1000,30,FALSE),"")</f>
        <v/>
      </c>
      <c r="AI23" t="str">
        <f>IFERROR(VLOOKUP($A23,[3]Hoja1!$A$1:$AQ$1000,31,FALSE),"")</f>
        <v/>
      </c>
      <c r="AJ23" t="str">
        <f>IFERROR(VLOOKUP($A23,[3]Hoja1!$A$1:$AQ$1000,32,FALSE),"")</f>
        <v/>
      </c>
      <c r="AK23" t="str">
        <f>IFERROR(VLOOKUP($A23,[3]Hoja1!$A$1:$AQ$1000,33,FALSE),"")</f>
        <v/>
      </c>
      <c r="AL23" t="str">
        <f>IFERROR(VLOOKUP($A23,[3]Hoja1!$A$1:$AQ$1000,34,FALSE),"")</f>
        <v/>
      </c>
      <c r="AM23" t="str">
        <f>IFERROR(VLOOKUP($A23,[3]Hoja1!$A$1:$AQ$1000,35,FALSE),"")</f>
        <v/>
      </c>
      <c r="AN23" t="str">
        <f>IFERROR(VLOOKUP($A23,[3]Hoja1!$A$1:$AQ$1000,36,FALSE),"")</f>
        <v/>
      </c>
      <c r="AO23" t="str">
        <f>IFERROR(VLOOKUP($A23,[3]Hoja1!$A$1:$AQ$1000,37,FALSE),"")</f>
        <v/>
      </c>
      <c r="AP23" t="str">
        <f>IFERROR(VLOOKUP($A23,[3]Hoja1!$A$1:$AQ$1000,38,FALSE),"")</f>
        <v/>
      </c>
      <c r="AQ23" t="str">
        <f>IFERROR(VLOOKUP($A23,[3]Hoja1!$A$1:$AQ$1000,39,FALSE),"")</f>
        <v/>
      </c>
      <c r="AR23" t="str">
        <f>IFERROR(VLOOKUP($A23,[3]Hoja1!$A$1:$AQ$1000,40,FALSE),"")</f>
        <v/>
      </c>
      <c r="AS23" t="str">
        <f>IFERROR(VLOOKUP($A23,[3]Hoja1!$A$1:$AQ$1000,41,FALSE),"")</f>
        <v/>
      </c>
      <c r="AT23" t="str">
        <f>IFERROR(VLOOKUP($A23,[3]Hoja1!$A$1:$AQ$1000,42,FALSE),"")</f>
        <v/>
      </c>
      <c r="AU23" t="str">
        <f>IFERROR(VLOOKUP($A23,[3]Hoja1!$A$1:$AQ$1000,43,FALSE),"")</f>
        <v/>
      </c>
    </row>
    <row r="24" spans="1:47" ht="15" customHeight="1" x14ac:dyDescent="0.25">
      <c r="A24">
        <v>78</v>
      </c>
      <c r="B24">
        <v>1</v>
      </c>
      <c r="D24">
        <v>8521303</v>
      </c>
      <c r="E24" t="s">
        <v>114</v>
      </c>
      <c r="H24" t="s">
        <v>117</v>
      </c>
      <c r="I24" t="s">
        <v>118</v>
      </c>
      <c r="J24" t="s">
        <v>16</v>
      </c>
      <c r="K24" t="s">
        <v>115</v>
      </c>
      <c r="O24" t="s">
        <v>116</v>
      </c>
      <c r="P24" s="4">
        <f>IFERROR(VLOOKUP(D24,[1]articulo!$A$1:$D$9000,4,FALSE),"")</f>
        <v>1061.42</v>
      </c>
      <c r="Q24" t="s">
        <v>119</v>
      </c>
      <c r="R24">
        <f>IFERROR(VLOOKUP(D24,[2]stock!$A$1:$B$9000,2,FALSE),"0")</f>
        <v>0</v>
      </c>
      <c r="S24">
        <v>5</v>
      </c>
      <c r="T24">
        <v>5</v>
      </c>
      <c r="U24">
        <v>5</v>
      </c>
      <c r="V24">
        <v>0.03</v>
      </c>
      <c r="W24" t="str">
        <f>IFERROR(VLOOKUP($A24,[3]Hoja1!$A$1:$AQ$1000,19,FALSE),"")</f>
        <v/>
      </c>
      <c r="X24" t="str">
        <f>IFERROR(VLOOKUP($A24,[3]Hoja1!$A$1:$AQ$1000,20,FALSE),"")</f>
        <v/>
      </c>
      <c r="Y24" t="str">
        <f>IFERROR(VLOOKUP($A24,[3]Hoja1!$A$1:$AQ$1000,21,FALSE),"")</f>
        <v/>
      </c>
      <c r="Z24" t="str">
        <f>IFERROR(VLOOKUP($A24,[3]Hoja1!$A$1:$AQ$1000,22,FALSE),"")</f>
        <v/>
      </c>
      <c r="AA24" t="str">
        <f>IFERROR(VLOOKUP($A24,[3]Hoja1!$A$1:$AQ$1000,23,FALSE),"")</f>
        <v/>
      </c>
      <c r="AB24" t="str">
        <f>IFERROR(VLOOKUP($A24,[3]Hoja1!$A$1:$AQ$1000,24,FALSE),"")</f>
        <v/>
      </c>
      <c r="AC24" t="str">
        <f>IFERROR(VLOOKUP($A24,[3]Hoja1!$A$1:$AQ$1000,25,FALSE),"")</f>
        <v/>
      </c>
      <c r="AD24" t="str">
        <f>IFERROR(VLOOKUP($A24,[3]Hoja1!$A$1:$AQ$1000,26,FALSE),"")</f>
        <v/>
      </c>
      <c r="AE24" t="str">
        <f>IFERROR(VLOOKUP($A24,[3]Hoja1!$A$1:$AQ$1000,27,FALSE),"")</f>
        <v/>
      </c>
      <c r="AF24" t="str">
        <f>IFERROR(VLOOKUP($A24,[3]Hoja1!$A$1:$AQ$1000,28,FALSE),"")</f>
        <v/>
      </c>
      <c r="AG24" t="str">
        <f>IFERROR(VLOOKUP($A24,[3]Hoja1!$A$1:$AQ$1000,29,FALSE),"")</f>
        <v/>
      </c>
      <c r="AH24" t="str">
        <f>IFERROR(VLOOKUP($A24,[3]Hoja1!$A$1:$AQ$1000,30,FALSE),"")</f>
        <v/>
      </c>
      <c r="AI24" t="str">
        <f>IFERROR(VLOOKUP($A24,[3]Hoja1!$A$1:$AQ$1000,31,FALSE),"")</f>
        <v/>
      </c>
      <c r="AJ24" t="str">
        <f>IFERROR(VLOOKUP($A24,[3]Hoja1!$A$1:$AQ$1000,32,FALSE),"")</f>
        <v/>
      </c>
      <c r="AK24" t="str">
        <f>IFERROR(VLOOKUP($A24,[3]Hoja1!$A$1:$AQ$1000,33,FALSE),"")</f>
        <v/>
      </c>
      <c r="AL24" t="str">
        <f>IFERROR(VLOOKUP($A24,[3]Hoja1!$A$1:$AQ$1000,34,FALSE),"")</f>
        <v/>
      </c>
      <c r="AM24" t="str">
        <f>IFERROR(VLOOKUP($A24,[3]Hoja1!$A$1:$AQ$1000,35,FALSE),"")</f>
        <v/>
      </c>
      <c r="AN24" t="str">
        <f>IFERROR(VLOOKUP($A24,[3]Hoja1!$A$1:$AQ$1000,36,FALSE),"")</f>
        <v/>
      </c>
      <c r="AO24" t="str">
        <f>IFERROR(VLOOKUP($A24,[3]Hoja1!$A$1:$AQ$1000,37,FALSE),"")</f>
        <v/>
      </c>
      <c r="AP24" t="str">
        <f>IFERROR(VLOOKUP($A24,[3]Hoja1!$A$1:$AQ$1000,38,FALSE),"")</f>
        <v/>
      </c>
      <c r="AQ24" t="str">
        <f>IFERROR(VLOOKUP($A24,[3]Hoja1!$A$1:$AQ$1000,39,FALSE),"")</f>
        <v/>
      </c>
      <c r="AR24" t="str">
        <f>IFERROR(VLOOKUP($A24,[3]Hoja1!$A$1:$AQ$1000,40,FALSE),"")</f>
        <v/>
      </c>
      <c r="AS24" t="str">
        <f>IFERROR(VLOOKUP($A24,[3]Hoja1!$A$1:$AQ$1000,41,FALSE),"")</f>
        <v/>
      </c>
      <c r="AT24" t="str">
        <f>IFERROR(VLOOKUP($A24,[3]Hoja1!$A$1:$AQ$1000,42,FALSE),"")</f>
        <v/>
      </c>
      <c r="AU24" t="str">
        <f>IFERROR(VLOOKUP($A24,[3]Hoja1!$A$1:$AQ$1000,43,FALSE),"")</f>
        <v/>
      </c>
    </row>
    <row r="25" spans="1:47" ht="15" customHeight="1" x14ac:dyDescent="0.25">
      <c r="A25">
        <v>79</v>
      </c>
      <c r="B25">
        <v>1</v>
      </c>
      <c r="D25">
        <v>8521304</v>
      </c>
      <c r="E25" t="s">
        <v>120</v>
      </c>
      <c r="H25" s="1" t="s">
        <v>122</v>
      </c>
      <c r="J25" t="s">
        <v>16</v>
      </c>
      <c r="K25" t="s">
        <v>115</v>
      </c>
      <c r="O25" t="s">
        <v>121</v>
      </c>
      <c r="P25" s="4">
        <f>IFERROR(VLOOKUP(D25,[1]articulo!$A$1:$D$9000,4,FALSE),"")</f>
        <v>1061.42</v>
      </c>
      <c r="Q25" t="s">
        <v>123</v>
      </c>
      <c r="R25">
        <f>IFERROR(VLOOKUP(D25,[2]stock!$A$1:$B$9000,2,FALSE),"0")</f>
        <v>0</v>
      </c>
      <c r="S25">
        <v>5</v>
      </c>
      <c r="T25">
        <v>5</v>
      </c>
      <c r="U25">
        <v>5</v>
      </c>
      <c r="V25">
        <v>0.03</v>
      </c>
      <c r="W25" t="str">
        <f>IFERROR(VLOOKUP($A25,[3]Hoja1!$A$1:$AQ$1000,19,FALSE),"")</f>
        <v/>
      </c>
      <c r="X25" t="str">
        <f>IFERROR(VLOOKUP($A25,[3]Hoja1!$A$1:$AQ$1000,20,FALSE),"")</f>
        <v/>
      </c>
      <c r="Y25" t="str">
        <f>IFERROR(VLOOKUP($A25,[3]Hoja1!$A$1:$AQ$1000,21,FALSE),"")</f>
        <v/>
      </c>
      <c r="Z25" t="str">
        <f>IFERROR(VLOOKUP($A25,[3]Hoja1!$A$1:$AQ$1000,22,FALSE),"")</f>
        <v>Acero Inoxidable</v>
      </c>
      <c r="AA25" t="str">
        <f>IFERROR(VLOOKUP($A25,[3]Hoja1!$A$1:$AQ$1000,23,FALSE),"")</f>
        <v>Strider 352.</v>
      </c>
      <c r="AB25" t="str">
        <f>IFERROR(VLOOKUP($A25,[3]Hoja1!$A$1:$AQ$1000,24,FALSE),"")</f>
        <v/>
      </c>
      <c r="AC25" t="str">
        <f>IFERROR(VLOOKUP($A25,[3]Hoja1!$A$1:$AQ$1000,25,FALSE),"")</f>
        <v>3.5 cm</v>
      </c>
      <c r="AD25" t="str">
        <f>IFERROR(VLOOKUP($A25,[3]Hoja1!$A$1:$AQ$1000,26,FALSE),"")</f>
        <v>2.8 cm</v>
      </c>
      <c r="AE25" t="str">
        <f>IFERROR(VLOOKUP($A25,[3]Hoja1!$A$1:$AQ$1000,27,FALSE),"")</f>
        <v/>
      </c>
      <c r="AF25" t="str">
        <f>IFERROR(VLOOKUP($A25,[3]Hoja1!$A$1:$AQ$1000,28,FALSE),"")</f>
        <v>20.5 cm</v>
      </c>
      <c r="AG25" t="str">
        <f>IFERROR(VLOOKUP($A25,[3]Hoja1!$A$1:$AQ$1000,29,FALSE),"")</f>
        <v>11.5 cm</v>
      </c>
      <c r="AH25" t="str">
        <f>IFERROR(VLOOKUP($A25,[3]Hoja1!$A$1:$AQ$1000,30,FALSE),"")</f>
        <v/>
      </c>
      <c r="AI25" t="str">
        <f>IFERROR(VLOOKUP($A25,[3]Hoja1!$A$1:$AQ$1000,31,FALSE),"")</f>
        <v/>
      </c>
      <c r="AJ25" t="str">
        <f>IFERROR(VLOOKUP($A25,[3]Hoja1!$A$1:$AQ$1000,32,FALSE),"")</f>
        <v/>
      </c>
      <c r="AK25" t="str">
        <f>IFERROR(VLOOKUP($A25,[3]Hoja1!$A$1:$AQ$1000,33,FALSE),"")</f>
        <v/>
      </c>
      <c r="AL25" t="str">
        <f>IFERROR(VLOOKUP($A25,[3]Hoja1!$A$1:$AQ$1000,34,FALSE),"")</f>
        <v/>
      </c>
      <c r="AM25" t="str">
        <f>IFERROR(VLOOKUP($A25,[3]Hoja1!$A$1:$AQ$1000,35,FALSE),"")</f>
        <v/>
      </c>
      <c r="AN25" t="str">
        <f>IFERROR(VLOOKUP($A25,[3]Hoja1!$A$1:$AQ$1000,36,FALSE),"")</f>
        <v/>
      </c>
      <c r="AO25" t="str">
        <f>IFERROR(VLOOKUP($A25,[3]Hoja1!$A$1:$AQ$1000,37,FALSE),"")</f>
        <v/>
      </c>
      <c r="AP25" t="str">
        <f>IFERROR(VLOOKUP($A25,[3]Hoja1!$A$1:$AQ$1000,38,FALSE),"")</f>
        <v/>
      </c>
      <c r="AQ25" t="str">
        <f>IFERROR(VLOOKUP($A25,[3]Hoja1!$A$1:$AQ$1000,39,FALSE),"")</f>
        <v/>
      </c>
      <c r="AR25" t="str">
        <f>IFERROR(VLOOKUP($A25,[3]Hoja1!$A$1:$AQ$1000,40,FALSE),"")</f>
        <v/>
      </c>
      <c r="AS25" t="str">
        <f>IFERROR(VLOOKUP($A25,[3]Hoja1!$A$1:$AQ$1000,41,FALSE),"")</f>
        <v/>
      </c>
      <c r="AT25" t="str">
        <f>IFERROR(VLOOKUP($A25,[3]Hoja1!$A$1:$AQ$1000,42,FALSE),"")</f>
        <v/>
      </c>
      <c r="AU25" t="str">
        <f>IFERROR(VLOOKUP($A25,[3]Hoja1!$A$1:$AQ$1000,43,FALSE),"")</f>
        <v/>
      </c>
    </row>
    <row r="26" spans="1:47" ht="15" customHeight="1" x14ac:dyDescent="0.25">
      <c r="A26">
        <v>80</v>
      </c>
      <c r="B26">
        <v>1</v>
      </c>
      <c r="D26">
        <v>8503402</v>
      </c>
      <c r="E26" t="s">
        <v>124</v>
      </c>
      <c r="H26" s="1" t="s">
        <v>128</v>
      </c>
      <c r="I26" s="1" t="s">
        <v>129</v>
      </c>
      <c r="J26" t="s">
        <v>1</v>
      </c>
      <c r="K26" t="s">
        <v>125</v>
      </c>
      <c r="L26" t="s">
        <v>126</v>
      </c>
      <c r="O26" t="s">
        <v>127</v>
      </c>
      <c r="P26" s="4">
        <f>IFERROR(VLOOKUP(D26,[1]articulo!$A$1:$D$9000,4,FALSE),"")</f>
        <v>884.52</v>
      </c>
      <c r="Q26" t="s">
        <v>130</v>
      </c>
      <c r="R26">
        <f>IFERROR(VLOOKUP(D26,[2]stock!$A$1:$B$9000,2,FALSE),"0")</f>
        <v>0</v>
      </c>
      <c r="S26">
        <v>5</v>
      </c>
      <c r="T26">
        <v>5</v>
      </c>
      <c r="U26">
        <v>5</v>
      </c>
      <c r="V26">
        <v>0.03</v>
      </c>
      <c r="W26" t="str">
        <f>IFERROR(VLOOKUP($A26,[3]Hoja1!$A$1:$AQ$1000,19,FALSE),"")</f>
        <v/>
      </c>
      <c r="X26" t="str">
        <f>IFERROR(VLOOKUP($A26,[3]Hoja1!$A$1:$AQ$1000,20,FALSE),"")</f>
        <v/>
      </c>
      <c r="Y26" t="str">
        <f>IFERROR(VLOOKUP($A26,[3]Hoja1!$A$1:$AQ$1000,21,FALSE),"")</f>
        <v/>
      </c>
      <c r="Z26" t="str">
        <f>IFERROR(VLOOKUP($A26,[3]Hoja1!$A$1:$AQ$1000,22,FALSE),"")</f>
        <v>Acero Inoxidable</v>
      </c>
      <c r="AA26" t="str">
        <f>IFERROR(VLOOKUP($A26,[3]Hoja1!$A$1:$AQ$1000,23,FALSE),"")</f>
        <v>Extensible</v>
      </c>
      <c r="AB26" t="str">
        <f>IFERROR(VLOOKUP($A26,[3]Hoja1!$A$1:$AQ$1000,24,FALSE),"")</f>
        <v/>
      </c>
      <c r="AC26" t="str">
        <f>IFERROR(VLOOKUP($A26,[3]Hoja1!$A$1:$AQ$1000,25,FALSE),"")</f>
        <v/>
      </c>
      <c r="AD26" t="str">
        <f>IFERROR(VLOOKUP($A26,[3]Hoja1!$A$1:$AQ$1000,26,FALSE),"")</f>
        <v/>
      </c>
      <c r="AE26" t="str">
        <f>IFERROR(VLOOKUP($A26,[3]Hoja1!$A$1:$AQ$1000,27,FALSE),"")</f>
        <v>480 gr</v>
      </c>
      <c r="AF26" t="str">
        <f>IFERROR(VLOOKUP($A26,[3]Hoja1!$A$1:$AQ$1000,28,FALSE),"")</f>
        <v>50 cm</v>
      </c>
      <c r="AG26" t="str">
        <f>IFERROR(VLOOKUP($A26,[3]Hoja1!$A$1:$AQ$1000,29,FALSE),"")</f>
        <v>20 cm</v>
      </c>
      <c r="AH26" t="str">
        <f>IFERROR(VLOOKUP($A26,[3]Hoja1!$A$1:$AQ$1000,30,FALSE),"")</f>
        <v/>
      </c>
      <c r="AI26" t="str">
        <f>IFERROR(VLOOKUP($A26,[3]Hoja1!$A$1:$AQ$1000,31,FALSE),"")</f>
        <v/>
      </c>
      <c r="AJ26" t="str">
        <f>IFERROR(VLOOKUP($A26,[3]Hoja1!$A$1:$AQ$1000,32,FALSE),"")</f>
        <v/>
      </c>
      <c r="AK26" t="str">
        <f>IFERROR(VLOOKUP($A26,[3]Hoja1!$A$1:$AQ$1000,33,FALSE),"")</f>
        <v/>
      </c>
      <c r="AL26" t="str">
        <f>IFERROR(VLOOKUP($A26,[3]Hoja1!$A$1:$AQ$1000,34,FALSE),"")</f>
        <v/>
      </c>
      <c r="AM26" t="str">
        <f>IFERROR(VLOOKUP($A26,[3]Hoja1!$A$1:$AQ$1000,35,FALSE),"")</f>
        <v/>
      </c>
      <c r="AN26" t="str">
        <f>IFERROR(VLOOKUP($A26,[3]Hoja1!$A$1:$AQ$1000,36,FALSE),"")</f>
        <v/>
      </c>
      <c r="AO26" t="str">
        <f>IFERROR(VLOOKUP($A26,[3]Hoja1!$A$1:$AQ$1000,37,FALSE),"")</f>
        <v/>
      </c>
      <c r="AP26" t="str">
        <f>IFERROR(VLOOKUP($A26,[3]Hoja1!$A$1:$AQ$1000,38,FALSE),"")</f>
        <v/>
      </c>
      <c r="AQ26" t="str">
        <f>IFERROR(VLOOKUP($A26,[3]Hoja1!$A$1:$AQ$1000,39,FALSE),"")</f>
        <v/>
      </c>
      <c r="AR26" t="str">
        <f>IFERROR(VLOOKUP($A26,[3]Hoja1!$A$1:$AQ$1000,40,FALSE),"")</f>
        <v/>
      </c>
      <c r="AS26" t="str">
        <f>IFERROR(VLOOKUP($A26,[3]Hoja1!$A$1:$AQ$1000,41,FALSE),"")</f>
        <v/>
      </c>
      <c r="AT26" t="str">
        <f>IFERROR(VLOOKUP($A26,[3]Hoja1!$A$1:$AQ$1000,42,FALSE),"")</f>
        <v/>
      </c>
      <c r="AU26" t="str">
        <f>IFERROR(VLOOKUP($A26,[3]Hoja1!$A$1:$AQ$1000,43,FALSE),"")</f>
        <v/>
      </c>
    </row>
    <row r="27" spans="1:47" ht="15" customHeight="1" x14ac:dyDescent="0.25">
      <c r="A27">
        <v>82</v>
      </c>
      <c r="B27">
        <v>1</v>
      </c>
      <c r="D27">
        <v>8520120</v>
      </c>
      <c r="E27" t="s">
        <v>131</v>
      </c>
      <c r="H27" s="1" t="s">
        <v>134</v>
      </c>
      <c r="I27" s="1" t="s">
        <v>135</v>
      </c>
      <c r="J27" t="s">
        <v>16</v>
      </c>
      <c r="K27" t="s">
        <v>132</v>
      </c>
      <c r="O27" t="s">
        <v>133</v>
      </c>
      <c r="P27" s="4">
        <f>IFERROR(VLOOKUP(D27,[1]articulo!$A$1:$D$9000,4,FALSE),"")</f>
        <v>1442.34</v>
      </c>
      <c r="Q27" t="s">
        <v>136</v>
      </c>
      <c r="R27">
        <f>IFERROR(VLOOKUP(D27,[2]stock!$A$1:$B$9000,2,FALSE),"0")</f>
        <v>0</v>
      </c>
      <c r="S27">
        <v>5</v>
      </c>
      <c r="T27">
        <v>5</v>
      </c>
      <c r="U27">
        <v>5</v>
      </c>
      <c r="V27">
        <v>0.03</v>
      </c>
      <c r="W27" t="str">
        <f>IFERROR(VLOOKUP($A27,[3]Hoja1!$A$1:$AQ$1000,19,FALSE),"")</f>
        <v/>
      </c>
      <c r="X27" t="str">
        <f>IFERROR(VLOOKUP($A27,[3]Hoja1!$A$1:$AQ$1000,20,FALSE),"")</f>
        <v/>
      </c>
      <c r="Y27" t="str">
        <f>IFERROR(VLOOKUP($A27,[3]Hoja1!$A$1:$AQ$1000,21,FALSE),"")</f>
        <v/>
      </c>
      <c r="Z27" t="str">
        <f>IFERROR(VLOOKUP($A27,[3]Hoja1!$A$1:$AQ$1000,22,FALSE),"")</f>
        <v/>
      </c>
      <c r="AA27" t="str">
        <f>IFERROR(VLOOKUP($A27,[3]Hoja1!$A$1:$AQ$1000,23,FALSE),"")</f>
        <v/>
      </c>
      <c r="AB27" t="str">
        <f>IFERROR(VLOOKUP($A27,[3]Hoja1!$A$1:$AQ$1000,24,FALSE),"")</f>
        <v/>
      </c>
      <c r="AC27" t="str">
        <f>IFERROR(VLOOKUP($A27,[3]Hoja1!$A$1:$AQ$1000,25,FALSE),"")</f>
        <v/>
      </c>
      <c r="AD27" t="str">
        <f>IFERROR(VLOOKUP($A27,[3]Hoja1!$A$1:$AQ$1000,26,FALSE),"")</f>
        <v/>
      </c>
      <c r="AE27" t="str">
        <f>IFERROR(VLOOKUP($A27,[3]Hoja1!$A$1:$AQ$1000,27,FALSE),"")</f>
        <v/>
      </c>
      <c r="AF27" t="str">
        <f>IFERROR(VLOOKUP($A27,[3]Hoja1!$A$1:$AQ$1000,28,FALSE),"")</f>
        <v/>
      </c>
      <c r="AG27" t="str">
        <f>IFERROR(VLOOKUP($A27,[3]Hoja1!$A$1:$AQ$1000,29,FALSE),"")</f>
        <v/>
      </c>
      <c r="AH27" t="str">
        <f>IFERROR(VLOOKUP($A27,[3]Hoja1!$A$1:$AQ$1000,30,FALSE),"")</f>
        <v/>
      </c>
      <c r="AI27" t="str">
        <f>IFERROR(VLOOKUP($A27,[3]Hoja1!$A$1:$AQ$1000,31,FALSE),"")</f>
        <v/>
      </c>
      <c r="AJ27" t="str">
        <f>IFERROR(VLOOKUP($A27,[3]Hoja1!$A$1:$AQ$1000,32,FALSE),"")</f>
        <v/>
      </c>
      <c r="AK27" t="str">
        <f>IFERROR(VLOOKUP($A27,[3]Hoja1!$A$1:$AQ$1000,33,FALSE),"")</f>
        <v/>
      </c>
      <c r="AL27" t="str">
        <f>IFERROR(VLOOKUP($A27,[3]Hoja1!$A$1:$AQ$1000,34,FALSE),"")</f>
        <v/>
      </c>
      <c r="AM27" t="str">
        <f>IFERROR(VLOOKUP($A27,[3]Hoja1!$A$1:$AQ$1000,35,FALSE),"")</f>
        <v/>
      </c>
      <c r="AN27" t="str">
        <f>IFERROR(VLOOKUP($A27,[3]Hoja1!$A$1:$AQ$1000,36,FALSE),"")</f>
        <v/>
      </c>
      <c r="AO27" t="str">
        <f>IFERROR(VLOOKUP($A27,[3]Hoja1!$A$1:$AQ$1000,37,FALSE),"")</f>
        <v/>
      </c>
      <c r="AP27" t="str">
        <f>IFERROR(VLOOKUP($A27,[3]Hoja1!$A$1:$AQ$1000,38,FALSE),"")</f>
        <v/>
      </c>
      <c r="AQ27" t="str">
        <f>IFERROR(VLOOKUP($A27,[3]Hoja1!$A$1:$AQ$1000,39,FALSE),"")</f>
        <v/>
      </c>
      <c r="AR27" t="str">
        <f>IFERROR(VLOOKUP($A27,[3]Hoja1!$A$1:$AQ$1000,40,FALSE),"")</f>
        <v/>
      </c>
      <c r="AS27" t="str">
        <f>IFERROR(VLOOKUP($A27,[3]Hoja1!$A$1:$AQ$1000,41,FALSE),"")</f>
        <v/>
      </c>
      <c r="AT27" t="str">
        <f>IFERROR(VLOOKUP($A27,[3]Hoja1!$A$1:$AQ$1000,42,FALSE),"")</f>
        <v/>
      </c>
      <c r="AU27" t="str">
        <f>IFERROR(VLOOKUP($A27,[3]Hoja1!$A$1:$AQ$1000,43,FALSE),"")</f>
        <v/>
      </c>
    </row>
    <row r="28" spans="1:47" ht="15" customHeight="1" x14ac:dyDescent="0.25">
      <c r="A28">
        <v>83</v>
      </c>
      <c r="B28">
        <v>1</v>
      </c>
      <c r="D28">
        <v>8501662</v>
      </c>
      <c r="E28" t="s">
        <v>137</v>
      </c>
      <c r="H28" t="s">
        <v>139</v>
      </c>
      <c r="J28" t="s">
        <v>1</v>
      </c>
      <c r="K28" t="s">
        <v>29</v>
      </c>
      <c r="O28" t="s">
        <v>138</v>
      </c>
      <c r="P28" s="4">
        <f>IFERROR(VLOOKUP(D28,[1]articulo!$A$1:$D$9000,4,FALSE),"")</f>
        <v>1528.79</v>
      </c>
      <c r="Q28" t="s">
        <v>140</v>
      </c>
      <c r="R28">
        <f>IFERROR(VLOOKUP(D28,[2]stock!$A$1:$B$9000,2,FALSE),"0")</f>
        <v>100</v>
      </c>
      <c r="S28">
        <v>5</v>
      </c>
      <c r="T28">
        <v>5</v>
      </c>
      <c r="U28">
        <v>5</v>
      </c>
      <c r="V28">
        <v>0.03</v>
      </c>
      <c r="W28" t="str">
        <f>IFERROR(VLOOKUP($A28,[3]Hoja1!$A$1:$AQ$1000,19,FALSE),"")</f>
        <v/>
      </c>
      <c r="X28" t="str">
        <f>IFERROR(VLOOKUP($A28,[3]Hoja1!$A$1:$AQ$1000,20,FALSE),"")</f>
        <v/>
      </c>
      <c r="Y28" t="str">
        <f>IFERROR(VLOOKUP($A28,[3]Hoja1!$A$1:$AQ$1000,21,FALSE),"")</f>
        <v/>
      </c>
      <c r="Z28" t="str">
        <f>IFERROR(VLOOKUP($A28,[3]Hoja1!$A$1:$AQ$1000,22,FALSE),"")</f>
        <v>Poliamida</v>
      </c>
      <c r="AA28" t="str">
        <f>IFERROR(VLOOKUP($A28,[3]Hoja1!$A$1:$AQ$1000,23,FALSE),"")</f>
        <v/>
      </c>
      <c r="AB28" t="str">
        <f>IFERROR(VLOOKUP($A28,[3]Hoja1!$A$1:$AQ$1000,24,FALSE),"")</f>
        <v>12 cm</v>
      </c>
      <c r="AC28" t="str">
        <f>IFERROR(VLOOKUP($A28,[3]Hoja1!$A$1:$AQ$1000,25,FALSE),"")</f>
        <v>16 cm</v>
      </c>
      <c r="AD28" t="str">
        <f>IFERROR(VLOOKUP($A28,[3]Hoja1!$A$1:$AQ$1000,26,FALSE),"")</f>
        <v>6.5 cm</v>
      </c>
      <c r="AE28" t="str">
        <f>IFERROR(VLOOKUP($A28,[3]Hoja1!$A$1:$AQ$1000,27,FALSE),"")</f>
        <v/>
      </c>
      <c r="AF28" t="str">
        <f>IFERROR(VLOOKUP($A28,[3]Hoja1!$A$1:$AQ$1000,28,FALSE),"")</f>
        <v/>
      </c>
      <c r="AG28" t="str">
        <f>IFERROR(VLOOKUP($A28,[3]Hoja1!$A$1:$AQ$1000,29,FALSE),"")</f>
        <v/>
      </c>
      <c r="AH28" t="str">
        <f>IFERROR(VLOOKUP($A28,[3]Hoja1!$A$1:$AQ$1000,30,FALSE),"")</f>
        <v/>
      </c>
      <c r="AI28" t="str">
        <f>IFERROR(VLOOKUP($A28,[3]Hoja1!$A$1:$AQ$1000,31,FALSE),"")</f>
        <v/>
      </c>
      <c r="AJ28" t="str">
        <f>IFERROR(VLOOKUP($A28,[3]Hoja1!$A$1:$AQ$1000,32,FALSE),"")</f>
        <v/>
      </c>
      <c r="AK28" t="str">
        <f>IFERROR(VLOOKUP($A28,[3]Hoja1!$A$1:$AQ$1000,33,FALSE),"")</f>
        <v/>
      </c>
      <c r="AL28" t="str">
        <f>IFERROR(VLOOKUP($A28,[3]Hoja1!$A$1:$AQ$1000,34,FALSE),"")</f>
        <v/>
      </c>
      <c r="AM28" t="str">
        <f>IFERROR(VLOOKUP($A28,[3]Hoja1!$A$1:$AQ$1000,35,FALSE),"")</f>
        <v/>
      </c>
      <c r="AN28" t="str">
        <f>IFERROR(VLOOKUP($A28,[3]Hoja1!$A$1:$AQ$1000,36,FALSE),"")</f>
        <v/>
      </c>
      <c r="AO28" t="str">
        <f>IFERROR(VLOOKUP($A28,[3]Hoja1!$A$1:$AQ$1000,37,FALSE),"")</f>
        <v/>
      </c>
      <c r="AP28" t="str">
        <f>IFERROR(VLOOKUP($A28,[3]Hoja1!$A$1:$AQ$1000,38,FALSE),"")</f>
        <v/>
      </c>
      <c r="AQ28" t="str">
        <f>IFERROR(VLOOKUP($A28,[3]Hoja1!$A$1:$AQ$1000,39,FALSE),"")</f>
        <v/>
      </c>
      <c r="AR28" t="str">
        <f>IFERROR(VLOOKUP($A28,[3]Hoja1!$A$1:$AQ$1000,40,FALSE),"")</f>
        <v/>
      </c>
      <c r="AS28" t="str">
        <f>IFERROR(VLOOKUP($A28,[3]Hoja1!$A$1:$AQ$1000,41,FALSE),"")</f>
        <v/>
      </c>
      <c r="AT28" t="str">
        <f>IFERROR(VLOOKUP($A28,[3]Hoja1!$A$1:$AQ$1000,42,FALSE),"")</f>
        <v/>
      </c>
      <c r="AU28" t="str">
        <f>IFERROR(VLOOKUP($A28,[3]Hoja1!$A$1:$AQ$1000,43,FALSE),"")</f>
        <v/>
      </c>
    </row>
    <row r="29" spans="1:47" ht="15" customHeight="1" x14ac:dyDescent="0.25">
      <c r="A29">
        <v>84</v>
      </c>
      <c r="B29">
        <v>1</v>
      </c>
      <c r="D29">
        <v>8702668</v>
      </c>
      <c r="E29" t="s">
        <v>141</v>
      </c>
      <c r="H29" s="1" t="s">
        <v>143</v>
      </c>
      <c r="J29" t="s">
        <v>29</v>
      </c>
      <c r="O29" t="s">
        <v>142</v>
      </c>
      <c r="P29" s="4">
        <f>IFERROR(VLOOKUP(D29,[1]articulo!$A$1:$D$9000,4,FALSE),"")</f>
        <v>685.63</v>
      </c>
      <c r="Q29" t="s">
        <v>144</v>
      </c>
      <c r="R29">
        <f>IFERROR(VLOOKUP(D29,[2]stock!$A$1:$B$9000,2,FALSE),"0")</f>
        <v>0</v>
      </c>
      <c r="S29">
        <v>5</v>
      </c>
      <c r="T29">
        <v>5</v>
      </c>
      <c r="U29">
        <v>5</v>
      </c>
      <c r="V29">
        <v>0.03</v>
      </c>
      <c r="W29" t="str">
        <f>IFERROR(VLOOKUP($A29,[3]Hoja1!$A$1:$AQ$1000,19,FALSE),"")</f>
        <v/>
      </c>
      <c r="X29" t="str">
        <f>IFERROR(VLOOKUP($A29,[3]Hoja1!$A$1:$AQ$1000,20,FALSE),"")</f>
        <v/>
      </c>
      <c r="Y29" t="str">
        <f>IFERROR(VLOOKUP($A29,[3]Hoja1!$A$1:$AQ$1000,21,FALSE),"")</f>
        <v/>
      </c>
      <c r="Z29" t="str">
        <f>IFERROR(VLOOKUP($A29,[3]Hoja1!$A$1:$AQ$1000,22,FALSE),"")</f>
        <v>Poliamida</v>
      </c>
      <c r="AA29" t="str">
        <f>IFERROR(VLOOKUP($A29,[3]Hoja1!$A$1:$AQ$1000,23,FALSE),"")</f>
        <v/>
      </c>
      <c r="AB29" t="str">
        <f>IFERROR(VLOOKUP($A29,[3]Hoja1!$A$1:$AQ$1000,24,FALSE),"")</f>
        <v/>
      </c>
      <c r="AC29" t="str">
        <f>IFERROR(VLOOKUP($A29,[3]Hoja1!$A$1:$AQ$1000,25,FALSE),"")</f>
        <v>9.3 cm</v>
      </c>
      <c r="AD29" t="str">
        <f>IFERROR(VLOOKUP($A29,[3]Hoja1!$A$1:$AQ$1000,26,FALSE),"")</f>
        <v>Variable según el contenido</v>
      </c>
      <c r="AE29" t="str">
        <f>IFERROR(VLOOKUP($A29,[3]Hoja1!$A$1:$AQ$1000,27,FALSE),"")</f>
        <v/>
      </c>
      <c r="AF29" t="str">
        <f>IFERROR(VLOOKUP($A29,[3]Hoja1!$A$1:$AQ$1000,28,FALSE),"")</f>
        <v>43 cm</v>
      </c>
      <c r="AG29" t="str">
        <f>IFERROR(VLOOKUP($A29,[3]Hoja1!$A$1:$AQ$1000,29,FALSE),"")</f>
        <v>16.5 cm</v>
      </c>
      <c r="AH29" t="str">
        <f>IFERROR(VLOOKUP($A29,[3]Hoja1!$A$1:$AQ$1000,30,FALSE),"")</f>
        <v/>
      </c>
      <c r="AI29" t="str">
        <f>IFERROR(VLOOKUP($A29,[3]Hoja1!$A$1:$AQ$1000,31,FALSE),"")</f>
        <v/>
      </c>
      <c r="AJ29" t="str">
        <f>IFERROR(VLOOKUP($A29,[3]Hoja1!$A$1:$AQ$1000,32,FALSE),"")</f>
        <v/>
      </c>
      <c r="AK29" t="str">
        <f>IFERROR(VLOOKUP($A29,[3]Hoja1!$A$1:$AQ$1000,33,FALSE),"")</f>
        <v/>
      </c>
      <c r="AL29" t="str">
        <f>IFERROR(VLOOKUP($A29,[3]Hoja1!$A$1:$AQ$1000,34,FALSE),"")</f>
        <v/>
      </c>
      <c r="AM29" t="str">
        <f>IFERROR(VLOOKUP($A29,[3]Hoja1!$A$1:$AQ$1000,35,FALSE),"")</f>
        <v/>
      </c>
      <c r="AN29" t="str">
        <f>IFERROR(VLOOKUP($A29,[3]Hoja1!$A$1:$AQ$1000,36,FALSE),"")</f>
        <v/>
      </c>
      <c r="AO29" t="str">
        <f>IFERROR(VLOOKUP($A29,[3]Hoja1!$A$1:$AQ$1000,37,FALSE),"")</f>
        <v/>
      </c>
      <c r="AP29" t="str">
        <f>IFERROR(VLOOKUP($A29,[3]Hoja1!$A$1:$AQ$1000,38,FALSE),"")</f>
        <v/>
      </c>
      <c r="AQ29" t="str">
        <f>IFERROR(VLOOKUP($A29,[3]Hoja1!$A$1:$AQ$1000,39,FALSE),"")</f>
        <v/>
      </c>
      <c r="AR29" t="str">
        <f>IFERROR(VLOOKUP($A29,[3]Hoja1!$A$1:$AQ$1000,40,FALSE),"")</f>
        <v/>
      </c>
      <c r="AS29" t="str">
        <f>IFERROR(VLOOKUP($A29,[3]Hoja1!$A$1:$AQ$1000,41,FALSE),"")</f>
        <v/>
      </c>
      <c r="AT29" t="str">
        <f>IFERROR(VLOOKUP($A29,[3]Hoja1!$A$1:$AQ$1000,42,FALSE),"")</f>
        <v/>
      </c>
      <c r="AU29" t="str">
        <f>IFERROR(VLOOKUP($A29,[3]Hoja1!$A$1:$AQ$1000,43,FALSE),"")</f>
        <v/>
      </c>
    </row>
    <row r="30" spans="1:47" ht="15" customHeight="1" x14ac:dyDescent="0.25">
      <c r="A30">
        <v>85</v>
      </c>
      <c r="B30">
        <v>1</v>
      </c>
      <c r="D30">
        <v>8703017</v>
      </c>
      <c r="E30" t="s">
        <v>145</v>
      </c>
      <c r="H30" s="1" t="s">
        <v>147</v>
      </c>
      <c r="I30" s="1" t="s">
        <v>148</v>
      </c>
      <c r="J30" t="s">
        <v>1</v>
      </c>
      <c r="K30" t="s">
        <v>2</v>
      </c>
      <c r="L30" t="s">
        <v>69</v>
      </c>
      <c r="O30" t="s">
        <v>146</v>
      </c>
      <c r="P30" s="4">
        <f>IFERROR(VLOOKUP(D30,[1]articulo!$A$1:$D$9000,4,FALSE),"")</f>
        <v>2591.65</v>
      </c>
      <c r="Q30" t="s">
        <v>149</v>
      </c>
      <c r="R30">
        <f>IFERROR(VLOOKUP(D30,[2]stock!$A$1:$B$9000,2,FALSE),"0")</f>
        <v>0</v>
      </c>
      <c r="S30">
        <v>5</v>
      </c>
      <c r="T30">
        <v>5</v>
      </c>
      <c r="U30">
        <v>5</v>
      </c>
      <c r="V30">
        <v>0.03</v>
      </c>
      <c r="W30" t="str">
        <f>IFERROR(VLOOKUP($A30,[3]Hoja1!$A$1:$AQ$1000,19,FALSE),"")</f>
        <v/>
      </c>
      <c r="X30" t="str">
        <f>IFERROR(VLOOKUP($A30,[3]Hoja1!$A$1:$AQ$1000,20,FALSE),"")</f>
        <v/>
      </c>
      <c r="Y30" t="str">
        <f>IFERROR(VLOOKUP($A30,[3]Hoja1!$A$1:$AQ$1000,21,FALSE),"")</f>
        <v/>
      </c>
      <c r="Z30" t="str">
        <f>IFERROR(VLOOKUP($A30,[3]Hoja1!$A$1:$AQ$1000,22,FALSE),"")</f>
        <v>Poliamida</v>
      </c>
      <c r="AA30" t="str">
        <f>IFERROR(VLOOKUP($A30,[3]Hoja1!$A$1:$AQ$1000,23,FALSE),"")</f>
        <v/>
      </c>
      <c r="AB30" t="str">
        <f>IFERROR(VLOOKUP($A30,[3]Hoja1!$A$1:$AQ$1000,24,FALSE),"")</f>
        <v/>
      </c>
      <c r="AC30" t="str">
        <f>IFERROR(VLOOKUP($A30,[3]Hoja1!$A$1:$AQ$1000,25,FALSE),"")</f>
        <v/>
      </c>
      <c r="AD30" t="str">
        <f>IFERROR(VLOOKUP($A30,[3]Hoja1!$A$1:$AQ$1000,26,FALSE),"")</f>
        <v/>
      </c>
      <c r="AE30" t="str">
        <f>IFERROR(VLOOKUP($A30,[3]Hoja1!$A$1:$AQ$1000,27,FALSE),"")</f>
        <v/>
      </c>
      <c r="AF30" t="str">
        <f>IFERROR(VLOOKUP($A30,[3]Hoja1!$A$1:$AQ$1000,28,FALSE),"")</f>
        <v/>
      </c>
      <c r="AG30" t="str">
        <f>IFERROR(VLOOKUP($A30,[3]Hoja1!$A$1:$AQ$1000,29,FALSE),"")</f>
        <v/>
      </c>
      <c r="AH30" t="str">
        <f>IFERROR(VLOOKUP($A30,[3]Hoja1!$A$1:$AQ$1000,30,FALSE),"")</f>
        <v/>
      </c>
      <c r="AI30" t="str">
        <f>IFERROR(VLOOKUP($A30,[3]Hoja1!$A$1:$AQ$1000,31,FALSE),"")</f>
        <v/>
      </c>
      <c r="AJ30" t="str">
        <f>IFERROR(VLOOKUP($A30,[3]Hoja1!$A$1:$AQ$1000,32,FALSE),"")</f>
        <v/>
      </c>
      <c r="AK30" t="str">
        <f>IFERROR(VLOOKUP($A30,[3]Hoja1!$A$1:$AQ$1000,33,FALSE),"")</f>
        <v/>
      </c>
      <c r="AL30" t="str">
        <f>IFERROR(VLOOKUP($A30,[3]Hoja1!$A$1:$AQ$1000,34,FALSE),"")</f>
        <v/>
      </c>
      <c r="AM30" t="str">
        <f>IFERROR(VLOOKUP($A30,[3]Hoja1!$A$1:$AQ$1000,35,FALSE),"")</f>
        <v/>
      </c>
      <c r="AN30" t="str">
        <f>IFERROR(VLOOKUP($A30,[3]Hoja1!$A$1:$AQ$1000,36,FALSE),"")</f>
        <v/>
      </c>
      <c r="AO30" t="str">
        <f>IFERROR(VLOOKUP($A30,[3]Hoja1!$A$1:$AQ$1000,37,FALSE),"")</f>
        <v/>
      </c>
      <c r="AP30" t="str">
        <f>IFERROR(VLOOKUP($A30,[3]Hoja1!$A$1:$AQ$1000,38,FALSE),"")</f>
        <v/>
      </c>
      <c r="AQ30" t="str">
        <f>IFERROR(VLOOKUP($A30,[3]Hoja1!$A$1:$AQ$1000,39,FALSE),"")</f>
        <v/>
      </c>
      <c r="AR30" t="str">
        <f>IFERROR(VLOOKUP($A30,[3]Hoja1!$A$1:$AQ$1000,40,FALSE),"")</f>
        <v/>
      </c>
      <c r="AS30" t="str">
        <f>IFERROR(VLOOKUP($A30,[3]Hoja1!$A$1:$AQ$1000,41,FALSE),"")</f>
        <v/>
      </c>
      <c r="AT30" t="str">
        <f>IFERROR(VLOOKUP($A30,[3]Hoja1!$A$1:$AQ$1000,42,FALSE),"")</f>
        <v/>
      </c>
      <c r="AU30" t="str">
        <f>IFERROR(VLOOKUP($A30,[3]Hoja1!$A$1:$AQ$1000,43,FALSE),"")</f>
        <v/>
      </c>
    </row>
    <row r="31" spans="1:47" ht="15" customHeight="1" x14ac:dyDescent="0.25">
      <c r="A31">
        <v>86</v>
      </c>
      <c r="B31">
        <v>1</v>
      </c>
      <c r="D31">
        <v>8703250</v>
      </c>
      <c r="E31" t="s">
        <v>150</v>
      </c>
      <c r="H31" s="1" t="s">
        <v>152</v>
      </c>
      <c r="J31" t="s">
        <v>1</v>
      </c>
      <c r="K31" t="s">
        <v>2</v>
      </c>
      <c r="L31" t="s">
        <v>69</v>
      </c>
      <c r="O31" t="s">
        <v>151</v>
      </c>
      <c r="P31" s="4">
        <f>IFERROR(VLOOKUP(D31,[1]articulo!$A$1:$D$9000,4,FALSE),"")</f>
        <v>4258.8</v>
      </c>
      <c r="Q31" t="s">
        <v>153</v>
      </c>
      <c r="R31">
        <f>IFERROR(VLOOKUP(D31,[2]stock!$A$1:$B$9000,2,FALSE),"0")</f>
        <v>1</v>
      </c>
      <c r="S31">
        <v>5</v>
      </c>
      <c r="T31">
        <v>5</v>
      </c>
      <c r="U31">
        <v>5</v>
      </c>
      <c r="V31">
        <v>0.03</v>
      </c>
      <c r="W31" t="str">
        <f>IFERROR(VLOOKUP($A31,[3]Hoja1!$A$1:$AQ$1000,19,FALSE),"")</f>
        <v/>
      </c>
      <c r="X31" t="str">
        <f>IFERROR(VLOOKUP($A31,[3]Hoja1!$A$1:$AQ$1000,20,FALSE),"")</f>
        <v/>
      </c>
      <c r="Y31" t="str">
        <f>IFERROR(VLOOKUP($A31,[3]Hoja1!$A$1:$AQ$1000,21,FALSE),"")</f>
        <v/>
      </c>
      <c r="Z31" t="str">
        <f>IFERROR(VLOOKUP($A31,[3]Hoja1!$A$1:$AQ$1000,22,FALSE),"")</f>
        <v>Poliamida</v>
      </c>
      <c r="AA31" t="str">
        <f>IFERROR(VLOOKUP($A31,[3]Hoja1!$A$1:$AQ$1000,23,FALSE),"")</f>
        <v>Delta XTL STM2050</v>
      </c>
      <c r="AB31" t="str">
        <f>IFERROR(VLOOKUP($A31,[3]Hoja1!$A$1:$AQ$1000,24,FALSE),"")</f>
        <v/>
      </c>
      <c r="AC31" t="str">
        <f>IFERROR(VLOOKUP($A31,[3]Hoja1!$A$1:$AQ$1000,25,FALSE),"")</f>
        <v/>
      </c>
      <c r="AD31" t="str">
        <f>IFERROR(VLOOKUP($A31,[3]Hoja1!$A$1:$AQ$1000,26,FALSE),"")</f>
        <v/>
      </c>
      <c r="AE31" t="str">
        <f>IFERROR(VLOOKUP($A31,[3]Hoja1!$A$1:$AQ$1000,27,FALSE),"")</f>
        <v/>
      </c>
      <c r="AF31" t="str">
        <f>IFERROR(VLOOKUP($A31,[3]Hoja1!$A$1:$AQ$1000,28,FALSE),"")</f>
        <v/>
      </c>
      <c r="AG31" t="str">
        <f>IFERROR(VLOOKUP($A31,[3]Hoja1!$A$1:$AQ$1000,29,FALSE),"")</f>
        <v/>
      </c>
      <c r="AH31" t="str">
        <f>IFERROR(VLOOKUP($A31,[3]Hoja1!$A$1:$AQ$1000,30,FALSE),"")</f>
        <v/>
      </c>
      <c r="AI31" t="str">
        <f>IFERROR(VLOOKUP($A31,[3]Hoja1!$A$1:$AQ$1000,31,FALSE),"")</f>
        <v/>
      </c>
      <c r="AJ31" t="str">
        <f>IFERROR(VLOOKUP($A31,[3]Hoja1!$A$1:$AQ$1000,32,FALSE),"")</f>
        <v/>
      </c>
      <c r="AK31" t="str">
        <f>IFERROR(VLOOKUP($A31,[3]Hoja1!$A$1:$AQ$1000,33,FALSE),"")</f>
        <v/>
      </c>
      <c r="AL31" t="str">
        <f>IFERROR(VLOOKUP($A31,[3]Hoja1!$A$1:$AQ$1000,34,FALSE),"")</f>
        <v/>
      </c>
      <c r="AM31" t="str">
        <f>IFERROR(VLOOKUP($A31,[3]Hoja1!$A$1:$AQ$1000,35,FALSE),"")</f>
        <v/>
      </c>
      <c r="AN31" t="str">
        <f>IFERROR(VLOOKUP($A31,[3]Hoja1!$A$1:$AQ$1000,36,FALSE),"")</f>
        <v/>
      </c>
      <c r="AO31" t="str">
        <f>IFERROR(VLOOKUP($A31,[3]Hoja1!$A$1:$AQ$1000,37,FALSE),"")</f>
        <v/>
      </c>
      <c r="AP31" t="str">
        <f>IFERROR(VLOOKUP($A31,[3]Hoja1!$A$1:$AQ$1000,38,FALSE),"")</f>
        <v/>
      </c>
      <c r="AQ31" t="str">
        <f>IFERROR(VLOOKUP($A31,[3]Hoja1!$A$1:$AQ$1000,39,FALSE),"")</f>
        <v/>
      </c>
      <c r="AR31" t="str">
        <f>IFERROR(VLOOKUP($A31,[3]Hoja1!$A$1:$AQ$1000,40,FALSE),"")</f>
        <v/>
      </c>
      <c r="AS31" t="str">
        <f>IFERROR(VLOOKUP($A31,[3]Hoja1!$A$1:$AQ$1000,41,FALSE),"")</f>
        <v/>
      </c>
      <c r="AT31" t="str">
        <f>IFERROR(VLOOKUP($A31,[3]Hoja1!$A$1:$AQ$1000,42,FALSE),"")</f>
        <v/>
      </c>
      <c r="AU31" t="str">
        <f>IFERROR(VLOOKUP($A31,[3]Hoja1!$A$1:$AQ$1000,43,FALSE),"")</f>
        <v/>
      </c>
    </row>
    <row r="32" spans="1:47" ht="15" customHeight="1" x14ac:dyDescent="0.25">
      <c r="A32">
        <v>87</v>
      </c>
      <c r="B32">
        <v>1</v>
      </c>
      <c r="D32">
        <v>8701214</v>
      </c>
      <c r="E32" t="s">
        <v>154</v>
      </c>
      <c r="H32" s="1" t="s">
        <v>157</v>
      </c>
      <c r="J32" t="s">
        <v>1</v>
      </c>
      <c r="K32" t="s">
        <v>155</v>
      </c>
      <c r="O32" t="s">
        <v>156</v>
      </c>
      <c r="P32" s="4">
        <f>IFERROR(VLOOKUP(D32,[1]articulo!$A$1:$D$9000,4,FALSE),"")</f>
        <v>1528.79</v>
      </c>
      <c r="Q32" t="s">
        <v>158</v>
      </c>
      <c r="R32">
        <f>IFERROR(VLOOKUP(D32,[2]stock!$A$1:$B$9000,2,FALSE),"0")</f>
        <v>33</v>
      </c>
      <c r="S32">
        <v>5</v>
      </c>
      <c r="T32">
        <v>5</v>
      </c>
      <c r="U32">
        <v>5</v>
      </c>
      <c r="V32">
        <v>0.03</v>
      </c>
      <c r="W32" t="str">
        <f>IFERROR(VLOOKUP($A32,[3]Hoja1!$A$1:$AQ$1000,19,FALSE),"")</f>
        <v/>
      </c>
      <c r="X32" t="str">
        <f>IFERROR(VLOOKUP($A32,[3]Hoja1!$A$1:$AQ$1000,20,FALSE),"")</f>
        <v/>
      </c>
      <c r="Y32" t="str">
        <f>IFERROR(VLOOKUP($A32,[3]Hoja1!$A$1:$AQ$1000,21,FALSE),"")</f>
        <v/>
      </c>
      <c r="Z32" t="str">
        <f>IFERROR(VLOOKUP($A32,[3]Hoja1!$A$1:$AQ$1000,22,FALSE),"")</f>
        <v>Poliamida</v>
      </c>
      <c r="AA32" t="str">
        <f>IFERROR(VLOOKUP($A32,[3]Hoja1!$A$1:$AQ$1000,23,FALSE),"")</f>
        <v/>
      </c>
      <c r="AB32" t="str">
        <f>IFERROR(VLOOKUP($A32,[3]Hoja1!$A$1:$AQ$1000,24,FALSE),"")</f>
        <v/>
      </c>
      <c r="AC32" t="str">
        <f>IFERROR(VLOOKUP($A32,[3]Hoja1!$A$1:$AQ$1000,25,FALSE),"")</f>
        <v>5.5 cm</v>
      </c>
      <c r="AD32" t="str">
        <f>IFERROR(VLOOKUP($A32,[3]Hoja1!$A$1:$AQ$1000,26,FALSE),"")</f>
        <v/>
      </c>
      <c r="AE32" t="str">
        <f>IFERROR(VLOOKUP($A32,[3]Hoja1!$A$1:$AQ$1000,27,FALSE),"")</f>
        <v/>
      </c>
      <c r="AF32" t="str">
        <f>IFERROR(VLOOKUP($A32,[3]Hoja1!$A$1:$AQ$1000,28,FALSE),"")</f>
        <v>96 cm</v>
      </c>
      <c r="AG32" t="str">
        <f>IFERROR(VLOOKUP($A32,[3]Hoja1!$A$1:$AQ$1000,29,FALSE),"")</f>
        <v/>
      </c>
      <c r="AH32" t="str">
        <f>IFERROR(VLOOKUP($A32,[3]Hoja1!$A$1:$AQ$1000,30,FALSE),"")</f>
        <v/>
      </c>
      <c r="AI32" t="str">
        <f>IFERROR(VLOOKUP($A32,[3]Hoja1!$A$1:$AQ$1000,31,FALSE),"")</f>
        <v/>
      </c>
      <c r="AJ32" t="str">
        <f>IFERROR(VLOOKUP($A32,[3]Hoja1!$A$1:$AQ$1000,32,FALSE),"")</f>
        <v/>
      </c>
      <c r="AK32" t="str">
        <f>IFERROR(VLOOKUP($A32,[3]Hoja1!$A$1:$AQ$1000,33,FALSE),"")</f>
        <v/>
      </c>
      <c r="AL32" t="str">
        <f>IFERROR(VLOOKUP($A32,[3]Hoja1!$A$1:$AQ$1000,34,FALSE),"")</f>
        <v/>
      </c>
      <c r="AM32" t="str">
        <f>IFERROR(VLOOKUP($A32,[3]Hoja1!$A$1:$AQ$1000,35,FALSE),"")</f>
        <v/>
      </c>
      <c r="AN32" t="str">
        <f>IFERROR(VLOOKUP($A32,[3]Hoja1!$A$1:$AQ$1000,36,FALSE),"")</f>
        <v/>
      </c>
      <c r="AO32" t="str">
        <f>IFERROR(VLOOKUP($A32,[3]Hoja1!$A$1:$AQ$1000,37,FALSE),"")</f>
        <v/>
      </c>
      <c r="AP32" t="str">
        <f>IFERROR(VLOOKUP($A32,[3]Hoja1!$A$1:$AQ$1000,38,FALSE),"")</f>
        <v/>
      </c>
      <c r="AQ32" t="str">
        <f>IFERROR(VLOOKUP($A32,[3]Hoja1!$A$1:$AQ$1000,39,FALSE),"")</f>
        <v/>
      </c>
      <c r="AR32" t="str">
        <f>IFERROR(VLOOKUP($A32,[3]Hoja1!$A$1:$AQ$1000,40,FALSE),"")</f>
        <v/>
      </c>
      <c r="AS32" t="str">
        <f>IFERROR(VLOOKUP($A32,[3]Hoja1!$A$1:$AQ$1000,41,FALSE),"")</f>
        <v/>
      </c>
      <c r="AT32" t="str">
        <f>IFERROR(VLOOKUP($A32,[3]Hoja1!$A$1:$AQ$1000,42,FALSE),"")</f>
        <v/>
      </c>
      <c r="AU32" t="str">
        <f>IFERROR(VLOOKUP($A32,[3]Hoja1!$A$1:$AQ$1000,43,FALSE),"")</f>
        <v/>
      </c>
    </row>
    <row r="33" spans="1:47" ht="15" customHeight="1" x14ac:dyDescent="0.25">
      <c r="A33">
        <v>88</v>
      </c>
      <c r="B33">
        <v>1</v>
      </c>
      <c r="D33">
        <v>8707550</v>
      </c>
      <c r="E33" t="s">
        <v>159</v>
      </c>
      <c r="H33" s="1" t="s">
        <v>161</v>
      </c>
      <c r="I33" t="s">
        <v>162</v>
      </c>
      <c r="J33" t="s">
        <v>1</v>
      </c>
      <c r="K33" t="s">
        <v>23</v>
      </c>
      <c r="O33" t="s">
        <v>160</v>
      </c>
      <c r="P33" s="4">
        <f>IFERROR(VLOOKUP(D33,[1]articulo!$A$1:$D$9000,4,FALSE),"")</f>
        <v>1080</v>
      </c>
      <c r="Q33" t="s">
        <v>163</v>
      </c>
      <c r="R33">
        <f>IFERROR(VLOOKUP(D33,[2]stock!$A$1:$B$9000,2,FALSE),"0")</f>
        <v>6</v>
      </c>
      <c r="S33">
        <v>5</v>
      </c>
      <c r="T33">
        <v>5</v>
      </c>
      <c r="U33">
        <v>5</v>
      </c>
      <c r="V33">
        <v>0.03</v>
      </c>
      <c r="W33" t="str">
        <f>IFERROR(VLOOKUP($A33,[3]Hoja1!$A$1:$AQ$1000,19,FALSE),"")</f>
        <v/>
      </c>
      <c r="X33" t="str">
        <f>IFERROR(VLOOKUP($A33,[3]Hoja1!$A$1:$AQ$1000,20,FALSE),"")</f>
        <v/>
      </c>
      <c r="Y33" t="str">
        <f>IFERROR(VLOOKUP($A33,[3]Hoja1!$A$1:$AQ$1000,21,FALSE),"")</f>
        <v/>
      </c>
      <c r="Z33" t="str">
        <f>IFERROR(VLOOKUP($A33,[3]Hoja1!$A$1:$AQ$1000,22,FALSE),"")</f>
        <v>Poliamida</v>
      </c>
      <c r="AA33" t="str">
        <f>IFERROR(VLOOKUP($A33,[3]Hoja1!$A$1:$AQ$1000,23,FALSE),"")</f>
        <v/>
      </c>
      <c r="AB33" t="str">
        <f>IFERROR(VLOOKUP($A33,[3]Hoja1!$A$1:$AQ$1000,24,FALSE),"")</f>
        <v>13 cm</v>
      </c>
      <c r="AC33" t="str">
        <f>IFERROR(VLOOKUP($A33,[3]Hoja1!$A$1:$AQ$1000,25,FALSE),"")</f>
        <v>11.5 cm</v>
      </c>
      <c r="AD33" t="str">
        <f>IFERROR(VLOOKUP($A33,[3]Hoja1!$A$1:$AQ$1000,26,FALSE),"")</f>
        <v>5 cm</v>
      </c>
      <c r="AE33" t="str">
        <f>IFERROR(VLOOKUP($A33,[3]Hoja1!$A$1:$AQ$1000,27,FALSE),"")</f>
        <v/>
      </c>
      <c r="AF33" t="str">
        <f>IFERROR(VLOOKUP($A33,[3]Hoja1!$A$1:$AQ$1000,28,FALSE),"")</f>
        <v/>
      </c>
      <c r="AG33" t="str">
        <f>IFERROR(VLOOKUP($A33,[3]Hoja1!$A$1:$AQ$1000,29,FALSE),"")</f>
        <v/>
      </c>
      <c r="AH33" t="str">
        <f>IFERROR(VLOOKUP($A33,[3]Hoja1!$A$1:$AQ$1000,30,FALSE),"")</f>
        <v/>
      </c>
      <c r="AI33" t="str">
        <f>IFERROR(VLOOKUP($A33,[3]Hoja1!$A$1:$AQ$1000,31,FALSE),"")</f>
        <v/>
      </c>
      <c r="AJ33" t="str">
        <f>IFERROR(VLOOKUP($A33,[3]Hoja1!$A$1:$AQ$1000,32,FALSE),"")</f>
        <v/>
      </c>
      <c r="AK33" t="str">
        <f>IFERROR(VLOOKUP($A33,[3]Hoja1!$A$1:$AQ$1000,33,FALSE),"")</f>
        <v/>
      </c>
      <c r="AL33" t="str">
        <f>IFERROR(VLOOKUP($A33,[3]Hoja1!$A$1:$AQ$1000,34,FALSE),"")</f>
        <v/>
      </c>
      <c r="AM33" t="str">
        <f>IFERROR(VLOOKUP($A33,[3]Hoja1!$A$1:$AQ$1000,35,FALSE),"")</f>
        <v/>
      </c>
      <c r="AN33" t="str">
        <f>IFERROR(VLOOKUP($A33,[3]Hoja1!$A$1:$AQ$1000,36,FALSE),"")</f>
        <v/>
      </c>
      <c r="AO33" t="str">
        <f>IFERROR(VLOOKUP($A33,[3]Hoja1!$A$1:$AQ$1000,37,FALSE),"")</f>
        <v/>
      </c>
      <c r="AP33" t="str">
        <f>IFERROR(VLOOKUP($A33,[3]Hoja1!$A$1:$AQ$1000,38,FALSE),"")</f>
        <v/>
      </c>
      <c r="AQ33" t="str">
        <f>IFERROR(VLOOKUP($A33,[3]Hoja1!$A$1:$AQ$1000,39,FALSE),"")</f>
        <v/>
      </c>
      <c r="AR33" t="str">
        <f>IFERROR(VLOOKUP($A33,[3]Hoja1!$A$1:$AQ$1000,40,FALSE),"")</f>
        <v/>
      </c>
      <c r="AS33" t="str">
        <f>IFERROR(VLOOKUP($A33,[3]Hoja1!$A$1:$AQ$1000,41,FALSE),"")</f>
        <v/>
      </c>
      <c r="AT33" t="str">
        <f>IFERROR(VLOOKUP($A33,[3]Hoja1!$A$1:$AQ$1000,42,FALSE),"")</f>
        <v/>
      </c>
      <c r="AU33" t="str">
        <f>IFERROR(VLOOKUP($A33,[3]Hoja1!$A$1:$AQ$1000,43,FALSE),"")</f>
        <v/>
      </c>
    </row>
    <row r="34" spans="1:47" ht="15" customHeight="1" x14ac:dyDescent="0.25">
      <c r="A34">
        <v>89</v>
      </c>
      <c r="B34">
        <v>1</v>
      </c>
      <c r="D34">
        <v>8503984</v>
      </c>
      <c r="E34" t="s">
        <v>164</v>
      </c>
      <c r="H34" t="s">
        <v>166</v>
      </c>
      <c r="J34" t="s">
        <v>50</v>
      </c>
      <c r="K34" t="s">
        <v>74</v>
      </c>
      <c r="O34" t="s">
        <v>165</v>
      </c>
      <c r="P34" s="4">
        <f>IFERROR(VLOOKUP(D34,[1]articulo!$A$1:$D$9000,4,FALSE),"")</f>
        <v>3536</v>
      </c>
      <c r="Q34" t="s">
        <v>167</v>
      </c>
      <c r="R34">
        <f>IFERROR(VLOOKUP(D34,[2]stock!$A$1:$B$9000,2,FALSE),"0")</f>
        <v>0</v>
      </c>
      <c r="S34">
        <v>5</v>
      </c>
      <c r="T34">
        <v>5</v>
      </c>
      <c r="U34">
        <v>5</v>
      </c>
      <c r="V34">
        <v>0.03</v>
      </c>
      <c r="W34" t="str">
        <f>IFERROR(VLOOKUP($A34,[3]Hoja1!$A$1:$AQ$1000,19,FALSE),"")</f>
        <v/>
      </c>
      <c r="X34" t="str">
        <f>IFERROR(VLOOKUP($A34,[3]Hoja1!$A$1:$AQ$1000,20,FALSE),"")</f>
        <v/>
      </c>
      <c r="Y34" t="str">
        <f>IFERROR(VLOOKUP($A34,[3]Hoja1!$A$1:$AQ$1000,21,FALSE),"")</f>
        <v/>
      </c>
      <c r="Z34" t="str">
        <f>IFERROR(VLOOKUP($A34,[3]Hoja1!$A$1:$AQ$1000,22,FALSE),"")</f>
        <v/>
      </c>
      <c r="AA34" t="str">
        <f>IFERROR(VLOOKUP($A34,[3]Hoja1!$A$1:$AQ$1000,23,FALSE),"")</f>
        <v/>
      </c>
      <c r="AB34" t="str">
        <f>IFERROR(VLOOKUP($A34,[3]Hoja1!$A$1:$AQ$1000,24,FALSE),"")</f>
        <v/>
      </c>
      <c r="AC34" t="str">
        <f>IFERROR(VLOOKUP($A34,[3]Hoja1!$A$1:$AQ$1000,25,FALSE),"")</f>
        <v/>
      </c>
      <c r="AD34" t="str">
        <f>IFERROR(VLOOKUP($A34,[3]Hoja1!$A$1:$AQ$1000,26,FALSE),"")</f>
        <v/>
      </c>
      <c r="AE34" t="str">
        <f>IFERROR(VLOOKUP($A34,[3]Hoja1!$A$1:$AQ$1000,27,FALSE),"")</f>
        <v/>
      </c>
      <c r="AF34" t="str">
        <f>IFERROR(VLOOKUP($A34,[3]Hoja1!$A$1:$AQ$1000,28,FALSE),"")</f>
        <v/>
      </c>
      <c r="AG34" t="str">
        <f>IFERROR(VLOOKUP($A34,[3]Hoja1!$A$1:$AQ$1000,29,FALSE),"")</f>
        <v/>
      </c>
      <c r="AH34" t="str">
        <f>IFERROR(VLOOKUP($A34,[3]Hoja1!$A$1:$AQ$1000,30,FALSE),"")</f>
        <v/>
      </c>
      <c r="AI34" t="str">
        <f>IFERROR(VLOOKUP($A34,[3]Hoja1!$A$1:$AQ$1000,31,FALSE),"")</f>
        <v/>
      </c>
      <c r="AJ34" t="str">
        <f>IFERROR(VLOOKUP($A34,[3]Hoja1!$A$1:$AQ$1000,32,FALSE),"")</f>
        <v/>
      </c>
      <c r="AK34" t="str">
        <f>IFERROR(VLOOKUP($A34,[3]Hoja1!$A$1:$AQ$1000,33,FALSE),"")</f>
        <v/>
      </c>
      <c r="AL34" t="str">
        <f>IFERROR(VLOOKUP($A34,[3]Hoja1!$A$1:$AQ$1000,34,FALSE),"")</f>
        <v/>
      </c>
      <c r="AM34" t="str">
        <f>IFERROR(VLOOKUP($A34,[3]Hoja1!$A$1:$AQ$1000,35,FALSE),"")</f>
        <v/>
      </c>
      <c r="AN34" t="str">
        <f>IFERROR(VLOOKUP($A34,[3]Hoja1!$A$1:$AQ$1000,36,FALSE),"")</f>
        <v/>
      </c>
      <c r="AO34" t="str">
        <f>IFERROR(VLOOKUP($A34,[3]Hoja1!$A$1:$AQ$1000,37,FALSE),"")</f>
        <v/>
      </c>
      <c r="AP34" t="str">
        <f>IFERROR(VLOOKUP($A34,[3]Hoja1!$A$1:$AQ$1000,38,FALSE),"")</f>
        <v/>
      </c>
      <c r="AQ34" t="str">
        <f>IFERROR(VLOOKUP($A34,[3]Hoja1!$A$1:$AQ$1000,39,FALSE),"")</f>
        <v/>
      </c>
      <c r="AR34" t="str">
        <f>IFERROR(VLOOKUP($A34,[3]Hoja1!$A$1:$AQ$1000,40,FALSE),"")</f>
        <v/>
      </c>
      <c r="AS34" t="str">
        <f>IFERROR(VLOOKUP($A34,[3]Hoja1!$A$1:$AQ$1000,41,FALSE),"")</f>
        <v/>
      </c>
      <c r="AT34" t="str">
        <f>IFERROR(VLOOKUP($A34,[3]Hoja1!$A$1:$AQ$1000,42,FALSE),"")</f>
        <v/>
      </c>
      <c r="AU34" t="str">
        <f>IFERROR(VLOOKUP($A34,[3]Hoja1!$A$1:$AQ$1000,43,FALSE),"")</f>
        <v/>
      </c>
    </row>
    <row r="35" spans="1:47" ht="15" customHeight="1" x14ac:dyDescent="0.25">
      <c r="A35">
        <v>90</v>
      </c>
      <c r="B35">
        <v>1</v>
      </c>
      <c r="D35">
        <v>8505706</v>
      </c>
      <c r="E35" t="s">
        <v>168</v>
      </c>
      <c r="H35" t="s">
        <v>171</v>
      </c>
      <c r="J35" t="s">
        <v>50</v>
      </c>
      <c r="K35" t="s">
        <v>169</v>
      </c>
      <c r="L35" t="s">
        <v>170</v>
      </c>
      <c r="P35" s="4">
        <f>IFERROR(VLOOKUP(D35,[1]articulo!$A$1:$D$9000,4,FALSE),"")</f>
        <v>235.59</v>
      </c>
      <c r="Q35" t="s">
        <v>172</v>
      </c>
      <c r="R35">
        <f>IFERROR(VLOOKUP(D35,[2]stock!$A$1:$B$9000,2,FALSE),"0")</f>
        <v>0</v>
      </c>
      <c r="S35">
        <v>5</v>
      </c>
      <c r="T35">
        <v>5</v>
      </c>
      <c r="U35">
        <v>5</v>
      </c>
      <c r="V35">
        <v>0.03</v>
      </c>
      <c r="W35" t="str">
        <f>IFERROR(VLOOKUP($A35,[3]Hoja1!$A$1:$AQ$1000,19,FALSE),"")</f>
        <v>Sub Oficial Principal</v>
      </c>
      <c r="X35" t="str">
        <f>IFERROR(VLOOKUP($A35,[3]Hoja1!$A$1:$AQ$1000,20,FALSE),"")</f>
        <v/>
      </c>
      <c r="Y35" t="str">
        <f>IFERROR(VLOOKUP($A35,[3]Hoja1!$A$1:$AQ$1000,21,FALSE),"")</f>
        <v/>
      </c>
      <c r="Z35" t="str">
        <f>IFERROR(VLOOKUP($A35,[3]Hoja1!$A$1:$AQ$1000,22,FALSE),"")</f>
        <v>Bordado</v>
      </c>
      <c r="AA35" t="str">
        <f>IFERROR(VLOOKUP($A35,[3]Hoja1!$A$1:$AQ$1000,23,FALSE),"")</f>
        <v>Insignia</v>
      </c>
      <c r="AB35" t="str">
        <f>IFERROR(VLOOKUP($A35,[3]Hoja1!$A$1:$AQ$1000,24,FALSE),"")</f>
        <v>4.5 cm</v>
      </c>
      <c r="AC35" t="str">
        <f>IFERROR(VLOOKUP($A35,[3]Hoja1!$A$1:$AQ$1000,25,FALSE),"")</f>
        <v>8.2 cm</v>
      </c>
      <c r="AD35" t="str">
        <f>IFERROR(VLOOKUP($A35,[3]Hoja1!$A$1:$AQ$1000,26,FALSE),"")</f>
        <v>0.2 cm</v>
      </c>
      <c r="AE35" t="str">
        <f>IFERROR(VLOOKUP($A35,[3]Hoja1!$A$1:$AQ$1000,27,FALSE),"")</f>
        <v/>
      </c>
      <c r="AF35" t="str">
        <f>IFERROR(VLOOKUP($A35,[3]Hoja1!$A$1:$AQ$1000,28,FALSE),"")</f>
        <v/>
      </c>
      <c r="AG35" t="str">
        <f>IFERROR(VLOOKUP($A35,[3]Hoja1!$A$1:$AQ$1000,29,FALSE),"")</f>
        <v/>
      </c>
      <c r="AH35" t="str">
        <f>IFERROR(VLOOKUP($A35,[3]Hoja1!$A$1:$AQ$1000,30,FALSE),"")</f>
        <v/>
      </c>
      <c r="AI35" t="str">
        <f>IFERROR(VLOOKUP($A35,[3]Hoja1!$A$1:$AQ$1000,31,FALSE),"")</f>
        <v/>
      </c>
      <c r="AJ35" t="str">
        <f>IFERROR(VLOOKUP($A35,[3]Hoja1!$A$1:$AQ$1000,32,FALSE),"")</f>
        <v/>
      </c>
      <c r="AK35" t="str">
        <f>IFERROR(VLOOKUP($A35,[3]Hoja1!$A$1:$AQ$1000,33,FALSE),"")</f>
        <v/>
      </c>
      <c r="AL35" t="str">
        <f>IFERROR(VLOOKUP($A35,[3]Hoja1!$A$1:$AQ$1000,34,FALSE),"")</f>
        <v/>
      </c>
      <c r="AM35" t="str">
        <f>IFERROR(VLOOKUP($A35,[3]Hoja1!$A$1:$AQ$1000,35,FALSE),"")</f>
        <v/>
      </c>
      <c r="AN35" t="str">
        <f>IFERROR(VLOOKUP($A35,[3]Hoja1!$A$1:$AQ$1000,36,FALSE),"")</f>
        <v/>
      </c>
      <c r="AO35" t="str">
        <f>IFERROR(VLOOKUP($A35,[3]Hoja1!$A$1:$AQ$1000,37,FALSE),"")</f>
        <v/>
      </c>
      <c r="AP35" t="str">
        <f>IFERROR(VLOOKUP($A35,[3]Hoja1!$A$1:$AQ$1000,38,FALSE),"")</f>
        <v/>
      </c>
      <c r="AQ35" t="str">
        <f>IFERROR(VLOOKUP($A35,[3]Hoja1!$A$1:$AQ$1000,39,FALSE),"")</f>
        <v/>
      </c>
      <c r="AR35" t="str">
        <f>IFERROR(VLOOKUP($A35,[3]Hoja1!$A$1:$AQ$1000,40,FALSE),"")</f>
        <v/>
      </c>
      <c r="AS35" t="str">
        <f>IFERROR(VLOOKUP($A35,[3]Hoja1!$A$1:$AQ$1000,41,FALSE),"")</f>
        <v/>
      </c>
      <c r="AT35" t="str">
        <f>IFERROR(VLOOKUP($A35,[3]Hoja1!$A$1:$AQ$1000,42,FALSE),"")</f>
        <v/>
      </c>
      <c r="AU35" t="str">
        <f>IFERROR(VLOOKUP($A35,[3]Hoja1!$A$1:$AQ$1000,43,FALSE),"")</f>
        <v/>
      </c>
    </row>
    <row r="36" spans="1:47" ht="15" customHeight="1" x14ac:dyDescent="0.25">
      <c r="A36">
        <v>97</v>
      </c>
      <c r="B36">
        <v>1</v>
      </c>
      <c r="D36">
        <v>7709061</v>
      </c>
      <c r="E36" t="s">
        <v>173</v>
      </c>
      <c r="H36" t="s">
        <v>176</v>
      </c>
      <c r="J36" t="s">
        <v>50</v>
      </c>
      <c r="K36" t="s">
        <v>174</v>
      </c>
      <c r="O36" t="s">
        <v>175</v>
      </c>
      <c r="P36" s="4">
        <f>IFERROR(VLOOKUP(D36,[1]articulo!$A$1:$D$9000,4,FALSE),"")</f>
        <v>198.58</v>
      </c>
      <c r="Q36" t="s">
        <v>177</v>
      </c>
      <c r="R36">
        <f>IFERROR(VLOOKUP(D36,[2]stock!$A$1:$B$9000,2,FALSE),"0")</f>
        <v>0</v>
      </c>
      <c r="S36">
        <v>5</v>
      </c>
      <c r="T36">
        <v>5</v>
      </c>
      <c r="U36">
        <v>5</v>
      </c>
      <c r="V36">
        <v>0.03</v>
      </c>
      <c r="W36" t="str">
        <f>IFERROR(VLOOKUP($A36,[3]Hoja1!$A$1:$AQ$1000,19,FALSE),"")</f>
        <v/>
      </c>
      <c r="X36" t="str">
        <f>IFERROR(VLOOKUP($A36,[3]Hoja1!$A$1:$AQ$1000,20,FALSE),"")</f>
        <v/>
      </c>
      <c r="Y36" t="str">
        <f>IFERROR(VLOOKUP($A36,[3]Hoja1!$A$1:$AQ$1000,21,FALSE),"")</f>
        <v>Policía de Seguridad Aeroportuaria</v>
      </c>
      <c r="Z36" t="str">
        <f>IFERROR(VLOOKUP($A36,[3]Hoja1!$A$1:$AQ$1000,22,FALSE),"")</f>
        <v>Bordado</v>
      </c>
      <c r="AA36" t="str">
        <f>IFERROR(VLOOKUP($A36,[3]Hoja1!$A$1:$AQ$1000,23,FALSE),"")</f>
        <v>Escudo para Boina</v>
      </c>
      <c r="AB36" t="str">
        <f>IFERROR(VLOOKUP($A36,[3]Hoja1!$A$1:$AQ$1000,24,FALSE),"")</f>
        <v>5.5 cm</v>
      </c>
      <c r="AC36" t="str">
        <f>IFERROR(VLOOKUP($A36,[3]Hoja1!$A$1:$AQ$1000,25,FALSE),"")</f>
        <v>5.5 cm</v>
      </c>
      <c r="AD36" t="str">
        <f>IFERROR(VLOOKUP($A36,[3]Hoja1!$A$1:$AQ$1000,26,FALSE),"")</f>
        <v>0.1 cm</v>
      </c>
      <c r="AE36" t="str">
        <f>IFERROR(VLOOKUP($A36,[3]Hoja1!$A$1:$AQ$1000,27,FALSE),"")</f>
        <v/>
      </c>
      <c r="AF36" t="str">
        <f>IFERROR(VLOOKUP($A36,[3]Hoja1!$A$1:$AQ$1000,28,FALSE),"")</f>
        <v/>
      </c>
      <c r="AG36" t="str">
        <f>IFERROR(VLOOKUP($A36,[3]Hoja1!$A$1:$AQ$1000,29,FALSE),"")</f>
        <v/>
      </c>
      <c r="AH36" t="str">
        <f>IFERROR(VLOOKUP($A36,[3]Hoja1!$A$1:$AQ$1000,30,FALSE),"")</f>
        <v/>
      </c>
      <c r="AI36" t="str">
        <f>IFERROR(VLOOKUP($A36,[3]Hoja1!$A$1:$AQ$1000,31,FALSE),"")</f>
        <v/>
      </c>
      <c r="AJ36" t="str">
        <f>IFERROR(VLOOKUP($A36,[3]Hoja1!$A$1:$AQ$1000,32,FALSE),"")</f>
        <v/>
      </c>
      <c r="AK36" t="str">
        <f>IFERROR(VLOOKUP($A36,[3]Hoja1!$A$1:$AQ$1000,33,FALSE),"")</f>
        <v/>
      </c>
      <c r="AL36" t="str">
        <f>IFERROR(VLOOKUP($A36,[3]Hoja1!$A$1:$AQ$1000,34,FALSE),"")</f>
        <v/>
      </c>
      <c r="AM36" t="str">
        <f>IFERROR(VLOOKUP($A36,[3]Hoja1!$A$1:$AQ$1000,35,FALSE),"")</f>
        <v/>
      </c>
      <c r="AN36" t="str">
        <f>IFERROR(VLOOKUP($A36,[3]Hoja1!$A$1:$AQ$1000,36,FALSE),"")</f>
        <v/>
      </c>
      <c r="AO36" t="str">
        <f>IFERROR(VLOOKUP($A36,[3]Hoja1!$A$1:$AQ$1000,37,FALSE),"")</f>
        <v/>
      </c>
      <c r="AP36" t="str">
        <f>IFERROR(VLOOKUP($A36,[3]Hoja1!$A$1:$AQ$1000,38,FALSE),"")</f>
        <v/>
      </c>
      <c r="AQ36" t="str">
        <f>IFERROR(VLOOKUP($A36,[3]Hoja1!$A$1:$AQ$1000,39,FALSE),"")</f>
        <v/>
      </c>
      <c r="AR36" t="str">
        <f>IFERROR(VLOOKUP($A36,[3]Hoja1!$A$1:$AQ$1000,40,FALSE),"")</f>
        <v/>
      </c>
      <c r="AS36" t="str">
        <f>IFERROR(VLOOKUP($A36,[3]Hoja1!$A$1:$AQ$1000,41,FALSE),"")</f>
        <v/>
      </c>
      <c r="AT36" t="str">
        <f>IFERROR(VLOOKUP($A36,[3]Hoja1!$A$1:$AQ$1000,42,FALSE),"")</f>
        <v/>
      </c>
      <c r="AU36" t="str">
        <f>IFERROR(VLOOKUP($A36,[3]Hoja1!$A$1:$AQ$1000,43,FALSE),"")</f>
        <v/>
      </c>
    </row>
    <row r="37" spans="1:47" ht="15" customHeight="1" x14ac:dyDescent="0.25">
      <c r="A37">
        <v>98</v>
      </c>
      <c r="B37">
        <v>1</v>
      </c>
      <c r="D37">
        <v>7709062</v>
      </c>
      <c r="E37" t="s">
        <v>178</v>
      </c>
      <c r="H37" t="s">
        <v>181</v>
      </c>
      <c r="J37" t="s">
        <v>50</v>
      </c>
      <c r="K37" t="s">
        <v>179</v>
      </c>
      <c r="O37" t="s">
        <v>180</v>
      </c>
      <c r="P37" s="4">
        <f>IFERROR(VLOOKUP(D37,[1]articulo!$A$1:$D$9000,4,FALSE),"")</f>
        <v>388.13</v>
      </c>
      <c r="Q37" t="s">
        <v>182</v>
      </c>
      <c r="R37">
        <f>IFERROR(VLOOKUP(D37,[2]stock!$A$1:$B$9000,2,FALSE),"0")</f>
        <v>5</v>
      </c>
      <c r="S37">
        <v>5</v>
      </c>
      <c r="T37">
        <v>5</v>
      </c>
      <c r="U37">
        <v>5</v>
      </c>
      <c r="V37">
        <v>0.03</v>
      </c>
      <c r="W37" t="str">
        <f>IFERROR(VLOOKUP($A37,[3]Hoja1!$A$1:$AQ$1000,19,FALSE),"")</f>
        <v/>
      </c>
      <c r="X37" t="str">
        <f>IFERROR(VLOOKUP($A37,[3]Hoja1!$A$1:$AQ$1000,20,FALSE),"")</f>
        <v/>
      </c>
      <c r="Y37" t="str">
        <f>IFERROR(VLOOKUP($A37,[3]Hoja1!$A$1:$AQ$1000,21,FALSE),"")</f>
        <v>Policía de Seguridad Aeroportuaria</v>
      </c>
      <c r="Z37" t="str">
        <f>IFERROR(VLOOKUP($A37,[3]Hoja1!$A$1:$AQ$1000,22,FALSE),"")</f>
        <v>Bordado</v>
      </c>
      <c r="AA37" t="str">
        <f>IFERROR(VLOOKUP($A37,[3]Hoja1!$A$1:$AQ$1000,23,FALSE),"")</f>
        <v>Escudo para Brazo</v>
      </c>
      <c r="AB37" t="str">
        <f>IFERROR(VLOOKUP($A37,[3]Hoja1!$A$1:$AQ$1000,24,FALSE),"")</f>
        <v>8.3 cm</v>
      </c>
      <c r="AC37" t="str">
        <f>IFERROR(VLOOKUP($A37,[3]Hoja1!$A$1:$AQ$1000,25,FALSE),"")</f>
        <v>8.3 cm</v>
      </c>
      <c r="AD37" t="str">
        <f>IFERROR(VLOOKUP($A37,[3]Hoja1!$A$1:$AQ$1000,26,FALSE),"")</f>
        <v>0.2 cm</v>
      </c>
      <c r="AE37" t="str">
        <f>IFERROR(VLOOKUP($A37,[3]Hoja1!$A$1:$AQ$1000,27,FALSE),"")</f>
        <v/>
      </c>
      <c r="AF37" t="str">
        <f>IFERROR(VLOOKUP($A37,[3]Hoja1!$A$1:$AQ$1000,28,FALSE),"")</f>
        <v/>
      </c>
      <c r="AG37" t="str">
        <f>IFERROR(VLOOKUP($A37,[3]Hoja1!$A$1:$AQ$1000,29,FALSE),"")</f>
        <v/>
      </c>
      <c r="AH37" t="str">
        <f>IFERROR(VLOOKUP($A37,[3]Hoja1!$A$1:$AQ$1000,30,FALSE),"")</f>
        <v/>
      </c>
      <c r="AI37" t="str">
        <f>IFERROR(VLOOKUP($A37,[3]Hoja1!$A$1:$AQ$1000,31,FALSE),"")</f>
        <v/>
      </c>
      <c r="AJ37" t="str">
        <f>IFERROR(VLOOKUP($A37,[3]Hoja1!$A$1:$AQ$1000,32,FALSE),"")</f>
        <v/>
      </c>
      <c r="AK37" t="str">
        <f>IFERROR(VLOOKUP($A37,[3]Hoja1!$A$1:$AQ$1000,33,FALSE),"")</f>
        <v/>
      </c>
      <c r="AL37" t="str">
        <f>IFERROR(VLOOKUP($A37,[3]Hoja1!$A$1:$AQ$1000,34,FALSE),"")</f>
        <v/>
      </c>
      <c r="AM37" t="str">
        <f>IFERROR(VLOOKUP($A37,[3]Hoja1!$A$1:$AQ$1000,35,FALSE),"")</f>
        <v/>
      </c>
      <c r="AN37" t="str">
        <f>IFERROR(VLOOKUP($A37,[3]Hoja1!$A$1:$AQ$1000,36,FALSE),"")</f>
        <v/>
      </c>
      <c r="AO37" t="str">
        <f>IFERROR(VLOOKUP($A37,[3]Hoja1!$A$1:$AQ$1000,37,FALSE),"")</f>
        <v/>
      </c>
      <c r="AP37" t="str">
        <f>IFERROR(VLOOKUP($A37,[3]Hoja1!$A$1:$AQ$1000,38,FALSE),"")</f>
        <v/>
      </c>
      <c r="AQ37" t="str">
        <f>IFERROR(VLOOKUP($A37,[3]Hoja1!$A$1:$AQ$1000,39,FALSE),"")</f>
        <v/>
      </c>
      <c r="AR37" t="str">
        <f>IFERROR(VLOOKUP($A37,[3]Hoja1!$A$1:$AQ$1000,40,FALSE),"")</f>
        <v/>
      </c>
      <c r="AS37" t="str">
        <f>IFERROR(VLOOKUP($A37,[3]Hoja1!$A$1:$AQ$1000,41,FALSE),"")</f>
        <v/>
      </c>
      <c r="AT37" t="str">
        <f>IFERROR(VLOOKUP($A37,[3]Hoja1!$A$1:$AQ$1000,42,FALSE),"")</f>
        <v/>
      </c>
      <c r="AU37" t="str">
        <f>IFERROR(VLOOKUP($A37,[3]Hoja1!$A$1:$AQ$1000,43,FALSE),"")</f>
        <v/>
      </c>
    </row>
    <row r="38" spans="1:47" ht="15" customHeight="1" x14ac:dyDescent="0.25">
      <c r="A38">
        <v>99</v>
      </c>
      <c r="B38">
        <v>1</v>
      </c>
      <c r="D38">
        <v>7709069</v>
      </c>
      <c r="E38" t="s">
        <v>183</v>
      </c>
      <c r="H38" t="s">
        <v>185</v>
      </c>
      <c r="J38" t="s">
        <v>50</v>
      </c>
      <c r="K38" t="s">
        <v>169</v>
      </c>
      <c r="L38" t="s">
        <v>178</v>
      </c>
      <c r="O38" t="s">
        <v>184</v>
      </c>
      <c r="P38" s="4">
        <f>IFERROR(VLOOKUP(D38,[1]articulo!$A$1:$D$9000,4,FALSE),"")</f>
        <v>191.96</v>
      </c>
      <c r="Q38" t="s">
        <v>186</v>
      </c>
      <c r="R38">
        <f>IFERROR(VLOOKUP(D38,[2]stock!$A$1:$B$9000,2,FALSE),"0")</f>
        <v>4</v>
      </c>
      <c r="S38">
        <v>5</v>
      </c>
      <c r="T38">
        <v>5</v>
      </c>
      <c r="U38">
        <v>5</v>
      </c>
      <c r="V38">
        <v>0.03</v>
      </c>
      <c r="W38" t="str">
        <f>IFERROR(VLOOKUP($A38,[3]Hoja1!$A$1:$AQ$1000,19,FALSE),"")</f>
        <v>Oficial Inspector</v>
      </c>
      <c r="X38" t="str">
        <f>IFERROR(VLOOKUP($A38,[3]Hoja1!$A$1:$AQ$1000,20,FALSE),"")</f>
        <v>Insignia Pectoral</v>
      </c>
      <c r="Y38" t="str">
        <f>IFERROR(VLOOKUP($A38,[3]Hoja1!$A$1:$AQ$1000,21,FALSE),"")</f>
        <v>Policía de Seguridad Aeroportuaria</v>
      </c>
      <c r="Z38" t="str">
        <f>IFERROR(VLOOKUP($A38,[3]Hoja1!$A$1:$AQ$1000,22,FALSE),"")</f>
        <v>Bordado</v>
      </c>
      <c r="AA38" t="str">
        <f>IFERROR(VLOOKUP($A38,[3]Hoja1!$A$1:$AQ$1000,23,FALSE),"")</f>
        <v>2 Soles y Serreta</v>
      </c>
      <c r="AB38" t="str">
        <f>IFERROR(VLOOKUP($A38,[3]Hoja1!$A$1:$AQ$1000,24,FALSE),"")</f>
        <v>4 cm</v>
      </c>
      <c r="AC38" t="str">
        <f>IFERROR(VLOOKUP($A38,[3]Hoja1!$A$1:$AQ$1000,25,FALSE),"")</f>
        <v>7.6 cm</v>
      </c>
      <c r="AD38" t="str">
        <f>IFERROR(VLOOKUP($A38,[3]Hoja1!$A$1:$AQ$1000,26,FALSE),"")</f>
        <v/>
      </c>
      <c r="AE38" t="str">
        <f>IFERROR(VLOOKUP($A38,[3]Hoja1!$A$1:$AQ$1000,27,FALSE),"")</f>
        <v/>
      </c>
      <c r="AF38" t="str">
        <f>IFERROR(VLOOKUP($A38,[3]Hoja1!$A$1:$AQ$1000,28,FALSE),"")</f>
        <v/>
      </c>
      <c r="AG38" t="str">
        <f>IFERROR(VLOOKUP($A38,[3]Hoja1!$A$1:$AQ$1000,29,FALSE),"")</f>
        <v/>
      </c>
      <c r="AH38" t="str">
        <f>IFERROR(VLOOKUP($A38,[3]Hoja1!$A$1:$AQ$1000,30,FALSE),"")</f>
        <v/>
      </c>
      <c r="AI38" t="str">
        <f>IFERROR(VLOOKUP($A38,[3]Hoja1!$A$1:$AQ$1000,31,FALSE),"")</f>
        <v/>
      </c>
      <c r="AJ38" t="str">
        <f>IFERROR(VLOOKUP($A38,[3]Hoja1!$A$1:$AQ$1000,32,FALSE),"")</f>
        <v/>
      </c>
      <c r="AK38" t="str">
        <f>IFERROR(VLOOKUP($A38,[3]Hoja1!$A$1:$AQ$1000,33,FALSE),"")</f>
        <v/>
      </c>
      <c r="AL38" t="str">
        <f>IFERROR(VLOOKUP($A38,[3]Hoja1!$A$1:$AQ$1000,34,FALSE),"")</f>
        <v/>
      </c>
      <c r="AM38" t="str">
        <f>IFERROR(VLOOKUP($A38,[3]Hoja1!$A$1:$AQ$1000,35,FALSE),"")</f>
        <v/>
      </c>
      <c r="AN38" t="str">
        <f>IFERROR(VLOOKUP($A38,[3]Hoja1!$A$1:$AQ$1000,36,FALSE),"")</f>
        <v/>
      </c>
      <c r="AO38" t="str">
        <f>IFERROR(VLOOKUP($A38,[3]Hoja1!$A$1:$AQ$1000,37,FALSE),"")</f>
        <v/>
      </c>
      <c r="AP38" t="str">
        <f>IFERROR(VLOOKUP($A38,[3]Hoja1!$A$1:$AQ$1000,38,FALSE),"")</f>
        <v/>
      </c>
      <c r="AQ38" t="str">
        <f>IFERROR(VLOOKUP($A38,[3]Hoja1!$A$1:$AQ$1000,39,FALSE),"")</f>
        <v/>
      </c>
      <c r="AR38" t="str">
        <f>IFERROR(VLOOKUP($A38,[3]Hoja1!$A$1:$AQ$1000,40,FALSE),"")</f>
        <v/>
      </c>
      <c r="AS38" t="str">
        <f>IFERROR(VLOOKUP($A38,[3]Hoja1!$A$1:$AQ$1000,41,FALSE),"")</f>
        <v/>
      </c>
      <c r="AT38" t="str">
        <f>IFERROR(VLOOKUP($A38,[3]Hoja1!$A$1:$AQ$1000,42,FALSE),"")</f>
        <v/>
      </c>
      <c r="AU38" t="str">
        <f>IFERROR(VLOOKUP($A38,[3]Hoja1!$A$1:$AQ$1000,43,FALSE),"")</f>
        <v/>
      </c>
    </row>
    <row r="39" spans="1:47" ht="15" customHeight="1" x14ac:dyDescent="0.25">
      <c r="A39">
        <v>104</v>
      </c>
      <c r="B39">
        <v>1</v>
      </c>
      <c r="D39">
        <v>8705100</v>
      </c>
      <c r="E39" t="s">
        <v>187</v>
      </c>
      <c r="H39" s="1" t="s">
        <v>189</v>
      </c>
      <c r="J39" t="s">
        <v>1</v>
      </c>
      <c r="K39" t="s">
        <v>29</v>
      </c>
      <c r="L39" t="s">
        <v>30</v>
      </c>
      <c r="O39" t="s">
        <v>188</v>
      </c>
      <c r="P39" s="4">
        <f>IFERROR(VLOOKUP(D39,[1]articulo!$A$1:$D$9000,4,FALSE),"")</f>
        <v>1491</v>
      </c>
      <c r="Q39" t="s">
        <v>190</v>
      </c>
      <c r="R39">
        <f>IFERROR(VLOOKUP(D39,[2]stock!$A$1:$B$9000,2,FALSE),"0")</f>
        <v>0</v>
      </c>
      <c r="S39">
        <v>5</v>
      </c>
      <c r="T39">
        <v>5</v>
      </c>
      <c r="U39">
        <v>5</v>
      </c>
      <c r="V39">
        <v>0.03</v>
      </c>
      <c r="W39" t="str">
        <f>IFERROR(VLOOKUP($A39,[3]Hoja1!$A$1:$AQ$1000,19,FALSE),"")</f>
        <v/>
      </c>
      <c r="X39" t="str">
        <f>IFERROR(VLOOKUP($A39,[3]Hoja1!$A$1:$AQ$1000,20,FALSE),"")</f>
        <v/>
      </c>
      <c r="Y39" t="str">
        <f>IFERROR(VLOOKUP($A39,[3]Hoja1!$A$1:$AQ$1000,21,FALSE),"")</f>
        <v/>
      </c>
      <c r="Z39" t="str">
        <f>IFERROR(VLOOKUP($A39,[3]Hoja1!$A$1:$AQ$1000,22,FALSE),"")</f>
        <v/>
      </c>
      <c r="AA39" t="str">
        <f>IFERROR(VLOOKUP($A39,[3]Hoja1!$A$1:$AQ$1000,23,FALSE),"")</f>
        <v/>
      </c>
      <c r="AB39" t="str">
        <f>IFERROR(VLOOKUP($A39,[3]Hoja1!$A$1:$AQ$1000,24,FALSE),"")</f>
        <v/>
      </c>
      <c r="AC39" t="str">
        <f>IFERROR(VLOOKUP($A39,[3]Hoja1!$A$1:$AQ$1000,25,FALSE),"")</f>
        <v/>
      </c>
      <c r="AD39" t="str">
        <f>IFERROR(VLOOKUP($A39,[3]Hoja1!$A$1:$AQ$1000,26,FALSE),"")</f>
        <v/>
      </c>
      <c r="AE39" t="str">
        <f>IFERROR(VLOOKUP($A39,[3]Hoja1!$A$1:$AQ$1000,27,FALSE),"")</f>
        <v/>
      </c>
      <c r="AF39" t="str">
        <f>IFERROR(VLOOKUP($A39,[3]Hoja1!$A$1:$AQ$1000,28,FALSE),"")</f>
        <v/>
      </c>
      <c r="AG39" t="str">
        <f>IFERROR(VLOOKUP($A39,[3]Hoja1!$A$1:$AQ$1000,29,FALSE),"")</f>
        <v/>
      </c>
      <c r="AH39" t="str">
        <f>IFERROR(VLOOKUP($A39,[3]Hoja1!$A$1:$AQ$1000,30,FALSE),"")</f>
        <v/>
      </c>
      <c r="AI39" t="str">
        <f>IFERROR(VLOOKUP($A39,[3]Hoja1!$A$1:$AQ$1000,31,FALSE),"")</f>
        <v/>
      </c>
      <c r="AJ39" t="str">
        <f>IFERROR(VLOOKUP($A39,[3]Hoja1!$A$1:$AQ$1000,32,FALSE),"")</f>
        <v/>
      </c>
      <c r="AK39" t="str">
        <f>IFERROR(VLOOKUP($A39,[3]Hoja1!$A$1:$AQ$1000,33,FALSE),"")</f>
        <v/>
      </c>
      <c r="AL39" t="str">
        <f>IFERROR(VLOOKUP($A39,[3]Hoja1!$A$1:$AQ$1000,34,FALSE),"")</f>
        <v/>
      </c>
      <c r="AM39" t="str">
        <f>IFERROR(VLOOKUP($A39,[3]Hoja1!$A$1:$AQ$1000,35,FALSE),"")</f>
        <v/>
      </c>
      <c r="AN39" t="str">
        <f>IFERROR(VLOOKUP($A39,[3]Hoja1!$A$1:$AQ$1000,36,FALSE),"")</f>
        <v/>
      </c>
      <c r="AO39" t="str">
        <f>IFERROR(VLOOKUP($A39,[3]Hoja1!$A$1:$AQ$1000,37,FALSE),"")</f>
        <v/>
      </c>
      <c r="AP39" t="str">
        <f>IFERROR(VLOOKUP($A39,[3]Hoja1!$A$1:$AQ$1000,38,FALSE),"")</f>
        <v/>
      </c>
      <c r="AQ39" t="str">
        <f>IFERROR(VLOOKUP($A39,[3]Hoja1!$A$1:$AQ$1000,39,FALSE),"")</f>
        <v/>
      </c>
      <c r="AR39" t="str">
        <f>IFERROR(VLOOKUP($A39,[3]Hoja1!$A$1:$AQ$1000,40,FALSE),"")</f>
        <v/>
      </c>
      <c r="AS39" t="str">
        <f>IFERROR(VLOOKUP($A39,[3]Hoja1!$A$1:$AQ$1000,41,FALSE),"")</f>
        <v/>
      </c>
      <c r="AT39" t="str">
        <f>IFERROR(VLOOKUP($A39,[3]Hoja1!$A$1:$AQ$1000,42,FALSE),"")</f>
        <v/>
      </c>
      <c r="AU39" t="str">
        <f>IFERROR(VLOOKUP($A39,[3]Hoja1!$A$1:$AQ$1000,43,FALSE),"")</f>
        <v/>
      </c>
    </row>
    <row r="40" spans="1:47" ht="15" customHeight="1" x14ac:dyDescent="0.25">
      <c r="A40">
        <v>105</v>
      </c>
      <c r="B40">
        <v>1</v>
      </c>
      <c r="D40">
        <v>8705861</v>
      </c>
      <c r="E40" t="s">
        <v>191</v>
      </c>
      <c r="H40" s="1" t="s">
        <v>194</v>
      </c>
      <c r="J40" t="s">
        <v>1</v>
      </c>
      <c r="K40" t="s">
        <v>125</v>
      </c>
      <c r="L40" t="s">
        <v>192</v>
      </c>
      <c r="O40" t="s">
        <v>193</v>
      </c>
      <c r="P40" s="4">
        <f>IFERROR(VLOOKUP(D40,[1]articulo!$A$1:$D$9000,4,FALSE),"")</f>
        <v>1560</v>
      </c>
      <c r="Q40" t="s">
        <v>195</v>
      </c>
      <c r="R40">
        <f>IFERROR(VLOOKUP(D40,[2]stock!$A$1:$B$9000,2,FALSE),"0")</f>
        <v>0</v>
      </c>
      <c r="S40">
        <v>5</v>
      </c>
      <c r="T40">
        <v>5</v>
      </c>
      <c r="U40">
        <v>5</v>
      </c>
      <c r="V40">
        <v>0.03</v>
      </c>
      <c r="W40" t="str">
        <f>IFERROR(VLOOKUP($A40,[3]Hoja1!$A$1:$AQ$1000,19,FALSE),"")</f>
        <v/>
      </c>
      <c r="X40" t="str">
        <f>IFERROR(VLOOKUP($A40,[3]Hoja1!$A$1:$AQ$1000,20,FALSE),"")</f>
        <v/>
      </c>
      <c r="Y40" t="str">
        <f>IFERROR(VLOOKUP($A40,[3]Hoja1!$A$1:$AQ$1000,21,FALSE),"")</f>
        <v/>
      </c>
      <c r="Z40" t="str">
        <f>IFERROR(VLOOKUP($A40,[3]Hoja1!$A$1:$AQ$1000,22,FALSE),"")</f>
        <v>Plástico y Goma Plástica</v>
      </c>
      <c r="AA40" t="str">
        <f>IFERROR(VLOOKUP($A40,[3]Hoja1!$A$1:$AQ$1000,23,FALSE),"")</f>
        <v/>
      </c>
      <c r="AB40" t="str">
        <f>IFERROR(VLOOKUP($A40,[3]Hoja1!$A$1:$AQ$1000,24,FALSE),"")</f>
        <v>14 cm</v>
      </c>
      <c r="AC40" t="str">
        <f>IFERROR(VLOOKUP($A40,[3]Hoja1!$A$1:$AQ$1000,25,FALSE),"")</f>
        <v>4.5 cm</v>
      </c>
      <c r="AD40" t="str">
        <f>IFERROR(VLOOKUP($A40,[3]Hoja1!$A$1:$AQ$1000,26,FALSE),"")</f>
        <v>2.5 cm</v>
      </c>
      <c r="AE40" t="str">
        <f>IFERROR(VLOOKUP($A40,[3]Hoja1!$A$1:$AQ$1000,27,FALSE),"")</f>
        <v/>
      </c>
      <c r="AF40" t="str">
        <f>IFERROR(VLOOKUP($A40,[3]Hoja1!$A$1:$AQ$1000,28,FALSE),"")</f>
        <v/>
      </c>
      <c r="AG40" t="str">
        <f>IFERROR(VLOOKUP($A40,[3]Hoja1!$A$1:$AQ$1000,29,FALSE),"")</f>
        <v/>
      </c>
      <c r="AH40" t="str">
        <f>IFERROR(VLOOKUP($A40,[3]Hoja1!$A$1:$AQ$1000,30,FALSE),"")</f>
        <v/>
      </c>
      <c r="AI40" t="str">
        <f>IFERROR(VLOOKUP($A40,[3]Hoja1!$A$1:$AQ$1000,31,FALSE),"")</f>
        <v/>
      </c>
      <c r="AJ40" t="str">
        <f>IFERROR(VLOOKUP($A40,[3]Hoja1!$A$1:$AQ$1000,32,FALSE),"")</f>
        <v/>
      </c>
      <c r="AK40" t="str">
        <f>IFERROR(VLOOKUP($A40,[3]Hoja1!$A$1:$AQ$1000,33,FALSE),"")</f>
        <v/>
      </c>
      <c r="AL40" t="str">
        <f>IFERROR(VLOOKUP($A40,[3]Hoja1!$A$1:$AQ$1000,34,FALSE),"")</f>
        <v/>
      </c>
      <c r="AM40" t="str">
        <f>IFERROR(VLOOKUP($A40,[3]Hoja1!$A$1:$AQ$1000,35,FALSE),"")</f>
        <v/>
      </c>
      <c r="AN40" t="str">
        <f>IFERROR(VLOOKUP($A40,[3]Hoja1!$A$1:$AQ$1000,36,FALSE),"")</f>
        <v/>
      </c>
      <c r="AO40" t="str">
        <f>IFERROR(VLOOKUP($A40,[3]Hoja1!$A$1:$AQ$1000,37,FALSE),"")</f>
        <v/>
      </c>
      <c r="AP40" t="str">
        <f>IFERROR(VLOOKUP($A40,[3]Hoja1!$A$1:$AQ$1000,38,FALSE),"")</f>
        <v/>
      </c>
      <c r="AQ40" t="str">
        <f>IFERROR(VLOOKUP($A40,[3]Hoja1!$A$1:$AQ$1000,39,FALSE),"")</f>
        <v/>
      </c>
      <c r="AR40" t="str">
        <f>IFERROR(VLOOKUP($A40,[3]Hoja1!$A$1:$AQ$1000,40,FALSE),"")</f>
        <v/>
      </c>
      <c r="AS40" t="str">
        <f>IFERROR(VLOOKUP($A40,[3]Hoja1!$A$1:$AQ$1000,41,FALSE),"")</f>
        <v/>
      </c>
      <c r="AT40" t="str">
        <f>IFERROR(VLOOKUP($A40,[3]Hoja1!$A$1:$AQ$1000,42,FALSE),"")</f>
        <v/>
      </c>
      <c r="AU40" t="str">
        <f>IFERROR(VLOOKUP($A40,[3]Hoja1!$A$1:$AQ$1000,43,FALSE),"")</f>
        <v/>
      </c>
    </row>
    <row r="41" spans="1:47" ht="15" customHeight="1" x14ac:dyDescent="0.25">
      <c r="A41">
        <v>106</v>
      </c>
      <c r="B41">
        <v>1</v>
      </c>
      <c r="D41">
        <v>8501025</v>
      </c>
      <c r="E41" t="s">
        <v>196</v>
      </c>
      <c r="H41" s="1" t="s">
        <v>199</v>
      </c>
      <c r="J41" t="s">
        <v>1</v>
      </c>
      <c r="K41" t="s">
        <v>29</v>
      </c>
      <c r="L41" t="s">
        <v>197</v>
      </c>
      <c r="O41" t="s">
        <v>198</v>
      </c>
      <c r="P41" s="4">
        <f>IFERROR(VLOOKUP(D41,[1]articulo!$A$1:$D$9000,4,FALSE),"")</f>
        <v>2400</v>
      </c>
      <c r="Q41" t="s">
        <v>200</v>
      </c>
      <c r="R41">
        <f>IFERROR(VLOOKUP(D41,[2]stock!$A$1:$B$9000,2,FALSE),"0")</f>
        <v>0</v>
      </c>
      <c r="S41">
        <v>5</v>
      </c>
      <c r="T41">
        <v>5</v>
      </c>
      <c r="U41">
        <v>5</v>
      </c>
      <c r="V41">
        <v>0.03</v>
      </c>
      <c r="W41" t="str">
        <f>IFERROR(VLOOKUP($A41,[3]Hoja1!$A$1:$AQ$1000,19,FALSE),"")</f>
        <v/>
      </c>
      <c r="X41" t="str">
        <f>IFERROR(VLOOKUP($A41,[3]Hoja1!$A$1:$AQ$1000,20,FALSE),"")</f>
        <v/>
      </c>
      <c r="Y41" t="str">
        <f>IFERROR(VLOOKUP($A41,[3]Hoja1!$A$1:$AQ$1000,21,FALSE),"")</f>
        <v/>
      </c>
      <c r="Z41" t="str">
        <f>IFERROR(VLOOKUP($A41,[3]Hoja1!$A$1:$AQ$1000,22,FALSE),"")</f>
        <v>Cuero</v>
      </c>
      <c r="AA41" t="str">
        <f>IFERROR(VLOOKUP($A41,[3]Hoja1!$A$1:$AQ$1000,23,FALSE),"")</f>
        <v/>
      </c>
      <c r="AB41" t="str">
        <f>IFERROR(VLOOKUP($A41,[3]Hoja1!$A$1:$AQ$1000,24,FALSE),"")</f>
        <v>8.5 cm</v>
      </c>
      <c r="AC41" t="str">
        <f>IFERROR(VLOOKUP($A41,[3]Hoja1!$A$1:$AQ$1000,25,FALSE),"")</f>
        <v>11.3 cm</v>
      </c>
      <c r="AD41" t="str">
        <f>IFERROR(VLOOKUP($A41,[3]Hoja1!$A$1:$AQ$1000,26,FALSE),"")</f>
        <v>1.2 cm</v>
      </c>
      <c r="AE41" t="str">
        <f>IFERROR(VLOOKUP($A41,[3]Hoja1!$A$1:$AQ$1000,27,FALSE),"")</f>
        <v/>
      </c>
      <c r="AF41" t="str">
        <f>IFERROR(VLOOKUP($A41,[3]Hoja1!$A$1:$AQ$1000,28,FALSE),"")</f>
        <v/>
      </c>
      <c r="AG41" t="str">
        <f>IFERROR(VLOOKUP($A41,[3]Hoja1!$A$1:$AQ$1000,29,FALSE),"")</f>
        <v/>
      </c>
      <c r="AH41" t="str">
        <f>IFERROR(VLOOKUP($A41,[3]Hoja1!$A$1:$AQ$1000,30,FALSE),"")</f>
        <v/>
      </c>
      <c r="AI41" t="str">
        <f>IFERROR(VLOOKUP($A41,[3]Hoja1!$A$1:$AQ$1000,31,FALSE),"")</f>
        <v/>
      </c>
      <c r="AJ41" t="str">
        <f>IFERROR(VLOOKUP($A41,[3]Hoja1!$A$1:$AQ$1000,32,FALSE),"")</f>
        <v/>
      </c>
      <c r="AK41" t="str">
        <f>IFERROR(VLOOKUP($A41,[3]Hoja1!$A$1:$AQ$1000,33,FALSE),"")</f>
        <v/>
      </c>
      <c r="AL41" t="str">
        <f>IFERROR(VLOOKUP($A41,[3]Hoja1!$A$1:$AQ$1000,34,FALSE),"")</f>
        <v/>
      </c>
      <c r="AM41" t="str">
        <f>IFERROR(VLOOKUP($A41,[3]Hoja1!$A$1:$AQ$1000,35,FALSE),"")</f>
        <v/>
      </c>
      <c r="AN41" t="str">
        <f>IFERROR(VLOOKUP($A41,[3]Hoja1!$A$1:$AQ$1000,36,FALSE),"")</f>
        <v/>
      </c>
      <c r="AO41" t="str">
        <f>IFERROR(VLOOKUP($A41,[3]Hoja1!$A$1:$AQ$1000,37,FALSE),"")</f>
        <v/>
      </c>
      <c r="AP41" t="str">
        <f>IFERROR(VLOOKUP($A41,[3]Hoja1!$A$1:$AQ$1000,38,FALSE),"")</f>
        <v/>
      </c>
      <c r="AQ41" t="str">
        <f>IFERROR(VLOOKUP($A41,[3]Hoja1!$A$1:$AQ$1000,39,FALSE),"")</f>
        <v/>
      </c>
      <c r="AR41" t="str">
        <f>IFERROR(VLOOKUP($A41,[3]Hoja1!$A$1:$AQ$1000,40,FALSE),"")</f>
        <v/>
      </c>
      <c r="AS41" t="str">
        <f>IFERROR(VLOOKUP($A41,[3]Hoja1!$A$1:$AQ$1000,41,FALSE),"")</f>
        <v/>
      </c>
      <c r="AT41" t="str">
        <f>IFERROR(VLOOKUP($A41,[3]Hoja1!$A$1:$AQ$1000,42,FALSE),"")</f>
        <v/>
      </c>
      <c r="AU41" t="str">
        <f>IFERROR(VLOOKUP($A41,[3]Hoja1!$A$1:$AQ$1000,43,FALSE),"")</f>
        <v/>
      </c>
    </row>
    <row r="42" spans="1:47" ht="15" customHeight="1" x14ac:dyDescent="0.25">
      <c r="A42">
        <v>107</v>
      </c>
      <c r="B42">
        <v>1</v>
      </c>
      <c r="D42">
        <v>8501027</v>
      </c>
      <c r="E42" t="s">
        <v>201</v>
      </c>
      <c r="H42" s="1" t="s">
        <v>202</v>
      </c>
      <c r="J42" t="s">
        <v>1</v>
      </c>
      <c r="K42" t="s">
        <v>29</v>
      </c>
      <c r="L42" t="s">
        <v>197</v>
      </c>
      <c r="O42" t="s">
        <v>198</v>
      </c>
      <c r="P42" s="4">
        <f>IFERROR(VLOOKUP(D42,[1]articulo!$A$1:$D$9000,4,FALSE),"")</f>
        <v>1650</v>
      </c>
      <c r="Q42" t="s">
        <v>203</v>
      </c>
      <c r="R42">
        <f>IFERROR(VLOOKUP(D42,[2]stock!$A$1:$B$9000,2,FALSE),"0")</f>
        <v>43</v>
      </c>
      <c r="S42">
        <v>5</v>
      </c>
      <c r="T42">
        <v>5</v>
      </c>
      <c r="U42">
        <v>5</v>
      </c>
      <c r="V42">
        <v>0.03</v>
      </c>
      <c r="W42" t="str">
        <f>IFERROR(VLOOKUP($A42,[3]Hoja1!$A$1:$AQ$1000,19,FALSE),"")</f>
        <v/>
      </c>
      <c r="X42" t="str">
        <f>IFERROR(VLOOKUP($A42,[3]Hoja1!$A$1:$AQ$1000,20,FALSE),"")</f>
        <v/>
      </c>
      <c r="Y42" t="str">
        <f>IFERROR(VLOOKUP($A42,[3]Hoja1!$A$1:$AQ$1000,21,FALSE),"")</f>
        <v/>
      </c>
      <c r="Z42" t="str">
        <f>IFERROR(VLOOKUP($A42,[3]Hoja1!$A$1:$AQ$1000,22,FALSE),"")</f>
        <v>Cuero</v>
      </c>
      <c r="AA42" t="str">
        <f>IFERROR(VLOOKUP($A42,[3]Hoja1!$A$1:$AQ$1000,23,FALSE),"")</f>
        <v/>
      </c>
      <c r="AB42" t="str">
        <f>IFERROR(VLOOKUP($A42,[3]Hoja1!$A$1:$AQ$1000,24,FALSE),"")</f>
        <v/>
      </c>
      <c r="AC42" t="str">
        <f>IFERROR(VLOOKUP($A42,[3]Hoja1!$A$1:$AQ$1000,25,FALSE),"")</f>
        <v/>
      </c>
      <c r="AD42" t="str">
        <f>IFERROR(VLOOKUP($A42,[3]Hoja1!$A$1:$AQ$1000,26,FALSE),"")</f>
        <v/>
      </c>
      <c r="AE42" t="str">
        <f>IFERROR(VLOOKUP($A42,[3]Hoja1!$A$1:$AQ$1000,27,FALSE),"")</f>
        <v/>
      </c>
      <c r="AF42" t="str">
        <f>IFERROR(VLOOKUP($A42,[3]Hoja1!$A$1:$AQ$1000,28,FALSE),"")</f>
        <v/>
      </c>
      <c r="AG42" t="str">
        <f>IFERROR(VLOOKUP($A42,[3]Hoja1!$A$1:$AQ$1000,29,FALSE),"")</f>
        <v/>
      </c>
      <c r="AH42" t="str">
        <f>IFERROR(VLOOKUP($A42,[3]Hoja1!$A$1:$AQ$1000,30,FALSE),"")</f>
        <v/>
      </c>
      <c r="AI42" t="str">
        <f>IFERROR(VLOOKUP($A42,[3]Hoja1!$A$1:$AQ$1000,31,FALSE),"")</f>
        <v/>
      </c>
      <c r="AJ42" t="str">
        <f>IFERROR(VLOOKUP($A42,[3]Hoja1!$A$1:$AQ$1000,32,FALSE),"")</f>
        <v/>
      </c>
      <c r="AK42" t="str">
        <f>IFERROR(VLOOKUP($A42,[3]Hoja1!$A$1:$AQ$1000,33,FALSE),"")</f>
        <v/>
      </c>
      <c r="AL42" t="str">
        <f>IFERROR(VLOOKUP($A42,[3]Hoja1!$A$1:$AQ$1000,34,FALSE),"")</f>
        <v/>
      </c>
      <c r="AM42" t="str">
        <f>IFERROR(VLOOKUP($A42,[3]Hoja1!$A$1:$AQ$1000,35,FALSE),"")</f>
        <v/>
      </c>
      <c r="AN42" t="str">
        <f>IFERROR(VLOOKUP($A42,[3]Hoja1!$A$1:$AQ$1000,36,FALSE),"")</f>
        <v/>
      </c>
      <c r="AO42" t="str">
        <f>IFERROR(VLOOKUP($A42,[3]Hoja1!$A$1:$AQ$1000,37,FALSE),"")</f>
        <v/>
      </c>
      <c r="AP42" t="str">
        <f>IFERROR(VLOOKUP($A42,[3]Hoja1!$A$1:$AQ$1000,38,FALSE),"")</f>
        <v/>
      </c>
      <c r="AQ42" t="str">
        <f>IFERROR(VLOOKUP($A42,[3]Hoja1!$A$1:$AQ$1000,39,FALSE),"")</f>
        <v/>
      </c>
      <c r="AR42" t="str">
        <f>IFERROR(VLOOKUP($A42,[3]Hoja1!$A$1:$AQ$1000,40,FALSE),"")</f>
        <v/>
      </c>
      <c r="AS42" t="str">
        <f>IFERROR(VLOOKUP($A42,[3]Hoja1!$A$1:$AQ$1000,41,FALSE),"")</f>
        <v/>
      </c>
      <c r="AT42" t="str">
        <f>IFERROR(VLOOKUP($A42,[3]Hoja1!$A$1:$AQ$1000,42,FALSE),"")</f>
        <v/>
      </c>
      <c r="AU42" t="str">
        <f>IFERROR(VLOOKUP($A42,[3]Hoja1!$A$1:$AQ$1000,43,FALSE),"")</f>
        <v/>
      </c>
    </row>
    <row r="43" spans="1:47" ht="15" customHeight="1" x14ac:dyDescent="0.25">
      <c r="A43">
        <v>112</v>
      </c>
      <c r="B43">
        <v>1</v>
      </c>
      <c r="D43">
        <v>8705370</v>
      </c>
      <c r="E43" t="s">
        <v>204</v>
      </c>
      <c r="H43" s="1" t="s">
        <v>205</v>
      </c>
      <c r="J43" t="s">
        <v>1</v>
      </c>
      <c r="K43" t="s">
        <v>29</v>
      </c>
      <c r="L43" t="s">
        <v>30</v>
      </c>
      <c r="O43" t="s">
        <v>188</v>
      </c>
      <c r="P43" s="4">
        <f>IFERROR(VLOOKUP(D43,[1]articulo!$A$1:$D$9000,4,FALSE),"")</f>
        <v>943.49</v>
      </c>
      <c r="Q43" t="s">
        <v>206</v>
      </c>
      <c r="R43">
        <f>IFERROR(VLOOKUP(D43,[2]stock!$A$1:$B$9000,2,FALSE),"0")</f>
        <v>0</v>
      </c>
      <c r="S43">
        <v>5</v>
      </c>
      <c r="T43">
        <v>5</v>
      </c>
      <c r="U43">
        <v>5</v>
      </c>
      <c r="V43">
        <v>0.03</v>
      </c>
      <c r="W43" t="str">
        <f>IFERROR(VLOOKUP($A43,[3]Hoja1!$A$1:$AQ$1000,19,FALSE),"")</f>
        <v/>
      </c>
      <c r="X43" t="str">
        <f>IFERROR(VLOOKUP($A43,[3]Hoja1!$A$1:$AQ$1000,20,FALSE),"")</f>
        <v/>
      </c>
      <c r="Y43" t="str">
        <f>IFERROR(VLOOKUP($A43,[3]Hoja1!$A$1:$AQ$1000,21,FALSE),"")</f>
        <v/>
      </c>
      <c r="Z43" t="str">
        <f>IFERROR(VLOOKUP($A43,[3]Hoja1!$A$1:$AQ$1000,22,FALSE),"")</f>
        <v>Poliamida</v>
      </c>
      <c r="AA43" t="str">
        <f>IFERROR(VLOOKUP($A43,[3]Hoja1!$A$1:$AQ$1000,23,FALSE),"")</f>
        <v/>
      </c>
      <c r="AB43" t="str">
        <f>IFERROR(VLOOKUP($A43,[3]Hoja1!$A$1:$AQ$1000,24,FALSE),"")</f>
        <v>15.5 cm</v>
      </c>
      <c r="AC43" t="str">
        <f>IFERROR(VLOOKUP($A43,[3]Hoja1!$A$1:$AQ$1000,25,FALSE),"")</f>
        <v>10.7 cm</v>
      </c>
      <c r="AD43" t="str">
        <f>IFERROR(VLOOKUP($A43,[3]Hoja1!$A$1:$AQ$1000,26,FALSE),"")</f>
        <v>5 cm</v>
      </c>
      <c r="AE43" t="str">
        <f>IFERROR(VLOOKUP($A43,[3]Hoja1!$A$1:$AQ$1000,27,FALSE),"")</f>
        <v/>
      </c>
      <c r="AF43" t="str">
        <f>IFERROR(VLOOKUP($A43,[3]Hoja1!$A$1:$AQ$1000,28,FALSE),"")</f>
        <v/>
      </c>
      <c r="AG43" t="str">
        <f>IFERROR(VLOOKUP($A43,[3]Hoja1!$A$1:$AQ$1000,29,FALSE),"")</f>
        <v/>
      </c>
      <c r="AH43" t="str">
        <f>IFERROR(VLOOKUP($A43,[3]Hoja1!$A$1:$AQ$1000,30,FALSE),"")</f>
        <v/>
      </c>
      <c r="AI43" t="str">
        <f>IFERROR(VLOOKUP($A43,[3]Hoja1!$A$1:$AQ$1000,31,FALSE),"")</f>
        <v/>
      </c>
      <c r="AJ43" t="str">
        <f>IFERROR(VLOOKUP($A43,[3]Hoja1!$A$1:$AQ$1000,32,FALSE),"")</f>
        <v/>
      </c>
      <c r="AK43" t="str">
        <f>IFERROR(VLOOKUP($A43,[3]Hoja1!$A$1:$AQ$1000,33,FALSE),"")</f>
        <v/>
      </c>
      <c r="AL43" t="str">
        <f>IFERROR(VLOOKUP($A43,[3]Hoja1!$A$1:$AQ$1000,34,FALSE),"")</f>
        <v/>
      </c>
      <c r="AM43" t="str">
        <f>IFERROR(VLOOKUP($A43,[3]Hoja1!$A$1:$AQ$1000,35,FALSE),"")</f>
        <v/>
      </c>
      <c r="AN43" t="str">
        <f>IFERROR(VLOOKUP($A43,[3]Hoja1!$A$1:$AQ$1000,36,FALSE),"")</f>
        <v/>
      </c>
      <c r="AO43" t="str">
        <f>IFERROR(VLOOKUP($A43,[3]Hoja1!$A$1:$AQ$1000,37,FALSE),"")</f>
        <v/>
      </c>
      <c r="AP43" t="str">
        <f>IFERROR(VLOOKUP($A43,[3]Hoja1!$A$1:$AQ$1000,38,FALSE),"")</f>
        <v/>
      </c>
      <c r="AQ43" t="str">
        <f>IFERROR(VLOOKUP($A43,[3]Hoja1!$A$1:$AQ$1000,39,FALSE),"")</f>
        <v/>
      </c>
      <c r="AR43" t="str">
        <f>IFERROR(VLOOKUP($A43,[3]Hoja1!$A$1:$AQ$1000,40,FALSE),"")</f>
        <v/>
      </c>
      <c r="AS43" t="str">
        <f>IFERROR(VLOOKUP($A43,[3]Hoja1!$A$1:$AQ$1000,41,FALSE),"")</f>
        <v/>
      </c>
      <c r="AT43" t="str">
        <f>IFERROR(VLOOKUP($A43,[3]Hoja1!$A$1:$AQ$1000,42,FALSE),"")</f>
        <v/>
      </c>
      <c r="AU43" t="str">
        <f>IFERROR(VLOOKUP($A43,[3]Hoja1!$A$1:$AQ$1000,43,FALSE),"")</f>
        <v/>
      </c>
    </row>
    <row r="44" spans="1:47" ht="15" customHeight="1" x14ac:dyDescent="0.25">
      <c r="A44">
        <v>113</v>
      </c>
      <c r="B44">
        <v>1</v>
      </c>
      <c r="D44">
        <v>8705459</v>
      </c>
      <c r="E44" t="s">
        <v>207</v>
      </c>
      <c r="J44" t="s">
        <v>1</v>
      </c>
      <c r="K44" t="s">
        <v>29</v>
      </c>
      <c r="L44" t="s">
        <v>30</v>
      </c>
      <c r="O44" t="s">
        <v>208</v>
      </c>
      <c r="P44" s="4">
        <f>IFERROR(VLOOKUP(D44,[1]articulo!$A$1:$D$9000,4,FALSE),"")</f>
        <v>960</v>
      </c>
      <c r="Q44" t="s">
        <v>209</v>
      </c>
      <c r="R44">
        <f>IFERROR(VLOOKUP(D44,[2]stock!$A$1:$B$9000,2,FALSE),"0")</f>
        <v>10</v>
      </c>
      <c r="S44">
        <v>5</v>
      </c>
      <c r="T44">
        <v>5</v>
      </c>
      <c r="U44">
        <v>5</v>
      </c>
      <c r="V44">
        <v>0.03</v>
      </c>
      <c r="W44" t="str">
        <f>IFERROR(VLOOKUP($A44,[3]Hoja1!$A$1:$AQ$1000,19,FALSE),"")</f>
        <v/>
      </c>
      <c r="X44" t="str">
        <f>IFERROR(VLOOKUP($A44,[3]Hoja1!$A$1:$AQ$1000,20,FALSE),"")</f>
        <v/>
      </c>
      <c r="Y44" t="str">
        <f>IFERROR(VLOOKUP($A44,[3]Hoja1!$A$1:$AQ$1000,21,FALSE),"")</f>
        <v/>
      </c>
      <c r="Z44" t="str">
        <f>IFERROR(VLOOKUP($A44,[3]Hoja1!$A$1:$AQ$1000,22,FALSE),"")</f>
        <v>Poliamida</v>
      </c>
      <c r="AA44" t="str">
        <f>IFERROR(VLOOKUP($A44,[3]Hoja1!$A$1:$AQ$1000,23,FALSE),"")</f>
        <v>Termoformado</v>
      </c>
      <c r="AB44" t="str">
        <f>IFERROR(VLOOKUP($A44,[3]Hoja1!$A$1:$AQ$1000,24,FALSE),"")</f>
        <v>15.5 cm</v>
      </c>
      <c r="AC44" t="str">
        <f>IFERROR(VLOOKUP($A44,[3]Hoja1!$A$1:$AQ$1000,25,FALSE),"")</f>
        <v>5.8 cm</v>
      </c>
      <c r="AD44" t="str">
        <f>IFERROR(VLOOKUP($A44,[3]Hoja1!$A$1:$AQ$1000,26,FALSE),"")</f>
        <v>3.4 cm</v>
      </c>
      <c r="AE44" t="str">
        <f>IFERROR(VLOOKUP($A44,[3]Hoja1!$A$1:$AQ$1000,27,FALSE),"")</f>
        <v/>
      </c>
      <c r="AF44" t="str">
        <f>IFERROR(VLOOKUP($A44,[3]Hoja1!$A$1:$AQ$1000,28,FALSE),"")</f>
        <v/>
      </c>
      <c r="AG44" t="str">
        <f>IFERROR(VLOOKUP($A44,[3]Hoja1!$A$1:$AQ$1000,29,FALSE),"")</f>
        <v/>
      </c>
      <c r="AH44" t="str">
        <f>IFERROR(VLOOKUP($A44,[3]Hoja1!$A$1:$AQ$1000,30,FALSE),"")</f>
        <v/>
      </c>
      <c r="AI44" t="str">
        <f>IFERROR(VLOOKUP($A44,[3]Hoja1!$A$1:$AQ$1000,31,FALSE),"")</f>
        <v/>
      </c>
      <c r="AJ44" t="str">
        <f>IFERROR(VLOOKUP($A44,[3]Hoja1!$A$1:$AQ$1000,32,FALSE),"")</f>
        <v/>
      </c>
      <c r="AK44" t="str">
        <f>IFERROR(VLOOKUP($A44,[3]Hoja1!$A$1:$AQ$1000,33,FALSE),"")</f>
        <v/>
      </c>
      <c r="AL44" t="str">
        <f>IFERROR(VLOOKUP($A44,[3]Hoja1!$A$1:$AQ$1000,34,FALSE),"")</f>
        <v/>
      </c>
      <c r="AM44" t="str">
        <f>IFERROR(VLOOKUP($A44,[3]Hoja1!$A$1:$AQ$1000,35,FALSE),"")</f>
        <v/>
      </c>
      <c r="AN44" t="str">
        <f>IFERROR(VLOOKUP($A44,[3]Hoja1!$A$1:$AQ$1000,36,FALSE),"")</f>
        <v/>
      </c>
      <c r="AO44" t="str">
        <f>IFERROR(VLOOKUP($A44,[3]Hoja1!$A$1:$AQ$1000,37,FALSE),"")</f>
        <v/>
      </c>
      <c r="AP44" t="str">
        <f>IFERROR(VLOOKUP($A44,[3]Hoja1!$A$1:$AQ$1000,38,FALSE),"")</f>
        <v/>
      </c>
      <c r="AQ44" t="str">
        <f>IFERROR(VLOOKUP($A44,[3]Hoja1!$A$1:$AQ$1000,39,FALSE),"")</f>
        <v/>
      </c>
      <c r="AR44" t="str">
        <f>IFERROR(VLOOKUP($A44,[3]Hoja1!$A$1:$AQ$1000,40,FALSE),"")</f>
        <v/>
      </c>
      <c r="AS44" t="str">
        <f>IFERROR(VLOOKUP($A44,[3]Hoja1!$A$1:$AQ$1000,41,FALSE),"")</f>
        <v/>
      </c>
      <c r="AT44" t="str">
        <f>IFERROR(VLOOKUP($A44,[3]Hoja1!$A$1:$AQ$1000,42,FALSE),"")</f>
        <v/>
      </c>
      <c r="AU44" t="str">
        <f>IFERROR(VLOOKUP($A44,[3]Hoja1!$A$1:$AQ$1000,43,FALSE),"")</f>
        <v/>
      </c>
    </row>
    <row r="45" spans="1:47" ht="15" customHeight="1" x14ac:dyDescent="0.25">
      <c r="A45">
        <v>115</v>
      </c>
      <c r="B45">
        <v>1</v>
      </c>
      <c r="D45">
        <v>8521302</v>
      </c>
      <c r="E45" t="s">
        <v>210</v>
      </c>
      <c r="H45" s="1" t="s">
        <v>212</v>
      </c>
      <c r="I45" s="1" t="s">
        <v>213</v>
      </c>
      <c r="J45" t="s">
        <v>16</v>
      </c>
      <c r="K45" t="s">
        <v>115</v>
      </c>
      <c r="O45" t="s">
        <v>211</v>
      </c>
      <c r="P45" s="4">
        <f>IFERROR(VLOOKUP(D45,[1]articulo!$A$1:$D$9000,4,FALSE),"")</f>
        <v>1456</v>
      </c>
      <c r="Q45" t="s">
        <v>214</v>
      </c>
      <c r="R45">
        <f>IFERROR(VLOOKUP(D45,[2]stock!$A$1:$B$9000,2,FALSE),"0")</f>
        <v>50</v>
      </c>
      <c r="S45">
        <v>5</v>
      </c>
      <c r="T45">
        <v>5</v>
      </c>
      <c r="U45">
        <v>5</v>
      </c>
      <c r="V45">
        <v>0.03</v>
      </c>
      <c r="W45" t="str">
        <f>IFERROR(VLOOKUP($A45,[3]Hoja1!$A$1:$AQ$1000,19,FALSE),"")</f>
        <v/>
      </c>
      <c r="X45" t="str">
        <f>IFERROR(VLOOKUP($A45,[3]Hoja1!$A$1:$AQ$1000,20,FALSE),"")</f>
        <v/>
      </c>
      <c r="Y45" t="str">
        <f>IFERROR(VLOOKUP($A45,[3]Hoja1!$A$1:$AQ$1000,21,FALSE),"")</f>
        <v/>
      </c>
      <c r="Z45" t="str">
        <f>IFERROR(VLOOKUP($A45,[3]Hoja1!$A$1:$AQ$1000,22,FALSE),"")</f>
        <v>Acero Inoxidable</v>
      </c>
      <c r="AA45" t="str">
        <f>IFERROR(VLOOKUP($A45,[3]Hoja1!$A$1:$AQ$1000,23,FALSE),"")</f>
        <v>Gerber Bear Grylls</v>
      </c>
      <c r="AB45" t="str">
        <f>IFERROR(VLOOKUP($A45,[3]Hoja1!$A$1:$AQ$1000,24,FALSE),"")</f>
        <v/>
      </c>
      <c r="AC45" t="str">
        <f>IFERROR(VLOOKUP($A45,[3]Hoja1!$A$1:$AQ$1000,25,FALSE),"")</f>
        <v>3.5 cm</v>
      </c>
      <c r="AD45" t="str">
        <f>IFERROR(VLOOKUP($A45,[3]Hoja1!$A$1:$AQ$1000,26,FALSE),"")</f>
        <v>1.8 cm</v>
      </c>
      <c r="AE45" t="str">
        <f>IFERROR(VLOOKUP($A45,[3]Hoja1!$A$1:$AQ$1000,27,FALSE),"")</f>
        <v/>
      </c>
      <c r="AF45" t="str">
        <f>IFERROR(VLOOKUP($A45,[3]Hoja1!$A$1:$AQ$1000,28,FALSE),"")</f>
        <v>20.8 cm</v>
      </c>
      <c r="AG45" t="str">
        <f>IFERROR(VLOOKUP($A45,[3]Hoja1!$A$1:$AQ$1000,29,FALSE),"")</f>
        <v>12.2 cm</v>
      </c>
      <c r="AH45" t="str">
        <f>IFERROR(VLOOKUP($A45,[3]Hoja1!$A$1:$AQ$1000,30,FALSE),"")</f>
        <v/>
      </c>
      <c r="AI45" t="str">
        <f>IFERROR(VLOOKUP($A45,[3]Hoja1!$A$1:$AQ$1000,31,FALSE),"")</f>
        <v/>
      </c>
      <c r="AJ45" t="str">
        <f>IFERROR(VLOOKUP($A45,[3]Hoja1!$A$1:$AQ$1000,32,FALSE),"")</f>
        <v/>
      </c>
      <c r="AK45" t="str">
        <f>IFERROR(VLOOKUP($A45,[3]Hoja1!$A$1:$AQ$1000,33,FALSE),"")</f>
        <v/>
      </c>
      <c r="AL45" t="str">
        <f>IFERROR(VLOOKUP($A45,[3]Hoja1!$A$1:$AQ$1000,34,FALSE),"")</f>
        <v/>
      </c>
      <c r="AM45" t="str">
        <f>IFERROR(VLOOKUP($A45,[3]Hoja1!$A$1:$AQ$1000,35,FALSE),"")</f>
        <v/>
      </c>
      <c r="AN45" t="str">
        <f>IFERROR(VLOOKUP($A45,[3]Hoja1!$A$1:$AQ$1000,36,FALSE),"")</f>
        <v/>
      </c>
      <c r="AO45" t="str">
        <f>IFERROR(VLOOKUP($A45,[3]Hoja1!$A$1:$AQ$1000,37,FALSE),"")</f>
        <v/>
      </c>
      <c r="AP45" t="str">
        <f>IFERROR(VLOOKUP($A45,[3]Hoja1!$A$1:$AQ$1000,38,FALSE),"")</f>
        <v/>
      </c>
      <c r="AQ45" t="str">
        <f>IFERROR(VLOOKUP($A45,[3]Hoja1!$A$1:$AQ$1000,39,FALSE),"")</f>
        <v/>
      </c>
      <c r="AR45" t="str">
        <f>IFERROR(VLOOKUP($A45,[3]Hoja1!$A$1:$AQ$1000,40,FALSE),"")</f>
        <v/>
      </c>
      <c r="AS45" t="str">
        <f>IFERROR(VLOOKUP($A45,[3]Hoja1!$A$1:$AQ$1000,41,FALSE),"")</f>
        <v/>
      </c>
      <c r="AT45" t="str">
        <f>IFERROR(VLOOKUP($A45,[3]Hoja1!$A$1:$AQ$1000,42,FALSE),"")</f>
        <v/>
      </c>
      <c r="AU45" t="str">
        <f>IFERROR(VLOOKUP($A45,[3]Hoja1!$A$1:$AQ$1000,43,FALSE),"")</f>
        <v/>
      </c>
    </row>
    <row r="46" spans="1:47" ht="15" customHeight="1" x14ac:dyDescent="0.25">
      <c r="A46">
        <v>116</v>
      </c>
      <c r="B46">
        <v>1</v>
      </c>
      <c r="D46">
        <v>8521306</v>
      </c>
      <c r="E46" t="s">
        <v>215</v>
      </c>
      <c r="H46" s="1" t="s">
        <v>216</v>
      </c>
      <c r="I46" s="1" t="s">
        <v>217</v>
      </c>
      <c r="J46" t="s">
        <v>16</v>
      </c>
      <c r="K46" t="s">
        <v>115</v>
      </c>
      <c r="O46" t="s">
        <v>121</v>
      </c>
      <c r="P46" s="4">
        <f>IFERROR(VLOOKUP(D46,[1]articulo!$A$1:$D$9000,4,FALSE),"")</f>
        <v>1700</v>
      </c>
      <c r="Q46" t="s">
        <v>218</v>
      </c>
      <c r="R46">
        <f>IFERROR(VLOOKUP(D46,[2]stock!$A$1:$B$9000,2,FALSE),"0")</f>
        <v>153</v>
      </c>
      <c r="S46">
        <v>5</v>
      </c>
      <c r="T46">
        <v>5</v>
      </c>
      <c r="U46">
        <v>5</v>
      </c>
      <c r="V46">
        <v>0.03</v>
      </c>
      <c r="W46" t="str">
        <f>IFERROR(VLOOKUP($A46,[3]Hoja1!$A$1:$AQ$1000,19,FALSE),"")</f>
        <v/>
      </c>
      <c r="X46" t="str">
        <f>IFERROR(VLOOKUP($A46,[3]Hoja1!$A$1:$AQ$1000,20,FALSE),"")</f>
        <v/>
      </c>
      <c r="Y46" t="str">
        <f>IFERROR(VLOOKUP($A46,[3]Hoja1!$A$1:$AQ$1000,21,FALSE),"")</f>
        <v/>
      </c>
      <c r="Z46" t="str">
        <f>IFERROR(VLOOKUP($A46,[3]Hoja1!$A$1:$AQ$1000,22,FALSE),"")</f>
        <v>Acero Inoxidable</v>
      </c>
      <c r="AA46" t="str">
        <f>IFERROR(VLOOKUP($A46,[3]Hoja1!$A$1:$AQ$1000,23,FALSE),"")</f>
        <v>Surefire D38.</v>
      </c>
      <c r="AB46" t="str">
        <f>IFERROR(VLOOKUP($A46,[3]Hoja1!$A$1:$AQ$1000,24,FALSE),"")</f>
        <v/>
      </c>
      <c r="AC46" t="str">
        <f>IFERROR(VLOOKUP($A46,[3]Hoja1!$A$1:$AQ$1000,25,FALSE),"")</f>
        <v>4.5 cm</v>
      </c>
      <c r="AD46" t="str">
        <f>IFERROR(VLOOKUP($A46,[3]Hoja1!$A$1:$AQ$1000,26,FALSE),"")</f>
        <v>1.7 cm</v>
      </c>
      <c r="AE46" t="str">
        <f>IFERROR(VLOOKUP($A46,[3]Hoja1!$A$1:$AQ$1000,27,FALSE),"")</f>
        <v/>
      </c>
      <c r="AF46" t="str">
        <f>IFERROR(VLOOKUP($A46,[3]Hoja1!$A$1:$AQ$1000,28,FALSE),"")</f>
        <v>22.5 cm</v>
      </c>
      <c r="AG46" t="str">
        <f>IFERROR(VLOOKUP($A46,[3]Hoja1!$A$1:$AQ$1000,29,FALSE),"")</f>
        <v>13.4 cm</v>
      </c>
      <c r="AH46" t="str">
        <f>IFERROR(VLOOKUP($A46,[3]Hoja1!$A$1:$AQ$1000,30,FALSE),"")</f>
        <v/>
      </c>
      <c r="AI46" t="str">
        <f>IFERROR(VLOOKUP($A46,[3]Hoja1!$A$1:$AQ$1000,31,FALSE),"")</f>
        <v/>
      </c>
      <c r="AJ46" t="str">
        <f>IFERROR(VLOOKUP($A46,[3]Hoja1!$A$1:$AQ$1000,32,FALSE),"")</f>
        <v/>
      </c>
      <c r="AK46" t="str">
        <f>IFERROR(VLOOKUP($A46,[3]Hoja1!$A$1:$AQ$1000,33,FALSE),"")</f>
        <v/>
      </c>
      <c r="AL46" t="str">
        <f>IFERROR(VLOOKUP($A46,[3]Hoja1!$A$1:$AQ$1000,34,FALSE),"")</f>
        <v/>
      </c>
      <c r="AM46" t="str">
        <f>IFERROR(VLOOKUP($A46,[3]Hoja1!$A$1:$AQ$1000,35,FALSE),"")</f>
        <v/>
      </c>
      <c r="AN46" t="str">
        <f>IFERROR(VLOOKUP($A46,[3]Hoja1!$A$1:$AQ$1000,36,FALSE),"")</f>
        <v/>
      </c>
      <c r="AO46" t="str">
        <f>IFERROR(VLOOKUP($A46,[3]Hoja1!$A$1:$AQ$1000,37,FALSE),"")</f>
        <v/>
      </c>
      <c r="AP46" t="str">
        <f>IFERROR(VLOOKUP($A46,[3]Hoja1!$A$1:$AQ$1000,38,FALSE),"")</f>
        <v/>
      </c>
      <c r="AQ46" t="str">
        <f>IFERROR(VLOOKUP($A46,[3]Hoja1!$A$1:$AQ$1000,39,FALSE),"")</f>
        <v/>
      </c>
      <c r="AR46" t="str">
        <f>IFERROR(VLOOKUP($A46,[3]Hoja1!$A$1:$AQ$1000,40,FALSE),"")</f>
        <v/>
      </c>
      <c r="AS46" t="str">
        <f>IFERROR(VLOOKUP($A46,[3]Hoja1!$A$1:$AQ$1000,41,FALSE),"")</f>
        <v/>
      </c>
      <c r="AT46" t="str">
        <f>IFERROR(VLOOKUP($A46,[3]Hoja1!$A$1:$AQ$1000,42,FALSE),"")</f>
        <v/>
      </c>
      <c r="AU46" t="str">
        <f>IFERROR(VLOOKUP($A46,[3]Hoja1!$A$1:$AQ$1000,43,FALSE),"")</f>
        <v/>
      </c>
    </row>
    <row r="47" spans="1:47" ht="15" customHeight="1" x14ac:dyDescent="0.25">
      <c r="A47">
        <v>117</v>
      </c>
      <c r="B47">
        <v>1</v>
      </c>
      <c r="D47">
        <v>8703206</v>
      </c>
      <c r="E47" t="s">
        <v>219</v>
      </c>
      <c r="H47" s="1" t="s">
        <v>221</v>
      </c>
      <c r="I47" s="1" t="s">
        <v>222</v>
      </c>
      <c r="J47" t="s">
        <v>1</v>
      </c>
      <c r="K47" t="s">
        <v>2</v>
      </c>
      <c r="O47" t="s">
        <v>220</v>
      </c>
      <c r="P47" s="4">
        <f>IFERROR(VLOOKUP(D47,[1]articulo!$A$1:$D$9000,4,FALSE),"")</f>
        <v>15319.89</v>
      </c>
      <c r="Q47" t="s">
        <v>223</v>
      </c>
      <c r="R47">
        <f>IFERROR(VLOOKUP(D47,[2]stock!$A$1:$B$9000,2,FALSE),"0")</f>
        <v>23</v>
      </c>
      <c r="S47">
        <v>5</v>
      </c>
      <c r="T47">
        <v>5</v>
      </c>
      <c r="U47">
        <v>5</v>
      </c>
      <c r="V47">
        <v>0.03</v>
      </c>
      <c r="W47" t="str">
        <f>IFERROR(VLOOKUP($A47,[3]Hoja1!$A$1:$AQ$1000,19,FALSE),"")</f>
        <v/>
      </c>
      <c r="X47" t="str">
        <f>IFERROR(VLOOKUP($A47,[3]Hoja1!$A$1:$AQ$1000,20,FALSE),"")</f>
        <v/>
      </c>
      <c r="Y47" t="str">
        <f>IFERROR(VLOOKUP($A47,[3]Hoja1!$A$1:$AQ$1000,21,FALSE),"")</f>
        <v/>
      </c>
      <c r="Z47" t="str">
        <f>IFERROR(VLOOKUP($A47,[3]Hoja1!$A$1:$AQ$1000,22,FALSE),"")</f>
        <v>Termo Plástico</v>
      </c>
      <c r="AA47" t="str">
        <f>IFERROR(VLOOKUP($A47,[3]Hoja1!$A$1:$AQ$1000,23,FALSE),"")</f>
        <v>AH GLOCK</v>
      </c>
      <c r="AB47" t="str">
        <f>IFERROR(VLOOKUP($A47,[3]Hoja1!$A$1:$AQ$1000,24,FALSE),"")</f>
        <v/>
      </c>
      <c r="AC47" t="str">
        <f>IFERROR(VLOOKUP($A47,[3]Hoja1!$A$1:$AQ$1000,25,FALSE),"")</f>
        <v/>
      </c>
      <c r="AD47" t="str">
        <f>IFERROR(VLOOKUP($A47,[3]Hoja1!$A$1:$AQ$1000,26,FALSE),"")</f>
        <v/>
      </c>
      <c r="AE47" t="str">
        <f>IFERROR(VLOOKUP($A47,[3]Hoja1!$A$1:$AQ$1000,27,FALSE),"")</f>
        <v/>
      </c>
      <c r="AF47" t="str">
        <f>IFERROR(VLOOKUP($A47,[3]Hoja1!$A$1:$AQ$1000,28,FALSE),"")</f>
        <v/>
      </c>
      <c r="AG47" t="str">
        <f>IFERROR(VLOOKUP($A47,[3]Hoja1!$A$1:$AQ$1000,29,FALSE),"")</f>
        <v/>
      </c>
      <c r="AH47" t="str">
        <f>IFERROR(VLOOKUP($A47,[3]Hoja1!$A$1:$AQ$1000,30,FALSE),"")</f>
        <v/>
      </c>
      <c r="AI47" t="str">
        <f>IFERROR(VLOOKUP($A47,[3]Hoja1!$A$1:$AQ$1000,31,FALSE),"")</f>
        <v/>
      </c>
      <c r="AJ47" t="str">
        <f>IFERROR(VLOOKUP($A47,[3]Hoja1!$A$1:$AQ$1000,32,FALSE),"")</f>
        <v/>
      </c>
      <c r="AK47" t="str">
        <f>IFERROR(VLOOKUP($A47,[3]Hoja1!$A$1:$AQ$1000,33,FALSE),"")</f>
        <v/>
      </c>
      <c r="AL47" t="str">
        <f>IFERROR(VLOOKUP($A47,[3]Hoja1!$A$1:$AQ$1000,34,FALSE),"")</f>
        <v/>
      </c>
      <c r="AM47" t="str">
        <f>IFERROR(VLOOKUP($A47,[3]Hoja1!$A$1:$AQ$1000,35,FALSE),"")</f>
        <v/>
      </c>
      <c r="AN47" t="str">
        <f>IFERROR(VLOOKUP($A47,[3]Hoja1!$A$1:$AQ$1000,36,FALSE),"")</f>
        <v/>
      </c>
      <c r="AO47" t="str">
        <f>IFERROR(VLOOKUP($A47,[3]Hoja1!$A$1:$AQ$1000,37,FALSE),"")</f>
        <v/>
      </c>
      <c r="AP47" t="str">
        <f>IFERROR(VLOOKUP($A47,[3]Hoja1!$A$1:$AQ$1000,38,FALSE),"")</f>
        <v/>
      </c>
      <c r="AQ47" t="str">
        <f>IFERROR(VLOOKUP($A47,[3]Hoja1!$A$1:$AQ$1000,39,FALSE),"")</f>
        <v/>
      </c>
      <c r="AR47" t="str">
        <f>IFERROR(VLOOKUP($A47,[3]Hoja1!$A$1:$AQ$1000,40,FALSE),"")</f>
        <v/>
      </c>
      <c r="AS47" t="str">
        <f>IFERROR(VLOOKUP($A47,[3]Hoja1!$A$1:$AQ$1000,41,FALSE),"")</f>
        <v/>
      </c>
      <c r="AT47" t="str">
        <f>IFERROR(VLOOKUP($A47,[3]Hoja1!$A$1:$AQ$1000,42,FALSE),"")</f>
        <v/>
      </c>
      <c r="AU47" t="str">
        <f>IFERROR(VLOOKUP($A47,[3]Hoja1!$A$1:$AQ$1000,43,FALSE),"")</f>
        <v/>
      </c>
    </row>
    <row r="48" spans="1:47" ht="15" customHeight="1" x14ac:dyDescent="0.25">
      <c r="A48">
        <v>121</v>
      </c>
      <c r="B48">
        <v>1</v>
      </c>
      <c r="D48">
        <v>7709156</v>
      </c>
      <c r="E48" t="s">
        <v>224</v>
      </c>
      <c r="J48" t="s">
        <v>50</v>
      </c>
      <c r="K48" t="s">
        <v>179</v>
      </c>
      <c r="O48" t="s">
        <v>225</v>
      </c>
      <c r="P48" s="4">
        <f>IFERROR(VLOOKUP(D48,[1]articulo!$A$1:$D$9000,4,FALSE),"")</f>
        <v>413.46</v>
      </c>
      <c r="Q48" t="s">
        <v>226</v>
      </c>
      <c r="R48">
        <f>IFERROR(VLOOKUP(D48,[2]stock!$A$1:$B$9000,2,FALSE),"0")</f>
        <v>22</v>
      </c>
      <c r="S48">
        <v>5</v>
      </c>
      <c r="T48">
        <v>5</v>
      </c>
      <c r="U48">
        <v>5</v>
      </c>
      <c r="V48">
        <v>0.03</v>
      </c>
      <c r="W48" t="str">
        <f>IFERROR(VLOOKUP($A48,[3]Hoja1!$A$1:$AQ$1000,19,FALSE),"")</f>
        <v/>
      </c>
      <c r="X48" t="str">
        <f>IFERROR(VLOOKUP($A48,[3]Hoja1!$A$1:$AQ$1000,20,FALSE),"")</f>
        <v>Policía Vial</v>
      </c>
      <c r="Y48" t="str">
        <f>IFERROR(VLOOKUP($A48,[3]Hoja1!$A$1:$AQ$1000,21,FALSE),"")</f>
        <v>Mendoza</v>
      </c>
      <c r="Z48" t="str">
        <f>IFERROR(VLOOKUP($A48,[3]Hoja1!$A$1:$AQ$1000,22,FALSE),"")</f>
        <v>Bordado</v>
      </c>
      <c r="AA48" t="str">
        <f>IFERROR(VLOOKUP($A48,[3]Hoja1!$A$1:$AQ$1000,23,FALSE),"")</f>
        <v>Escudo para Brazo</v>
      </c>
      <c r="AB48" t="str">
        <f>IFERROR(VLOOKUP($A48,[3]Hoja1!$A$1:$AQ$1000,24,FALSE),"")</f>
        <v>11.2 cm</v>
      </c>
      <c r="AC48" t="str">
        <f>IFERROR(VLOOKUP($A48,[3]Hoja1!$A$1:$AQ$1000,25,FALSE),"")</f>
        <v>8.9 cm</v>
      </c>
      <c r="AD48" t="str">
        <f>IFERROR(VLOOKUP($A48,[3]Hoja1!$A$1:$AQ$1000,26,FALSE),"")</f>
        <v>0.2 cm</v>
      </c>
      <c r="AE48" t="str">
        <f>IFERROR(VLOOKUP($A48,[3]Hoja1!$A$1:$AQ$1000,27,FALSE),"")</f>
        <v/>
      </c>
      <c r="AF48" t="str">
        <f>IFERROR(VLOOKUP($A48,[3]Hoja1!$A$1:$AQ$1000,28,FALSE),"")</f>
        <v/>
      </c>
      <c r="AG48" t="str">
        <f>IFERROR(VLOOKUP($A48,[3]Hoja1!$A$1:$AQ$1000,29,FALSE),"")</f>
        <v/>
      </c>
      <c r="AH48" t="str">
        <f>IFERROR(VLOOKUP($A48,[3]Hoja1!$A$1:$AQ$1000,30,FALSE),"")</f>
        <v/>
      </c>
      <c r="AI48" t="str">
        <f>IFERROR(VLOOKUP($A48,[3]Hoja1!$A$1:$AQ$1000,31,FALSE),"")</f>
        <v/>
      </c>
      <c r="AJ48" t="str">
        <f>IFERROR(VLOOKUP($A48,[3]Hoja1!$A$1:$AQ$1000,32,FALSE),"")</f>
        <v/>
      </c>
      <c r="AK48" t="str">
        <f>IFERROR(VLOOKUP($A48,[3]Hoja1!$A$1:$AQ$1000,33,FALSE),"")</f>
        <v/>
      </c>
      <c r="AL48" t="str">
        <f>IFERROR(VLOOKUP($A48,[3]Hoja1!$A$1:$AQ$1000,34,FALSE),"")</f>
        <v/>
      </c>
      <c r="AM48" t="str">
        <f>IFERROR(VLOOKUP($A48,[3]Hoja1!$A$1:$AQ$1000,35,FALSE),"")</f>
        <v/>
      </c>
      <c r="AN48" t="str">
        <f>IFERROR(VLOOKUP($A48,[3]Hoja1!$A$1:$AQ$1000,36,FALSE),"")</f>
        <v/>
      </c>
      <c r="AO48" t="str">
        <f>IFERROR(VLOOKUP($A48,[3]Hoja1!$A$1:$AQ$1000,37,FALSE),"")</f>
        <v/>
      </c>
      <c r="AP48" t="str">
        <f>IFERROR(VLOOKUP($A48,[3]Hoja1!$A$1:$AQ$1000,38,FALSE),"")</f>
        <v/>
      </c>
      <c r="AQ48" t="str">
        <f>IFERROR(VLOOKUP($A48,[3]Hoja1!$A$1:$AQ$1000,39,FALSE),"")</f>
        <v/>
      </c>
      <c r="AR48" t="str">
        <f>IFERROR(VLOOKUP($A48,[3]Hoja1!$A$1:$AQ$1000,40,FALSE),"")</f>
        <v/>
      </c>
      <c r="AS48" t="str">
        <f>IFERROR(VLOOKUP($A48,[3]Hoja1!$A$1:$AQ$1000,41,FALSE),"")</f>
        <v/>
      </c>
      <c r="AT48" t="str">
        <f>IFERROR(VLOOKUP($A48,[3]Hoja1!$A$1:$AQ$1000,42,FALSE),"")</f>
        <v/>
      </c>
      <c r="AU48" t="str">
        <f>IFERROR(VLOOKUP($A48,[3]Hoja1!$A$1:$AQ$1000,43,FALSE),"")</f>
        <v/>
      </c>
    </row>
    <row r="49" spans="1:47" ht="15" customHeight="1" x14ac:dyDescent="0.25">
      <c r="A49">
        <v>122</v>
      </c>
      <c r="B49">
        <v>1</v>
      </c>
      <c r="D49">
        <v>7709420</v>
      </c>
      <c r="E49" t="s">
        <v>227</v>
      </c>
      <c r="H49" t="s">
        <v>229</v>
      </c>
      <c r="J49" t="s">
        <v>50</v>
      </c>
      <c r="K49" t="s">
        <v>179</v>
      </c>
      <c r="O49" t="s">
        <v>228</v>
      </c>
      <c r="P49" s="4">
        <f>IFERROR(VLOOKUP(D49,[1]articulo!$A$1:$D$9000,4,FALSE),"")</f>
        <v>324.89999999999998</v>
      </c>
      <c r="Q49" t="s">
        <v>230</v>
      </c>
      <c r="R49">
        <f>IFERROR(VLOOKUP(D49,[2]stock!$A$1:$B$9000,2,FALSE),"0")</f>
        <v>20</v>
      </c>
      <c r="S49">
        <v>5</v>
      </c>
      <c r="T49">
        <v>5</v>
      </c>
      <c r="U49">
        <v>5</v>
      </c>
      <c r="V49">
        <v>0.03</v>
      </c>
      <c r="W49" t="str">
        <f>IFERROR(VLOOKUP($A49,[3]Hoja1!$A$1:$AQ$1000,19,FALSE),"")</f>
        <v/>
      </c>
      <c r="X49" t="str">
        <f>IFERROR(VLOOKUP($A49,[3]Hoja1!$A$1:$AQ$1000,20,FALSE),"")</f>
        <v>Unidad Motorizada de Acción Rápida</v>
      </c>
      <c r="Y49" t="str">
        <f>IFERROR(VLOOKUP($A49,[3]Hoja1!$A$1:$AQ$1000,21,FALSE),"")</f>
        <v>Policía de Mendoza</v>
      </c>
      <c r="Z49" t="str">
        <f>IFERROR(VLOOKUP($A49,[3]Hoja1!$A$1:$AQ$1000,22,FALSE),"")</f>
        <v>Bordado</v>
      </c>
      <c r="AA49" t="str">
        <f>IFERROR(VLOOKUP($A49,[3]Hoja1!$A$1:$AQ$1000,23,FALSE),"")</f>
        <v>Escudo para Brazo</v>
      </c>
      <c r="AB49" t="str">
        <f>IFERROR(VLOOKUP($A49,[3]Hoja1!$A$1:$AQ$1000,24,FALSE),"")</f>
        <v>9.4 cm</v>
      </c>
      <c r="AC49" t="str">
        <f>IFERROR(VLOOKUP($A49,[3]Hoja1!$A$1:$AQ$1000,25,FALSE),"")</f>
        <v>9.3 cm</v>
      </c>
      <c r="AD49" t="str">
        <f>IFERROR(VLOOKUP($A49,[3]Hoja1!$A$1:$AQ$1000,26,FALSE),"")</f>
        <v>0.2 cm</v>
      </c>
      <c r="AE49" t="str">
        <f>IFERROR(VLOOKUP($A49,[3]Hoja1!$A$1:$AQ$1000,27,FALSE),"")</f>
        <v/>
      </c>
      <c r="AF49" t="str">
        <f>IFERROR(VLOOKUP($A49,[3]Hoja1!$A$1:$AQ$1000,28,FALSE),"")</f>
        <v/>
      </c>
      <c r="AG49" t="str">
        <f>IFERROR(VLOOKUP($A49,[3]Hoja1!$A$1:$AQ$1000,29,FALSE),"")</f>
        <v/>
      </c>
      <c r="AH49" t="str">
        <f>IFERROR(VLOOKUP($A49,[3]Hoja1!$A$1:$AQ$1000,30,FALSE),"")</f>
        <v/>
      </c>
      <c r="AI49" t="str">
        <f>IFERROR(VLOOKUP($A49,[3]Hoja1!$A$1:$AQ$1000,31,FALSE),"")</f>
        <v/>
      </c>
      <c r="AJ49" t="str">
        <f>IFERROR(VLOOKUP($A49,[3]Hoja1!$A$1:$AQ$1000,32,FALSE),"")</f>
        <v/>
      </c>
      <c r="AK49" t="str">
        <f>IFERROR(VLOOKUP($A49,[3]Hoja1!$A$1:$AQ$1000,33,FALSE),"")</f>
        <v/>
      </c>
      <c r="AL49" t="str">
        <f>IFERROR(VLOOKUP($A49,[3]Hoja1!$A$1:$AQ$1000,34,FALSE),"")</f>
        <v/>
      </c>
      <c r="AM49" t="str">
        <f>IFERROR(VLOOKUP($A49,[3]Hoja1!$A$1:$AQ$1000,35,FALSE),"")</f>
        <v/>
      </c>
      <c r="AN49" t="str">
        <f>IFERROR(VLOOKUP($A49,[3]Hoja1!$A$1:$AQ$1000,36,FALSE),"")</f>
        <v/>
      </c>
      <c r="AO49" t="str">
        <f>IFERROR(VLOOKUP($A49,[3]Hoja1!$A$1:$AQ$1000,37,FALSE),"")</f>
        <v/>
      </c>
      <c r="AP49" t="str">
        <f>IFERROR(VLOOKUP($A49,[3]Hoja1!$A$1:$AQ$1000,38,FALSE),"")</f>
        <v/>
      </c>
      <c r="AQ49" t="str">
        <f>IFERROR(VLOOKUP($A49,[3]Hoja1!$A$1:$AQ$1000,39,FALSE),"")</f>
        <v/>
      </c>
      <c r="AR49" t="str">
        <f>IFERROR(VLOOKUP($A49,[3]Hoja1!$A$1:$AQ$1000,40,FALSE),"")</f>
        <v/>
      </c>
      <c r="AS49" t="str">
        <f>IFERROR(VLOOKUP($A49,[3]Hoja1!$A$1:$AQ$1000,41,FALSE),"")</f>
        <v/>
      </c>
      <c r="AT49" t="str">
        <f>IFERROR(VLOOKUP($A49,[3]Hoja1!$A$1:$AQ$1000,42,FALSE),"")</f>
        <v/>
      </c>
      <c r="AU49" t="str">
        <f>IFERROR(VLOOKUP($A49,[3]Hoja1!$A$1:$AQ$1000,43,FALSE),"")</f>
        <v/>
      </c>
    </row>
    <row r="50" spans="1:47" ht="15" customHeight="1" x14ac:dyDescent="0.25">
      <c r="A50">
        <v>123</v>
      </c>
      <c r="B50">
        <v>1</v>
      </c>
      <c r="D50">
        <v>7709015</v>
      </c>
      <c r="E50" t="s">
        <v>231</v>
      </c>
      <c r="H50" t="s">
        <v>229</v>
      </c>
      <c r="J50" t="s">
        <v>50</v>
      </c>
      <c r="K50" t="s">
        <v>174</v>
      </c>
      <c r="O50" t="s">
        <v>228</v>
      </c>
      <c r="P50" s="4">
        <f>IFERROR(VLOOKUP(D50,[1]articulo!$A$1:$D$9000,4,FALSE),"")</f>
        <v>171.5</v>
      </c>
      <c r="Q50" t="s">
        <v>232</v>
      </c>
      <c r="R50">
        <f>IFERROR(VLOOKUP(D50,[2]stock!$A$1:$B$9000,2,FALSE),"0")</f>
        <v>16</v>
      </c>
      <c r="S50">
        <v>5</v>
      </c>
      <c r="T50">
        <v>5</v>
      </c>
      <c r="U50">
        <v>5</v>
      </c>
      <c r="V50">
        <v>0.03</v>
      </c>
      <c r="W50" t="str">
        <f>IFERROR(VLOOKUP($A50,[3]Hoja1!$A$1:$AQ$1000,19,FALSE),"")</f>
        <v/>
      </c>
      <c r="X50" t="str">
        <f>IFERROR(VLOOKUP($A50,[3]Hoja1!$A$1:$AQ$1000,20,FALSE),"")</f>
        <v>Unidad Motorizada de Acción Rápida</v>
      </c>
      <c r="Y50" t="str">
        <f>IFERROR(VLOOKUP($A50,[3]Hoja1!$A$1:$AQ$1000,21,FALSE),"")</f>
        <v>Policía de Mendoza</v>
      </c>
      <c r="Z50" t="str">
        <f>IFERROR(VLOOKUP($A50,[3]Hoja1!$A$1:$AQ$1000,22,FALSE),"")</f>
        <v>Bordado</v>
      </c>
      <c r="AA50" t="str">
        <f>IFERROR(VLOOKUP($A50,[3]Hoja1!$A$1:$AQ$1000,23,FALSE),"")</f>
        <v>Escudo para Boina</v>
      </c>
      <c r="AB50" t="str">
        <f>IFERROR(VLOOKUP($A50,[3]Hoja1!$A$1:$AQ$1000,24,FALSE),"")</f>
        <v>5.9 cm</v>
      </c>
      <c r="AC50" t="str">
        <f>IFERROR(VLOOKUP($A50,[3]Hoja1!$A$1:$AQ$1000,25,FALSE),"")</f>
        <v>5.5 cm</v>
      </c>
      <c r="AD50" t="str">
        <f>IFERROR(VLOOKUP($A50,[3]Hoja1!$A$1:$AQ$1000,26,FALSE),"")</f>
        <v>0.2 cm</v>
      </c>
      <c r="AE50" t="str">
        <f>IFERROR(VLOOKUP($A50,[3]Hoja1!$A$1:$AQ$1000,27,FALSE),"")</f>
        <v/>
      </c>
      <c r="AF50" t="str">
        <f>IFERROR(VLOOKUP($A50,[3]Hoja1!$A$1:$AQ$1000,28,FALSE),"")</f>
        <v/>
      </c>
      <c r="AG50" t="str">
        <f>IFERROR(VLOOKUP($A50,[3]Hoja1!$A$1:$AQ$1000,29,FALSE),"")</f>
        <v/>
      </c>
      <c r="AH50" t="str">
        <f>IFERROR(VLOOKUP($A50,[3]Hoja1!$A$1:$AQ$1000,30,FALSE),"")</f>
        <v/>
      </c>
      <c r="AI50" t="str">
        <f>IFERROR(VLOOKUP($A50,[3]Hoja1!$A$1:$AQ$1000,31,FALSE),"")</f>
        <v/>
      </c>
      <c r="AJ50" t="str">
        <f>IFERROR(VLOOKUP($A50,[3]Hoja1!$A$1:$AQ$1000,32,FALSE),"")</f>
        <v/>
      </c>
      <c r="AK50" t="str">
        <f>IFERROR(VLOOKUP($A50,[3]Hoja1!$A$1:$AQ$1000,33,FALSE),"")</f>
        <v/>
      </c>
      <c r="AL50" t="str">
        <f>IFERROR(VLOOKUP($A50,[3]Hoja1!$A$1:$AQ$1000,34,FALSE),"")</f>
        <v/>
      </c>
      <c r="AM50" t="str">
        <f>IFERROR(VLOOKUP($A50,[3]Hoja1!$A$1:$AQ$1000,35,FALSE),"")</f>
        <v/>
      </c>
      <c r="AN50" t="str">
        <f>IFERROR(VLOOKUP($A50,[3]Hoja1!$A$1:$AQ$1000,36,FALSE),"")</f>
        <v/>
      </c>
      <c r="AO50" t="str">
        <f>IFERROR(VLOOKUP($A50,[3]Hoja1!$A$1:$AQ$1000,37,FALSE),"")</f>
        <v/>
      </c>
      <c r="AP50" t="str">
        <f>IFERROR(VLOOKUP($A50,[3]Hoja1!$A$1:$AQ$1000,38,FALSE),"")</f>
        <v/>
      </c>
      <c r="AQ50" t="str">
        <f>IFERROR(VLOOKUP($A50,[3]Hoja1!$A$1:$AQ$1000,39,FALSE),"")</f>
        <v/>
      </c>
      <c r="AR50" t="str">
        <f>IFERROR(VLOOKUP($A50,[3]Hoja1!$A$1:$AQ$1000,40,FALSE),"")</f>
        <v/>
      </c>
      <c r="AS50" t="str">
        <f>IFERROR(VLOOKUP($A50,[3]Hoja1!$A$1:$AQ$1000,41,FALSE),"")</f>
        <v/>
      </c>
      <c r="AT50" t="str">
        <f>IFERROR(VLOOKUP($A50,[3]Hoja1!$A$1:$AQ$1000,42,FALSE),"")</f>
        <v/>
      </c>
      <c r="AU50" t="str">
        <f>IFERROR(VLOOKUP($A50,[3]Hoja1!$A$1:$AQ$1000,43,FALSE),"")</f>
        <v/>
      </c>
    </row>
    <row r="51" spans="1:47" ht="15" customHeight="1" x14ac:dyDescent="0.25">
      <c r="A51">
        <v>124</v>
      </c>
      <c r="B51">
        <v>1</v>
      </c>
      <c r="D51">
        <v>7709380</v>
      </c>
      <c r="E51" t="s">
        <v>233</v>
      </c>
      <c r="H51" t="s">
        <v>235</v>
      </c>
      <c r="J51" t="s">
        <v>50</v>
      </c>
      <c r="K51" t="s">
        <v>179</v>
      </c>
      <c r="O51" t="s">
        <v>234</v>
      </c>
      <c r="P51" s="4">
        <f>IFERROR(VLOOKUP(D51,[1]articulo!$A$1:$D$9000,4,FALSE),"")</f>
        <v>383.91</v>
      </c>
      <c r="Q51" t="s">
        <v>236</v>
      </c>
      <c r="R51">
        <f>IFERROR(VLOOKUP(D51,[2]stock!$A$1:$B$9000,2,FALSE),"0")</f>
        <v>7</v>
      </c>
      <c r="S51">
        <v>5</v>
      </c>
      <c r="T51">
        <v>5</v>
      </c>
      <c r="U51">
        <v>5</v>
      </c>
      <c r="V51">
        <v>0.03</v>
      </c>
      <c r="W51" t="str">
        <f>IFERROR(VLOOKUP($A51,[3]Hoja1!$A$1:$AQ$1000,19,FALSE),"")</f>
        <v/>
      </c>
      <c r="X51" t="str">
        <f>IFERROR(VLOOKUP($A51,[3]Hoja1!$A$1:$AQ$1000,20,FALSE),"")</f>
        <v>Unidad Ciclística de Acción Rápida</v>
      </c>
      <c r="Y51" t="str">
        <f>IFERROR(VLOOKUP($A51,[3]Hoja1!$A$1:$AQ$1000,21,FALSE),"")</f>
        <v>Policía de Mendoza</v>
      </c>
      <c r="Z51" t="str">
        <f>IFERROR(VLOOKUP($A51,[3]Hoja1!$A$1:$AQ$1000,22,FALSE),"")</f>
        <v>Bordado</v>
      </c>
      <c r="AA51" t="str">
        <f>IFERROR(VLOOKUP($A51,[3]Hoja1!$A$1:$AQ$1000,23,FALSE),"")</f>
        <v>Escudo para Brazo</v>
      </c>
      <c r="AB51" t="str">
        <f>IFERROR(VLOOKUP($A51,[3]Hoja1!$A$1:$AQ$1000,24,FALSE),"")</f>
        <v>8 cm</v>
      </c>
      <c r="AC51" t="str">
        <f>IFERROR(VLOOKUP($A51,[3]Hoja1!$A$1:$AQ$1000,25,FALSE),"")</f>
        <v>8 cm</v>
      </c>
      <c r="AD51" t="str">
        <f>IFERROR(VLOOKUP($A51,[3]Hoja1!$A$1:$AQ$1000,26,FALSE),"")</f>
        <v>0.2 cm</v>
      </c>
      <c r="AE51" t="str">
        <f>IFERROR(VLOOKUP($A51,[3]Hoja1!$A$1:$AQ$1000,27,FALSE),"")</f>
        <v/>
      </c>
      <c r="AF51" t="str">
        <f>IFERROR(VLOOKUP($A51,[3]Hoja1!$A$1:$AQ$1000,28,FALSE),"")</f>
        <v/>
      </c>
      <c r="AG51" t="str">
        <f>IFERROR(VLOOKUP($A51,[3]Hoja1!$A$1:$AQ$1000,29,FALSE),"")</f>
        <v/>
      </c>
      <c r="AH51" t="str">
        <f>IFERROR(VLOOKUP($A51,[3]Hoja1!$A$1:$AQ$1000,30,FALSE),"")</f>
        <v/>
      </c>
      <c r="AI51" t="str">
        <f>IFERROR(VLOOKUP($A51,[3]Hoja1!$A$1:$AQ$1000,31,FALSE),"")</f>
        <v/>
      </c>
      <c r="AJ51" t="str">
        <f>IFERROR(VLOOKUP($A51,[3]Hoja1!$A$1:$AQ$1000,32,FALSE),"")</f>
        <v/>
      </c>
      <c r="AK51" t="str">
        <f>IFERROR(VLOOKUP($A51,[3]Hoja1!$A$1:$AQ$1000,33,FALSE),"")</f>
        <v/>
      </c>
      <c r="AL51" t="str">
        <f>IFERROR(VLOOKUP($A51,[3]Hoja1!$A$1:$AQ$1000,34,FALSE),"")</f>
        <v/>
      </c>
      <c r="AM51" t="str">
        <f>IFERROR(VLOOKUP($A51,[3]Hoja1!$A$1:$AQ$1000,35,FALSE),"")</f>
        <v/>
      </c>
      <c r="AN51" t="str">
        <f>IFERROR(VLOOKUP($A51,[3]Hoja1!$A$1:$AQ$1000,36,FALSE),"")</f>
        <v/>
      </c>
      <c r="AO51" t="str">
        <f>IFERROR(VLOOKUP($A51,[3]Hoja1!$A$1:$AQ$1000,37,FALSE),"")</f>
        <v/>
      </c>
      <c r="AP51" t="str">
        <f>IFERROR(VLOOKUP($A51,[3]Hoja1!$A$1:$AQ$1000,38,FALSE),"")</f>
        <v/>
      </c>
      <c r="AQ51" t="str">
        <f>IFERROR(VLOOKUP($A51,[3]Hoja1!$A$1:$AQ$1000,39,FALSE),"")</f>
        <v/>
      </c>
      <c r="AR51" t="str">
        <f>IFERROR(VLOOKUP($A51,[3]Hoja1!$A$1:$AQ$1000,40,FALSE),"")</f>
        <v/>
      </c>
      <c r="AS51" t="str">
        <f>IFERROR(VLOOKUP($A51,[3]Hoja1!$A$1:$AQ$1000,41,FALSE),"")</f>
        <v/>
      </c>
      <c r="AT51" t="str">
        <f>IFERROR(VLOOKUP($A51,[3]Hoja1!$A$1:$AQ$1000,42,FALSE),"")</f>
        <v/>
      </c>
      <c r="AU51" t="str">
        <f>IFERROR(VLOOKUP($A51,[3]Hoja1!$A$1:$AQ$1000,43,FALSE),"")</f>
        <v/>
      </c>
    </row>
    <row r="52" spans="1:47" ht="15" customHeight="1" x14ac:dyDescent="0.25">
      <c r="A52">
        <v>125</v>
      </c>
      <c r="B52">
        <v>1</v>
      </c>
      <c r="D52">
        <v>7709014</v>
      </c>
      <c r="E52" t="s">
        <v>237</v>
      </c>
      <c r="H52" t="s">
        <v>235</v>
      </c>
      <c r="J52" t="s">
        <v>50</v>
      </c>
      <c r="K52" t="s">
        <v>174</v>
      </c>
      <c r="O52" t="s">
        <v>234</v>
      </c>
      <c r="P52" s="4">
        <f>IFERROR(VLOOKUP(D52,[1]articulo!$A$1:$D$9000,4,FALSE),"")</f>
        <v>225.65</v>
      </c>
      <c r="Q52" t="s">
        <v>238</v>
      </c>
      <c r="R52">
        <f>IFERROR(VLOOKUP(D52,[2]stock!$A$1:$B$9000,2,FALSE),"0")</f>
        <v>8</v>
      </c>
      <c r="S52">
        <v>5</v>
      </c>
      <c r="T52">
        <v>5</v>
      </c>
      <c r="U52">
        <v>5</v>
      </c>
      <c r="V52">
        <v>0.03</v>
      </c>
      <c r="W52" t="str">
        <f>IFERROR(VLOOKUP($A52,[3]Hoja1!$A$1:$AQ$1000,19,FALSE),"")</f>
        <v/>
      </c>
      <c r="X52" t="str">
        <f>IFERROR(VLOOKUP($A52,[3]Hoja1!$A$1:$AQ$1000,20,FALSE),"")</f>
        <v>Unidad Ciclística de Acción Rápida</v>
      </c>
      <c r="Y52" t="str">
        <f>IFERROR(VLOOKUP($A52,[3]Hoja1!$A$1:$AQ$1000,21,FALSE),"")</f>
        <v>Policía de Mendoza</v>
      </c>
      <c r="Z52" t="str">
        <f>IFERROR(VLOOKUP($A52,[3]Hoja1!$A$1:$AQ$1000,22,FALSE),"")</f>
        <v>Bordado</v>
      </c>
      <c r="AA52" t="str">
        <f>IFERROR(VLOOKUP($A52,[3]Hoja1!$A$1:$AQ$1000,23,FALSE),"")</f>
        <v>Escudo para Boina</v>
      </c>
      <c r="AB52" t="str">
        <f>IFERROR(VLOOKUP($A52,[3]Hoja1!$A$1:$AQ$1000,24,FALSE),"")</f>
        <v>5.5 cm</v>
      </c>
      <c r="AC52" t="str">
        <f>IFERROR(VLOOKUP($A52,[3]Hoja1!$A$1:$AQ$1000,25,FALSE),"")</f>
        <v>5.5 cm</v>
      </c>
      <c r="AD52" t="str">
        <f>IFERROR(VLOOKUP($A52,[3]Hoja1!$A$1:$AQ$1000,26,FALSE),"")</f>
        <v>0.2 cm</v>
      </c>
      <c r="AE52" t="str">
        <f>IFERROR(VLOOKUP($A52,[3]Hoja1!$A$1:$AQ$1000,27,FALSE),"")</f>
        <v/>
      </c>
      <c r="AF52" t="str">
        <f>IFERROR(VLOOKUP($A52,[3]Hoja1!$A$1:$AQ$1000,28,FALSE),"")</f>
        <v/>
      </c>
      <c r="AG52" t="str">
        <f>IFERROR(VLOOKUP($A52,[3]Hoja1!$A$1:$AQ$1000,29,FALSE),"")</f>
        <v/>
      </c>
      <c r="AH52" t="str">
        <f>IFERROR(VLOOKUP($A52,[3]Hoja1!$A$1:$AQ$1000,30,FALSE),"")</f>
        <v/>
      </c>
      <c r="AI52" t="str">
        <f>IFERROR(VLOOKUP($A52,[3]Hoja1!$A$1:$AQ$1000,31,FALSE),"")</f>
        <v/>
      </c>
      <c r="AJ52" t="str">
        <f>IFERROR(VLOOKUP($A52,[3]Hoja1!$A$1:$AQ$1000,32,FALSE),"")</f>
        <v/>
      </c>
      <c r="AK52" t="str">
        <f>IFERROR(VLOOKUP($A52,[3]Hoja1!$A$1:$AQ$1000,33,FALSE),"")</f>
        <v/>
      </c>
      <c r="AL52" t="str">
        <f>IFERROR(VLOOKUP($A52,[3]Hoja1!$A$1:$AQ$1000,34,FALSE),"")</f>
        <v/>
      </c>
      <c r="AM52" t="str">
        <f>IFERROR(VLOOKUP($A52,[3]Hoja1!$A$1:$AQ$1000,35,FALSE),"")</f>
        <v/>
      </c>
      <c r="AN52" t="str">
        <f>IFERROR(VLOOKUP($A52,[3]Hoja1!$A$1:$AQ$1000,36,FALSE),"")</f>
        <v/>
      </c>
      <c r="AO52" t="str">
        <f>IFERROR(VLOOKUP($A52,[3]Hoja1!$A$1:$AQ$1000,37,FALSE),"")</f>
        <v/>
      </c>
      <c r="AP52" t="str">
        <f>IFERROR(VLOOKUP($A52,[3]Hoja1!$A$1:$AQ$1000,38,FALSE),"")</f>
        <v/>
      </c>
      <c r="AQ52" t="str">
        <f>IFERROR(VLOOKUP($A52,[3]Hoja1!$A$1:$AQ$1000,39,FALSE),"")</f>
        <v/>
      </c>
      <c r="AR52" t="str">
        <f>IFERROR(VLOOKUP($A52,[3]Hoja1!$A$1:$AQ$1000,40,FALSE),"")</f>
        <v/>
      </c>
      <c r="AS52" t="str">
        <f>IFERROR(VLOOKUP($A52,[3]Hoja1!$A$1:$AQ$1000,41,FALSE),"")</f>
        <v/>
      </c>
      <c r="AT52" t="str">
        <f>IFERROR(VLOOKUP($A52,[3]Hoja1!$A$1:$AQ$1000,42,FALSE),"")</f>
        <v/>
      </c>
      <c r="AU52" t="str">
        <f>IFERROR(VLOOKUP($A52,[3]Hoja1!$A$1:$AQ$1000,43,FALSE),"")</f>
        <v/>
      </c>
    </row>
    <row r="53" spans="1:47" ht="15" customHeight="1" x14ac:dyDescent="0.25">
      <c r="A53">
        <v>128</v>
      </c>
      <c r="B53">
        <v>1</v>
      </c>
      <c r="D53">
        <v>7709854</v>
      </c>
      <c r="E53" t="s">
        <v>239</v>
      </c>
      <c r="J53" t="s">
        <v>50</v>
      </c>
      <c r="K53" t="s">
        <v>179</v>
      </c>
      <c r="O53" t="s">
        <v>240</v>
      </c>
      <c r="P53" s="4">
        <f>IFERROR(VLOOKUP(D53,[1]articulo!$A$1:$D$9000,4,FALSE),"")</f>
        <v>383.95</v>
      </c>
      <c r="Q53" t="s">
        <v>241</v>
      </c>
      <c r="R53">
        <f>IFERROR(VLOOKUP(D53,[2]stock!$A$1:$B$9000,2,FALSE),"0")</f>
        <v>25</v>
      </c>
      <c r="S53">
        <v>5</v>
      </c>
      <c r="T53">
        <v>5</v>
      </c>
      <c r="U53">
        <v>5</v>
      </c>
      <c r="V53">
        <v>0.03</v>
      </c>
      <c r="W53" t="str">
        <f>IFERROR(VLOOKUP($A53,[3]Hoja1!$A$1:$AQ$1000,19,FALSE),"")</f>
        <v/>
      </c>
      <c r="X53" t="str">
        <f>IFERROR(VLOOKUP($A53,[3]Hoja1!$A$1:$AQ$1000,20,FALSE),"")</f>
        <v>Compañía de Canes</v>
      </c>
      <c r="Y53" t="str">
        <f>IFERROR(VLOOKUP($A53,[3]Hoja1!$A$1:$AQ$1000,21,FALSE),"")</f>
        <v>Policía Mendoza</v>
      </c>
      <c r="Z53" t="str">
        <f>IFERROR(VLOOKUP($A53,[3]Hoja1!$A$1:$AQ$1000,22,FALSE),"")</f>
        <v>Bordado</v>
      </c>
      <c r="AA53" t="str">
        <f>IFERROR(VLOOKUP($A53,[3]Hoja1!$A$1:$AQ$1000,23,FALSE),"")</f>
        <v>Escudo para Brazo</v>
      </c>
      <c r="AB53" t="str">
        <f>IFERROR(VLOOKUP($A53,[3]Hoja1!$A$1:$AQ$1000,24,FALSE),"")</f>
        <v>10.5 cm</v>
      </c>
      <c r="AC53" t="str">
        <f>IFERROR(VLOOKUP($A53,[3]Hoja1!$A$1:$AQ$1000,25,FALSE),"")</f>
        <v>10 cm</v>
      </c>
      <c r="AD53" t="str">
        <f>IFERROR(VLOOKUP($A53,[3]Hoja1!$A$1:$AQ$1000,26,FALSE),"")</f>
        <v>0.2 cm</v>
      </c>
      <c r="AE53" t="str">
        <f>IFERROR(VLOOKUP($A53,[3]Hoja1!$A$1:$AQ$1000,27,FALSE),"")</f>
        <v/>
      </c>
      <c r="AF53" t="str">
        <f>IFERROR(VLOOKUP($A53,[3]Hoja1!$A$1:$AQ$1000,28,FALSE),"")</f>
        <v/>
      </c>
      <c r="AG53" t="str">
        <f>IFERROR(VLOOKUP($A53,[3]Hoja1!$A$1:$AQ$1000,29,FALSE),"")</f>
        <v/>
      </c>
      <c r="AH53" t="str">
        <f>IFERROR(VLOOKUP($A53,[3]Hoja1!$A$1:$AQ$1000,30,FALSE),"")</f>
        <v/>
      </c>
      <c r="AI53" t="str">
        <f>IFERROR(VLOOKUP($A53,[3]Hoja1!$A$1:$AQ$1000,31,FALSE),"")</f>
        <v/>
      </c>
      <c r="AJ53" t="str">
        <f>IFERROR(VLOOKUP($A53,[3]Hoja1!$A$1:$AQ$1000,32,FALSE),"")</f>
        <v/>
      </c>
      <c r="AK53" t="str">
        <f>IFERROR(VLOOKUP($A53,[3]Hoja1!$A$1:$AQ$1000,33,FALSE),"")</f>
        <v/>
      </c>
      <c r="AL53" t="str">
        <f>IFERROR(VLOOKUP($A53,[3]Hoja1!$A$1:$AQ$1000,34,FALSE),"")</f>
        <v/>
      </c>
      <c r="AM53" t="str">
        <f>IFERROR(VLOOKUP($A53,[3]Hoja1!$A$1:$AQ$1000,35,FALSE),"")</f>
        <v/>
      </c>
      <c r="AN53" t="str">
        <f>IFERROR(VLOOKUP($A53,[3]Hoja1!$A$1:$AQ$1000,36,FALSE),"")</f>
        <v/>
      </c>
      <c r="AO53" t="str">
        <f>IFERROR(VLOOKUP($A53,[3]Hoja1!$A$1:$AQ$1000,37,FALSE),"")</f>
        <v/>
      </c>
      <c r="AP53" t="str">
        <f>IFERROR(VLOOKUP($A53,[3]Hoja1!$A$1:$AQ$1000,38,FALSE),"")</f>
        <v/>
      </c>
      <c r="AQ53" t="str">
        <f>IFERROR(VLOOKUP($A53,[3]Hoja1!$A$1:$AQ$1000,39,FALSE),"")</f>
        <v/>
      </c>
      <c r="AR53" t="str">
        <f>IFERROR(VLOOKUP($A53,[3]Hoja1!$A$1:$AQ$1000,40,FALSE),"")</f>
        <v/>
      </c>
      <c r="AS53" t="str">
        <f>IFERROR(VLOOKUP($A53,[3]Hoja1!$A$1:$AQ$1000,41,FALSE),"")</f>
        <v/>
      </c>
      <c r="AT53" t="str">
        <f>IFERROR(VLOOKUP($A53,[3]Hoja1!$A$1:$AQ$1000,42,FALSE),"")</f>
        <v/>
      </c>
      <c r="AU53" t="str">
        <f>IFERROR(VLOOKUP($A53,[3]Hoja1!$A$1:$AQ$1000,43,FALSE),"")</f>
        <v/>
      </c>
    </row>
    <row r="54" spans="1:47" ht="15" customHeight="1" x14ac:dyDescent="0.25">
      <c r="A54">
        <v>129</v>
      </c>
      <c r="B54">
        <v>1</v>
      </c>
      <c r="D54">
        <v>7709753</v>
      </c>
      <c r="E54" t="s">
        <v>242</v>
      </c>
      <c r="H54" t="s">
        <v>244</v>
      </c>
      <c r="J54" t="s">
        <v>50</v>
      </c>
      <c r="K54" t="s">
        <v>179</v>
      </c>
      <c r="O54" t="s">
        <v>243</v>
      </c>
      <c r="P54" s="4">
        <f>IFERROR(VLOOKUP(D54,[1]articulo!$A$1:$D$9000,4,FALSE),"")</f>
        <v>383.95</v>
      </c>
      <c r="Q54" t="s">
        <v>245</v>
      </c>
      <c r="R54">
        <f>IFERROR(VLOOKUP(D54,[2]stock!$A$1:$B$9000,2,FALSE),"0")</f>
        <v>9</v>
      </c>
      <c r="S54">
        <v>5</v>
      </c>
      <c r="T54">
        <v>5</v>
      </c>
      <c r="U54">
        <v>5</v>
      </c>
      <c r="V54">
        <v>0.03</v>
      </c>
      <c r="W54" t="str">
        <f>IFERROR(VLOOKUP($A54,[3]Hoja1!$A$1:$AQ$1000,19,FALSE),"")</f>
        <v/>
      </c>
      <c r="X54" t="str">
        <f>IFERROR(VLOOKUP($A54,[3]Hoja1!$A$1:$AQ$1000,20,FALSE),"")</f>
        <v>Policía Montada</v>
      </c>
      <c r="Y54" t="str">
        <f>IFERROR(VLOOKUP($A54,[3]Hoja1!$A$1:$AQ$1000,21,FALSE),"")</f>
        <v>Mendoza</v>
      </c>
      <c r="Z54" t="str">
        <f>IFERROR(VLOOKUP($A54,[3]Hoja1!$A$1:$AQ$1000,22,FALSE),"")</f>
        <v>Bordado</v>
      </c>
      <c r="AA54" t="str">
        <f>IFERROR(VLOOKUP($A54,[3]Hoja1!$A$1:$AQ$1000,23,FALSE),"")</f>
        <v>Escudo Brazo</v>
      </c>
      <c r="AB54" t="str">
        <f>IFERROR(VLOOKUP($A54,[3]Hoja1!$A$1:$AQ$1000,24,FALSE),"")</f>
        <v>10.5 cm</v>
      </c>
      <c r="AC54" t="str">
        <f>IFERROR(VLOOKUP($A54,[3]Hoja1!$A$1:$AQ$1000,25,FALSE),"")</f>
        <v>8.7 cm</v>
      </c>
      <c r="AD54" t="str">
        <f>IFERROR(VLOOKUP($A54,[3]Hoja1!$A$1:$AQ$1000,26,FALSE),"")</f>
        <v>0.2 cm</v>
      </c>
      <c r="AE54" t="str">
        <f>IFERROR(VLOOKUP($A54,[3]Hoja1!$A$1:$AQ$1000,27,FALSE),"")</f>
        <v/>
      </c>
      <c r="AF54" t="str">
        <f>IFERROR(VLOOKUP($A54,[3]Hoja1!$A$1:$AQ$1000,28,FALSE),"")</f>
        <v/>
      </c>
      <c r="AG54" t="str">
        <f>IFERROR(VLOOKUP($A54,[3]Hoja1!$A$1:$AQ$1000,29,FALSE),"")</f>
        <v/>
      </c>
      <c r="AH54" t="str">
        <f>IFERROR(VLOOKUP($A54,[3]Hoja1!$A$1:$AQ$1000,30,FALSE),"")</f>
        <v/>
      </c>
      <c r="AI54" t="str">
        <f>IFERROR(VLOOKUP($A54,[3]Hoja1!$A$1:$AQ$1000,31,FALSE),"")</f>
        <v/>
      </c>
      <c r="AJ54" t="str">
        <f>IFERROR(VLOOKUP($A54,[3]Hoja1!$A$1:$AQ$1000,32,FALSE),"")</f>
        <v/>
      </c>
      <c r="AK54" t="str">
        <f>IFERROR(VLOOKUP($A54,[3]Hoja1!$A$1:$AQ$1000,33,FALSE),"")</f>
        <v/>
      </c>
      <c r="AL54" t="str">
        <f>IFERROR(VLOOKUP($A54,[3]Hoja1!$A$1:$AQ$1000,34,FALSE),"")</f>
        <v/>
      </c>
      <c r="AM54" t="str">
        <f>IFERROR(VLOOKUP($A54,[3]Hoja1!$A$1:$AQ$1000,35,FALSE),"")</f>
        <v/>
      </c>
      <c r="AN54" t="str">
        <f>IFERROR(VLOOKUP($A54,[3]Hoja1!$A$1:$AQ$1000,36,FALSE),"")</f>
        <v/>
      </c>
      <c r="AO54" t="str">
        <f>IFERROR(VLOOKUP($A54,[3]Hoja1!$A$1:$AQ$1000,37,FALSE),"")</f>
        <v/>
      </c>
      <c r="AP54" t="str">
        <f>IFERROR(VLOOKUP($A54,[3]Hoja1!$A$1:$AQ$1000,38,FALSE),"")</f>
        <v/>
      </c>
      <c r="AQ54" t="str">
        <f>IFERROR(VLOOKUP($A54,[3]Hoja1!$A$1:$AQ$1000,39,FALSE),"")</f>
        <v/>
      </c>
      <c r="AR54" t="str">
        <f>IFERROR(VLOOKUP($A54,[3]Hoja1!$A$1:$AQ$1000,40,FALSE),"")</f>
        <v/>
      </c>
      <c r="AS54" t="str">
        <f>IFERROR(VLOOKUP($A54,[3]Hoja1!$A$1:$AQ$1000,41,FALSE),"")</f>
        <v/>
      </c>
      <c r="AT54" t="str">
        <f>IFERROR(VLOOKUP($A54,[3]Hoja1!$A$1:$AQ$1000,42,FALSE),"")</f>
        <v/>
      </c>
      <c r="AU54" t="str">
        <f>IFERROR(VLOOKUP($A54,[3]Hoja1!$A$1:$AQ$1000,43,FALSE),"")</f>
        <v/>
      </c>
    </row>
    <row r="55" spans="1:47" ht="15" customHeight="1" x14ac:dyDescent="0.25">
      <c r="A55">
        <v>130</v>
      </c>
      <c r="B55">
        <v>1</v>
      </c>
      <c r="D55">
        <v>7709786</v>
      </c>
      <c r="E55" t="s">
        <v>246</v>
      </c>
      <c r="H55" t="s">
        <v>248</v>
      </c>
      <c r="J55" t="s">
        <v>50</v>
      </c>
      <c r="K55" t="s">
        <v>179</v>
      </c>
      <c r="O55" t="s">
        <v>247</v>
      </c>
      <c r="P55" s="4">
        <f>IFERROR(VLOOKUP(D55,[1]articulo!$A$1:$D$9000,4,FALSE),"")</f>
        <v>383.95</v>
      </c>
      <c r="Q55" t="s">
        <v>249</v>
      </c>
      <c r="R55">
        <f>IFERROR(VLOOKUP(D55,[2]stock!$A$1:$B$9000,2,FALSE),"0")</f>
        <v>0</v>
      </c>
      <c r="S55">
        <v>5</v>
      </c>
      <c r="T55">
        <v>5</v>
      </c>
      <c r="U55">
        <v>5</v>
      </c>
      <c r="V55">
        <v>0.03</v>
      </c>
      <c r="W55" t="str">
        <f>IFERROR(VLOOKUP($A55,[3]Hoja1!$A$1:$AQ$1000,19,FALSE),"")</f>
        <v/>
      </c>
      <c r="X55" t="str">
        <f>IFERROR(VLOOKUP($A55,[3]Hoja1!$A$1:$AQ$1000,20,FALSE),"")</f>
        <v>Unidad Tranviaria</v>
      </c>
      <c r="Y55" t="str">
        <f>IFERROR(VLOOKUP($A55,[3]Hoja1!$A$1:$AQ$1000,21,FALSE),"")</f>
        <v>Policía Mendoza</v>
      </c>
      <c r="Z55" t="str">
        <f>IFERROR(VLOOKUP($A55,[3]Hoja1!$A$1:$AQ$1000,22,FALSE),"")</f>
        <v>Bordado</v>
      </c>
      <c r="AA55" t="str">
        <f>IFERROR(VLOOKUP($A55,[3]Hoja1!$A$1:$AQ$1000,23,FALSE),"")</f>
        <v>Escudo Brazo</v>
      </c>
      <c r="AB55" t="str">
        <f>IFERROR(VLOOKUP($A55,[3]Hoja1!$A$1:$AQ$1000,24,FALSE),"")</f>
        <v>9.5 cm</v>
      </c>
      <c r="AC55" t="str">
        <f>IFERROR(VLOOKUP($A55,[3]Hoja1!$A$1:$AQ$1000,25,FALSE),"")</f>
        <v>9 cm</v>
      </c>
      <c r="AD55" t="str">
        <f>IFERROR(VLOOKUP($A55,[3]Hoja1!$A$1:$AQ$1000,26,FALSE),"")</f>
        <v>0.2 cm</v>
      </c>
      <c r="AE55" t="str">
        <f>IFERROR(VLOOKUP($A55,[3]Hoja1!$A$1:$AQ$1000,27,FALSE),"")</f>
        <v/>
      </c>
      <c r="AF55" t="str">
        <f>IFERROR(VLOOKUP($A55,[3]Hoja1!$A$1:$AQ$1000,28,FALSE),"")</f>
        <v/>
      </c>
      <c r="AG55" t="str">
        <f>IFERROR(VLOOKUP($A55,[3]Hoja1!$A$1:$AQ$1000,29,FALSE),"")</f>
        <v/>
      </c>
      <c r="AH55" t="str">
        <f>IFERROR(VLOOKUP($A55,[3]Hoja1!$A$1:$AQ$1000,30,FALSE),"")</f>
        <v/>
      </c>
      <c r="AI55" t="str">
        <f>IFERROR(VLOOKUP($A55,[3]Hoja1!$A$1:$AQ$1000,31,FALSE),"")</f>
        <v/>
      </c>
      <c r="AJ55" t="str">
        <f>IFERROR(VLOOKUP($A55,[3]Hoja1!$A$1:$AQ$1000,32,FALSE),"")</f>
        <v/>
      </c>
      <c r="AK55" t="str">
        <f>IFERROR(VLOOKUP($A55,[3]Hoja1!$A$1:$AQ$1000,33,FALSE),"")</f>
        <v/>
      </c>
      <c r="AL55" t="str">
        <f>IFERROR(VLOOKUP($A55,[3]Hoja1!$A$1:$AQ$1000,34,FALSE),"")</f>
        <v/>
      </c>
      <c r="AM55" t="str">
        <f>IFERROR(VLOOKUP($A55,[3]Hoja1!$A$1:$AQ$1000,35,FALSE),"")</f>
        <v/>
      </c>
      <c r="AN55" t="str">
        <f>IFERROR(VLOOKUP($A55,[3]Hoja1!$A$1:$AQ$1000,36,FALSE),"")</f>
        <v/>
      </c>
      <c r="AO55" t="str">
        <f>IFERROR(VLOOKUP($A55,[3]Hoja1!$A$1:$AQ$1000,37,FALSE),"")</f>
        <v/>
      </c>
      <c r="AP55" t="str">
        <f>IFERROR(VLOOKUP($A55,[3]Hoja1!$A$1:$AQ$1000,38,FALSE),"")</f>
        <v/>
      </c>
      <c r="AQ55" t="str">
        <f>IFERROR(VLOOKUP($A55,[3]Hoja1!$A$1:$AQ$1000,39,FALSE),"")</f>
        <v/>
      </c>
      <c r="AR55" t="str">
        <f>IFERROR(VLOOKUP($A55,[3]Hoja1!$A$1:$AQ$1000,40,FALSE),"")</f>
        <v/>
      </c>
      <c r="AS55" t="str">
        <f>IFERROR(VLOOKUP($A55,[3]Hoja1!$A$1:$AQ$1000,41,FALSE),"")</f>
        <v/>
      </c>
      <c r="AT55" t="str">
        <f>IFERROR(VLOOKUP($A55,[3]Hoja1!$A$1:$AQ$1000,42,FALSE),"")</f>
        <v/>
      </c>
      <c r="AU55" t="str">
        <f>IFERROR(VLOOKUP($A55,[3]Hoja1!$A$1:$AQ$1000,43,FALSE),"")</f>
        <v/>
      </c>
    </row>
    <row r="56" spans="1:47" ht="15" customHeight="1" x14ac:dyDescent="0.25">
      <c r="A56">
        <v>131</v>
      </c>
      <c r="B56">
        <v>1</v>
      </c>
      <c r="D56">
        <v>7709016</v>
      </c>
      <c r="E56" t="s">
        <v>250</v>
      </c>
      <c r="J56" t="s">
        <v>50</v>
      </c>
      <c r="K56" t="s">
        <v>174</v>
      </c>
      <c r="O56" t="s">
        <v>251</v>
      </c>
      <c r="P56" s="4">
        <f>IFERROR(VLOOKUP(D56,[1]articulo!$A$1:$D$9000,4,FALSE),"")</f>
        <v>343.19</v>
      </c>
      <c r="Q56" t="s">
        <v>252</v>
      </c>
      <c r="R56">
        <f>IFERROR(VLOOKUP(D56,[2]stock!$A$1:$B$9000,2,FALSE),"0")</f>
        <v>14</v>
      </c>
      <c r="S56">
        <v>5</v>
      </c>
      <c r="T56">
        <v>5</v>
      </c>
      <c r="U56">
        <v>5</v>
      </c>
      <c r="V56">
        <v>0.03</v>
      </c>
      <c r="W56" t="str">
        <f>IFERROR(VLOOKUP($A56,[3]Hoja1!$A$1:$AQ$1000,19,FALSE),"")</f>
        <v/>
      </c>
      <c r="X56" t="str">
        <f>IFERROR(VLOOKUP($A56,[3]Hoja1!$A$1:$AQ$1000,20,FALSE),"")</f>
        <v>Motorizada</v>
      </c>
      <c r="Y56" t="str">
        <f>IFERROR(VLOOKUP($A56,[3]Hoja1!$A$1:$AQ$1000,21,FALSE),"")</f>
        <v>Policía Mendoza</v>
      </c>
      <c r="Z56" t="str">
        <f>IFERROR(VLOOKUP($A56,[3]Hoja1!$A$1:$AQ$1000,22,FALSE),"")</f>
        <v>Bordado</v>
      </c>
      <c r="AA56" t="str">
        <f>IFERROR(VLOOKUP($A56,[3]Hoja1!$A$1:$AQ$1000,23,FALSE),"")</f>
        <v>Escudo para Boina</v>
      </c>
      <c r="AB56" t="str">
        <f>IFERROR(VLOOKUP($A56,[3]Hoja1!$A$1:$AQ$1000,24,FALSE),"")</f>
        <v>6 cm</v>
      </c>
      <c r="AC56" t="str">
        <f>IFERROR(VLOOKUP($A56,[3]Hoja1!$A$1:$AQ$1000,25,FALSE),"")</f>
        <v>5.5 cm</v>
      </c>
      <c r="AD56" t="str">
        <f>IFERROR(VLOOKUP($A56,[3]Hoja1!$A$1:$AQ$1000,26,FALSE),"")</f>
        <v>0.2 cm</v>
      </c>
      <c r="AE56" t="str">
        <f>IFERROR(VLOOKUP($A56,[3]Hoja1!$A$1:$AQ$1000,27,FALSE),"")</f>
        <v/>
      </c>
      <c r="AF56" t="str">
        <f>IFERROR(VLOOKUP($A56,[3]Hoja1!$A$1:$AQ$1000,28,FALSE),"")</f>
        <v/>
      </c>
      <c r="AG56" t="str">
        <f>IFERROR(VLOOKUP($A56,[3]Hoja1!$A$1:$AQ$1000,29,FALSE),"")</f>
        <v/>
      </c>
      <c r="AH56" t="str">
        <f>IFERROR(VLOOKUP($A56,[3]Hoja1!$A$1:$AQ$1000,30,FALSE),"")</f>
        <v/>
      </c>
      <c r="AI56" t="str">
        <f>IFERROR(VLOOKUP($A56,[3]Hoja1!$A$1:$AQ$1000,31,FALSE),"")</f>
        <v/>
      </c>
      <c r="AJ56" t="str">
        <f>IFERROR(VLOOKUP($A56,[3]Hoja1!$A$1:$AQ$1000,32,FALSE),"")</f>
        <v/>
      </c>
      <c r="AK56" t="str">
        <f>IFERROR(VLOOKUP($A56,[3]Hoja1!$A$1:$AQ$1000,33,FALSE),"")</f>
        <v/>
      </c>
      <c r="AL56" t="str">
        <f>IFERROR(VLOOKUP($A56,[3]Hoja1!$A$1:$AQ$1000,34,FALSE),"")</f>
        <v/>
      </c>
      <c r="AM56" t="str">
        <f>IFERROR(VLOOKUP($A56,[3]Hoja1!$A$1:$AQ$1000,35,FALSE),"")</f>
        <v/>
      </c>
      <c r="AN56" t="str">
        <f>IFERROR(VLOOKUP($A56,[3]Hoja1!$A$1:$AQ$1000,36,FALSE),"")</f>
        <v/>
      </c>
      <c r="AO56" t="str">
        <f>IFERROR(VLOOKUP($A56,[3]Hoja1!$A$1:$AQ$1000,37,FALSE),"")</f>
        <v/>
      </c>
      <c r="AP56" t="str">
        <f>IFERROR(VLOOKUP($A56,[3]Hoja1!$A$1:$AQ$1000,38,FALSE),"")</f>
        <v/>
      </c>
      <c r="AQ56" t="str">
        <f>IFERROR(VLOOKUP($A56,[3]Hoja1!$A$1:$AQ$1000,39,FALSE),"")</f>
        <v/>
      </c>
      <c r="AR56" t="str">
        <f>IFERROR(VLOOKUP($A56,[3]Hoja1!$A$1:$AQ$1000,40,FALSE),"")</f>
        <v/>
      </c>
      <c r="AS56" t="str">
        <f>IFERROR(VLOOKUP($A56,[3]Hoja1!$A$1:$AQ$1000,41,FALSE),"")</f>
        <v/>
      </c>
      <c r="AT56" t="str">
        <f>IFERROR(VLOOKUP($A56,[3]Hoja1!$A$1:$AQ$1000,42,FALSE),"")</f>
        <v/>
      </c>
      <c r="AU56" t="str">
        <f>IFERROR(VLOOKUP($A56,[3]Hoja1!$A$1:$AQ$1000,43,FALSE),"")</f>
        <v/>
      </c>
    </row>
    <row r="57" spans="1:47" ht="15" customHeight="1" x14ac:dyDescent="0.25">
      <c r="A57">
        <v>132</v>
      </c>
      <c r="B57">
        <v>1</v>
      </c>
      <c r="D57">
        <v>7709364</v>
      </c>
      <c r="E57" t="s">
        <v>253</v>
      </c>
      <c r="J57" t="s">
        <v>50</v>
      </c>
      <c r="K57" t="s">
        <v>174</v>
      </c>
      <c r="O57" t="s">
        <v>240</v>
      </c>
      <c r="P57" s="4">
        <f>IFERROR(VLOOKUP(D57,[1]articulo!$A$1:$D$9000,4,FALSE),"")</f>
        <v>270.76</v>
      </c>
      <c r="Q57" t="s">
        <v>254</v>
      </c>
      <c r="R57">
        <f>IFERROR(VLOOKUP(D57,[2]stock!$A$1:$B$9000,2,FALSE),"0")</f>
        <v>0</v>
      </c>
      <c r="S57">
        <v>5</v>
      </c>
      <c r="T57">
        <v>5</v>
      </c>
      <c r="U57">
        <v>5</v>
      </c>
      <c r="V57">
        <v>0.03</v>
      </c>
      <c r="W57" t="str">
        <f>IFERROR(VLOOKUP($A57,[3]Hoja1!$A$1:$AQ$1000,19,FALSE),"")</f>
        <v/>
      </c>
      <c r="X57" t="str">
        <f>IFERROR(VLOOKUP($A57,[3]Hoja1!$A$1:$AQ$1000,20,FALSE),"")</f>
        <v>Compañía de Canes</v>
      </c>
      <c r="Y57" t="str">
        <f>IFERROR(VLOOKUP($A57,[3]Hoja1!$A$1:$AQ$1000,21,FALSE),"")</f>
        <v>Policía Mendoza</v>
      </c>
      <c r="Z57" t="str">
        <f>IFERROR(VLOOKUP($A57,[3]Hoja1!$A$1:$AQ$1000,22,FALSE),"")</f>
        <v>Bordado</v>
      </c>
      <c r="AA57" t="str">
        <f>IFERROR(VLOOKUP($A57,[3]Hoja1!$A$1:$AQ$1000,23,FALSE),"")</f>
        <v>Escudo para Boina</v>
      </c>
      <c r="AB57" t="str">
        <f>IFERROR(VLOOKUP($A57,[3]Hoja1!$A$1:$AQ$1000,24,FALSE),"")</f>
        <v>5.3 cm</v>
      </c>
      <c r="AC57" t="str">
        <f>IFERROR(VLOOKUP($A57,[3]Hoja1!$A$1:$AQ$1000,25,FALSE),"")</f>
        <v>5.2 cm</v>
      </c>
      <c r="AD57" t="str">
        <f>IFERROR(VLOOKUP($A57,[3]Hoja1!$A$1:$AQ$1000,26,FALSE),"")</f>
        <v>0.2 cm</v>
      </c>
      <c r="AE57" t="str">
        <f>IFERROR(VLOOKUP($A57,[3]Hoja1!$A$1:$AQ$1000,27,FALSE),"")</f>
        <v/>
      </c>
      <c r="AF57" t="str">
        <f>IFERROR(VLOOKUP($A57,[3]Hoja1!$A$1:$AQ$1000,28,FALSE),"")</f>
        <v/>
      </c>
      <c r="AG57" t="str">
        <f>IFERROR(VLOOKUP($A57,[3]Hoja1!$A$1:$AQ$1000,29,FALSE),"")</f>
        <v/>
      </c>
      <c r="AH57" t="str">
        <f>IFERROR(VLOOKUP($A57,[3]Hoja1!$A$1:$AQ$1000,30,FALSE),"")</f>
        <v/>
      </c>
      <c r="AI57" t="str">
        <f>IFERROR(VLOOKUP($A57,[3]Hoja1!$A$1:$AQ$1000,31,FALSE),"")</f>
        <v/>
      </c>
      <c r="AJ57" t="str">
        <f>IFERROR(VLOOKUP($A57,[3]Hoja1!$A$1:$AQ$1000,32,FALSE),"")</f>
        <v/>
      </c>
      <c r="AK57" t="str">
        <f>IFERROR(VLOOKUP($A57,[3]Hoja1!$A$1:$AQ$1000,33,FALSE),"")</f>
        <v/>
      </c>
      <c r="AL57" t="str">
        <f>IFERROR(VLOOKUP($A57,[3]Hoja1!$A$1:$AQ$1000,34,FALSE),"")</f>
        <v/>
      </c>
      <c r="AM57" t="str">
        <f>IFERROR(VLOOKUP($A57,[3]Hoja1!$A$1:$AQ$1000,35,FALSE),"")</f>
        <v/>
      </c>
      <c r="AN57" t="str">
        <f>IFERROR(VLOOKUP($A57,[3]Hoja1!$A$1:$AQ$1000,36,FALSE),"")</f>
        <v/>
      </c>
      <c r="AO57" t="str">
        <f>IFERROR(VLOOKUP($A57,[3]Hoja1!$A$1:$AQ$1000,37,FALSE),"")</f>
        <v/>
      </c>
      <c r="AP57" t="str">
        <f>IFERROR(VLOOKUP($A57,[3]Hoja1!$A$1:$AQ$1000,38,FALSE),"")</f>
        <v/>
      </c>
      <c r="AQ57" t="str">
        <f>IFERROR(VLOOKUP($A57,[3]Hoja1!$A$1:$AQ$1000,39,FALSE),"")</f>
        <v/>
      </c>
      <c r="AR57" t="str">
        <f>IFERROR(VLOOKUP($A57,[3]Hoja1!$A$1:$AQ$1000,40,FALSE),"")</f>
        <v/>
      </c>
      <c r="AS57" t="str">
        <f>IFERROR(VLOOKUP($A57,[3]Hoja1!$A$1:$AQ$1000,41,FALSE),"")</f>
        <v/>
      </c>
      <c r="AT57" t="str">
        <f>IFERROR(VLOOKUP($A57,[3]Hoja1!$A$1:$AQ$1000,42,FALSE),"")</f>
        <v/>
      </c>
      <c r="AU57" t="str">
        <f>IFERROR(VLOOKUP($A57,[3]Hoja1!$A$1:$AQ$1000,43,FALSE),"")</f>
        <v/>
      </c>
    </row>
    <row r="58" spans="1:47" ht="15" customHeight="1" x14ac:dyDescent="0.25">
      <c r="A58">
        <v>133</v>
      </c>
      <c r="B58">
        <v>1</v>
      </c>
      <c r="D58">
        <v>7709401</v>
      </c>
      <c r="E58" t="s">
        <v>255</v>
      </c>
      <c r="J58" t="s">
        <v>50</v>
      </c>
      <c r="K58" t="s">
        <v>174</v>
      </c>
      <c r="O58" t="s">
        <v>256</v>
      </c>
      <c r="P58" s="4">
        <f>IFERROR(VLOOKUP(D58,[1]articulo!$A$1:$D$9000,4,FALSE),"")</f>
        <v>225.65</v>
      </c>
      <c r="Q58" t="s">
        <v>257</v>
      </c>
      <c r="R58">
        <f>IFERROR(VLOOKUP(D58,[2]stock!$A$1:$B$9000,2,FALSE),"0")</f>
        <v>3</v>
      </c>
      <c r="S58">
        <v>5</v>
      </c>
      <c r="T58">
        <v>5</v>
      </c>
      <c r="U58">
        <v>5</v>
      </c>
      <c r="V58">
        <v>0.03</v>
      </c>
      <c r="W58" t="str">
        <f>IFERROR(VLOOKUP($A58,[3]Hoja1!$A$1:$AQ$1000,19,FALSE),"")</f>
        <v/>
      </c>
      <c r="X58" t="str">
        <f>IFERROR(VLOOKUP($A58,[3]Hoja1!$A$1:$AQ$1000,20,FALSE),"")</f>
        <v>Grupo Especial de Seguridad</v>
      </c>
      <c r="Y58" t="str">
        <f>IFERROR(VLOOKUP($A58,[3]Hoja1!$A$1:$AQ$1000,21,FALSE),"")</f>
        <v>Policía de Mendoza</v>
      </c>
      <c r="Z58" t="str">
        <f>IFERROR(VLOOKUP($A58,[3]Hoja1!$A$1:$AQ$1000,22,FALSE),"")</f>
        <v>Bordado</v>
      </c>
      <c r="AA58" t="str">
        <f>IFERROR(VLOOKUP($A58,[3]Hoja1!$A$1:$AQ$1000,23,FALSE),"")</f>
        <v>Escudo para Boina</v>
      </c>
      <c r="AB58" t="str">
        <f>IFERROR(VLOOKUP($A58,[3]Hoja1!$A$1:$AQ$1000,24,FALSE),"")</f>
        <v>4 cm</v>
      </c>
      <c r="AC58" t="str">
        <f>IFERROR(VLOOKUP($A58,[3]Hoja1!$A$1:$AQ$1000,25,FALSE),"")</f>
        <v>3.2 cm</v>
      </c>
      <c r="AD58" t="str">
        <f>IFERROR(VLOOKUP($A58,[3]Hoja1!$A$1:$AQ$1000,26,FALSE),"")</f>
        <v>0.2 cm</v>
      </c>
      <c r="AE58" t="str">
        <f>IFERROR(VLOOKUP($A58,[3]Hoja1!$A$1:$AQ$1000,27,FALSE),"")</f>
        <v/>
      </c>
      <c r="AF58" t="str">
        <f>IFERROR(VLOOKUP($A58,[3]Hoja1!$A$1:$AQ$1000,28,FALSE),"")</f>
        <v/>
      </c>
      <c r="AG58" t="str">
        <f>IFERROR(VLOOKUP($A58,[3]Hoja1!$A$1:$AQ$1000,29,FALSE),"")</f>
        <v/>
      </c>
      <c r="AH58" t="str">
        <f>IFERROR(VLOOKUP($A58,[3]Hoja1!$A$1:$AQ$1000,30,FALSE),"")</f>
        <v/>
      </c>
      <c r="AI58" t="str">
        <f>IFERROR(VLOOKUP($A58,[3]Hoja1!$A$1:$AQ$1000,31,FALSE),"")</f>
        <v/>
      </c>
      <c r="AJ58" t="str">
        <f>IFERROR(VLOOKUP($A58,[3]Hoja1!$A$1:$AQ$1000,32,FALSE),"")</f>
        <v/>
      </c>
      <c r="AK58" t="str">
        <f>IFERROR(VLOOKUP($A58,[3]Hoja1!$A$1:$AQ$1000,33,FALSE),"")</f>
        <v/>
      </c>
      <c r="AL58" t="str">
        <f>IFERROR(VLOOKUP($A58,[3]Hoja1!$A$1:$AQ$1000,34,FALSE),"")</f>
        <v/>
      </c>
      <c r="AM58" t="str">
        <f>IFERROR(VLOOKUP($A58,[3]Hoja1!$A$1:$AQ$1000,35,FALSE),"")</f>
        <v/>
      </c>
      <c r="AN58" t="str">
        <f>IFERROR(VLOOKUP($A58,[3]Hoja1!$A$1:$AQ$1000,36,FALSE),"")</f>
        <v/>
      </c>
      <c r="AO58" t="str">
        <f>IFERROR(VLOOKUP($A58,[3]Hoja1!$A$1:$AQ$1000,37,FALSE),"")</f>
        <v/>
      </c>
      <c r="AP58" t="str">
        <f>IFERROR(VLOOKUP($A58,[3]Hoja1!$A$1:$AQ$1000,38,FALSE),"")</f>
        <v/>
      </c>
      <c r="AQ58" t="str">
        <f>IFERROR(VLOOKUP($A58,[3]Hoja1!$A$1:$AQ$1000,39,FALSE),"")</f>
        <v/>
      </c>
      <c r="AR58" t="str">
        <f>IFERROR(VLOOKUP($A58,[3]Hoja1!$A$1:$AQ$1000,40,FALSE),"")</f>
        <v/>
      </c>
      <c r="AS58" t="str">
        <f>IFERROR(VLOOKUP($A58,[3]Hoja1!$A$1:$AQ$1000,41,FALSE),"")</f>
        <v/>
      </c>
      <c r="AT58" t="str">
        <f>IFERROR(VLOOKUP($A58,[3]Hoja1!$A$1:$AQ$1000,42,FALSE),"")</f>
        <v/>
      </c>
      <c r="AU58" t="str">
        <f>IFERROR(VLOOKUP($A58,[3]Hoja1!$A$1:$AQ$1000,43,FALSE),"")</f>
        <v/>
      </c>
    </row>
    <row r="59" spans="1:47" ht="15" customHeight="1" x14ac:dyDescent="0.25">
      <c r="A59">
        <v>134</v>
      </c>
      <c r="B59">
        <v>1</v>
      </c>
      <c r="D59">
        <v>7709021</v>
      </c>
      <c r="E59" t="s">
        <v>258</v>
      </c>
      <c r="H59" t="s">
        <v>260</v>
      </c>
      <c r="J59" t="s">
        <v>50</v>
      </c>
      <c r="K59" t="s">
        <v>174</v>
      </c>
      <c r="O59" t="s">
        <v>259</v>
      </c>
      <c r="P59" s="4">
        <f>IFERROR(VLOOKUP(D59,[1]articulo!$A$1:$D$9000,4,FALSE),"")</f>
        <v>225.65</v>
      </c>
      <c r="Q59" t="s">
        <v>261</v>
      </c>
      <c r="R59">
        <f>IFERROR(VLOOKUP(D59,[2]stock!$A$1:$B$9000,2,FALSE),"0")</f>
        <v>1</v>
      </c>
      <c r="S59">
        <v>5</v>
      </c>
      <c r="T59">
        <v>5</v>
      </c>
      <c r="U59">
        <v>5</v>
      </c>
      <c r="V59">
        <v>0.03</v>
      </c>
      <c r="W59" t="str">
        <f>IFERROR(VLOOKUP($A59,[3]Hoja1!$A$1:$AQ$1000,19,FALSE),"")</f>
        <v/>
      </c>
      <c r="X59" t="str">
        <f>IFERROR(VLOOKUP($A59,[3]Hoja1!$A$1:$AQ$1000,20,FALSE),"")</f>
        <v>Grupo Especial de Operaciones Penitenciarias</v>
      </c>
      <c r="Y59" t="str">
        <f>IFERROR(VLOOKUP($A59,[3]Hoja1!$A$1:$AQ$1000,21,FALSE),"")</f>
        <v>Penitenciaría de Mendoza</v>
      </c>
      <c r="Z59" t="str">
        <f>IFERROR(VLOOKUP($A59,[3]Hoja1!$A$1:$AQ$1000,22,FALSE),"")</f>
        <v>Bordado</v>
      </c>
      <c r="AA59" t="str">
        <f>IFERROR(VLOOKUP($A59,[3]Hoja1!$A$1:$AQ$1000,23,FALSE),"")</f>
        <v>Escudo para Boina</v>
      </c>
      <c r="AB59" t="str">
        <f>IFERROR(VLOOKUP($A59,[3]Hoja1!$A$1:$AQ$1000,24,FALSE),"")</f>
        <v>5.3 cm</v>
      </c>
      <c r="AC59" t="str">
        <f>IFERROR(VLOOKUP($A59,[3]Hoja1!$A$1:$AQ$1000,25,FALSE),"")</f>
        <v>5.5 cm</v>
      </c>
      <c r="AD59" t="str">
        <f>IFERROR(VLOOKUP($A59,[3]Hoja1!$A$1:$AQ$1000,26,FALSE),"")</f>
        <v>0.2 cm</v>
      </c>
      <c r="AE59" t="str">
        <f>IFERROR(VLOOKUP($A59,[3]Hoja1!$A$1:$AQ$1000,27,FALSE),"")</f>
        <v/>
      </c>
      <c r="AF59" t="str">
        <f>IFERROR(VLOOKUP($A59,[3]Hoja1!$A$1:$AQ$1000,28,FALSE),"")</f>
        <v/>
      </c>
      <c r="AG59" t="str">
        <f>IFERROR(VLOOKUP($A59,[3]Hoja1!$A$1:$AQ$1000,29,FALSE),"")</f>
        <v/>
      </c>
      <c r="AH59" t="str">
        <f>IFERROR(VLOOKUP($A59,[3]Hoja1!$A$1:$AQ$1000,30,FALSE),"")</f>
        <v/>
      </c>
      <c r="AI59" t="str">
        <f>IFERROR(VLOOKUP($A59,[3]Hoja1!$A$1:$AQ$1000,31,FALSE),"")</f>
        <v/>
      </c>
      <c r="AJ59" t="str">
        <f>IFERROR(VLOOKUP($A59,[3]Hoja1!$A$1:$AQ$1000,32,FALSE),"")</f>
        <v/>
      </c>
      <c r="AK59" t="str">
        <f>IFERROR(VLOOKUP($A59,[3]Hoja1!$A$1:$AQ$1000,33,FALSE),"")</f>
        <v/>
      </c>
      <c r="AL59" t="str">
        <f>IFERROR(VLOOKUP($A59,[3]Hoja1!$A$1:$AQ$1000,34,FALSE),"")</f>
        <v/>
      </c>
      <c r="AM59" t="str">
        <f>IFERROR(VLOOKUP($A59,[3]Hoja1!$A$1:$AQ$1000,35,FALSE),"")</f>
        <v/>
      </c>
      <c r="AN59" t="str">
        <f>IFERROR(VLOOKUP($A59,[3]Hoja1!$A$1:$AQ$1000,36,FALSE),"")</f>
        <v/>
      </c>
      <c r="AO59" t="str">
        <f>IFERROR(VLOOKUP($A59,[3]Hoja1!$A$1:$AQ$1000,37,FALSE),"")</f>
        <v/>
      </c>
      <c r="AP59" t="str">
        <f>IFERROR(VLOOKUP($A59,[3]Hoja1!$A$1:$AQ$1000,38,FALSE),"")</f>
        <v/>
      </c>
      <c r="AQ59" t="str">
        <f>IFERROR(VLOOKUP($A59,[3]Hoja1!$A$1:$AQ$1000,39,FALSE),"")</f>
        <v/>
      </c>
      <c r="AR59" t="str">
        <f>IFERROR(VLOOKUP($A59,[3]Hoja1!$A$1:$AQ$1000,40,FALSE),"")</f>
        <v/>
      </c>
      <c r="AS59" t="str">
        <f>IFERROR(VLOOKUP($A59,[3]Hoja1!$A$1:$AQ$1000,41,FALSE),"")</f>
        <v/>
      </c>
      <c r="AT59" t="str">
        <f>IFERROR(VLOOKUP($A59,[3]Hoja1!$A$1:$AQ$1000,42,FALSE),"")</f>
        <v/>
      </c>
      <c r="AU59" t="str">
        <f>IFERROR(VLOOKUP($A59,[3]Hoja1!$A$1:$AQ$1000,43,FALSE),"")</f>
        <v/>
      </c>
    </row>
    <row r="60" spans="1:47" ht="15" customHeight="1" x14ac:dyDescent="0.25">
      <c r="A60">
        <v>136</v>
      </c>
      <c r="B60">
        <v>1</v>
      </c>
      <c r="D60">
        <v>7709788</v>
      </c>
      <c r="E60" t="s">
        <v>262</v>
      </c>
      <c r="H60" t="s">
        <v>264</v>
      </c>
      <c r="J60" t="s">
        <v>50</v>
      </c>
      <c r="K60" t="s">
        <v>174</v>
      </c>
      <c r="O60" t="s">
        <v>263</v>
      </c>
      <c r="P60" s="4">
        <f>IFERROR(VLOOKUP(D60,[1]articulo!$A$1:$D$9000,4,FALSE),"")</f>
        <v>272.99</v>
      </c>
      <c r="Q60" t="s">
        <v>265</v>
      </c>
      <c r="R60">
        <f>IFERROR(VLOOKUP(D60,[2]stock!$A$1:$B$9000,2,FALSE),"0")</f>
        <v>0</v>
      </c>
      <c r="S60">
        <v>5</v>
      </c>
      <c r="T60">
        <v>5</v>
      </c>
      <c r="U60">
        <v>5</v>
      </c>
      <c r="V60">
        <v>0.03</v>
      </c>
      <c r="W60" t="str">
        <f>IFERROR(VLOOKUP($A60,[3]Hoja1!$A$1:$AQ$1000,19,FALSE),"")</f>
        <v/>
      </c>
      <c r="X60" t="str">
        <f>IFERROR(VLOOKUP($A60,[3]Hoja1!$A$1:$AQ$1000,20,FALSE),"")</f>
        <v>Unidad Policial Parque</v>
      </c>
      <c r="Y60" t="str">
        <f>IFERROR(VLOOKUP($A60,[3]Hoja1!$A$1:$AQ$1000,21,FALSE),"")</f>
        <v>Policía de Mendoza</v>
      </c>
      <c r="Z60" t="str">
        <f>IFERROR(VLOOKUP($A60,[3]Hoja1!$A$1:$AQ$1000,22,FALSE),"")</f>
        <v>Bordado</v>
      </c>
      <c r="AA60" t="str">
        <f>IFERROR(VLOOKUP($A60,[3]Hoja1!$A$1:$AQ$1000,23,FALSE),"")</f>
        <v>Escudo para Boina</v>
      </c>
      <c r="AB60" t="str">
        <f>IFERROR(VLOOKUP($A60,[3]Hoja1!$A$1:$AQ$1000,24,FALSE),"")</f>
        <v>5.7 cm</v>
      </c>
      <c r="AC60" t="str">
        <f>IFERROR(VLOOKUP($A60,[3]Hoja1!$A$1:$AQ$1000,25,FALSE),"")</f>
        <v>4.8 cm</v>
      </c>
      <c r="AD60" t="str">
        <f>IFERROR(VLOOKUP($A60,[3]Hoja1!$A$1:$AQ$1000,26,FALSE),"")</f>
        <v>0.2 cm</v>
      </c>
      <c r="AE60" t="str">
        <f>IFERROR(VLOOKUP($A60,[3]Hoja1!$A$1:$AQ$1000,27,FALSE),"")</f>
        <v/>
      </c>
      <c r="AF60" t="str">
        <f>IFERROR(VLOOKUP($A60,[3]Hoja1!$A$1:$AQ$1000,28,FALSE),"")</f>
        <v/>
      </c>
      <c r="AG60" t="str">
        <f>IFERROR(VLOOKUP($A60,[3]Hoja1!$A$1:$AQ$1000,29,FALSE),"")</f>
        <v/>
      </c>
      <c r="AH60" t="str">
        <f>IFERROR(VLOOKUP($A60,[3]Hoja1!$A$1:$AQ$1000,30,FALSE),"")</f>
        <v/>
      </c>
      <c r="AI60" t="str">
        <f>IFERROR(VLOOKUP($A60,[3]Hoja1!$A$1:$AQ$1000,31,FALSE),"")</f>
        <v/>
      </c>
      <c r="AJ60" t="str">
        <f>IFERROR(VLOOKUP($A60,[3]Hoja1!$A$1:$AQ$1000,32,FALSE),"")</f>
        <v/>
      </c>
      <c r="AK60" t="str">
        <f>IFERROR(VLOOKUP($A60,[3]Hoja1!$A$1:$AQ$1000,33,FALSE),"")</f>
        <v/>
      </c>
      <c r="AL60" t="str">
        <f>IFERROR(VLOOKUP($A60,[3]Hoja1!$A$1:$AQ$1000,34,FALSE),"")</f>
        <v/>
      </c>
      <c r="AM60" t="str">
        <f>IFERROR(VLOOKUP($A60,[3]Hoja1!$A$1:$AQ$1000,35,FALSE),"")</f>
        <v/>
      </c>
      <c r="AN60" t="str">
        <f>IFERROR(VLOOKUP($A60,[3]Hoja1!$A$1:$AQ$1000,36,FALSE),"")</f>
        <v/>
      </c>
      <c r="AO60" t="str">
        <f>IFERROR(VLOOKUP($A60,[3]Hoja1!$A$1:$AQ$1000,37,FALSE),"")</f>
        <v/>
      </c>
      <c r="AP60" t="str">
        <f>IFERROR(VLOOKUP($A60,[3]Hoja1!$A$1:$AQ$1000,38,FALSE),"")</f>
        <v/>
      </c>
      <c r="AQ60" t="str">
        <f>IFERROR(VLOOKUP($A60,[3]Hoja1!$A$1:$AQ$1000,39,FALSE),"")</f>
        <v/>
      </c>
      <c r="AR60" t="str">
        <f>IFERROR(VLOOKUP($A60,[3]Hoja1!$A$1:$AQ$1000,40,FALSE),"")</f>
        <v/>
      </c>
      <c r="AS60" t="str">
        <f>IFERROR(VLOOKUP($A60,[3]Hoja1!$A$1:$AQ$1000,41,FALSE),"")</f>
        <v/>
      </c>
      <c r="AT60" t="str">
        <f>IFERROR(VLOOKUP($A60,[3]Hoja1!$A$1:$AQ$1000,42,FALSE),"")</f>
        <v/>
      </c>
      <c r="AU60" t="str">
        <f>IFERROR(VLOOKUP($A60,[3]Hoja1!$A$1:$AQ$1000,43,FALSE),"")</f>
        <v/>
      </c>
    </row>
    <row r="61" spans="1:47" ht="15" customHeight="1" x14ac:dyDescent="0.25">
      <c r="A61">
        <v>137</v>
      </c>
      <c r="B61">
        <v>1</v>
      </c>
      <c r="D61">
        <v>7709653</v>
      </c>
      <c r="E61" t="s">
        <v>266</v>
      </c>
      <c r="H61" t="s">
        <v>268</v>
      </c>
      <c r="J61" t="s">
        <v>50</v>
      </c>
      <c r="K61" t="s">
        <v>174</v>
      </c>
      <c r="O61" t="s">
        <v>267</v>
      </c>
      <c r="P61" s="4">
        <f>IFERROR(VLOOKUP(D61,[1]articulo!$A$1:$D$9000,4,FALSE),"")</f>
        <v>240.23</v>
      </c>
      <c r="Q61" t="s">
        <v>269</v>
      </c>
      <c r="R61">
        <f>IFERROR(VLOOKUP(D61,[2]stock!$A$1:$B$9000,2,FALSE),"0")</f>
        <v>20</v>
      </c>
      <c r="S61">
        <v>5</v>
      </c>
      <c r="T61">
        <v>5</v>
      </c>
      <c r="U61">
        <v>5</v>
      </c>
      <c r="V61">
        <v>0.03</v>
      </c>
      <c r="W61" t="str">
        <f>IFERROR(VLOOKUP($A61,[3]Hoja1!$A$1:$AQ$1000,19,FALSE),"")</f>
        <v/>
      </c>
      <c r="X61" t="str">
        <f>IFERROR(VLOOKUP($A61,[3]Hoja1!$A$1:$AQ$1000,20,FALSE),"")</f>
        <v>Unidad Especial de Patrullaje</v>
      </c>
      <c r="Y61" t="str">
        <f>IFERROR(VLOOKUP($A61,[3]Hoja1!$A$1:$AQ$1000,21,FALSE),"")</f>
        <v>Policía de Mendoza</v>
      </c>
      <c r="Z61" t="str">
        <f>IFERROR(VLOOKUP($A61,[3]Hoja1!$A$1:$AQ$1000,22,FALSE),"")</f>
        <v>Bordado</v>
      </c>
      <c r="AA61" t="str">
        <f>IFERROR(VLOOKUP($A61,[3]Hoja1!$A$1:$AQ$1000,23,FALSE),"")</f>
        <v>Escudo para Boina</v>
      </c>
      <c r="AB61" t="str">
        <f>IFERROR(VLOOKUP($A61,[3]Hoja1!$A$1:$AQ$1000,24,FALSE),"")</f>
        <v>5.4 cm</v>
      </c>
      <c r="AC61" t="str">
        <f>IFERROR(VLOOKUP($A61,[3]Hoja1!$A$1:$AQ$1000,25,FALSE),"")</f>
        <v>4 cm</v>
      </c>
      <c r="AD61" t="str">
        <f>IFERROR(VLOOKUP($A61,[3]Hoja1!$A$1:$AQ$1000,26,FALSE),"")</f>
        <v>0.2 cm</v>
      </c>
      <c r="AE61" t="str">
        <f>IFERROR(VLOOKUP($A61,[3]Hoja1!$A$1:$AQ$1000,27,FALSE),"")</f>
        <v/>
      </c>
      <c r="AF61" t="str">
        <f>IFERROR(VLOOKUP($A61,[3]Hoja1!$A$1:$AQ$1000,28,FALSE),"")</f>
        <v/>
      </c>
      <c r="AG61" t="str">
        <f>IFERROR(VLOOKUP($A61,[3]Hoja1!$A$1:$AQ$1000,29,FALSE),"")</f>
        <v/>
      </c>
      <c r="AH61" t="str">
        <f>IFERROR(VLOOKUP($A61,[3]Hoja1!$A$1:$AQ$1000,30,FALSE),"")</f>
        <v/>
      </c>
      <c r="AI61" t="str">
        <f>IFERROR(VLOOKUP($A61,[3]Hoja1!$A$1:$AQ$1000,31,FALSE),"")</f>
        <v/>
      </c>
      <c r="AJ61" t="str">
        <f>IFERROR(VLOOKUP($A61,[3]Hoja1!$A$1:$AQ$1000,32,FALSE),"")</f>
        <v/>
      </c>
      <c r="AK61" t="str">
        <f>IFERROR(VLOOKUP($A61,[3]Hoja1!$A$1:$AQ$1000,33,FALSE),"")</f>
        <v/>
      </c>
      <c r="AL61" t="str">
        <f>IFERROR(VLOOKUP($A61,[3]Hoja1!$A$1:$AQ$1000,34,FALSE),"")</f>
        <v/>
      </c>
      <c r="AM61" t="str">
        <f>IFERROR(VLOOKUP($A61,[3]Hoja1!$A$1:$AQ$1000,35,FALSE),"")</f>
        <v/>
      </c>
      <c r="AN61" t="str">
        <f>IFERROR(VLOOKUP($A61,[3]Hoja1!$A$1:$AQ$1000,36,FALSE),"")</f>
        <v/>
      </c>
      <c r="AO61" t="str">
        <f>IFERROR(VLOOKUP($A61,[3]Hoja1!$A$1:$AQ$1000,37,FALSE),"")</f>
        <v/>
      </c>
      <c r="AP61" t="str">
        <f>IFERROR(VLOOKUP($A61,[3]Hoja1!$A$1:$AQ$1000,38,FALSE),"")</f>
        <v/>
      </c>
      <c r="AQ61" t="str">
        <f>IFERROR(VLOOKUP($A61,[3]Hoja1!$A$1:$AQ$1000,39,FALSE),"")</f>
        <v/>
      </c>
      <c r="AR61" t="str">
        <f>IFERROR(VLOOKUP($A61,[3]Hoja1!$A$1:$AQ$1000,40,FALSE),"")</f>
        <v/>
      </c>
      <c r="AS61" t="str">
        <f>IFERROR(VLOOKUP($A61,[3]Hoja1!$A$1:$AQ$1000,41,FALSE),"")</f>
        <v/>
      </c>
      <c r="AT61" t="str">
        <f>IFERROR(VLOOKUP($A61,[3]Hoja1!$A$1:$AQ$1000,42,FALSE),"")</f>
        <v/>
      </c>
      <c r="AU61" t="str">
        <f>IFERROR(VLOOKUP($A61,[3]Hoja1!$A$1:$AQ$1000,43,FALSE),"")</f>
        <v/>
      </c>
    </row>
    <row r="62" spans="1:47" ht="15" customHeight="1" x14ac:dyDescent="0.25">
      <c r="A62">
        <v>138</v>
      </c>
      <c r="B62">
        <v>1</v>
      </c>
      <c r="D62">
        <v>7709421</v>
      </c>
      <c r="E62" t="s">
        <v>270</v>
      </c>
      <c r="J62" t="s">
        <v>50</v>
      </c>
      <c r="K62" t="s">
        <v>179</v>
      </c>
      <c r="O62" t="s">
        <v>271</v>
      </c>
      <c r="P62" s="4">
        <f>IFERROR(VLOOKUP(D62,[1]articulo!$A$1:$D$9000,4,FALSE),"")</f>
        <v>416</v>
      </c>
      <c r="Q62" t="s">
        <v>272</v>
      </c>
      <c r="R62">
        <f>IFERROR(VLOOKUP(D62,[2]stock!$A$1:$B$9000,2,FALSE),"0")</f>
        <v>33</v>
      </c>
      <c r="S62">
        <v>5</v>
      </c>
      <c r="T62">
        <v>5</v>
      </c>
      <c r="U62">
        <v>5</v>
      </c>
      <c r="V62">
        <v>0.03</v>
      </c>
      <c r="W62" t="str">
        <f>IFERROR(VLOOKUP($A62,[3]Hoja1!$A$1:$AQ$1000,19,FALSE),"")</f>
        <v/>
      </c>
      <c r="X62" t="str">
        <f>IFERROR(VLOOKUP($A62,[3]Hoja1!$A$1:$AQ$1000,20,FALSE),"")</f>
        <v>Servicio Penitenciario Seguridad Externa</v>
      </c>
      <c r="Y62" t="str">
        <f>IFERROR(VLOOKUP($A62,[3]Hoja1!$A$1:$AQ$1000,21,FALSE),"")</f>
        <v>Mendoza</v>
      </c>
      <c r="Z62" t="str">
        <f>IFERROR(VLOOKUP($A62,[3]Hoja1!$A$1:$AQ$1000,22,FALSE),"")</f>
        <v>Bordado</v>
      </c>
      <c r="AA62" t="str">
        <f>IFERROR(VLOOKUP($A62,[3]Hoja1!$A$1:$AQ$1000,23,FALSE),"")</f>
        <v>Escudo para Brazo</v>
      </c>
      <c r="AB62" t="str">
        <f>IFERROR(VLOOKUP($A62,[3]Hoja1!$A$1:$AQ$1000,24,FALSE),"")</f>
        <v>7 cm a 9 cm</v>
      </c>
      <c r="AC62" t="str">
        <f>IFERROR(VLOOKUP($A62,[3]Hoja1!$A$1:$AQ$1000,25,FALSE),"")</f>
        <v>7.9 cm a 95 cm</v>
      </c>
      <c r="AD62" t="str">
        <f>IFERROR(VLOOKUP($A62,[3]Hoja1!$A$1:$AQ$1000,26,FALSE),"")</f>
        <v>0.3 cm</v>
      </c>
      <c r="AE62" t="str">
        <f>IFERROR(VLOOKUP($A62,[3]Hoja1!$A$1:$AQ$1000,27,FALSE),"")</f>
        <v/>
      </c>
      <c r="AF62" t="str">
        <f>IFERROR(VLOOKUP($A62,[3]Hoja1!$A$1:$AQ$1000,28,FALSE),"")</f>
        <v/>
      </c>
      <c r="AG62" t="str">
        <f>IFERROR(VLOOKUP($A62,[3]Hoja1!$A$1:$AQ$1000,29,FALSE),"")</f>
        <v/>
      </c>
      <c r="AH62" t="str">
        <f>IFERROR(VLOOKUP($A62,[3]Hoja1!$A$1:$AQ$1000,30,FALSE),"")</f>
        <v/>
      </c>
      <c r="AI62" t="str">
        <f>IFERROR(VLOOKUP($A62,[3]Hoja1!$A$1:$AQ$1000,31,FALSE),"")</f>
        <v/>
      </c>
      <c r="AJ62" t="str">
        <f>IFERROR(VLOOKUP($A62,[3]Hoja1!$A$1:$AQ$1000,32,FALSE),"")</f>
        <v/>
      </c>
      <c r="AK62" t="str">
        <f>IFERROR(VLOOKUP($A62,[3]Hoja1!$A$1:$AQ$1000,33,FALSE),"")</f>
        <v/>
      </c>
      <c r="AL62" t="str">
        <f>IFERROR(VLOOKUP($A62,[3]Hoja1!$A$1:$AQ$1000,34,FALSE),"")</f>
        <v/>
      </c>
      <c r="AM62" t="str">
        <f>IFERROR(VLOOKUP($A62,[3]Hoja1!$A$1:$AQ$1000,35,FALSE),"")</f>
        <v/>
      </c>
      <c r="AN62" t="str">
        <f>IFERROR(VLOOKUP($A62,[3]Hoja1!$A$1:$AQ$1000,36,FALSE),"")</f>
        <v/>
      </c>
      <c r="AO62" t="str">
        <f>IFERROR(VLOOKUP($A62,[3]Hoja1!$A$1:$AQ$1000,37,FALSE),"")</f>
        <v/>
      </c>
      <c r="AP62" t="str">
        <f>IFERROR(VLOOKUP($A62,[3]Hoja1!$A$1:$AQ$1000,38,FALSE),"")</f>
        <v/>
      </c>
      <c r="AQ62" t="str">
        <f>IFERROR(VLOOKUP($A62,[3]Hoja1!$A$1:$AQ$1000,39,FALSE),"")</f>
        <v/>
      </c>
      <c r="AR62" t="str">
        <f>IFERROR(VLOOKUP($A62,[3]Hoja1!$A$1:$AQ$1000,40,FALSE),"")</f>
        <v/>
      </c>
      <c r="AS62" t="str">
        <f>IFERROR(VLOOKUP($A62,[3]Hoja1!$A$1:$AQ$1000,41,FALSE),"")</f>
        <v/>
      </c>
      <c r="AT62" t="str">
        <f>IFERROR(VLOOKUP($A62,[3]Hoja1!$A$1:$AQ$1000,42,FALSE),"")</f>
        <v/>
      </c>
      <c r="AU62" t="str">
        <f>IFERROR(VLOOKUP($A62,[3]Hoja1!$A$1:$AQ$1000,43,FALSE),"")</f>
        <v/>
      </c>
    </row>
    <row r="63" spans="1:47" ht="15" customHeight="1" x14ac:dyDescent="0.25">
      <c r="A63">
        <v>139</v>
      </c>
      <c r="B63">
        <v>1</v>
      </c>
      <c r="D63">
        <v>7709712</v>
      </c>
      <c r="E63" t="s">
        <v>273</v>
      </c>
      <c r="J63" t="s">
        <v>50</v>
      </c>
      <c r="K63" t="s">
        <v>179</v>
      </c>
      <c r="O63" t="s">
        <v>271</v>
      </c>
      <c r="P63" s="4">
        <f>IFERROR(VLOOKUP(D63,[1]articulo!$A$1:$D$9000,4,FALSE),"")</f>
        <v>306.89</v>
      </c>
      <c r="Q63" t="s">
        <v>274</v>
      </c>
      <c r="R63">
        <f>IFERROR(VLOOKUP(D63,[2]stock!$A$1:$B$9000,2,FALSE),"0")</f>
        <v>22</v>
      </c>
      <c r="S63">
        <v>5</v>
      </c>
      <c r="T63">
        <v>5</v>
      </c>
      <c r="U63">
        <v>5</v>
      </c>
      <c r="V63">
        <v>0.03</v>
      </c>
      <c r="W63" t="str">
        <f>IFERROR(VLOOKUP($A63,[3]Hoja1!$A$1:$AQ$1000,19,FALSE),"")</f>
        <v/>
      </c>
      <c r="X63" t="str">
        <f>IFERROR(VLOOKUP($A63,[3]Hoja1!$A$1:$AQ$1000,20,FALSE),"")</f>
        <v>Servicio Penitenciario</v>
      </c>
      <c r="Y63" t="str">
        <f>IFERROR(VLOOKUP($A63,[3]Hoja1!$A$1:$AQ$1000,21,FALSE),"")</f>
        <v>Mendoza .</v>
      </c>
      <c r="Z63" t="str">
        <f>IFERROR(VLOOKUP($A63,[3]Hoja1!$A$1:$AQ$1000,22,FALSE),"")</f>
        <v>Bordado</v>
      </c>
      <c r="AA63" t="str">
        <f>IFERROR(VLOOKUP($A63,[3]Hoja1!$A$1:$AQ$1000,23,FALSE),"")</f>
        <v>Escudo para Brazo</v>
      </c>
      <c r="AB63" t="str">
        <f>IFERROR(VLOOKUP($A63,[3]Hoja1!$A$1:$AQ$1000,24,FALSE),"")</f>
        <v>8 cm</v>
      </c>
      <c r="AC63" t="str">
        <f>IFERROR(VLOOKUP($A63,[3]Hoja1!$A$1:$AQ$1000,25,FALSE),"")</f>
        <v>7 cm</v>
      </c>
      <c r="AD63" t="str">
        <f>IFERROR(VLOOKUP($A63,[3]Hoja1!$A$1:$AQ$1000,26,FALSE),"")</f>
        <v>0.2 cm</v>
      </c>
      <c r="AE63" t="str">
        <f>IFERROR(VLOOKUP($A63,[3]Hoja1!$A$1:$AQ$1000,27,FALSE),"")</f>
        <v/>
      </c>
      <c r="AF63" t="str">
        <f>IFERROR(VLOOKUP($A63,[3]Hoja1!$A$1:$AQ$1000,28,FALSE),"")</f>
        <v/>
      </c>
      <c r="AG63" t="str">
        <f>IFERROR(VLOOKUP($A63,[3]Hoja1!$A$1:$AQ$1000,29,FALSE),"")</f>
        <v/>
      </c>
      <c r="AH63" t="str">
        <f>IFERROR(VLOOKUP($A63,[3]Hoja1!$A$1:$AQ$1000,30,FALSE),"")</f>
        <v/>
      </c>
      <c r="AI63" t="str">
        <f>IFERROR(VLOOKUP($A63,[3]Hoja1!$A$1:$AQ$1000,31,FALSE),"")</f>
        <v/>
      </c>
      <c r="AJ63" t="str">
        <f>IFERROR(VLOOKUP($A63,[3]Hoja1!$A$1:$AQ$1000,32,FALSE),"")</f>
        <v/>
      </c>
      <c r="AK63" t="str">
        <f>IFERROR(VLOOKUP($A63,[3]Hoja1!$A$1:$AQ$1000,33,FALSE),"")</f>
        <v/>
      </c>
      <c r="AL63" t="str">
        <f>IFERROR(VLOOKUP($A63,[3]Hoja1!$A$1:$AQ$1000,34,FALSE),"")</f>
        <v/>
      </c>
      <c r="AM63" t="str">
        <f>IFERROR(VLOOKUP($A63,[3]Hoja1!$A$1:$AQ$1000,35,FALSE),"")</f>
        <v/>
      </c>
      <c r="AN63" t="str">
        <f>IFERROR(VLOOKUP($A63,[3]Hoja1!$A$1:$AQ$1000,36,FALSE),"")</f>
        <v/>
      </c>
      <c r="AO63" t="str">
        <f>IFERROR(VLOOKUP($A63,[3]Hoja1!$A$1:$AQ$1000,37,FALSE),"")</f>
        <v/>
      </c>
      <c r="AP63" t="str">
        <f>IFERROR(VLOOKUP($A63,[3]Hoja1!$A$1:$AQ$1000,38,FALSE),"")</f>
        <v/>
      </c>
      <c r="AQ63" t="str">
        <f>IFERROR(VLOOKUP($A63,[3]Hoja1!$A$1:$AQ$1000,39,FALSE),"")</f>
        <v/>
      </c>
      <c r="AR63" t="str">
        <f>IFERROR(VLOOKUP($A63,[3]Hoja1!$A$1:$AQ$1000,40,FALSE),"")</f>
        <v/>
      </c>
      <c r="AS63" t="str">
        <f>IFERROR(VLOOKUP($A63,[3]Hoja1!$A$1:$AQ$1000,41,FALSE),"")</f>
        <v/>
      </c>
      <c r="AT63" t="str">
        <f>IFERROR(VLOOKUP($A63,[3]Hoja1!$A$1:$AQ$1000,42,FALSE),"")</f>
        <v/>
      </c>
      <c r="AU63" t="str">
        <f>IFERROR(VLOOKUP($A63,[3]Hoja1!$A$1:$AQ$1000,43,FALSE),"")</f>
        <v/>
      </c>
    </row>
    <row r="64" spans="1:47" ht="15" customHeight="1" x14ac:dyDescent="0.25">
      <c r="A64">
        <v>140</v>
      </c>
      <c r="B64">
        <v>1</v>
      </c>
      <c r="D64">
        <v>7709867</v>
      </c>
      <c r="E64" t="s">
        <v>275</v>
      </c>
      <c r="H64" t="s">
        <v>276</v>
      </c>
      <c r="J64" t="s">
        <v>50</v>
      </c>
      <c r="K64" t="s">
        <v>179</v>
      </c>
      <c r="O64" t="s">
        <v>271</v>
      </c>
      <c r="P64" s="4">
        <f>IFERROR(VLOOKUP(D64,[1]articulo!$A$1:$D$9000,4,FALSE),"")</f>
        <v>295.36</v>
      </c>
      <c r="Q64" t="s">
        <v>277</v>
      </c>
      <c r="R64">
        <f>IFERROR(VLOOKUP(D64,[2]stock!$A$1:$B$9000,2,FALSE),"0")</f>
        <v>13</v>
      </c>
      <c r="S64">
        <v>5</v>
      </c>
      <c r="T64">
        <v>5</v>
      </c>
      <c r="U64">
        <v>5</v>
      </c>
      <c r="V64">
        <v>0.03</v>
      </c>
      <c r="W64" t="str">
        <f>IFERROR(VLOOKUP($A64,[3]Hoja1!$A$1:$AQ$1000,19,FALSE),"")</f>
        <v/>
      </c>
      <c r="X64" t="str">
        <f>IFERROR(VLOOKUP($A64,[3]Hoja1!$A$1:$AQ$1000,20,FALSE),"")</f>
        <v>Complejo Penitenciario Nº IIi</v>
      </c>
      <c r="Y64" t="str">
        <f>IFERROR(VLOOKUP($A64,[3]Hoja1!$A$1:$AQ$1000,21,FALSE),"")</f>
        <v>Penitenciaría Almafuerte</v>
      </c>
      <c r="Z64" t="str">
        <f>IFERROR(VLOOKUP($A64,[3]Hoja1!$A$1:$AQ$1000,22,FALSE),"")</f>
        <v/>
      </c>
      <c r="AA64" t="str">
        <f>IFERROR(VLOOKUP($A64,[3]Hoja1!$A$1:$AQ$1000,23,FALSE),"")</f>
        <v>Escudo para Brazo</v>
      </c>
      <c r="AB64" t="str">
        <f>IFERROR(VLOOKUP($A64,[3]Hoja1!$A$1:$AQ$1000,24,FALSE),"")</f>
        <v>8.5 cm</v>
      </c>
      <c r="AC64" t="str">
        <f>IFERROR(VLOOKUP($A64,[3]Hoja1!$A$1:$AQ$1000,25,FALSE),"")</f>
        <v>7.8 cm</v>
      </c>
      <c r="AD64" t="str">
        <f>IFERROR(VLOOKUP($A64,[3]Hoja1!$A$1:$AQ$1000,26,FALSE),"")</f>
        <v>0.2 cm</v>
      </c>
      <c r="AE64" t="str">
        <f>IFERROR(VLOOKUP($A64,[3]Hoja1!$A$1:$AQ$1000,27,FALSE),"")</f>
        <v/>
      </c>
      <c r="AF64" t="str">
        <f>IFERROR(VLOOKUP($A64,[3]Hoja1!$A$1:$AQ$1000,28,FALSE),"")</f>
        <v/>
      </c>
      <c r="AG64" t="str">
        <f>IFERROR(VLOOKUP($A64,[3]Hoja1!$A$1:$AQ$1000,29,FALSE),"")</f>
        <v/>
      </c>
      <c r="AH64" t="str">
        <f>IFERROR(VLOOKUP($A64,[3]Hoja1!$A$1:$AQ$1000,30,FALSE),"")</f>
        <v/>
      </c>
      <c r="AI64" t="str">
        <f>IFERROR(VLOOKUP($A64,[3]Hoja1!$A$1:$AQ$1000,31,FALSE),"")</f>
        <v/>
      </c>
      <c r="AJ64" t="str">
        <f>IFERROR(VLOOKUP($A64,[3]Hoja1!$A$1:$AQ$1000,32,FALSE),"")</f>
        <v/>
      </c>
      <c r="AK64" t="str">
        <f>IFERROR(VLOOKUP($A64,[3]Hoja1!$A$1:$AQ$1000,33,FALSE),"")</f>
        <v/>
      </c>
      <c r="AL64" t="str">
        <f>IFERROR(VLOOKUP($A64,[3]Hoja1!$A$1:$AQ$1000,34,FALSE),"")</f>
        <v/>
      </c>
      <c r="AM64" t="str">
        <f>IFERROR(VLOOKUP($A64,[3]Hoja1!$A$1:$AQ$1000,35,FALSE),"")</f>
        <v/>
      </c>
      <c r="AN64" t="str">
        <f>IFERROR(VLOOKUP($A64,[3]Hoja1!$A$1:$AQ$1000,36,FALSE),"")</f>
        <v/>
      </c>
      <c r="AO64" t="str">
        <f>IFERROR(VLOOKUP($A64,[3]Hoja1!$A$1:$AQ$1000,37,FALSE),"")</f>
        <v/>
      </c>
      <c r="AP64" t="str">
        <f>IFERROR(VLOOKUP($A64,[3]Hoja1!$A$1:$AQ$1000,38,FALSE),"")</f>
        <v/>
      </c>
      <c r="AQ64" t="str">
        <f>IFERROR(VLOOKUP($A64,[3]Hoja1!$A$1:$AQ$1000,39,FALSE),"")</f>
        <v/>
      </c>
      <c r="AR64" t="str">
        <f>IFERROR(VLOOKUP($A64,[3]Hoja1!$A$1:$AQ$1000,40,FALSE),"")</f>
        <v/>
      </c>
      <c r="AS64" t="str">
        <f>IFERROR(VLOOKUP($A64,[3]Hoja1!$A$1:$AQ$1000,41,FALSE),"")</f>
        <v/>
      </c>
      <c r="AT64" t="str">
        <f>IFERROR(VLOOKUP($A64,[3]Hoja1!$A$1:$AQ$1000,42,FALSE),"")</f>
        <v/>
      </c>
      <c r="AU64" t="str">
        <f>IFERROR(VLOOKUP($A64,[3]Hoja1!$A$1:$AQ$1000,43,FALSE),"")</f>
        <v/>
      </c>
    </row>
    <row r="65" spans="1:47" ht="15" customHeight="1" x14ac:dyDescent="0.25">
      <c r="A65">
        <v>141</v>
      </c>
      <c r="B65">
        <v>1</v>
      </c>
      <c r="D65">
        <v>7709650</v>
      </c>
      <c r="E65" t="s">
        <v>278</v>
      </c>
      <c r="J65" t="s">
        <v>50</v>
      </c>
      <c r="K65" t="s">
        <v>179</v>
      </c>
      <c r="O65" t="s">
        <v>279</v>
      </c>
      <c r="P65" s="4">
        <f>IFERROR(VLOOKUP(D65,[1]articulo!$A$1:$D$9000,4,FALSE),"")</f>
        <v>361.03</v>
      </c>
      <c r="Q65" t="s">
        <v>280</v>
      </c>
      <c r="R65">
        <f>IFERROR(VLOOKUP(D65,[2]stock!$A$1:$B$9000,2,FALSE),"0")</f>
        <v>5</v>
      </c>
      <c r="S65">
        <v>5</v>
      </c>
      <c r="T65">
        <v>5</v>
      </c>
      <c r="U65">
        <v>5</v>
      </c>
      <c r="V65">
        <v>0.03</v>
      </c>
      <c r="W65" t="str">
        <f>IFERROR(VLOOKUP($A65,[3]Hoja1!$A$1:$AQ$1000,19,FALSE),"")</f>
        <v/>
      </c>
      <c r="X65" t="str">
        <f>IFERROR(VLOOKUP($A65,[3]Hoja1!$A$1:$AQ$1000,20,FALSE),"")</f>
        <v>Policía Científica</v>
      </c>
      <c r="Y65" t="str">
        <f>IFERROR(VLOOKUP($A65,[3]Hoja1!$A$1:$AQ$1000,21,FALSE),"")</f>
        <v>Mendoza</v>
      </c>
      <c r="Z65" t="str">
        <f>IFERROR(VLOOKUP($A65,[3]Hoja1!$A$1:$AQ$1000,22,FALSE),"")</f>
        <v>Bordado</v>
      </c>
      <c r="AA65" t="str">
        <f>IFERROR(VLOOKUP($A65,[3]Hoja1!$A$1:$AQ$1000,23,FALSE),"")</f>
        <v>Escudo para Brazo</v>
      </c>
      <c r="AB65" t="str">
        <f>IFERROR(VLOOKUP($A65,[3]Hoja1!$A$1:$AQ$1000,24,FALSE),"")</f>
        <v>10 cm</v>
      </c>
      <c r="AC65" t="str">
        <f>IFERROR(VLOOKUP($A65,[3]Hoja1!$A$1:$AQ$1000,25,FALSE),"")</f>
        <v>8.3 cm</v>
      </c>
      <c r="AD65" t="str">
        <f>IFERROR(VLOOKUP($A65,[3]Hoja1!$A$1:$AQ$1000,26,FALSE),"")</f>
        <v>0.2 cm</v>
      </c>
      <c r="AE65" t="str">
        <f>IFERROR(VLOOKUP($A65,[3]Hoja1!$A$1:$AQ$1000,27,FALSE),"")</f>
        <v/>
      </c>
      <c r="AF65" t="str">
        <f>IFERROR(VLOOKUP($A65,[3]Hoja1!$A$1:$AQ$1000,28,FALSE),"")</f>
        <v/>
      </c>
      <c r="AG65" t="str">
        <f>IFERROR(VLOOKUP($A65,[3]Hoja1!$A$1:$AQ$1000,29,FALSE),"")</f>
        <v/>
      </c>
      <c r="AH65" t="str">
        <f>IFERROR(VLOOKUP($A65,[3]Hoja1!$A$1:$AQ$1000,30,FALSE),"")</f>
        <v/>
      </c>
      <c r="AI65" t="str">
        <f>IFERROR(VLOOKUP($A65,[3]Hoja1!$A$1:$AQ$1000,31,FALSE),"")</f>
        <v/>
      </c>
      <c r="AJ65" t="str">
        <f>IFERROR(VLOOKUP($A65,[3]Hoja1!$A$1:$AQ$1000,32,FALSE),"")</f>
        <v/>
      </c>
      <c r="AK65" t="str">
        <f>IFERROR(VLOOKUP($A65,[3]Hoja1!$A$1:$AQ$1000,33,FALSE),"")</f>
        <v/>
      </c>
      <c r="AL65" t="str">
        <f>IFERROR(VLOOKUP($A65,[3]Hoja1!$A$1:$AQ$1000,34,FALSE),"")</f>
        <v/>
      </c>
      <c r="AM65" t="str">
        <f>IFERROR(VLOOKUP($A65,[3]Hoja1!$A$1:$AQ$1000,35,FALSE),"")</f>
        <v/>
      </c>
      <c r="AN65" t="str">
        <f>IFERROR(VLOOKUP($A65,[3]Hoja1!$A$1:$AQ$1000,36,FALSE),"")</f>
        <v/>
      </c>
      <c r="AO65" t="str">
        <f>IFERROR(VLOOKUP($A65,[3]Hoja1!$A$1:$AQ$1000,37,FALSE),"")</f>
        <v/>
      </c>
      <c r="AP65" t="str">
        <f>IFERROR(VLOOKUP($A65,[3]Hoja1!$A$1:$AQ$1000,38,FALSE),"")</f>
        <v/>
      </c>
      <c r="AQ65" t="str">
        <f>IFERROR(VLOOKUP($A65,[3]Hoja1!$A$1:$AQ$1000,39,FALSE),"")</f>
        <v/>
      </c>
      <c r="AR65" t="str">
        <f>IFERROR(VLOOKUP($A65,[3]Hoja1!$A$1:$AQ$1000,40,FALSE),"")</f>
        <v/>
      </c>
      <c r="AS65" t="str">
        <f>IFERROR(VLOOKUP($A65,[3]Hoja1!$A$1:$AQ$1000,41,FALSE),"")</f>
        <v/>
      </c>
      <c r="AT65" t="str">
        <f>IFERROR(VLOOKUP($A65,[3]Hoja1!$A$1:$AQ$1000,42,FALSE),"")</f>
        <v/>
      </c>
      <c r="AU65" t="str">
        <f>IFERROR(VLOOKUP($A65,[3]Hoja1!$A$1:$AQ$1000,43,FALSE),"")</f>
        <v/>
      </c>
    </row>
    <row r="66" spans="1:47" ht="15" customHeight="1" x14ac:dyDescent="0.25">
      <c r="A66">
        <v>142</v>
      </c>
      <c r="B66">
        <v>1</v>
      </c>
      <c r="D66">
        <v>7709943</v>
      </c>
      <c r="E66" t="s">
        <v>281</v>
      </c>
      <c r="J66" t="s">
        <v>50</v>
      </c>
      <c r="K66" t="s">
        <v>179</v>
      </c>
      <c r="O66" t="s">
        <v>282</v>
      </c>
      <c r="P66" s="4">
        <f>IFERROR(VLOOKUP(D66,[1]articulo!$A$1:$D$9000,4,FALSE),"")</f>
        <v>400.31</v>
      </c>
      <c r="Q66" t="s">
        <v>283</v>
      </c>
      <c r="R66">
        <f>IFERROR(VLOOKUP(D66,[2]stock!$A$1:$B$9000,2,FALSE),"0")</f>
        <v>3</v>
      </c>
      <c r="S66">
        <v>5</v>
      </c>
      <c r="T66">
        <v>5</v>
      </c>
      <c r="U66">
        <v>5</v>
      </c>
      <c r="V66">
        <v>0.03</v>
      </c>
      <c r="W66" t="str">
        <f>IFERROR(VLOOKUP($A66,[3]Hoja1!$A$1:$AQ$1000,19,FALSE),"")</f>
        <v/>
      </c>
      <c r="X66" t="str">
        <f>IFERROR(VLOOKUP($A66,[3]Hoja1!$A$1:$AQ$1000,20,FALSE),"")</f>
        <v>Sanidad Policial</v>
      </c>
      <c r="Y66" t="str">
        <f>IFERROR(VLOOKUP($A66,[3]Hoja1!$A$1:$AQ$1000,21,FALSE),"")</f>
        <v>Mendoza</v>
      </c>
      <c r="Z66" t="str">
        <f>IFERROR(VLOOKUP($A66,[3]Hoja1!$A$1:$AQ$1000,22,FALSE),"")</f>
        <v>Bordado</v>
      </c>
      <c r="AA66" t="str">
        <f>IFERROR(VLOOKUP($A66,[3]Hoja1!$A$1:$AQ$1000,23,FALSE),"")</f>
        <v>Escudo para Brazo</v>
      </c>
      <c r="AB66" t="str">
        <f>IFERROR(VLOOKUP($A66,[3]Hoja1!$A$1:$AQ$1000,24,FALSE),"")</f>
        <v>9 cm</v>
      </c>
      <c r="AC66" t="str">
        <f>IFERROR(VLOOKUP($A66,[3]Hoja1!$A$1:$AQ$1000,25,FALSE),"")</f>
        <v>7.7 cm</v>
      </c>
      <c r="AD66" t="str">
        <f>IFERROR(VLOOKUP($A66,[3]Hoja1!$A$1:$AQ$1000,26,FALSE),"")</f>
        <v>0.2 cm</v>
      </c>
      <c r="AE66" t="str">
        <f>IFERROR(VLOOKUP($A66,[3]Hoja1!$A$1:$AQ$1000,27,FALSE),"")</f>
        <v/>
      </c>
      <c r="AF66" t="str">
        <f>IFERROR(VLOOKUP($A66,[3]Hoja1!$A$1:$AQ$1000,28,FALSE),"")</f>
        <v/>
      </c>
      <c r="AG66" t="str">
        <f>IFERROR(VLOOKUP($A66,[3]Hoja1!$A$1:$AQ$1000,29,FALSE),"")</f>
        <v/>
      </c>
      <c r="AH66" t="str">
        <f>IFERROR(VLOOKUP($A66,[3]Hoja1!$A$1:$AQ$1000,30,FALSE),"")</f>
        <v/>
      </c>
      <c r="AI66" t="str">
        <f>IFERROR(VLOOKUP($A66,[3]Hoja1!$A$1:$AQ$1000,31,FALSE),"")</f>
        <v/>
      </c>
      <c r="AJ66" t="str">
        <f>IFERROR(VLOOKUP($A66,[3]Hoja1!$A$1:$AQ$1000,32,FALSE),"")</f>
        <v/>
      </c>
      <c r="AK66" t="str">
        <f>IFERROR(VLOOKUP($A66,[3]Hoja1!$A$1:$AQ$1000,33,FALSE),"")</f>
        <v/>
      </c>
      <c r="AL66" t="str">
        <f>IFERROR(VLOOKUP($A66,[3]Hoja1!$A$1:$AQ$1000,34,FALSE),"")</f>
        <v/>
      </c>
      <c r="AM66" t="str">
        <f>IFERROR(VLOOKUP($A66,[3]Hoja1!$A$1:$AQ$1000,35,FALSE),"")</f>
        <v/>
      </c>
      <c r="AN66" t="str">
        <f>IFERROR(VLOOKUP($A66,[3]Hoja1!$A$1:$AQ$1000,36,FALSE),"")</f>
        <v/>
      </c>
      <c r="AO66" t="str">
        <f>IFERROR(VLOOKUP($A66,[3]Hoja1!$A$1:$AQ$1000,37,FALSE),"")</f>
        <v/>
      </c>
      <c r="AP66" t="str">
        <f>IFERROR(VLOOKUP($A66,[3]Hoja1!$A$1:$AQ$1000,38,FALSE),"")</f>
        <v/>
      </c>
      <c r="AQ66" t="str">
        <f>IFERROR(VLOOKUP($A66,[3]Hoja1!$A$1:$AQ$1000,39,FALSE),"")</f>
        <v/>
      </c>
      <c r="AR66" t="str">
        <f>IFERROR(VLOOKUP($A66,[3]Hoja1!$A$1:$AQ$1000,40,FALSE),"")</f>
        <v/>
      </c>
      <c r="AS66" t="str">
        <f>IFERROR(VLOOKUP($A66,[3]Hoja1!$A$1:$AQ$1000,41,FALSE),"")</f>
        <v/>
      </c>
      <c r="AT66" t="str">
        <f>IFERROR(VLOOKUP($A66,[3]Hoja1!$A$1:$AQ$1000,42,FALSE),"")</f>
        <v/>
      </c>
      <c r="AU66" t="str">
        <f>IFERROR(VLOOKUP($A66,[3]Hoja1!$A$1:$AQ$1000,43,FALSE),"")</f>
        <v/>
      </c>
    </row>
    <row r="67" spans="1:47" ht="15" customHeight="1" x14ac:dyDescent="0.25">
      <c r="A67">
        <v>143</v>
      </c>
      <c r="B67">
        <v>1</v>
      </c>
      <c r="D67">
        <v>7709101</v>
      </c>
      <c r="E67" t="s">
        <v>284</v>
      </c>
      <c r="H67" t="s">
        <v>285</v>
      </c>
      <c r="J67" t="s">
        <v>50</v>
      </c>
      <c r="K67" t="s">
        <v>174</v>
      </c>
      <c r="O67" t="s">
        <v>243</v>
      </c>
      <c r="P67" s="4">
        <f>IFERROR(VLOOKUP(D67,[1]articulo!$A$1:$D$9000,4,FALSE),"")</f>
        <v>234.66</v>
      </c>
      <c r="Q67" t="s">
        <v>286</v>
      </c>
      <c r="R67">
        <f>IFERROR(VLOOKUP(D67,[2]stock!$A$1:$B$9000,2,FALSE),"0")</f>
        <v>0</v>
      </c>
      <c r="S67">
        <v>5</v>
      </c>
      <c r="T67">
        <v>5</v>
      </c>
      <c r="U67">
        <v>5</v>
      </c>
      <c r="V67">
        <v>0.03</v>
      </c>
      <c r="W67" t="str">
        <f>IFERROR(VLOOKUP($A67,[3]Hoja1!$A$1:$AQ$1000,19,FALSE),"")</f>
        <v/>
      </c>
      <c r="X67" t="str">
        <f>IFERROR(VLOOKUP($A67,[3]Hoja1!$A$1:$AQ$1000,20,FALSE),"")</f>
        <v>Policía Montada</v>
      </c>
      <c r="Y67" t="str">
        <f>IFERROR(VLOOKUP($A67,[3]Hoja1!$A$1:$AQ$1000,21,FALSE),"")</f>
        <v>Mendoza</v>
      </c>
      <c r="Z67" t="str">
        <f>IFERROR(VLOOKUP($A67,[3]Hoja1!$A$1:$AQ$1000,22,FALSE),"")</f>
        <v>Bordado</v>
      </c>
      <c r="AA67" t="str">
        <f>IFERROR(VLOOKUP($A67,[3]Hoja1!$A$1:$AQ$1000,23,FALSE),"")</f>
        <v>Escudo para Boina</v>
      </c>
      <c r="AB67" t="str">
        <f>IFERROR(VLOOKUP($A67,[3]Hoja1!$A$1:$AQ$1000,24,FALSE),"")</f>
        <v>6 cm</v>
      </c>
      <c r="AC67" t="str">
        <f>IFERROR(VLOOKUP($A67,[3]Hoja1!$A$1:$AQ$1000,25,FALSE),"")</f>
        <v>5.5 cm</v>
      </c>
      <c r="AD67" t="str">
        <f>IFERROR(VLOOKUP($A67,[3]Hoja1!$A$1:$AQ$1000,26,FALSE),"")</f>
        <v>0.2 cm</v>
      </c>
      <c r="AE67" t="str">
        <f>IFERROR(VLOOKUP($A67,[3]Hoja1!$A$1:$AQ$1000,27,FALSE),"")</f>
        <v/>
      </c>
      <c r="AF67" t="str">
        <f>IFERROR(VLOOKUP($A67,[3]Hoja1!$A$1:$AQ$1000,28,FALSE),"")</f>
        <v/>
      </c>
      <c r="AG67" t="str">
        <f>IFERROR(VLOOKUP($A67,[3]Hoja1!$A$1:$AQ$1000,29,FALSE),"")</f>
        <v/>
      </c>
      <c r="AH67" t="str">
        <f>IFERROR(VLOOKUP($A67,[3]Hoja1!$A$1:$AQ$1000,30,FALSE),"")</f>
        <v/>
      </c>
      <c r="AI67" t="str">
        <f>IFERROR(VLOOKUP($A67,[3]Hoja1!$A$1:$AQ$1000,31,FALSE),"")</f>
        <v/>
      </c>
      <c r="AJ67" t="str">
        <f>IFERROR(VLOOKUP($A67,[3]Hoja1!$A$1:$AQ$1000,32,FALSE),"")</f>
        <v/>
      </c>
      <c r="AK67" t="str">
        <f>IFERROR(VLOOKUP($A67,[3]Hoja1!$A$1:$AQ$1000,33,FALSE),"")</f>
        <v/>
      </c>
      <c r="AL67" t="str">
        <f>IFERROR(VLOOKUP($A67,[3]Hoja1!$A$1:$AQ$1000,34,FALSE),"")</f>
        <v/>
      </c>
      <c r="AM67" t="str">
        <f>IFERROR(VLOOKUP($A67,[3]Hoja1!$A$1:$AQ$1000,35,FALSE),"")</f>
        <v/>
      </c>
      <c r="AN67" t="str">
        <f>IFERROR(VLOOKUP($A67,[3]Hoja1!$A$1:$AQ$1000,36,FALSE),"")</f>
        <v/>
      </c>
      <c r="AO67" t="str">
        <f>IFERROR(VLOOKUP($A67,[3]Hoja1!$A$1:$AQ$1000,37,FALSE),"")</f>
        <v/>
      </c>
      <c r="AP67" t="str">
        <f>IFERROR(VLOOKUP($A67,[3]Hoja1!$A$1:$AQ$1000,38,FALSE),"")</f>
        <v/>
      </c>
      <c r="AQ67" t="str">
        <f>IFERROR(VLOOKUP($A67,[3]Hoja1!$A$1:$AQ$1000,39,FALSE),"")</f>
        <v/>
      </c>
      <c r="AR67" t="str">
        <f>IFERROR(VLOOKUP($A67,[3]Hoja1!$A$1:$AQ$1000,40,FALSE),"")</f>
        <v/>
      </c>
      <c r="AS67" t="str">
        <f>IFERROR(VLOOKUP($A67,[3]Hoja1!$A$1:$AQ$1000,41,FALSE),"")</f>
        <v/>
      </c>
      <c r="AT67" t="str">
        <f>IFERROR(VLOOKUP($A67,[3]Hoja1!$A$1:$AQ$1000,42,FALSE),"")</f>
        <v/>
      </c>
      <c r="AU67" t="str">
        <f>IFERROR(VLOOKUP($A67,[3]Hoja1!$A$1:$AQ$1000,43,FALSE),"")</f>
        <v/>
      </c>
    </row>
    <row r="68" spans="1:47" ht="15" customHeight="1" x14ac:dyDescent="0.25">
      <c r="A68">
        <v>144</v>
      </c>
      <c r="B68">
        <v>1</v>
      </c>
      <c r="D68">
        <v>7709233</v>
      </c>
      <c r="E68" t="s">
        <v>287</v>
      </c>
      <c r="J68" t="s">
        <v>50</v>
      </c>
      <c r="K68" t="s">
        <v>174</v>
      </c>
      <c r="O68" t="s">
        <v>288</v>
      </c>
      <c r="P68" s="4">
        <f>IFERROR(VLOOKUP(D68,[1]articulo!$A$1:$D$9000,4,FALSE),"")</f>
        <v>176.9</v>
      </c>
      <c r="Q68" t="s">
        <v>289</v>
      </c>
      <c r="R68">
        <f>IFERROR(VLOOKUP(D68,[2]stock!$A$1:$B$9000,2,FALSE),"0")</f>
        <v>113</v>
      </c>
      <c r="S68">
        <v>5</v>
      </c>
      <c r="T68">
        <v>5</v>
      </c>
      <c r="U68">
        <v>5</v>
      </c>
      <c r="V68">
        <v>0.03</v>
      </c>
      <c r="W68" t="str">
        <f>IFERROR(VLOOKUP($A68,[3]Hoja1!$A$1:$AQ$1000,19,FALSE),"")</f>
        <v/>
      </c>
      <c r="X68" t="str">
        <f>IFERROR(VLOOKUP($A68,[3]Hoja1!$A$1:$AQ$1000,20,FALSE),"")</f>
        <v>Liceo Militar General Espejo</v>
      </c>
      <c r="Y68" t="str">
        <f>IFERROR(VLOOKUP($A68,[3]Hoja1!$A$1:$AQ$1000,21,FALSE),"")</f>
        <v>Mendoza</v>
      </c>
      <c r="Z68" t="str">
        <f>IFERROR(VLOOKUP($A68,[3]Hoja1!$A$1:$AQ$1000,22,FALSE),"")</f>
        <v>Bordado</v>
      </c>
      <c r="AA68" t="str">
        <f>IFERROR(VLOOKUP($A68,[3]Hoja1!$A$1:$AQ$1000,23,FALSE),"")</f>
        <v>Escudo para Boina</v>
      </c>
      <c r="AB68" t="str">
        <f>IFERROR(VLOOKUP($A68,[3]Hoja1!$A$1:$AQ$1000,24,FALSE),"")</f>
        <v>4 cm</v>
      </c>
      <c r="AC68" t="str">
        <f>IFERROR(VLOOKUP($A68,[3]Hoja1!$A$1:$AQ$1000,25,FALSE),"")</f>
        <v>4 cm</v>
      </c>
      <c r="AD68" t="str">
        <f>IFERROR(VLOOKUP($A68,[3]Hoja1!$A$1:$AQ$1000,26,FALSE),"")</f>
        <v>0.2 cm</v>
      </c>
      <c r="AE68" t="str">
        <f>IFERROR(VLOOKUP($A68,[3]Hoja1!$A$1:$AQ$1000,27,FALSE),"")</f>
        <v/>
      </c>
      <c r="AF68" t="str">
        <f>IFERROR(VLOOKUP($A68,[3]Hoja1!$A$1:$AQ$1000,28,FALSE),"")</f>
        <v/>
      </c>
      <c r="AG68" t="str">
        <f>IFERROR(VLOOKUP($A68,[3]Hoja1!$A$1:$AQ$1000,29,FALSE),"")</f>
        <v/>
      </c>
      <c r="AH68" t="str">
        <f>IFERROR(VLOOKUP($A68,[3]Hoja1!$A$1:$AQ$1000,30,FALSE),"")</f>
        <v/>
      </c>
      <c r="AI68" t="str">
        <f>IFERROR(VLOOKUP($A68,[3]Hoja1!$A$1:$AQ$1000,31,FALSE),"")</f>
        <v/>
      </c>
      <c r="AJ68" t="str">
        <f>IFERROR(VLOOKUP($A68,[3]Hoja1!$A$1:$AQ$1000,32,FALSE),"")</f>
        <v/>
      </c>
      <c r="AK68" t="str">
        <f>IFERROR(VLOOKUP($A68,[3]Hoja1!$A$1:$AQ$1000,33,FALSE),"")</f>
        <v/>
      </c>
      <c r="AL68" t="str">
        <f>IFERROR(VLOOKUP($A68,[3]Hoja1!$A$1:$AQ$1000,34,FALSE),"")</f>
        <v/>
      </c>
      <c r="AM68" t="str">
        <f>IFERROR(VLOOKUP($A68,[3]Hoja1!$A$1:$AQ$1000,35,FALSE),"")</f>
        <v/>
      </c>
      <c r="AN68" t="str">
        <f>IFERROR(VLOOKUP($A68,[3]Hoja1!$A$1:$AQ$1000,36,FALSE),"")</f>
        <v/>
      </c>
      <c r="AO68" t="str">
        <f>IFERROR(VLOOKUP($A68,[3]Hoja1!$A$1:$AQ$1000,37,FALSE),"")</f>
        <v/>
      </c>
      <c r="AP68" t="str">
        <f>IFERROR(VLOOKUP($A68,[3]Hoja1!$A$1:$AQ$1000,38,FALSE),"")</f>
        <v/>
      </c>
      <c r="AQ68" t="str">
        <f>IFERROR(VLOOKUP($A68,[3]Hoja1!$A$1:$AQ$1000,39,FALSE),"")</f>
        <v/>
      </c>
      <c r="AR68" t="str">
        <f>IFERROR(VLOOKUP($A68,[3]Hoja1!$A$1:$AQ$1000,40,FALSE),"")</f>
        <v/>
      </c>
      <c r="AS68" t="str">
        <f>IFERROR(VLOOKUP($A68,[3]Hoja1!$A$1:$AQ$1000,41,FALSE),"")</f>
        <v/>
      </c>
      <c r="AT68" t="str">
        <f>IFERROR(VLOOKUP($A68,[3]Hoja1!$A$1:$AQ$1000,42,FALSE),"")</f>
        <v/>
      </c>
      <c r="AU68" t="str">
        <f>IFERROR(VLOOKUP($A68,[3]Hoja1!$A$1:$AQ$1000,43,FALSE),"")</f>
        <v/>
      </c>
    </row>
    <row r="69" spans="1:47" ht="15" customHeight="1" x14ac:dyDescent="0.25">
      <c r="A69">
        <v>145</v>
      </c>
      <c r="B69">
        <v>1</v>
      </c>
      <c r="D69">
        <v>8614015</v>
      </c>
      <c r="E69" t="s">
        <v>290</v>
      </c>
      <c r="H69" t="s">
        <v>292</v>
      </c>
      <c r="I69" s="1" t="s">
        <v>293</v>
      </c>
      <c r="J69" t="s">
        <v>102</v>
      </c>
      <c r="O69" t="s">
        <v>291</v>
      </c>
      <c r="P69" s="4">
        <f>IFERROR(VLOOKUP(D69,[1]articulo!$A$1:$D$9000,4,FALSE),"")</f>
        <v>0</v>
      </c>
      <c r="Q69" t="s">
        <v>294</v>
      </c>
      <c r="R69">
        <f>IFERROR(VLOOKUP(D69,[2]stock!$A$1:$B$9000,2,FALSE),"0")</f>
        <v>0</v>
      </c>
      <c r="S69">
        <v>5</v>
      </c>
      <c r="T69">
        <v>5</v>
      </c>
      <c r="U69">
        <v>5</v>
      </c>
      <c r="V69">
        <v>0.03</v>
      </c>
      <c r="W69" t="str">
        <f>IFERROR(VLOOKUP($A69,[3]Hoja1!$A$1:$AQ$1000,19,FALSE),"")</f>
        <v/>
      </c>
      <c r="X69" t="str">
        <f>IFERROR(VLOOKUP($A69,[3]Hoja1!$A$1:$AQ$1000,20,FALSE),"")</f>
        <v/>
      </c>
      <c r="Y69" t="str">
        <f>IFERROR(VLOOKUP($A69,[3]Hoja1!$A$1:$AQ$1000,21,FALSE),"")</f>
        <v/>
      </c>
      <c r="Z69" t="str">
        <f>IFERROR(VLOOKUP($A69,[3]Hoja1!$A$1:$AQ$1000,22,FALSE),"")</f>
        <v/>
      </c>
      <c r="AA69" t="str">
        <f>IFERROR(VLOOKUP($A69,[3]Hoja1!$A$1:$AQ$1000,23,FALSE),"")</f>
        <v/>
      </c>
      <c r="AB69" t="str">
        <f>IFERROR(VLOOKUP($A69,[3]Hoja1!$A$1:$AQ$1000,24,FALSE),"")</f>
        <v/>
      </c>
      <c r="AC69" t="str">
        <f>IFERROR(VLOOKUP($A69,[3]Hoja1!$A$1:$AQ$1000,25,FALSE),"")</f>
        <v/>
      </c>
      <c r="AD69" t="str">
        <f>IFERROR(VLOOKUP($A69,[3]Hoja1!$A$1:$AQ$1000,26,FALSE),"")</f>
        <v/>
      </c>
      <c r="AE69" t="str">
        <f>IFERROR(VLOOKUP($A69,[3]Hoja1!$A$1:$AQ$1000,27,FALSE),"")</f>
        <v/>
      </c>
      <c r="AF69" t="str">
        <f>IFERROR(VLOOKUP($A69,[3]Hoja1!$A$1:$AQ$1000,28,FALSE),"")</f>
        <v/>
      </c>
      <c r="AG69" t="str">
        <f>IFERROR(VLOOKUP($A69,[3]Hoja1!$A$1:$AQ$1000,29,FALSE),"")</f>
        <v/>
      </c>
      <c r="AH69" t="str">
        <f>IFERROR(VLOOKUP($A69,[3]Hoja1!$A$1:$AQ$1000,30,FALSE),"")</f>
        <v/>
      </c>
      <c r="AI69" t="str">
        <f>IFERROR(VLOOKUP($A69,[3]Hoja1!$A$1:$AQ$1000,31,FALSE),"")</f>
        <v/>
      </c>
      <c r="AJ69" t="str">
        <f>IFERROR(VLOOKUP($A69,[3]Hoja1!$A$1:$AQ$1000,32,FALSE),"")</f>
        <v/>
      </c>
      <c r="AK69" t="str">
        <f>IFERROR(VLOOKUP($A69,[3]Hoja1!$A$1:$AQ$1000,33,FALSE),"")</f>
        <v/>
      </c>
      <c r="AL69" t="str">
        <f>IFERROR(VLOOKUP($A69,[3]Hoja1!$A$1:$AQ$1000,34,FALSE),"")</f>
        <v/>
      </c>
      <c r="AM69" t="str">
        <f>IFERROR(VLOOKUP($A69,[3]Hoja1!$A$1:$AQ$1000,35,FALSE),"")</f>
        <v/>
      </c>
      <c r="AN69" t="str">
        <f>IFERROR(VLOOKUP($A69,[3]Hoja1!$A$1:$AQ$1000,36,FALSE),"")</f>
        <v/>
      </c>
      <c r="AO69" t="str">
        <f>IFERROR(VLOOKUP($A69,[3]Hoja1!$A$1:$AQ$1000,37,FALSE),"")</f>
        <v/>
      </c>
      <c r="AP69" t="str">
        <f>IFERROR(VLOOKUP($A69,[3]Hoja1!$A$1:$AQ$1000,38,FALSE),"")</f>
        <v/>
      </c>
      <c r="AQ69" t="str">
        <f>IFERROR(VLOOKUP($A69,[3]Hoja1!$A$1:$AQ$1000,39,FALSE),"")</f>
        <v/>
      </c>
      <c r="AR69" t="str">
        <f>IFERROR(VLOOKUP($A69,[3]Hoja1!$A$1:$AQ$1000,40,FALSE),"")</f>
        <v/>
      </c>
      <c r="AS69" t="str">
        <f>IFERROR(VLOOKUP($A69,[3]Hoja1!$A$1:$AQ$1000,41,FALSE),"")</f>
        <v/>
      </c>
      <c r="AT69" t="str">
        <f>IFERROR(VLOOKUP($A69,[3]Hoja1!$A$1:$AQ$1000,42,FALSE),"")</f>
        <v/>
      </c>
      <c r="AU69" t="str">
        <f>IFERROR(VLOOKUP($A69,[3]Hoja1!$A$1:$AQ$1000,43,FALSE),"")</f>
        <v/>
      </c>
    </row>
    <row r="70" spans="1:47" ht="15" customHeight="1" x14ac:dyDescent="0.25">
      <c r="A70">
        <v>146</v>
      </c>
      <c r="B70">
        <v>1</v>
      </c>
      <c r="D70">
        <v>8612054</v>
      </c>
      <c r="E70" t="s">
        <v>295</v>
      </c>
      <c r="H70" t="s">
        <v>297</v>
      </c>
      <c r="I70" s="1" t="s">
        <v>298</v>
      </c>
      <c r="J70" t="s">
        <v>102</v>
      </c>
      <c r="K70" t="s">
        <v>103</v>
      </c>
      <c r="O70" t="s">
        <v>296</v>
      </c>
      <c r="P70" s="4">
        <f>IFERROR(VLOOKUP(D70,[1]articulo!$A$1:$D$9000,4,FALSE),"")</f>
        <v>3969.43</v>
      </c>
      <c r="Q70" t="s">
        <v>299</v>
      </c>
      <c r="R70">
        <f>IFERROR(VLOOKUP(D70,[2]stock!$A$1:$B$9000,2,FALSE),"0")</f>
        <v>0</v>
      </c>
      <c r="S70">
        <v>5</v>
      </c>
      <c r="T70">
        <v>5</v>
      </c>
      <c r="U70">
        <v>5</v>
      </c>
      <c r="V70">
        <v>0.03</v>
      </c>
      <c r="W70" t="str">
        <f>IFERROR(VLOOKUP($A70,[3]Hoja1!$A$1:$AQ$1000,19,FALSE),"")</f>
        <v/>
      </c>
      <c r="X70" t="str">
        <f>IFERROR(VLOOKUP($A70,[3]Hoja1!$A$1:$AQ$1000,20,FALSE),"")</f>
        <v/>
      </c>
      <c r="Y70" t="str">
        <f>IFERROR(VLOOKUP($A70,[3]Hoja1!$A$1:$AQ$1000,21,FALSE),"")</f>
        <v/>
      </c>
      <c r="Z70" t="str">
        <f>IFERROR(VLOOKUP($A70,[3]Hoja1!$A$1:$AQ$1000,22,FALSE),"")</f>
        <v/>
      </c>
      <c r="AA70" t="str">
        <f>IFERROR(VLOOKUP($A70,[3]Hoja1!$A$1:$AQ$1000,23,FALSE),"")</f>
        <v/>
      </c>
      <c r="AB70" t="str">
        <f>IFERROR(VLOOKUP($A70,[3]Hoja1!$A$1:$AQ$1000,24,FALSE),"")</f>
        <v/>
      </c>
      <c r="AC70" t="str">
        <f>IFERROR(VLOOKUP($A70,[3]Hoja1!$A$1:$AQ$1000,25,FALSE),"")</f>
        <v/>
      </c>
      <c r="AD70" t="str">
        <f>IFERROR(VLOOKUP($A70,[3]Hoja1!$A$1:$AQ$1000,26,FALSE),"")</f>
        <v/>
      </c>
      <c r="AE70" t="str">
        <f>IFERROR(VLOOKUP($A70,[3]Hoja1!$A$1:$AQ$1000,27,FALSE),"")</f>
        <v/>
      </c>
      <c r="AF70" t="str">
        <f>IFERROR(VLOOKUP($A70,[3]Hoja1!$A$1:$AQ$1000,28,FALSE),"")</f>
        <v/>
      </c>
      <c r="AG70" t="str">
        <f>IFERROR(VLOOKUP($A70,[3]Hoja1!$A$1:$AQ$1000,29,FALSE),"")</f>
        <v/>
      </c>
      <c r="AH70" t="str">
        <f>IFERROR(VLOOKUP($A70,[3]Hoja1!$A$1:$AQ$1000,30,FALSE),"")</f>
        <v/>
      </c>
      <c r="AI70" t="str">
        <f>IFERROR(VLOOKUP($A70,[3]Hoja1!$A$1:$AQ$1000,31,FALSE),"")</f>
        <v/>
      </c>
      <c r="AJ70" t="str">
        <f>IFERROR(VLOOKUP($A70,[3]Hoja1!$A$1:$AQ$1000,32,FALSE),"")</f>
        <v/>
      </c>
      <c r="AK70" t="str">
        <f>IFERROR(VLOOKUP($A70,[3]Hoja1!$A$1:$AQ$1000,33,FALSE),"")</f>
        <v/>
      </c>
      <c r="AL70" t="str">
        <f>IFERROR(VLOOKUP($A70,[3]Hoja1!$A$1:$AQ$1000,34,FALSE),"")</f>
        <v/>
      </c>
      <c r="AM70" t="str">
        <f>IFERROR(VLOOKUP($A70,[3]Hoja1!$A$1:$AQ$1000,35,FALSE),"")</f>
        <v/>
      </c>
      <c r="AN70" t="str">
        <f>IFERROR(VLOOKUP($A70,[3]Hoja1!$A$1:$AQ$1000,36,FALSE),"")</f>
        <v/>
      </c>
      <c r="AO70" t="str">
        <f>IFERROR(VLOOKUP($A70,[3]Hoja1!$A$1:$AQ$1000,37,FALSE),"")</f>
        <v/>
      </c>
      <c r="AP70" t="str">
        <f>IFERROR(VLOOKUP($A70,[3]Hoja1!$A$1:$AQ$1000,38,FALSE),"")</f>
        <v/>
      </c>
      <c r="AQ70" t="str">
        <f>IFERROR(VLOOKUP($A70,[3]Hoja1!$A$1:$AQ$1000,39,FALSE),"")</f>
        <v/>
      </c>
      <c r="AR70" t="str">
        <f>IFERROR(VLOOKUP($A70,[3]Hoja1!$A$1:$AQ$1000,40,FALSE),"")</f>
        <v/>
      </c>
      <c r="AS70" t="str">
        <f>IFERROR(VLOOKUP($A70,[3]Hoja1!$A$1:$AQ$1000,41,FALSE),"")</f>
        <v/>
      </c>
      <c r="AT70" t="str">
        <f>IFERROR(VLOOKUP($A70,[3]Hoja1!$A$1:$AQ$1000,42,FALSE),"")</f>
        <v/>
      </c>
      <c r="AU70" t="str">
        <f>IFERROR(VLOOKUP($A70,[3]Hoja1!$A$1:$AQ$1000,43,FALSE),"")</f>
        <v/>
      </c>
    </row>
    <row r="71" spans="1:47" ht="15" customHeight="1" x14ac:dyDescent="0.25">
      <c r="A71">
        <v>147</v>
      </c>
      <c r="B71">
        <v>1</v>
      </c>
      <c r="D71">
        <v>8614014</v>
      </c>
      <c r="E71" t="s">
        <v>300</v>
      </c>
      <c r="H71" s="1" t="s">
        <v>301</v>
      </c>
      <c r="I71" s="1" t="s">
        <v>302</v>
      </c>
      <c r="J71" t="s">
        <v>102</v>
      </c>
      <c r="P71" s="4">
        <f>IFERROR(VLOOKUP(D71,[1]articulo!$A$1:$D$9000,4,FALSE),"")</f>
        <v>1140.19</v>
      </c>
      <c r="Q71" t="s">
        <v>303</v>
      </c>
      <c r="R71">
        <f>IFERROR(VLOOKUP(D71,[2]stock!$A$1:$B$9000,2,FALSE),"0")</f>
        <v>0</v>
      </c>
      <c r="S71">
        <v>5</v>
      </c>
      <c r="T71">
        <v>5</v>
      </c>
      <c r="U71">
        <v>5</v>
      </c>
      <c r="V71">
        <v>0.03</v>
      </c>
      <c r="W71" t="str">
        <f>IFERROR(VLOOKUP($A71,[3]Hoja1!$A$1:$AQ$1000,19,FALSE),"")</f>
        <v/>
      </c>
      <c r="X71" t="str">
        <f>IFERROR(VLOOKUP($A71,[3]Hoja1!$A$1:$AQ$1000,20,FALSE),"")</f>
        <v/>
      </c>
      <c r="Y71" t="str">
        <f>IFERROR(VLOOKUP($A71,[3]Hoja1!$A$1:$AQ$1000,21,FALSE),"")</f>
        <v/>
      </c>
      <c r="Z71" t="str">
        <f>IFERROR(VLOOKUP($A71,[3]Hoja1!$A$1:$AQ$1000,22,FALSE),"")</f>
        <v/>
      </c>
      <c r="AA71" t="str">
        <f>IFERROR(VLOOKUP($A71,[3]Hoja1!$A$1:$AQ$1000,23,FALSE),"")</f>
        <v/>
      </c>
      <c r="AB71" t="str">
        <f>IFERROR(VLOOKUP($A71,[3]Hoja1!$A$1:$AQ$1000,24,FALSE),"")</f>
        <v/>
      </c>
      <c r="AC71" t="str">
        <f>IFERROR(VLOOKUP($A71,[3]Hoja1!$A$1:$AQ$1000,25,FALSE),"")</f>
        <v/>
      </c>
      <c r="AD71" t="str">
        <f>IFERROR(VLOOKUP($A71,[3]Hoja1!$A$1:$AQ$1000,26,FALSE),"")</f>
        <v/>
      </c>
      <c r="AE71" t="str">
        <f>IFERROR(VLOOKUP($A71,[3]Hoja1!$A$1:$AQ$1000,27,FALSE),"")</f>
        <v/>
      </c>
      <c r="AF71" t="str">
        <f>IFERROR(VLOOKUP($A71,[3]Hoja1!$A$1:$AQ$1000,28,FALSE),"")</f>
        <v/>
      </c>
      <c r="AG71" t="str">
        <f>IFERROR(VLOOKUP($A71,[3]Hoja1!$A$1:$AQ$1000,29,FALSE),"")</f>
        <v/>
      </c>
      <c r="AH71" t="str">
        <f>IFERROR(VLOOKUP($A71,[3]Hoja1!$A$1:$AQ$1000,30,FALSE),"")</f>
        <v/>
      </c>
      <c r="AI71" t="str">
        <f>IFERROR(VLOOKUP($A71,[3]Hoja1!$A$1:$AQ$1000,31,FALSE),"")</f>
        <v/>
      </c>
      <c r="AJ71" t="str">
        <f>IFERROR(VLOOKUP($A71,[3]Hoja1!$A$1:$AQ$1000,32,FALSE),"")</f>
        <v/>
      </c>
      <c r="AK71" t="str">
        <f>IFERROR(VLOOKUP($A71,[3]Hoja1!$A$1:$AQ$1000,33,FALSE),"")</f>
        <v/>
      </c>
      <c r="AL71" t="str">
        <f>IFERROR(VLOOKUP($A71,[3]Hoja1!$A$1:$AQ$1000,34,FALSE),"")</f>
        <v/>
      </c>
      <c r="AM71" t="str">
        <f>IFERROR(VLOOKUP($A71,[3]Hoja1!$A$1:$AQ$1000,35,FALSE),"")</f>
        <v/>
      </c>
      <c r="AN71" t="str">
        <f>IFERROR(VLOOKUP($A71,[3]Hoja1!$A$1:$AQ$1000,36,FALSE),"")</f>
        <v/>
      </c>
      <c r="AO71" t="str">
        <f>IFERROR(VLOOKUP($A71,[3]Hoja1!$A$1:$AQ$1000,37,FALSE),"")</f>
        <v/>
      </c>
      <c r="AP71" t="str">
        <f>IFERROR(VLOOKUP($A71,[3]Hoja1!$A$1:$AQ$1000,38,FALSE),"")</f>
        <v/>
      </c>
      <c r="AQ71" t="str">
        <f>IFERROR(VLOOKUP($A71,[3]Hoja1!$A$1:$AQ$1000,39,FALSE),"")</f>
        <v/>
      </c>
      <c r="AR71" t="str">
        <f>IFERROR(VLOOKUP($A71,[3]Hoja1!$A$1:$AQ$1000,40,FALSE),"")</f>
        <v/>
      </c>
      <c r="AS71" t="str">
        <f>IFERROR(VLOOKUP($A71,[3]Hoja1!$A$1:$AQ$1000,41,FALSE),"")</f>
        <v/>
      </c>
      <c r="AT71" t="str">
        <f>IFERROR(VLOOKUP($A71,[3]Hoja1!$A$1:$AQ$1000,42,FALSE),"")</f>
        <v/>
      </c>
      <c r="AU71" t="str">
        <f>IFERROR(VLOOKUP($A71,[3]Hoja1!$A$1:$AQ$1000,43,FALSE),"")</f>
        <v/>
      </c>
    </row>
    <row r="72" spans="1:47" ht="15" customHeight="1" x14ac:dyDescent="0.25">
      <c r="A72">
        <v>148</v>
      </c>
      <c r="B72">
        <v>1</v>
      </c>
      <c r="D72">
        <v>8525999</v>
      </c>
      <c r="E72" t="s">
        <v>304</v>
      </c>
      <c r="H72" s="1" t="s">
        <v>306</v>
      </c>
      <c r="J72" t="s">
        <v>16</v>
      </c>
      <c r="K72" t="s">
        <v>305</v>
      </c>
      <c r="P72" s="4">
        <f>IFERROR(VLOOKUP(D72,[1]articulo!$A$1:$D$9000,4,FALSE),"")</f>
        <v>190</v>
      </c>
      <c r="Q72" t="s">
        <v>307</v>
      </c>
      <c r="R72">
        <f>IFERROR(VLOOKUP(D72,[2]stock!$A$1:$B$9000,2,FALSE),"0")</f>
        <v>37</v>
      </c>
      <c r="S72">
        <v>5</v>
      </c>
      <c r="T72">
        <v>5</v>
      </c>
      <c r="U72">
        <v>5</v>
      </c>
      <c r="V72">
        <v>0.03</v>
      </c>
      <c r="W72" t="str">
        <f>IFERROR(VLOOKUP($A72,[3]Hoja1!$A$1:$AQ$1000,19,FALSE),"")</f>
        <v/>
      </c>
      <c r="X72" t="str">
        <f>IFERROR(VLOOKUP($A72,[3]Hoja1!$A$1:$AQ$1000,20,FALSE),"")</f>
        <v/>
      </c>
      <c r="Y72" t="str">
        <f>IFERROR(VLOOKUP($A72,[3]Hoja1!$A$1:$AQ$1000,21,FALSE),"")</f>
        <v/>
      </c>
      <c r="Z72" t="str">
        <f>IFERROR(VLOOKUP($A72,[3]Hoja1!$A$1:$AQ$1000,22,FALSE),"")</f>
        <v>Metállico</v>
      </c>
      <c r="AA72" t="str">
        <f>IFERROR(VLOOKUP($A72,[3]Hoja1!$A$1:$AQ$1000,23,FALSE),"")</f>
        <v>Reglamentario</v>
      </c>
      <c r="AB72" t="str">
        <f>IFERROR(VLOOKUP($A72,[3]Hoja1!$A$1:$AQ$1000,24,FALSE),"")</f>
        <v>2 cm</v>
      </c>
      <c r="AC72" t="str">
        <f>IFERROR(VLOOKUP($A72,[3]Hoja1!$A$1:$AQ$1000,25,FALSE),"")</f>
        <v>4.2 cm</v>
      </c>
      <c r="AD72" t="str">
        <f>IFERROR(VLOOKUP($A72,[3]Hoja1!$A$1:$AQ$1000,26,FALSE),"")</f>
        <v>1.7 cm</v>
      </c>
      <c r="AE72" t="str">
        <f>IFERROR(VLOOKUP($A72,[3]Hoja1!$A$1:$AQ$1000,27,FALSE),"")</f>
        <v/>
      </c>
      <c r="AF72" t="str">
        <f>IFERROR(VLOOKUP($A72,[3]Hoja1!$A$1:$AQ$1000,28,FALSE),"")</f>
        <v/>
      </c>
      <c r="AG72" t="str">
        <f>IFERROR(VLOOKUP($A72,[3]Hoja1!$A$1:$AQ$1000,29,FALSE),"")</f>
        <v/>
      </c>
      <c r="AH72" t="str">
        <f>IFERROR(VLOOKUP($A72,[3]Hoja1!$A$1:$AQ$1000,30,FALSE),"")</f>
        <v/>
      </c>
      <c r="AI72" t="str">
        <f>IFERROR(VLOOKUP($A72,[3]Hoja1!$A$1:$AQ$1000,31,FALSE),"")</f>
        <v/>
      </c>
      <c r="AJ72" t="str">
        <f>IFERROR(VLOOKUP($A72,[3]Hoja1!$A$1:$AQ$1000,32,FALSE),"")</f>
        <v/>
      </c>
      <c r="AK72" t="str">
        <f>IFERROR(VLOOKUP($A72,[3]Hoja1!$A$1:$AQ$1000,33,FALSE),"")</f>
        <v/>
      </c>
      <c r="AL72" t="str">
        <f>IFERROR(VLOOKUP($A72,[3]Hoja1!$A$1:$AQ$1000,34,FALSE),"")</f>
        <v/>
      </c>
      <c r="AM72" t="str">
        <f>IFERROR(VLOOKUP($A72,[3]Hoja1!$A$1:$AQ$1000,35,FALSE),"")</f>
        <v/>
      </c>
      <c r="AN72" t="str">
        <f>IFERROR(VLOOKUP($A72,[3]Hoja1!$A$1:$AQ$1000,36,FALSE),"")</f>
        <v/>
      </c>
      <c r="AO72" t="str">
        <f>IFERROR(VLOOKUP($A72,[3]Hoja1!$A$1:$AQ$1000,37,FALSE),"")</f>
        <v/>
      </c>
      <c r="AP72" t="str">
        <f>IFERROR(VLOOKUP($A72,[3]Hoja1!$A$1:$AQ$1000,38,FALSE),"")</f>
        <v/>
      </c>
      <c r="AQ72" t="str">
        <f>IFERROR(VLOOKUP($A72,[3]Hoja1!$A$1:$AQ$1000,39,FALSE),"")</f>
        <v/>
      </c>
      <c r="AR72" t="str">
        <f>IFERROR(VLOOKUP($A72,[3]Hoja1!$A$1:$AQ$1000,40,FALSE),"")</f>
        <v/>
      </c>
      <c r="AS72" t="str">
        <f>IFERROR(VLOOKUP($A72,[3]Hoja1!$A$1:$AQ$1000,41,FALSE),"")</f>
        <v/>
      </c>
      <c r="AT72" t="str">
        <f>IFERROR(VLOOKUP($A72,[3]Hoja1!$A$1:$AQ$1000,42,FALSE),"")</f>
        <v/>
      </c>
      <c r="AU72" t="str">
        <f>IFERROR(VLOOKUP($A72,[3]Hoja1!$A$1:$AQ$1000,43,FALSE),"")</f>
        <v/>
      </c>
    </row>
    <row r="73" spans="1:47" ht="15" customHeight="1" x14ac:dyDescent="0.25">
      <c r="A73">
        <v>149</v>
      </c>
      <c r="B73">
        <v>1</v>
      </c>
      <c r="D73">
        <v>7707051</v>
      </c>
      <c r="E73" t="s">
        <v>308</v>
      </c>
      <c r="H73" s="1" t="s">
        <v>310</v>
      </c>
      <c r="J73" t="s">
        <v>16</v>
      </c>
      <c r="K73" t="s">
        <v>309</v>
      </c>
      <c r="P73" s="4">
        <f>IFERROR(VLOOKUP(D73,[1]articulo!$A$1:$D$9000,4,FALSE),"")</f>
        <v>283.97000000000003</v>
      </c>
      <c r="Q73" t="s">
        <v>311</v>
      </c>
      <c r="R73">
        <f>IFERROR(VLOOKUP(D73,[2]stock!$A$1:$B$9000,2,FALSE),"0")</f>
        <v>0</v>
      </c>
      <c r="S73">
        <v>5</v>
      </c>
      <c r="T73">
        <v>5</v>
      </c>
      <c r="U73">
        <v>5</v>
      </c>
      <c r="V73">
        <v>0.03</v>
      </c>
      <c r="W73" t="str">
        <f>IFERROR(VLOOKUP($A73,[3]Hoja1!$A$1:$AQ$1000,19,FALSE),"")</f>
        <v/>
      </c>
      <c r="X73" t="str">
        <f>IFERROR(VLOOKUP($A73,[3]Hoja1!$A$1:$AQ$1000,20,FALSE),"")</f>
        <v/>
      </c>
      <c r="Y73" t="str">
        <f>IFERROR(VLOOKUP($A73,[3]Hoja1!$A$1:$AQ$1000,21,FALSE),"")</f>
        <v/>
      </c>
      <c r="Z73" t="str">
        <f>IFERROR(VLOOKUP($A73,[3]Hoja1!$A$1:$AQ$1000,22,FALSE),"")</f>
        <v/>
      </c>
      <c r="AA73" t="str">
        <f>IFERROR(VLOOKUP($A73,[3]Hoja1!$A$1:$AQ$1000,23,FALSE),"")</f>
        <v/>
      </c>
      <c r="AB73" t="str">
        <f>IFERROR(VLOOKUP($A73,[3]Hoja1!$A$1:$AQ$1000,24,FALSE),"")</f>
        <v/>
      </c>
      <c r="AC73" t="str">
        <f>IFERROR(VLOOKUP($A73,[3]Hoja1!$A$1:$AQ$1000,25,FALSE),"")</f>
        <v/>
      </c>
      <c r="AD73" t="str">
        <f>IFERROR(VLOOKUP($A73,[3]Hoja1!$A$1:$AQ$1000,26,FALSE),"")</f>
        <v/>
      </c>
      <c r="AE73" t="str">
        <f>IFERROR(VLOOKUP($A73,[3]Hoja1!$A$1:$AQ$1000,27,FALSE),"")</f>
        <v/>
      </c>
      <c r="AF73" t="str">
        <f>IFERROR(VLOOKUP($A73,[3]Hoja1!$A$1:$AQ$1000,28,FALSE),"")</f>
        <v/>
      </c>
      <c r="AG73" t="str">
        <f>IFERROR(VLOOKUP($A73,[3]Hoja1!$A$1:$AQ$1000,29,FALSE),"")</f>
        <v/>
      </c>
      <c r="AH73" t="str">
        <f>IFERROR(VLOOKUP($A73,[3]Hoja1!$A$1:$AQ$1000,30,FALSE),"")</f>
        <v/>
      </c>
      <c r="AI73" t="str">
        <f>IFERROR(VLOOKUP($A73,[3]Hoja1!$A$1:$AQ$1000,31,FALSE),"")</f>
        <v/>
      </c>
      <c r="AJ73" t="str">
        <f>IFERROR(VLOOKUP($A73,[3]Hoja1!$A$1:$AQ$1000,32,FALSE),"")</f>
        <v/>
      </c>
      <c r="AK73" t="str">
        <f>IFERROR(VLOOKUP($A73,[3]Hoja1!$A$1:$AQ$1000,33,FALSE),"")</f>
        <v/>
      </c>
      <c r="AL73" t="str">
        <f>IFERROR(VLOOKUP($A73,[3]Hoja1!$A$1:$AQ$1000,34,FALSE),"")</f>
        <v/>
      </c>
      <c r="AM73" t="str">
        <f>IFERROR(VLOOKUP($A73,[3]Hoja1!$A$1:$AQ$1000,35,FALSE),"")</f>
        <v/>
      </c>
      <c r="AN73" t="str">
        <f>IFERROR(VLOOKUP($A73,[3]Hoja1!$A$1:$AQ$1000,36,FALSE),"")</f>
        <v/>
      </c>
      <c r="AO73" t="str">
        <f>IFERROR(VLOOKUP($A73,[3]Hoja1!$A$1:$AQ$1000,37,FALSE),"")</f>
        <v/>
      </c>
      <c r="AP73" t="str">
        <f>IFERROR(VLOOKUP($A73,[3]Hoja1!$A$1:$AQ$1000,38,FALSE),"")</f>
        <v/>
      </c>
      <c r="AQ73" t="str">
        <f>IFERROR(VLOOKUP($A73,[3]Hoja1!$A$1:$AQ$1000,39,FALSE),"")</f>
        <v/>
      </c>
      <c r="AR73" t="str">
        <f>IFERROR(VLOOKUP($A73,[3]Hoja1!$A$1:$AQ$1000,40,FALSE),"")</f>
        <v/>
      </c>
      <c r="AS73" t="str">
        <f>IFERROR(VLOOKUP($A73,[3]Hoja1!$A$1:$AQ$1000,41,FALSE),"")</f>
        <v/>
      </c>
      <c r="AT73" t="str">
        <f>IFERROR(VLOOKUP($A73,[3]Hoja1!$A$1:$AQ$1000,42,FALSE),"")</f>
        <v/>
      </c>
      <c r="AU73" t="str">
        <f>IFERROR(VLOOKUP($A73,[3]Hoja1!$A$1:$AQ$1000,43,FALSE),"")</f>
        <v/>
      </c>
    </row>
    <row r="74" spans="1:47" ht="15" customHeight="1" x14ac:dyDescent="0.25">
      <c r="A74">
        <v>152</v>
      </c>
      <c r="B74">
        <v>1</v>
      </c>
      <c r="D74">
        <v>8400001</v>
      </c>
      <c r="E74" t="s">
        <v>312</v>
      </c>
      <c r="H74" t="s">
        <v>315</v>
      </c>
      <c r="I74" t="s">
        <v>316</v>
      </c>
      <c r="J74" t="s">
        <v>16</v>
      </c>
      <c r="K74" t="s">
        <v>313</v>
      </c>
      <c r="L74" t="s">
        <v>314</v>
      </c>
      <c r="O74" t="s">
        <v>288</v>
      </c>
      <c r="P74" s="4">
        <f>IFERROR(VLOOKUP(D74,[1]articulo!$A$1:$D$9000,4,FALSE),"")</f>
        <v>600</v>
      </c>
      <c r="Q74" t="s">
        <v>317</v>
      </c>
      <c r="R74">
        <f>IFERROR(VLOOKUP(D74,[2]stock!$A$1:$B$9000,2,FALSE),"0")</f>
        <v>0</v>
      </c>
      <c r="S74">
        <v>5</v>
      </c>
      <c r="T74">
        <v>5</v>
      </c>
      <c r="U74">
        <v>5</v>
      </c>
      <c r="V74">
        <v>0.03</v>
      </c>
      <c r="W74" t="str">
        <f>IFERROR(VLOOKUP($A74,[3]Hoja1!$A$1:$AQ$1000,19,FALSE),"")</f>
        <v/>
      </c>
      <c r="X74" t="str">
        <f>IFERROR(VLOOKUP($A74,[3]Hoja1!$A$1:$AQ$1000,20,FALSE),"")</f>
        <v/>
      </c>
      <c r="Y74" t="str">
        <f>IFERROR(VLOOKUP($A74,[3]Hoja1!$A$1:$AQ$1000,21,FALSE),"")</f>
        <v>Liceo Militar General Espejo</v>
      </c>
      <c r="Z74" t="str">
        <f>IFERROR(VLOOKUP($A74,[3]Hoja1!$A$1:$AQ$1000,22,FALSE),"")</f>
        <v>Bordado</v>
      </c>
      <c r="AA74" t="str">
        <f>IFERROR(VLOOKUP($A74,[3]Hoja1!$A$1:$AQ$1000,23,FALSE),"")</f>
        <v>Gorra Reglamentaria</v>
      </c>
      <c r="AB74" t="str">
        <f>IFERROR(VLOOKUP($A74,[3]Hoja1!$A$1:$AQ$1000,24,FALSE),"")</f>
        <v/>
      </c>
      <c r="AC74" t="str">
        <f>IFERROR(VLOOKUP($A74,[3]Hoja1!$A$1:$AQ$1000,25,FALSE),"")</f>
        <v/>
      </c>
      <c r="AD74" t="str">
        <f>IFERROR(VLOOKUP($A74,[3]Hoja1!$A$1:$AQ$1000,26,FALSE),"")</f>
        <v/>
      </c>
      <c r="AE74" t="str">
        <f>IFERROR(VLOOKUP($A74,[3]Hoja1!$A$1:$AQ$1000,27,FALSE),"")</f>
        <v/>
      </c>
      <c r="AF74" t="str">
        <f>IFERROR(VLOOKUP($A74,[3]Hoja1!$A$1:$AQ$1000,28,FALSE),"")</f>
        <v/>
      </c>
      <c r="AG74" t="str">
        <f>IFERROR(VLOOKUP($A74,[3]Hoja1!$A$1:$AQ$1000,29,FALSE),"")</f>
        <v/>
      </c>
      <c r="AH74" t="str">
        <f>IFERROR(VLOOKUP($A74,[3]Hoja1!$A$1:$AQ$1000,30,FALSE),"")</f>
        <v/>
      </c>
      <c r="AI74" t="str">
        <f>IFERROR(VLOOKUP($A74,[3]Hoja1!$A$1:$AQ$1000,31,FALSE),"")</f>
        <v/>
      </c>
      <c r="AJ74" t="str">
        <f>IFERROR(VLOOKUP($A74,[3]Hoja1!$A$1:$AQ$1000,32,FALSE),"")</f>
        <v/>
      </c>
      <c r="AK74" t="str">
        <f>IFERROR(VLOOKUP($A74,[3]Hoja1!$A$1:$AQ$1000,33,FALSE),"")</f>
        <v/>
      </c>
      <c r="AL74" t="str">
        <f>IFERROR(VLOOKUP($A74,[3]Hoja1!$A$1:$AQ$1000,34,FALSE),"")</f>
        <v/>
      </c>
      <c r="AM74" t="str">
        <f>IFERROR(VLOOKUP($A74,[3]Hoja1!$A$1:$AQ$1000,35,FALSE),"")</f>
        <v/>
      </c>
      <c r="AN74" t="str">
        <f>IFERROR(VLOOKUP($A74,[3]Hoja1!$A$1:$AQ$1000,36,FALSE),"")</f>
        <v/>
      </c>
      <c r="AO74" t="str">
        <f>IFERROR(VLOOKUP($A74,[3]Hoja1!$A$1:$AQ$1000,37,FALSE),"")</f>
        <v/>
      </c>
      <c r="AP74" t="str">
        <f>IFERROR(VLOOKUP($A74,[3]Hoja1!$A$1:$AQ$1000,38,FALSE),"")</f>
        <v/>
      </c>
      <c r="AQ74" t="str">
        <f>IFERROR(VLOOKUP($A74,[3]Hoja1!$A$1:$AQ$1000,39,FALSE),"")</f>
        <v/>
      </c>
      <c r="AR74" t="str">
        <f>IFERROR(VLOOKUP($A74,[3]Hoja1!$A$1:$AQ$1000,40,FALSE),"")</f>
        <v/>
      </c>
      <c r="AS74" t="str">
        <f>IFERROR(VLOOKUP($A74,[3]Hoja1!$A$1:$AQ$1000,41,FALSE),"")</f>
        <v/>
      </c>
      <c r="AT74" t="str">
        <f>IFERROR(VLOOKUP($A74,[3]Hoja1!$A$1:$AQ$1000,42,FALSE),"")</f>
        <v/>
      </c>
      <c r="AU74" t="str">
        <f>IFERROR(VLOOKUP($A74,[3]Hoja1!$A$1:$AQ$1000,43,FALSE),"")</f>
        <v/>
      </c>
    </row>
    <row r="75" spans="1:47" ht="15" customHeight="1" x14ac:dyDescent="0.25">
      <c r="A75">
        <v>153</v>
      </c>
      <c r="B75">
        <v>1</v>
      </c>
      <c r="D75">
        <v>8400024</v>
      </c>
      <c r="E75" t="s">
        <v>318</v>
      </c>
      <c r="H75" t="s">
        <v>320</v>
      </c>
      <c r="J75" t="s">
        <v>16</v>
      </c>
      <c r="K75" t="s">
        <v>313</v>
      </c>
      <c r="L75" t="s">
        <v>314</v>
      </c>
      <c r="O75" t="s">
        <v>319</v>
      </c>
      <c r="P75" s="4">
        <f>IFERROR(VLOOKUP(D75,[1]articulo!$A$1:$D$9000,4,FALSE),"")</f>
        <v>740</v>
      </c>
      <c r="Q75" t="s">
        <v>321</v>
      </c>
      <c r="R75">
        <f>IFERROR(VLOOKUP(D75,[2]stock!$A$1:$B$9000,2,FALSE),"0")</f>
        <v>0</v>
      </c>
      <c r="S75">
        <v>5</v>
      </c>
      <c r="T75">
        <v>5</v>
      </c>
      <c r="U75">
        <v>5</v>
      </c>
      <c r="V75">
        <v>0.03</v>
      </c>
      <c r="W75" t="str">
        <f>IFERROR(VLOOKUP($A75,[3]Hoja1!$A$1:$AQ$1000,19,FALSE),"")</f>
        <v/>
      </c>
      <c r="X75" t="str">
        <f>IFERROR(VLOOKUP($A75,[3]Hoja1!$A$1:$AQ$1000,20,FALSE),"")</f>
        <v/>
      </c>
      <c r="Y75" t="str">
        <f>IFERROR(VLOOKUP($A75,[3]Hoja1!$A$1:$AQ$1000,21,FALSE),"")</f>
        <v>Instituto Universitario de Seguridad Pública</v>
      </c>
      <c r="Z75" t="str">
        <f>IFERROR(VLOOKUP($A75,[3]Hoja1!$A$1:$AQ$1000,22,FALSE),"")</f>
        <v>Bordado</v>
      </c>
      <c r="AA75" t="str">
        <f>IFERROR(VLOOKUP($A75,[3]Hoja1!$A$1:$AQ$1000,23,FALSE),"")</f>
        <v>Gorra Reglamentaria</v>
      </c>
      <c r="AB75" t="str">
        <f>IFERROR(VLOOKUP($A75,[3]Hoja1!$A$1:$AQ$1000,24,FALSE),"")</f>
        <v/>
      </c>
      <c r="AC75" t="str">
        <f>IFERROR(VLOOKUP($A75,[3]Hoja1!$A$1:$AQ$1000,25,FALSE),"")</f>
        <v/>
      </c>
      <c r="AD75" t="str">
        <f>IFERROR(VLOOKUP($A75,[3]Hoja1!$A$1:$AQ$1000,26,FALSE),"")</f>
        <v/>
      </c>
      <c r="AE75" t="str">
        <f>IFERROR(VLOOKUP($A75,[3]Hoja1!$A$1:$AQ$1000,27,FALSE),"")</f>
        <v/>
      </c>
      <c r="AF75" t="str">
        <f>IFERROR(VLOOKUP($A75,[3]Hoja1!$A$1:$AQ$1000,28,FALSE),"")</f>
        <v/>
      </c>
      <c r="AG75" t="str">
        <f>IFERROR(VLOOKUP($A75,[3]Hoja1!$A$1:$AQ$1000,29,FALSE),"")</f>
        <v/>
      </c>
      <c r="AH75" t="str">
        <f>IFERROR(VLOOKUP($A75,[3]Hoja1!$A$1:$AQ$1000,30,FALSE),"")</f>
        <v/>
      </c>
      <c r="AI75" t="str">
        <f>IFERROR(VLOOKUP($A75,[3]Hoja1!$A$1:$AQ$1000,31,FALSE),"")</f>
        <v/>
      </c>
      <c r="AJ75" t="str">
        <f>IFERROR(VLOOKUP($A75,[3]Hoja1!$A$1:$AQ$1000,32,FALSE),"")</f>
        <v/>
      </c>
      <c r="AK75" t="str">
        <f>IFERROR(VLOOKUP($A75,[3]Hoja1!$A$1:$AQ$1000,33,FALSE),"")</f>
        <v/>
      </c>
      <c r="AL75" t="str">
        <f>IFERROR(VLOOKUP($A75,[3]Hoja1!$A$1:$AQ$1000,34,FALSE),"")</f>
        <v/>
      </c>
      <c r="AM75" t="str">
        <f>IFERROR(VLOOKUP($A75,[3]Hoja1!$A$1:$AQ$1000,35,FALSE),"")</f>
        <v/>
      </c>
      <c r="AN75" t="str">
        <f>IFERROR(VLOOKUP($A75,[3]Hoja1!$A$1:$AQ$1000,36,FALSE),"")</f>
        <v/>
      </c>
      <c r="AO75" t="str">
        <f>IFERROR(VLOOKUP($A75,[3]Hoja1!$A$1:$AQ$1000,37,FALSE),"")</f>
        <v/>
      </c>
      <c r="AP75" t="str">
        <f>IFERROR(VLOOKUP($A75,[3]Hoja1!$A$1:$AQ$1000,38,FALSE),"")</f>
        <v/>
      </c>
      <c r="AQ75" t="str">
        <f>IFERROR(VLOOKUP($A75,[3]Hoja1!$A$1:$AQ$1000,39,FALSE),"")</f>
        <v/>
      </c>
      <c r="AR75" t="str">
        <f>IFERROR(VLOOKUP($A75,[3]Hoja1!$A$1:$AQ$1000,40,FALSE),"")</f>
        <v/>
      </c>
      <c r="AS75" t="str">
        <f>IFERROR(VLOOKUP($A75,[3]Hoja1!$A$1:$AQ$1000,41,FALSE),"")</f>
        <v/>
      </c>
      <c r="AT75" t="str">
        <f>IFERROR(VLOOKUP($A75,[3]Hoja1!$A$1:$AQ$1000,42,FALSE),"")</f>
        <v/>
      </c>
      <c r="AU75" t="str">
        <f>IFERROR(VLOOKUP($A75,[3]Hoja1!$A$1:$AQ$1000,43,FALSE),"")</f>
        <v/>
      </c>
    </row>
    <row r="76" spans="1:47" ht="15" customHeight="1" x14ac:dyDescent="0.25">
      <c r="A76">
        <v>154</v>
      </c>
      <c r="B76">
        <v>1</v>
      </c>
      <c r="D76">
        <v>7709103</v>
      </c>
      <c r="E76" t="s">
        <v>322</v>
      </c>
      <c r="H76" t="s">
        <v>324</v>
      </c>
      <c r="J76" t="s">
        <v>50</v>
      </c>
      <c r="K76" t="s">
        <v>179</v>
      </c>
      <c r="O76" t="s">
        <v>323</v>
      </c>
      <c r="P76" s="4">
        <f>IFERROR(VLOOKUP(D76,[1]articulo!$A$1:$D$9000,4,FALSE),"")</f>
        <v>413.46</v>
      </c>
      <c r="Q76" t="s">
        <v>325</v>
      </c>
      <c r="R76">
        <f>IFERROR(VLOOKUP(D76,[2]stock!$A$1:$B$9000,2,FALSE),"0")</f>
        <v>7</v>
      </c>
      <c r="S76">
        <v>5</v>
      </c>
      <c r="T76">
        <v>5</v>
      </c>
      <c r="U76">
        <v>5</v>
      </c>
      <c r="V76">
        <v>0.03</v>
      </c>
      <c r="W76" t="str">
        <f>IFERROR(VLOOKUP($A76,[3]Hoja1!$A$1:$AQ$1000,19,FALSE),"")</f>
        <v/>
      </c>
      <c r="X76" t="str">
        <f>IFERROR(VLOOKUP($A76,[3]Hoja1!$A$1:$AQ$1000,20,FALSE),"")</f>
        <v>Grupo Especial de Seguiridad</v>
      </c>
      <c r="Y76" t="str">
        <f>IFERROR(VLOOKUP($A76,[3]Hoja1!$A$1:$AQ$1000,21,FALSE),"")</f>
        <v>Policía de Mendoza</v>
      </c>
      <c r="Z76" t="str">
        <f>IFERROR(VLOOKUP($A76,[3]Hoja1!$A$1:$AQ$1000,22,FALSE),"")</f>
        <v/>
      </c>
      <c r="AA76" t="str">
        <f>IFERROR(VLOOKUP($A76,[3]Hoja1!$A$1:$AQ$1000,23,FALSE),"")</f>
        <v>Para Brazo</v>
      </c>
      <c r="AB76" t="str">
        <f>IFERROR(VLOOKUP($A76,[3]Hoja1!$A$1:$AQ$1000,24,FALSE),"")</f>
        <v>10.4 cm</v>
      </c>
      <c r="AC76" t="str">
        <f>IFERROR(VLOOKUP($A76,[3]Hoja1!$A$1:$AQ$1000,25,FALSE),"")</f>
        <v>8.2 cm</v>
      </c>
      <c r="AD76" t="str">
        <f>IFERROR(VLOOKUP($A76,[3]Hoja1!$A$1:$AQ$1000,26,FALSE),"")</f>
        <v>0.2 cm</v>
      </c>
      <c r="AE76" t="str">
        <f>IFERROR(VLOOKUP($A76,[3]Hoja1!$A$1:$AQ$1000,27,FALSE),"")</f>
        <v/>
      </c>
      <c r="AF76" t="str">
        <f>IFERROR(VLOOKUP($A76,[3]Hoja1!$A$1:$AQ$1000,28,FALSE),"")</f>
        <v/>
      </c>
      <c r="AG76" t="str">
        <f>IFERROR(VLOOKUP($A76,[3]Hoja1!$A$1:$AQ$1000,29,FALSE),"")</f>
        <v/>
      </c>
      <c r="AH76" t="str">
        <f>IFERROR(VLOOKUP($A76,[3]Hoja1!$A$1:$AQ$1000,30,FALSE),"")</f>
        <v/>
      </c>
      <c r="AI76" t="str">
        <f>IFERROR(VLOOKUP($A76,[3]Hoja1!$A$1:$AQ$1000,31,FALSE),"")</f>
        <v/>
      </c>
      <c r="AJ76" t="str">
        <f>IFERROR(VLOOKUP($A76,[3]Hoja1!$A$1:$AQ$1000,32,FALSE),"")</f>
        <v/>
      </c>
      <c r="AK76" t="str">
        <f>IFERROR(VLOOKUP($A76,[3]Hoja1!$A$1:$AQ$1000,33,FALSE),"")</f>
        <v/>
      </c>
      <c r="AL76" t="str">
        <f>IFERROR(VLOOKUP($A76,[3]Hoja1!$A$1:$AQ$1000,34,FALSE),"")</f>
        <v/>
      </c>
      <c r="AM76" t="str">
        <f>IFERROR(VLOOKUP($A76,[3]Hoja1!$A$1:$AQ$1000,35,FALSE),"")</f>
        <v/>
      </c>
      <c r="AN76" t="str">
        <f>IFERROR(VLOOKUP($A76,[3]Hoja1!$A$1:$AQ$1000,36,FALSE),"")</f>
        <v/>
      </c>
      <c r="AO76" t="str">
        <f>IFERROR(VLOOKUP($A76,[3]Hoja1!$A$1:$AQ$1000,37,FALSE),"")</f>
        <v/>
      </c>
      <c r="AP76" t="str">
        <f>IFERROR(VLOOKUP($A76,[3]Hoja1!$A$1:$AQ$1000,38,FALSE),"")</f>
        <v/>
      </c>
      <c r="AQ76" t="str">
        <f>IFERROR(VLOOKUP($A76,[3]Hoja1!$A$1:$AQ$1000,39,FALSE),"")</f>
        <v/>
      </c>
      <c r="AR76" t="str">
        <f>IFERROR(VLOOKUP($A76,[3]Hoja1!$A$1:$AQ$1000,40,FALSE),"")</f>
        <v/>
      </c>
      <c r="AS76" t="str">
        <f>IFERROR(VLOOKUP($A76,[3]Hoja1!$A$1:$AQ$1000,41,FALSE),"")</f>
        <v/>
      </c>
      <c r="AT76" t="str">
        <f>IFERROR(VLOOKUP($A76,[3]Hoja1!$A$1:$AQ$1000,42,FALSE),"")</f>
        <v/>
      </c>
      <c r="AU76" t="str">
        <f>IFERROR(VLOOKUP($A76,[3]Hoja1!$A$1:$AQ$1000,43,FALSE),"")</f>
        <v/>
      </c>
    </row>
    <row r="77" spans="1:47" ht="15" customHeight="1" x14ac:dyDescent="0.25">
      <c r="A77">
        <v>155</v>
      </c>
      <c r="B77">
        <v>1</v>
      </c>
      <c r="D77">
        <v>7709158</v>
      </c>
      <c r="E77" t="s">
        <v>326</v>
      </c>
      <c r="H77" t="s">
        <v>328</v>
      </c>
      <c r="I77" t="s">
        <v>329</v>
      </c>
      <c r="J77" t="s">
        <v>50</v>
      </c>
      <c r="K77" t="s">
        <v>179</v>
      </c>
      <c r="O77" t="s">
        <v>327</v>
      </c>
      <c r="P77" s="4">
        <f>IFERROR(VLOOKUP(D77,[1]articulo!$A$1:$D$9000,4,FALSE),"")</f>
        <v>513.88</v>
      </c>
      <c r="Q77" t="s">
        <v>330</v>
      </c>
      <c r="R77">
        <f>IFERROR(VLOOKUP(D77,[2]stock!$A$1:$B$9000,2,FALSE),"0")</f>
        <v>37</v>
      </c>
      <c r="S77">
        <v>5</v>
      </c>
      <c r="T77">
        <v>5</v>
      </c>
      <c r="U77">
        <v>5</v>
      </c>
      <c r="V77">
        <v>0.03</v>
      </c>
      <c r="W77" t="str">
        <f>IFERROR(VLOOKUP($A77,[3]Hoja1!$A$1:$AQ$1000,19,FALSE),"")</f>
        <v/>
      </c>
      <c r="X77" t="str">
        <f>IFERROR(VLOOKUP($A77,[3]Hoja1!$A$1:$AQ$1000,20,FALSE),"")</f>
        <v>Cuerpo de Infanterìa</v>
      </c>
      <c r="Y77" t="str">
        <f>IFERROR(VLOOKUP($A77,[3]Hoja1!$A$1:$AQ$1000,21,FALSE),"")</f>
        <v>General Manuel Belgrano</v>
      </c>
      <c r="Z77" t="str">
        <f>IFERROR(VLOOKUP($A77,[3]Hoja1!$A$1:$AQ$1000,22,FALSE),"")</f>
        <v/>
      </c>
      <c r="AA77" t="str">
        <f>IFERROR(VLOOKUP($A77,[3]Hoja1!$A$1:$AQ$1000,23,FALSE),"")</f>
        <v>Para Brazo</v>
      </c>
      <c r="AB77" t="str">
        <f>IFERROR(VLOOKUP($A77,[3]Hoja1!$A$1:$AQ$1000,24,FALSE),"")</f>
        <v>10.9 cm</v>
      </c>
      <c r="AC77" t="str">
        <f>IFERROR(VLOOKUP($A77,[3]Hoja1!$A$1:$AQ$1000,25,FALSE),"")</f>
        <v>9.4 cm</v>
      </c>
      <c r="AD77" t="str">
        <f>IFERROR(VLOOKUP($A77,[3]Hoja1!$A$1:$AQ$1000,26,FALSE),"")</f>
        <v>0.25 cm</v>
      </c>
      <c r="AE77" t="str">
        <f>IFERROR(VLOOKUP($A77,[3]Hoja1!$A$1:$AQ$1000,27,FALSE),"")</f>
        <v/>
      </c>
      <c r="AF77" t="str">
        <f>IFERROR(VLOOKUP($A77,[3]Hoja1!$A$1:$AQ$1000,28,FALSE),"")</f>
        <v/>
      </c>
      <c r="AG77" t="str">
        <f>IFERROR(VLOOKUP($A77,[3]Hoja1!$A$1:$AQ$1000,29,FALSE),"")</f>
        <v/>
      </c>
      <c r="AH77" t="str">
        <f>IFERROR(VLOOKUP($A77,[3]Hoja1!$A$1:$AQ$1000,30,FALSE),"")</f>
        <v/>
      </c>
      <c r="AI77" t="str">
        <f>IFERROR(VLOOKUP($A77,[3]Hoja1!$A$1:$AQ$1000,31,FALSE),"")</f>
        <v/>
      </c>
      <c r="AJ77" t="str">
        <f>IFERROR(VLOOKUP($A77,[3]Hoja1!$A$1:$AQ$1000,32,FALSE),"")</f>
        <v/>
      </c>
      <c r="AK77" t="str">
        <f>IFERROR(VLOOKUP($A77,[3]Hoja1!$A$1:$AQ$1000,33,FALSE),"")</f>
        <v/>
      </c>
      <c r="AL77" t="str">
        <f>IFERROR(VLOOKUP($A77,[3]Hoja1!$A$1:$AQ$1000,34,FALSE),"")</f>
        <v/>
      </c>
      <c r="AM77" t="str">
        <f>IFERROR(VLOOKUP($A77,[3]Hoja1!$A$1:$AQ$1000,35,FALSE),"")</f>
        <v/>
      </c>
      <c r="AN77" t="str">
        <f>IFERROR(VLOOKUP($A77,[3]Hoja1!$A$1:$AQ$1000,36,FALSE),"")</f>
        <v/>
      </c>
      <c r="AO77" t="str">
        <f>IFERROR(VLOOKUP($A77,[3]Hoja1!$A$1:$AQ$1000,37,FALSE),"")</f>
        <v/>
      </c>
      <c r="AP77" t="str">
        <f>IFERROR(VLOOKUP($A77,[3]Hoja1!$A$1:$AQ$1000,38,FALSE),"")</f>
        <v/>
      </c>
      <c r="AQ77" t="str">
        <f>IFERROR(VLOOKUP($A77,[3]Hoja1!$A$1:$AQ$1000,39,FALSE),"")</f>
        <v/>
      </c>
      <c r="AR77" t="str">
        <f>IFERROR(VLOOKUP($A77,[3]Hoja1!$A$1:$AQ$1000,40,FALSE),"")</f>
        <v/>
      </c>
      <c r="AS77" t="str">
        <f>IFERROR(VLOOKUP($A77,[3]Hoja1!$A$1:$AQ$1000,41,FALSE),"")</f>
        <v/>
      </c>
      <c r="AT77" t="str">
        <f>IFERROR(VLOOKUP($A77,[3]Hoja1!$A$1:$AQ$1000,42,FALSE),"")</f>
        <v/>
      </c>
      <c r="AU77" t="str">
        <f>IFERROR(VLOOKUP($A77,[3]Hoja1!$A$1:$AQ$1000,43,FALSE),"")</f>
        <v/>
      </c>
    </row>
    <row r="78" spans="1:47" ht="15" customHeight="1" x14ac:dyDescent="0.25">
      <c r="A78">
        <v>156</v>
      </c>
      <c r="B78">
        <v>1</v>
      </c>
      <c r="D78">
        <v>7709625</v>
      </c>
      <c r="E78" t="s">
        <v>331</v>
      </c>
      <c r="I78" t="s">
        <v>329</v>
      </c>
      <c r="J78" t="s">
        <v>50</v>
      </c>
      <c r="K78" t="s">
        <v>179</v>
      </c>
      <c r="O78" t="s">
        <v>332</v>
      </c>
      <c r="P78" s="4">
        <f>IFERROR(VLOOKUP(D78,[1]articulo!$A$1:$D$9000,4,FALSE),"")</f>
        <v>459.76</v>
      </c>
      <c r="Q78" t="s">
        <v>333</v>
      </c>
      <c r="R78">
        <f>IFERROR(VLOOKUP(D78,[2]stock!$A$1:$B$9000,2,FALSE),"0")</f>
        <v>74</v>
      </c>
      <c r="S78">
        <v>5</v>
      </c>
      <c r="T78">
        <v>5</v>
      </c>
      <c r="U78">
        <v>5</v>
      </c>
      <c r="V78">
        <v>0.03</v>
      </c>
      <c r="W78" t="str">
        <f>IFERROR(VLOOKUP($A78,[3]Hoja1!$A$1:$AQ$1000,19,FALSE),"")</f>
        <v/>
      </c>
      <c r="X78" t="str">
        <f>IFERROR(VLOOKUP($A78,[3]Hoja1!$A$1:$AQ$1000,20,FALSE),"")</f>
        <v>Cuerpo de Infantería</v>
      </c>
      <c r="Y78" t="str">
        <f>IFERROR(VLOOKUP($A78,[3]Hoja1!$A$1:$AQ$1000,21,FALSE),"")</f>
        <v>General Manuel Belgrano</v>
      </c>
      <c r="Z78" t="str">
        <f>IFERROR(VLOOKUP($A78,[3]Hoja1!$A$1:$AQ$1000,22,FALSE),"")</f>
        <v>Bordado</v>
      </c>
      <c r="AA78" t="str">
        <f>IFERROR(VLOOKUP($A78,[3]Hoja1!$A$1:$AQ$1000,23,FALSE),"")</f>
        <v>Baja Visibilidad - Para Brazo</v>
      </c>
      <c r="AB78" t="str">
        <f>IFERROR(VLOOKUP($A78,[3]Hoja1!$A$1:$AQ$1000,24,FALSE),"")</f>
        <v>10.9 cm</v>
      </c>
      <c r="AC78" t="str">
        <f>IFERROR(VLOOKUP($A78,[3]Hoja1!$A$1:$AQ$1000,25,FALSE),"")</f>
        <v>9.4 cm</v>
      </c>
      <c r="AD78" t="str">
        <f>IFERROR(VLOOKUP($A78,[3]Hoja1!$A$1:$AQ$1000,26,FALSE),"")</f>
        <v>0.25 cm</v>
      </c>
      <c r="AE78" t="str">
        <f>IFERROR(VLOOKUP($A78,[3]Hoja1!$A$1:$AQ$1000,27,FALSE),"")</f>
        <v/>
      </c>
      <c r="AF78" t="str">
        <f>IFERROR(VLOOKUP($A78,[3]Hoja1!$A$1:$AQ$1000,28,FALSE),"")</f>
        <v/>
      </c>
      <c r="AG78" t="str">
        <f>IFERROR(VLOOKUP($A78,[3]Hoja1!$A$1:$AQ$1000,29,FALSE),"")</f>
        <v/>
      </c>
      <c r="AH78" t="str">
        <f>IFERROR(VLOOKUP($A78,[3]Hoja1!$A$1:$AQ$1000,30,FALSE),"")</f>
        <v/>
      </c>
      <c r="AI78" t="str">
        <f>IFERROR(VLOOKUP($A78,[3]Hoja1!$A$1:$AQ$1000,31,FALSE),"")</f>
        <v/>
      </c>
      <c r="AJ78" t="str">
        <f>IFERROR(VLOOKUP($A78,[3]Hoja1!$A$1:$AQ$1000,32,FALSE),"")</f>
        <v/>
      </c>
      <c r="AK78" t="str">
        <f>IFERROR(VLOOKUP($A78,[3]Hoja1!$A$1:$AQ$1000,33,FALSE),"")</f>
        <v/>
      </c>
      <c r="AL78" t="str">
        <f>IFERROR(VLOOKUP($A78,[3]Hoja1!$A$1:$AQ$1000,34,FALSE),"")</f>
        <v/>
      </c>
      <c r="AM78" t="str">
        <f>IFERROR(VLOOKUP($A78,[3]Hoja1!$A$1:$AQ$1000,35,FALSE),"")</f>
        <v/>
      </c>
      <c r="AN78" t="str">
        <f>IFERROR(VLOOKUP($A78,[3]Hoja1!$A$1:$AQ$1000,36,FALSE),"")</f>
        <v/>
      </c>
      <c r="AO78" t="str">
        <f>IFERROR(VLOOKUP($A78,[3]Hoja1!$A$1:$AQ$1000,37,FALSE),"")</f>
        <v/>
      </c>
      <c r="AP78" t="str">
        <f>IFERROR(VLOOKUP($A78,[3]Hoja1!$A$1:$AQ$1000,38,FALSE),"")</f>
        <v/>
      </c>
      <c r="AQ78" t="str">
        <f>IFERROR(VLOOKUP($A78,[3]Hoja1!$A$1:$AQ$1000,39,FALSE),"")</f>
        <v/>
      </c>
      <c r="AR78" t="str">
        <f>IFERROR(VLOOKUP($A78,[3]Hoja1!$A$1:$AQ$1000,40,FALSE),"")</f>
        <v/>
      </c>
      <c r="AS78" t="str">
        <f>IFERROR(VLOOKUP($A78,[3]Hoja1!$A$1:$AQ$1000,41,FALSE),"")</f>
        <v/>
      </c>
      <c r="AT78" t="str">
        <f>IFERROR(VLOOKUP($A78,[3]Hoja1!$A$1:$AQ$1000,42,FALSE),"")</f>
        <v/>
      </c>
      <c r="AU78" t="str">
        <f>IFERROR(VLOOKUP($A78,[3]Hoja1!$A$1:$AQ$1000,43,FALSE),"")</f>
        <v/>
      </c>
    </row>
    <row r="79" spans="1:47" ht="15" customHeight="1" x14ac:dyDescent="0.25">
      <c r="A79">
        <v>157</v>
      </c>
      <c r="B79">
        <v>1</v>
      </c>
      <c r="D79">
        <v>7709204</v>
      </c>
      <c r="E79" t="s">
        <v>334</v>
      </c>
      <c r="J79" t="s">
        <v>50</v>
      </c>
      <c r="K79" t="s">
        <v>179</v>
      </c>
      <c r="O79" t="s">
        <v>335</v>
      </c>
      <c r="P79" s="4">
        <f>IFERROR(VLOOKUP(D79,[1]articulo!$A$1:$D$9000,4,FALSE),"")</f>
        <v>324.89999999999998</v>
      </c>
      <c r="Q79" t="s">
        <v>336</v>
      </c>
      <c r="R79">
        <f>IFERROR(VLOOKUP(D79,[2]stock!$A$1:$B$9000,2,FALSE),"0")</f>
        <v>0</v>
      </c>
      <c r="S79">
        <v>5</v>
      </c>
      <c r="T79">
        <v>5</v>
      </c>
      <c r="U79">
        <v>5</v>
      </c>
      <c r="V79">
        <v>0.03</v>
      </c>
      <c r="W79" t="str">
        <f>IFERROR(VLOOKUP($A79,[3]Hoja1!$A$1:$AQ$1000,19,FALSE),"")</f>
        <v/>
      </c>
      <c r="X79" t="str">
        <f>IFERROR(VLOOKUP($A79,[3]Hoja1!$A$1:$AQ$1000,20,FALSE),"")</f>
        <v>Centro de Adiestramiento Táctico Policial</v>
      </c>
      <c r="Y79" t="str">
        <f>IFERROR(VLOOKUP($A79,[3]Hoja1!$A$1:$AQ$1000,21,FALSE),"")</f>
        <v>Policía de Mendoza</v>
      </c>
      <c r="Z79" t="str">
        <f>IFERROR(VLOOKUP($A79,[3]Hoja1!$A$1:$AQ$1000,22,FALSE),"")</f>
        <v/>
      </c>
      <c r="AA79" t="str">
        <f>IFERROR(VLOOKUP($A79,[3]Hoja1!$A$1:$AQ$1000,23,FALSE),"")</f>
        <v>Para Brazo</v>
      </c>
      <c r="AB79" t="str">
        <f>IFERROR(VLOOKUP($A79,[3]Hoja1!$A$1:$AQ$1000,24,FALSE),"")</f>
        <v>9.1 cm</v>
      </c>
      <c r="AC79" t="str">
        <f>IFERROR(VLOOKUP($A79,[3]Hoja1!$A$1:$AQ$1000,25,FALSE),"")</f>
        <v>9.1 cm</v>
      </c>
      <c r="AD79" t="str">
        <f>IFERROR(VLOOKUP($A79,[3]Hoja1!$A$1:$AQ$1000,26,FALSE),"")</f>
        <v>0.25 cm</v>
      </c>
      <c r="AE79" t="str">
        <f>IFERROR(VLOOKUP($A79,[3]Hoja1!$A$1:$AQ$1000,27,FALSE),"")</f>
        <v/>
      </c>
      <c r="AF79" t="str">
        <f>IFERROR(VLOOKUP($A79,[3]Hoja1!$A$1:$AQ$1000,28,FALSE),"")</f>
        <v/>
      </c>
      <c r="AG79" t="str">
        <f>IFERROR(VLOOKUP($A79,[3]Hoja1!$A$1:$AQ$1000,29,FALSE),"")</f>
        <v/>
      </c>
      <c r="AH79" t="str">
        <f>IFERROR(VLOOKUP($A79,[3]Hoja1!$A$1:$AQ$1000,30,FALSE),"")</f>
        <v/>
      </c>
      <c r="AI79" t="str">
        <f>IFERROR(VLOOKUP($A79,[3]Hoja1!$A$1:$AQ$1000,31,FALSE),"")</f>
        <v/>
      </c>
      <c r="AJ79" t="str">
        <f>IFERROR(VLOOKUP($A79,[3]Hoja1!$A$1:$AQ$1000,32,FALSE),"")</f>
        <v/>
      </c>
      <c r="AK79" t="str">
        <f>IFERROR(VLOOKUP($A79,[3]Hoja1!$A$1:$AQ$1000,33,FALSE),"")</f>
        <v/>
      </c>
      <c r="AL79" t="str">
        <f>IFERROR(VLOOKUP($A79,[3]Hoja1!$A$1:$AQ$1000,34,FALSE),"")</f>
        <v/>
      </c>
      <c r="AM79" t="str">
        <f>IFERROR(VLOOKUP($A79,[3]Hoja1!$A$1:$AQ$1000,35,FALSE),"")</f>
        <v/>
      </c>
      <c r="AN79" t="str">
        <f>IFERROR(VLOOKUP($A79,[3]Hoja1!$A$1:$AQ$1000,36,FALSE),"")</f>
        <v/>
      </c>
      <c r="AO79" t="str">
        <f>IFERROR(VLOOKUP($A79,[3]Hoja1!$A$1:$AQ$1000,37,FALSE),"")</f>
        <v/>
      </c>
      <c r="AP79" t="str">
        <f>IFERROR(VLOOKUP($A79,[3]Hoja1!$A$1:$AQ$1000,38,FALSE),"")</f>
        <v/>
      </c>
      <c r="AQ79" t="str">
        <f>IFERROR(VLOOKUP($A79,[3]Hoja1!$A$1:$AQ$1000,39,FALSE),"")</f>
        <v/>
      </c>
      <c r="AR79" t="str">
        <f>IFERROR(VLOOKUP($A79,[3]Hoja1!$A$1:$AQ$1000,40,FALSE),"")</f>
        <v/>
      </c>
      <c r="AS79" t="str">
        <f>IFERROR(VLOOKUP($A79,[3]Hoja1!$A$1:$AQ$1000,41,FALSE),"")</f>
        <v/>
      </c>
      <c r="AT79" t="str">
        <f>IFERROR(VLOOKUP($A79,[3]Hoja1!$A$1:$AQ$1000,42,FALSE),"")</f>
        <v/>
      </c>
      <c r="AU79" t="str">
        <f>IFERROR(VLOOKUP($A79,[3]Hoja1!$A$1:$AQ$1000,43,FALSE),"")</f>
        <v/>
      </c>
    </row>
    <row r="80" spans="1:47" ht="15" customHeight="1" x14ac:dyDescent="0.25">
      <c r="A80">
        <v>158</v>
      </c>
      <c r="B80">
        <v>1</v>
      </c>
      <c r="D80">
        <v>7709396</v>
      </c>
      <c r="E80" t="s">
        <v>337</v>
      </c>
      <c r="J80" t="s">
        <v>50</v>
      </c>
      <c r="K80" t="s">
        <v>179</v>
      </c>
      <c r="O80" t="s">
        <v>271</v>
      </c>
      <c r="P80" s="4">
        <f>IFERROR(VLOOKUP(D80,[1]articulo!$A$1:$D$9000,4,FALSE),"")</f>
        <v>555.98</v>
      </c>
      <c r="Q80" t="s">
        <v>338</v>
      </c>
      <c r="R80">
        <f>IFERROR(VLOOKUP(D80,[2]stock!$A$1:$B$9000,2,FALSE),"0")</f>
        <v>18</v>
      </c>
      <c r="S80">
        <v>5</v>
      </c>
      <c r="T80">
        <v>5</v>
      </c>
      <c r="U80">
        <v>5</v>
      </c>
      <c r="V80">
        <v>0.03</v>
      </c>
      <c r="W80" t="str">
        <f>IFERROR(VLOOKUP($A80,[3]Hoja1!$A$1:$AQ$1000,19,FALSE),"")</f>
        <v/>
      </c>
      <c r="X80" t="str">
        <f>IFERROR(VLOOKUP($A80,[3]Hoja1!$A$1:$AQ$1000,20,FALSE),"")</f>
        <v>Departamento de Seguridad y Traslados - División Traslados y Custodias</v>
      </c>
      <c r="Y80" t="str">
        <f>IFERROR(VLOOKUP($A80,[3]Hoja1!$A$1:$AQ$1000,21,FALSE),"")</f>
        <v>Penitenciaría de Mendoza</v>
      </c>
      <c r="Z80" t="str">
        <f>IFERROR(VLOOKUP($A80,[3]Hoja1!$A$1:$AQ$1000,22,FALSE),"")</f>
        <v/>
      </c>
      <c r="AA80" t="str">
        <f>IFERROR(VLOOKUP($A80,[3]Hoja1!$A$1:$AQ$1000,23,FALSE),"")</f>
        <v>Para Brazo</v>
      </c>
      <c r="AB80" t="str">
        <f>IFERROR(VLOOKUP($A80,[3]Hoja1!$A$1:$AQ$1000,24,FALSE),"")</f>
        <v>9.3 cm</v>
      </c>
      <c r="AC80" t="str">
        <f>IFERROR(VLOOKUP($A80,[3]Hoja1!$A$1:$AQ$1000,25,FALSE),"")</f>
        <v>9.3 cm</v>
      </c>
      <c r="AD80" t="str">
        <f>IFERROR(VLOOKUP($A80,[3]Hoja1!$A$1:$AQ$1000,26,FALSE),"")</f>
        <v>0.25 cm</v>
      </c>
      <c r="AE80" t="str">
        <f>IFERROR(VLOOKUP($A80,[3]Hoja1!$A$1:$AQ$1000,27,FALSE),"")</f>
        <v/>
      </c>
      <c r="AF80" t="str">
        <f>IFERROR(VLOOKUP($A80,[3]Hoja1!$A$1:$AQ$1000,28,FALSE),"")</f>
        <v/>
      </c>
      <c r="AG80" t="str">
        <f>IFERROR(VLOOKUP($A80,[3]Hoja1!$A$1:$AQ$1000,29,FALSE),"")</f>
        <v/>
      </c>
      <c r="AH80" t="str">
        <f>IFERROR(VLOOKUP($A80,[3]Hoja1!$A$1:$AQ$1000,30,FALSE),"")</f>
        <v/>
      </c>
      <c r="AI80" t="str">
        <f>IFERROR(VLOOKUP($A80,[3]Hoja1!$A$1:$AQ$1000,31,FALSE),"")</f>
        <v/>
      </c>
      <c r="AJ80" t="str">
        <f>IFERROR(VLOOKUP($A80,[3]Hoja1!$A$1:$AQ$1000,32,FALSE),"")</f>
        <v/>
      </c>
      <c r="AK80" t="str">
        <f>IFERROR(VLOOKUP($A80,[3]Hoja1!$A$1:$AQ$1000,33,FALSE),"")</f>
        <v/>
      </c>
      <c r="AL80" t="str">
        <f>IFERROR(VLOOKUP($A80,[3]Hoja1!$A$1:$AQ$1000,34,FALSE),"")</f>
        <v/>
      </c>
      <c r="AM80" t="str">
        <f>IFERROR(VLOOKUP($A80,[3]Hoja1!$A$1:$AQ$1000,35,FALSE),"")</f>
        <v/>
      </c>
      <c r="AN80" t="str">
        <f>IFERROR(VLOOKUP($A80,[3]Hoja1!$A$1:$AQ$1000,36,FALSE),"")</f>
        <v/>
      </c>
      <c r="AO80" t="str">
        <f>IFERROR(VLOOKUP($A80,[3]Hoja1!$A$1:$AQ$1000,37,FALSE),"")</f>
        <v/>
      </c>
      <c r="AP80" t="str">
        <f>IFERROR(VLOOKUP($A80,[3]Hoja1!$A$1:$AQ$1000,38,FALSE),"")</f>
        <v/>
      </c>
      <c r="AQ80" t="str">
        <f>IFERROR(VLOOKUP($A80,[3]Hoja1!$A$1:$AQ$1000,39,FALSE),"")</f>
        <v/>
      </c>
      <c r="AR80" t="str">
        <f>IFERROR(VLOOKUP($A80,[3]Hoja1!$A$1:$AQ$1000,40,FALSE),"")</f>
        <v/>
      </c>
      <c r="AS80" t="str">
        <f>IFERROR(VLOOKUP($A80,[3]Hoja1!$A$1:$AQ$1000,41,FALSE),"")</f>
        <v/>
      </c>
      <c r="AT80" t="str">
        <f>IFERROR(VLOOKUP($A80,[3]Hoja1!$A$1:$AQ$1000,42,FALSE),"")</f>
        <v/>
      </c>
      <c r="AU80" t="str">
        <f>IFERROR(VLOOKUP($A80,[3]Hoja1!$A$1:$AQ$1000,43,FALSE),"")</f>
        <v/>
      </c>
    </row>
    <row r="81" spans="1:47" ht="15" customHeight="1" x14ac:dyDescent="0.25">
      <c r="A81">
        <v>159</v>
      </c>
      <c r="B81">
        <v>1</v>
      </c>
      <c r="D81">
        <v>7709360</v>
      </c>
      <c r="E81" t="s">
        <v>339</v>
      </c>
      <c r="J81" t="s">
        <v>50</v>
      </c>
      <c r="K81" t="s">
        <v>179</v>
      </c>
      <c r="O81" t="s">
        <v>271</v>
      </c>
      <c r="P81" s="4">
        <f>IFERROR(VLOOKUP(D81,[1]articulo!$A$1:$D$9000,4,FALSE),"")</f>
        <v>442.99</v>
      </c>
      <c r="Q81" t="s">
        <v>340</v>
      </c>
      <c r="R81">
        <f>IFERROR(VLOOKUP(D81,[2]stock!$A$1:$B$9000,2,FALSE),"0")</f>
        <v>0</v>
      </c>
      <c r="S81">
        <v>5</v>
      </c>
      <c r="T81">
        <v>5</v>
      </c>
      <c r="U81">
        <v>5</v>
      </c>
      <c r="V81">
        <v>0.03</v>
      </c>
      <c r="W81" t="str">
        <f>IFERROR(VLOOKUP($A81,[3]Hoja1!$A$1:$AQ$1000,19,FALSE),"")</f>
        <v/>
      </c>
      <c r="X81" t="str">
        <f>IFERROR(VLOOKUP($A81,[3]Hoja1!$A$1:$AQ$1000,20,FALSE),"")</f>
        <v>Grupo Especial de Operaciones Penitenciarias</v>
      </c>
      <c r="Y81" t="str">
        <f>IFERROR(VLOOKUP($A81,[3]Hoja1!$A$1:$AQ$1000,21,FALSE),"")</f>
        <v>Servicio Penitenciario de Mendoza</v>
      </c>
      <c r="Z81" t="str">
        <f>IFERROR(VLOOKUP($A81,[3]Hoja1!$A$1:$AQ$1000,22,FALSE),"")</f>
        <v/>
      </c>
      <c r="AA81" t="str">
        <f>IFERROR(VLOOKUP($A81,[3]Hoja1!$A$1:$AQ$1000,23,FALSE),"")</f>
        <v>Para Brazo</v>
      </c>
      <c r="AB81" t="str">
        <f>IFERROR(VLOOKUP($A81,[3]Hoja1!$A$1:$AQ$1000,24,FALSE),"")</f>
        <v>11.7 cm</v>
      </c>
      <c r="AC81" t="str">
        <f>IFERROR(VLOOKUP($A81,[3]Hoja1!$A$1:$AQ$1000,25,FALSE),"")</f>
        <v>9.4 cm</v>
      </c>
      <c r="AD81" t="str">
        <f>IFERROR(VLOOKUP($A81,[3]Hoja1!$A$1:$AQ$1000,26,FALSE),"")</f>
        <v>0.25 cm</v>
      </c>
      <c r="AE81" t="str">
        <f>IFERROR(VLOOKUP($A81,[3]Hoja1!$A$1:$AQ$1000,27,FALSE),"")</f>
        <v/>
      </c>
      <c r="AF81" t="str">
        <f>IFERROR(VLOOKUP($A81,[3]Hoja1!$A$1:$AQ$1000,28,FALSE),"")</f>
        <v/>
      </c>
      <c r="AG81" t="str">
        <f>IFERROR(VLOOKUP($A81,[3]Hoja1!$A$1:$AQ$1000,29,FALSE),"")</f>
        <v/>
      </c>
      <c r="AH81" t="str">
        <f>IFERROR(VLOOKUP($A81,[3]Hoja1!$A$1:$AQ$1000,30,FALSE),"")</f>
        <v/>
      </c>
      <c r="AI81" t="str">
        <f>IFERROR(VLOOKUP($A81,[3]Hoja1!$A$1:$AQ$1000,31,FALSE),"")</f>
        <v/>
      </c>
      <c r="AJ81" t="str">
        <f>IFERROR(VLOOKUP($A81,[3]Hoja1!$A$1:$AQ$1000,32,FALSE),"")</f>
        <v/>
      </c>
      <c r="AK81" t="str">
        <f>IFERROR(VLOOKUP($A81,[3]Hoja1!$A$1:$AQ$1000,33,FALSE),"")</f>
        <v/>
      </c>
      <c r="AL81" t="str">
        <f>IFERROR(VLOOKUP($A81,[3]Hoja1!$A$1:$AQ$1000,34,FALSE),"")</f>
        <v/>
      </c>
      <c r="AM81" t="str">
        <f>IFERROR(VLOOKUP($A81,[3]Hoja1!$A$1:$AQ$1000,35,FALSE),"")</f>
        <v/>
      </c>
      <c r="AN81" t="str">
        <f>IFERROR(VLOOKUP($A81,[3]Hoja1!$A$1:$AQ$1000,36,FALSE),"")</f>
        <v/>
      </c>
      <c r="AO81" t="str">
        <f>IFERROR(VLOOKUP($A81,[3]Hoja1!$A$1:$AQ$1000,37,FALSE),"")</f>
        <v/>
      </c>
      <c r="AP81" t="str">
        <f>IFERROR(VLOOKUP($A81,[3]Hoja1!$A$1:$AQ$1000,38,FALSE),"")</f>
        <v/>
      </c>
      <c r="AQ81" t="str">
        <f>IFERROR(VLOOKUP($A81,[3]Hoja1!$A$1:$AQ$1000,39,FALSE),"")</f>
        <v/>
      </c>
      <c r="AR81" t="str">
        <f>IFERROR(VLOOKUP($A81,[3]Hoja1!$A$1:$AQ$1000,40,FALSE),"")</f>
        <v/>
      </c>
      <c r="AS81" t="str">
        <f>IFERROR(VLOOKUP($A81,[3]Hoja1!$A$1:$AQ$1000,41,FALSE),"")</f>
        <v/>
      </c>
      <c r="AT81" t="str">
        <f>IFERROR(VLOOKUP($A81,[3]Hoja1!$A$1:$AQ$1000,42,FALSE),"")</f>
        <v/>
      </c>
      <c r="AU81" t="str">
        <f>IFERROR(VLOOKUP($A81,[3]Hoja1!$A$1:$AQ$1000,43,FALSE),"")</f>
        <v/>
      </c>
    </row>
    <row r="82" spans="1:47" ht="15" customHeight="1" x14ac:dyDescent="0.25">
      <c r="A82">
        <v>160</v>
      </c>
      <c r="B82">
        <v>1</v>
      </c>
      <c r="D82">
        <v>7709755</v>
      </c>
      <c r="E82" t="s">
        <v>341</v>
      </c>
      <c r="J82" t="s">
        <v>50</v>
      </c>
      <c r="K82" t="s">
        <v>179</v>
      </c>
      <c r="O82" t="s">
        <v>335</v>
      </c>
      <c r="P82" s="4">
        <f>IFERROR(VLOOKUP(D82,[1]articulo!$A$1:$D$9000,4,FALSE),"")</f>
        <v>384.8</v>
      </c>
      <c r="Q82" t="s">
        <v>342</v>
      </c>
      <c r="R82">
        <f>IFERROR(VLOOKUP(D82,[2]stock!$A$1:$B$9000,2,FALSE),"0")</f>
        <v>12</v>
      </c>
      <c r="S82">
        <v>5</v>
      </c>
      <c r="T82">
        <v>5</v>
      </c>
      <c r="U82">
        <v>5</v>
      </c>
      <c r="V82">
        <v>0.03</v>
      </c>
      <c r="W82" t="str">
        <f>IFERROR(VLOOKUP($A82,[3]Hoja1!$A$1:$AQ$1000,19,FALSE),"")</f>
        <v/>
      </c>
      <c r="X82" t="str">
        <f>IFERROR(VLOOKUP($A82,[3]Hoja1!$A$1:$AQ$1000,20,FALSE),"")</f>
        <v>Unidad Policial de Asistencia al Turista</v>
      </c>
      <c r="Y82" t="str">
        <f>IFERROR(VLOOKUP($A82,[3]Hoja1!$A$1:$AQ$1000,21,FALSE),"")</f>
        <v>Policía de Mendoza</v>
      </c>
      <c r="Z82" t="str">
        <f>IFERROR(VLOOKUP($A82,[3]Hoja1!$A$1:$AQ$1000,22,FALSE),"")</f>
        <v/>
      </c>
      <c r="AA82" t="str">
        <f>IFERROR(VLOOKUP($A82,[3]Hoja1!$A$1:$AQ$1000,23,FALSE),"")</f>
        <v>Para Brazo</v>
      </c>
      <c r="AB82" t="str">
        <f>IFERROR(VLOOKUP($A82,[3]Hoja1!$A$1:$AQ$1000,24,FALSE),"")</f>
        <v>10.3 cm</v>
      </c>
      <c r="AC82" t="str">
        <f>IFERROR(VLOOKUP($A82,[3]Hoja1!$A$1:$AQ$1000,25,FALSE),"")</f>
        <v>9 cm</v>
      </c>
      <c r="AD82" t="str">
        <f>IFERROR(VLOOKUP($A82,[3]Hoja1!$A$1:$AQ$1000,26,FALSE),"")</f>
        <v>0.25 cm</v>
      </c>
      <c r="AE82" t="str">
        <f>IFERROR(VLOOKUP($A82,[3]Hoja1!$A$1:$AQ$1000,27,FALSE),"")</f>
        <v/>
      </c>
      <c r="AF82" t="str">
        <f>IFERROR(VLOOKUP($A82,[3]Hoja1!$A$1:$AQ$1000,28,FALSE),"")</f>
        <v/>
      </c>
      <c r="AG82" t="str">
        <f>IFERROR(VLOOKUP($A82,[3]Hoja1!$A$1:$AQ$1000,29,FALSE),"")</f>
        <v/>
      </c>
      <c r="AH82" t="str">
        <f>IFERROR(VLOOKUP($A82,[3]Hoja1!$A$1:$AQ$1000,30,FALSE),"")</f>
        <v/>
      </c>
      <c r="AI82" t="str">
        <f>IFERROR(VLOOKUP($A82,[3]Hoja1!$A$1:$AQ$1000,31,FALSE),"")</f>
        <v/>
      </c>
      <c r="AJ82" t="str">
        <f>IFERROR(VLOOKUP($A82,[3]Hoja1!$A$1:$AQ$1000,32,FALSE),"")</f>
        <v/>
      </c>
      <c r="AK82" t="str">
        <f>IFERROR(VLOOKUP($A82,[3]Hoja1!$A$1:$AQ$1000,33,FALSE),"")</f>
        <v/>
      </c>
      <c r="AL82" t="str">
        <f>IFERROR(VLOOKUP($A82,[3]Hoja1!$A$1:$AQ$1000,34,FALSE),"")</f>
        <v/>
      </c>
      <c r="AM82" t="str">
        <f>IFERROR(VLOOKUP($A82,[3]Hoja1!$A$1:$AQ$1000,35,FALSE),"")</f>
        <v/>
      </c>
      <c r="AN82" t="str">
        <f>IFERROR(VLOOKUP($A82,[3]Hoja1!$A$1:$AQ$1000,36,FALSE),"")</f>
        <v/>
      </c>
      <c r="AO82" t="str">
        <f>IFERROR(VLOOKUP($A82,[3]Hoja1!$A$1:$AQ$1000,37,FALSE),"")</f>
        <v/>
      </c>
      <c r="AP82" t="str">
        <f>IFERROR(VLOOKUP($A82,[3]Hoja1!$A$1:$AQ$1000,38,FALSE),"")</f>
        <v/>
      </c>
      <c r="AQ82" t="str">
        <f>IFERROR(VLOOKUP($A82,[3]Hoja1!$A$1:$AQ$1000,39,FALSE),"")</f>
        <v/>
      </c>
      <c r="AR82" t="str">
        <f>IFERROR(VLOOKUP($A82,[3]Hoja1!$A$1:$AQ$1000,40,FALSE),"")</f>
        <v/>
      </c>
      <c r="AS82" t="str">
        <f>IFERROR(VLOOKUP($A82,[3]Hoja1!$A$1:$AQ$1000,41,FALSE),"")</f>
        <v/>
      </c>
      <c r="AT82" t="str">
        <f>IFERROR(VLOOKUP($A82,[3]Hoja1!$A$1:$AQ$1000,42,FALSE),"")</f>
        <v/>
      </c>
      <c r="AU82" t="str">
        <f>IFERROR(VLOOKUP($A82,[3]Hoja1!$A$1:$AQ$1000,43,FALSE),"")</f>
        <v/>
      </c>
    </row>
    <row r="83" spans="1:47" ht="15" customHeight="1" x14ac:dyDescent="0.25">
      <c r="A83">
        <v>161</v>
      </c>
      <c r="B83">
        <v>1</v>
      </c>
      <c r="D83">
        <v>7709662</v>
      </c>
      <c r="E83" t="s">
        <v>343</v>
      </c>
      <c r="I83" t="s">
        <v>344</v>
      </c>
      <c r="J83" t="s">
        <v>50</v>
      </c>
      <c r="K83" t="s">
        <v>179</v>
      </c>
      <c r="O83" t="s">
        <v>267</v>
      </c>
      <c r="P83" s="4">
        <f>IFERROR(VLOOKUP(D83,[1]articulo!$A$1:$D$9000,4,FALSE),"")</f>
        <v>487.39</v>
      </c>
      <c r="Q83" t="s">
        <v>345</v>
      </c>
      <c r="R83">
        <f>IFERROR(VLOOKUP(D83,[2]stock!$A$1:$B$9000,2,FALSE),"0")</f>
        <v>0</v>
      </c>
      <c r="S83">
        <v>5</v>
      </c>
      <c r="T83">
        <v>5</v>
      </c>
      <c r="U83">
        <v>5</v>
      </c>
      <c r="V83">
        <v>0.03</v>
      </c>
      <c r="W83" t="str">
        <f>IFERROR(VLOOKUP($A83,[3]Hoja1!$A$1:$AQ$1000,19,FALSE),"")</f>
        <v/>
      </c>
      <c r="X83" t="str">
        <f>IFERROR(VLOOKUP($A83,[3]Hoja1!$A$1:$AQ$1000,20,FALSE),"")</f>
        <v>Unidad Especial de Patrullaje</v>
      </c>
      <c r="Y83" t="str">
        <f>IFERROR(VLOOKUP($A83,[3]Hoja1!$A$1:$AQ$1000,21,FALSE),"")</f>
        <v>Policía de Mendoza - Capital</v>
      </c>
      <c r="Z83" t="str">
        <f>IFERROR(VLOOKUP($A83,[3]Hoja1!$A$1:$AQ$1000,22,FALSE),"")</f>
        <v/>
      </c>
      <c r="AA83" t="str">
        <f>IFERROR(VLOOKUP($A83,[3]Hoja1!$A$1:$AQ$1000,23,FALSE),"")</f>
        <v>Para Brazo</v>
      </c>
      <c r="AB83" t="str">
        <f>IFERROR(VLOOKUP($A83,[3]Hoja1!$A$1:$AQ$1000,24,FALSE),"")</f>
        <v>11.4 cm</v>
      </c>
      <c r="AC83" t="str">
        <f>IFERROR(VLOOKUP($A83,[3]Hoja1!$A$1:$AQ$1000,25,FALSE),"")</f>
        <v>8 cm</v>
      </c>
      <c r="AD83" t="str">
        <f>IFERROR(VLOOKUP($A83,[3]Hoja1!$A$1:$AQ$1000,26,FALSE),"")</f>
        <v>0.25 cm</v>
      </c>
      <c r="AE83" t="str">
        <f>IFERROR(VLOOKUP($A83,[3]Hoja1!$A$1:$AQ$1000,27,FALSE),"")</f>
        <v/>
      </c>
      <c r="AF83" t="str">
        <f>IFERROR(VLOOKUP($A83,[3]Hoja1!$A$1:$AQ$1000,28,FALSE),"")</f>
        <v/>
      </c>
      <c r="AG83" t="str">
        <f>IFERROR(VLOOKUP($A83,[3]Hoja1!$A$1:$AQ$1000,29,FALSE),"")</f>
        <v/>
      </c>
      <c r="AH83" t="str">
        <f>IFERROR(VLOOKUP($A83,[3]Hoja1!$A$1:$AQ$1000,30,FALSE),"")</f>
        <v/>
      </c>
      <c r="AI83" t="str">
        <f>IFERROR(VLOOKUP($A83,[3]Hoja1!$A$1:$AQ$1000,31,FALSE),"")</f>
        <v/>
      </c>
      <c r="AJ83" t="str">
        <f>IFERROR(VLOOKUP($A83,[3]Hoja1!$A$1:$AQ$1000,32,FALSE),"")</f>
        <v/>
      </c>
      <c r="AK83" t="str">
        <f>IFERROR(VLOOKUP($A83,[3]Hoja1!$A$1:$AQ$1000,33,FALSE),"")</f>
        <v/>
      </c>
      <c r="AL83" t="str">
        <f>IFERROR(VLOOKUP($A83,[3]Hoja1!$A$1:$AQ$1000,34,FALSE),"")</f>
        <v/>
      </c>
      <c r="AM83" t="str">
        <f>IFERROR(VLOOKUP($A83,[3]Hoja1!$A$1:$AQ$1000,35,FALSE),"")</f>
        <v/>
      </c>
      <c r="AN83" t="str">
        <f>IFERROR(VLOOKUP($A83,[3]Hoja1!$A$1:$AQ$1000,36,FALSE),"")</f>
        <v/>
      </c>
      <c r="AO83" t="str">
        <f>IFERROR(VLOOKUP($A83,[3]Hoja1!$A$1:$AQ$1000,37,FALSE),"")</f>
        <v/>
      </c>
      <c r="AP83" t="str">
        <f>IFERROR(VLOOKUP($A83,[3]Hoja1!$A$1:$AQ$1000,38,FALSE),"")</f>
        <v/>
      </c>
      <c r="AQ83" t="str">
        <f>IFERROR(VLOOKUP($A83,[3]Hoja1!$A$1:$AQ$1000,39,FALSE),"")</f>
        <v/>
      </c>
      <c r="AR83" t="str">
        <f>IFERROR(VLOOKUP($A83,[3]Hoja1!$A$1:$AQ$1000,40,FALSE),"")</f>
        <v/>
      </c>
      <c r="AS83" t="str">
        <f>IFERROR(VLOOKUP($A83,[3]Hoja1!$A$1:$AQ$1000,41,FALSE),"")</f>
        <v/>
      </c>
      <c r="AT83" t="str">
        <f>IFERROR(VLOOKUP($A83,[3]Hoja1!$A$1:$AQ$1000,42,FALSE),"")</f>
        <v/>
      </c>
      <c r="AU83" t="str">
        <f>IFERROR(VLOOKUP($A83,[3]Hoja1!$A$1:$AQ$1000,43,FALSE),"")</f>
        <v/>
      </c>
    </row>
    <row r="84" spans="1:47" ht="15" customHeight="1" x14ac:dyDescent="0.25">
      <c r="A84">
        <v>162</v>
      </c>
      <c r="B84">
        <v>1</v>
      </c>
      <c r="D84">
        <v>7709787</v>
      </c>
      <c r="E84" t="s">
        <v>346</v>
      </c>
      <c r="J84" t="s">
        <v>50</v>
      </c>
      <c r="K84" t="s">
        <v>179</v>
      </c>
      <c r="O84" t="s">
        <v>335</v>
      </c>
      <c r="P84" s="4">
        <f>IFERROR(VLOOKUP(D84,[1]articulo!$A$1:$D$9000,4,FALSE),"")</f>
        <v>480.47</v>
      </c>
      <c r="Q84" t="s">
        <v>347</v>
      </c>
      <c r="R84">
        <f>IFERROR(VLOOKUP(D84,[2]stock!$A$1:$B$9000,2,FALSE),"0")</f>
        <v>13</v>
      </c>
      <c r="S84">
        <v>5</v>
      </c>
      <c r="T84">
        <v>5</v>
      </c>
      <c r="U84">
        <v>5</v>
      </c>
      <c r="V84">
        <v>0.03</v>
      </c>
      <c r="W84" t="str">
        <f>IFERROR(VLOOKUP($A84,[3]Hoja1!$A$1:$AQ$1000,19,FALSE),"")</f>
        <v/>
      </c>
      <c r="X84" t="str">
        <f>IFERROR(VLOOKUP($A84,[3]Hoja1!$A$1:$AQ$1000,20,FALSE),"")</f>
        <v>Unidad Policial Parque</v>
      </c>
      <c r="Y84" t="str">
        <f>IFERROR(VLOOKUP($A84,[3]Hoja1!$A$1:$AQ$1000,21,FALSE),"")</f>
        <v>Policía de Mendoza</v>
      </c>
      <c r="Z84" t="str">
        <f>IFERROR(VLOOKUP($A84,[3]Hoja1!$A$1:$AQ$1000,22,FALSE),"")</f>
        <v/>
      </c>
      <c r="AA84" t="str">
        <f>IFERROR(VLOOKUP($A84,[3]Hoja1!$A$1:$AQ$1000,23,FALSE),"")</f>
        <v>Para Brazo</v>
      </c>
      <c r="AB84" t="str">
        <f>IFERROR(VLOOKUP($A84,[3]Hoja1!$A$1:$AQ$1000,24,FALSE),"")</f>
        <v>9.9 cm</v>
      </c>
      <c r="AC84" t="str">
        <f>IFERROR(VLOOKUP($A84,[3]Hoja1!$A$1:$AQ$1000,25,FALSE),"")</f>
        <v>8.2 cm</v>
      </c>
      <c r="AD84" t="str">
        <f>IFERROR(VLOOKUP($A84,[3]Hoja1!$A$1:$AQ$1000,26,FALSE),"")</f>
        <v>0.2 cm</v>
      </c>
      <c r="AE84" t="str">
        <f>IFERROR(VLOOKUP($A84,[3]Hoja1!$A$1:$AQ$1000,27,FALSE),"")</f>
        <v/>
      </c>
      <c r="AF84" t="str">
        <f>IFERROR(VLOOKUP($A84,[3]Hoja1!$A$1:$AQ$1000,28,FALSE),"")</f>
        <v/>
      </c>
      <c r="AG84" t="str">
        <f>IFERROR(VLOOKUP($A84,[3]Hoja1!$A$1:$AQ$1000,29,FALSE),"")</f>
        <v/>
      </c>
      <c r="AH84" t="str">
        <f>IFERROR(VLOOKUP($A84,[3]Hoja1!$A$1:$AQ$1000,30,FALSE),"")</f>
        <v/>
      </c>
      <c r="AI84" t="str">
        <f>IFERROR(VLOOKUP($A84,[3]Hoja1!$A$1:$AQ$1000,31,FALSE),"")</f>
        <v/>
      </c>
      <c r="AJ84" t="str">
        <f>IFERROR(VLOOKUP($A84,[3]Hoja1!$A$1:$AQ$1000,32,FALSE),"")</f>
        <v/>
      </c>
      <c r="AK84" t="str">
        <f>IFERROR(VLOOKUP($A84,[3]Hoja1!$A$1:$AQ$1000,33,FALSE),"")</f>
        <v/>
      </c>
      <c r="AL84" t="str">
        <f>IFERROR(VLOOKUP($A84,[3]Hoja1!$A$1:$AQ$1000,34,FALSE),"")</f>
        <v/>
      </c>
      <c r="AM84" t="str">
        <f>IFERROR(VLOOKUP($A84,[3]Hoja1!$A$1:$AQ$1000,35,FALSE),"")</f>
        <v/>
      </c>
      <c r="AN84" t="str">
        <f>IFERROR(VLOOKUP($A84,[3]Hoja1!$A$1:$AQ$1000,36,FALSE),"")</f>
        <v/>
      </c>
      <c r="AO84" t="str">
        <f>IFERROR(VLOOKUP($A84,[3]Hoja1!$A$1:$AQ$1000,37,FALSE),"")</f>
        <v/>
      </c>
      <c r="AP84" t="str">
        <f>IFERROR(VLOOKUP($A84,[3]Hoja1!$A$1:$AQ$1000,38,FALSE),"")</f>
        <v/>
      </c>
      <c r="AQ84" t="str">
        <f>IFERROR(VLOOKUP($A84,[3]Hoja1!$A$1:$AQ$1000,39,FALSE),"")</f>
        <v/>
      </c>
      <c r="AR84" t="str">
        <f>IFERROR(VLOOKUP($A84,[3]Hoja1!$A$1:$AQ$1000,40,FALSE),"")</f>
        <v/>
      </c>
      <c r="AS84" t="str">
        <f>IFERROR(VLOOKUP($A84,[3]Hoja1!$A$1:$AQ$1000,41,FALSE),"")</f>
        <v/>
      </c>
      <c r="AT84" t="str">
        <f>IFERROR(VLOOKUP($A84,[3]Hoja1!$A$1:$AQ$1000,42,FALSE),"")</f>
        <v/>
      </c>
      <c r="AU84" t="str">
        <f>IFERROR(VLOOKUP($A84,[3]Hoja1!$A$1:$AQ$1000,43,FALSE),"")</f>
        <v/>
      </c>
    </row>
    <row r="85" spans="1:47" ht="15" customHeight="1" x14ac:dyDescent="0.25">
      <c r="A85">
        <v>163</v>
      </c>
      <c r="B85">
        <v>1</v>
      </c>
      <c r="D85">
        <v>7709661</v>
      </c>
      <c r="E85" t="s">
        <v>348</v>
      </c>
      <c r="I85" t="s">
        <v>344</v>
      </c>
      <c r="J85" t="s">
        <v>50</v>
      </c>
      <c r="K85" t="s">
        <v>179</v>
      </c>
      <c r="O85" t="s">
        <v>335</v>
      </c>
      <c r="P85" s="4">
        <f>IFERROR(VLOOKUP(D85,[1]articulo!$A$1:$D$9000,4,FALSE),"")</f>
        <v>378.04</v>
      </c>
      <c r="Q85" t="s">
        <v>349</v>
      </c>
      <c r="R85">
        <f>IFERROR(VLOOKUP(D85,[2]stock!$A$1:$B$9000,2,FALSE),"0")</f>
        <v>0</v>
      </c>
      <c r="S85">
        <v>5</v>
      </c>
      <c r="T85">
        <v>5</v>
      </c>
      <c r="U85">
        <v>5</v>
      </c>
      <c r="V85">
        <v>0.03</v>
      </c>
      <c r="W85" t="str">
        <f>IFERROR(VLOOKUP($A85,[3]Hoja1!$A$1:$AQ$1000,19,FALSE),"")</f>
        <v/>
      </c>
      <c r="X85" t="str">
        <f>IFERROR(VLOOKUP($A85,[3]Hoja1!$A$1:$AQ$1000,20,FALSE),"")</f>
        <v>Unidad Especial de Patrullaje</v>
      </c>
      <c r="Y85" t="str">
        <f>IFERROR(VLOOKUP($A85,[3]Hoja1!$A$1:$AQ$1000,21,FALSE),"")</f>
        <v>Policía de Mendoza - Tupungato</v>
      </c>
      <c r="Z85" t="str">
        <f>IFERROR(VLOOKUP($A85,[3]Hoja1!$A$1:$AQ$1000,22,FALSE),"")</f>
        <v/>
      </c>
      <c r="AA85" t="str">
        <f>IFERROR(VLOOKUP($A85,[3]Hoja1!$A$1:$AQ$1000,23,FALSE),"")</f>
        <v>Para Brazo</v>
      </c>
      <c r="AB85" t="str">
        <f>IFERROR(VLOOKUP($A85,[3]Hoja1!$A$1:$AQ$1000,24,FALSE),"")</f>
        <v>11.4 cm</v>
      </c>
      <c r="AC85" t="str">
        <f>IFERROR(VLOOKUP($A85,[3]Hoja1!$A$1:$AQ$1000,25,FALSE),"")</f>
        <v>8 cm</v>
      </c>
      <c r="AD85" t="str">
        <f>IFERROR(VLOOKUP($A85,[3]Hoja1!$A$1:$AQ$1000,26,FALSE),"")</f>
        <v>0.2 cm</v>
      </c>
      <c r="AE85" t="str">
        <f>IFERROR(VLOOKUP($A85,[3]Hoja1!$A$1:$AQ$1000,27,FALSE),"")</f>
        <v/>
      </c>
      <c r="AF85" t="str">
        <f>IFERROR(VLOOKUP($A85,[3]Hoja1!$A$1:$AQ$1000,28,FALSE),"")</f>
        <v/>
      </c>
      <c r="AG85" t="str">
        <f>IFERROR(VLOOKUP($A85,[3]Hoja1!$A$1:$AQ$1000,29,FALSE),"")</f>
        <v/>
      </c>
      <c r="AH85" t="str">
        <f>IFERROR(VLOOKUP($A85,[3]Hoja1!$A$1:$AQ$1000,30,FALSE),"")</f>
        <v/>
      </c>
      <c r="AI85" t="str">
        <f>IFERROR(VLOOKUP($A85,[3]Hoja1!$A$1:$AQ$1000,31,FALSE),"")</f>
        <v/>
      </c>
      <c r="AJ85" t="str">
        <f>IFERROR(VLOOKUP($A85,[3]Hoja1!$A$1:$AQ$1000,32,FALSE),"")</f>
        <v/>
      </c>
      <c r="AK85" t="str">
        <f>IFERROR(VLOOKUP($A85,[3]Hoja1!$A$1:$AQ$1000,33,FALSE),"")</f>
        <v/>
      </c>
      <c r="AL85" t="str">
        <f>IFERROR(VLOOKUP($A85,[3]Hoja1!$A$1:$AQ$1000,34,FALSE),"")</f>
        <v/>
      </c>
      <c r="AM85" t="str">
        <f>IFERROR(VLOOKUP($A85,[3]Hoja1!$A$1:$AQ$1000,35,FALSE),"")</f>
        <v/>
      </c>
      <c r="AN85" t="str">
        <f>IFERROR(VLOOKUP($A85,[3]Hoja1!$A$1:$AQ$1000,36,FALSE),"")</f>
        <v/>
      </c>
      <c r="AO85" t="str">
        <f>IFERROR(VLOOKUP($A85,[3]Hoja1!$A$1:$AQ$1000,37,FALSE),"")</f>
        <v/>
      </c>
      <c r="AP85" t="str">
        <f>IFERROR(VLOOKUP($A85,[3]Hoja1!$A$1:$AQ$1000,38,FALSE),"")</f>
        <v/>
      </c>
      <c r="AQ85" t="str">
        <f>IFERROR(VLOOKUP($A85,[3]Hoja1!$A$1:$AQ$1000,39,FALSE),"")</f>
        <v/>
      </c>
      <c r="AR85" t="str">
        <f>IFERROR(VLOOKUP($A85,[3]Hoja1!$A$1:$AQ$1000,40,FALSE),"")</f>
        <v/>
      </c>
      <c r="AS85" t="str">
        <f>IFERROR(VLOOKUP($A85,[3]Hoja1!$A$1:$AQ$1000,41,FALSE),"")</f>
        <v/>
      </c>
      <c r="AT85" t="str">
        <f>IFERROR(VLOOKUP($A85,[3]Hoja1!$A$1:$AQ$1000,42,FALSE),"")</f>
        <v/>
      </c>
      <c r="AU85" t="str">
        <f>IFERROR(VLOOKUP($A85,[3]Hoja1!$A$1:$AQ$1000,43,FALSE),"")</f>
        <v/>
      </c>
    </row>
    <row r="86" spans="1:47" ht="15" customHeight="1" x14ac:dyDescent="0.25">
      <c r="A86">
        <v>164</v>
      </c>
      <c r="B86">
        <v>1</v>
      </c>
      <c r="D86">
        <v>7709600</v>
      </c>
      <c r="E86" t="s">
        <v>350</v>
      </c>
      <c r="J86" t="s">
        <v>50</v>
      </c>
      <c r="K86" t="s">
        <v>179</v>
      </c>
      <c r="O86" t="s">
        <v>271</v>
      </c>
      <c r="P86" s="4">
        <f>IFERROR(VLOOKUP(D86,[1]articulo!$A$1:$D$9000,4,FALSE),"")</f>
        <v>376.94</v>
      </c>
      <c r="Q86" t="s">
        <v>351</v>
      </c>
      <c r="R86">
        <f>IFERROR(VLOOKUP(D86,[2]stock!$A$1:$B$9000,2,FALSE),"0")</f>
        <v>8</v>
      </c>
      <c r="S86">
        <v>5</v>
      </c>
      <c r="T86">
        <v>5</v>
      </c>
      <c r="U86">
        <v>5</v>
      </c>
      <c r="V86">
        <v>0.03</v>
      </c>
      <c r="W86" t="str">
        <f>IFERROR(VLOOKUP($A86,[3]Hoja1!$A$1:$AQ$1000,19,FALSE),"")</f>
        <v/>
      </c>
      <c r="X86" t="str">
        <f>IFERROR(VLOOKUP($A86,[3]Hoja1!$A$1:$AQ$1000,20,FALSE),"")</f>
        <v>Instituto de Formación Penitenciaria</v>
      </c>
      <c r="Y86" t="str">
        <f>IFERROR(VLOOKUP($A86,[3]Hoja1!$A$1:$AQ$1000,21,FALSE),"")</f>
        <v>Servico Penitenciario Mendoza</v>
      </c>
      <c r="Z86" t="str">
        <f>IFERROR(VLOOKUP($A86,[3]Hoja1!$A$1:$AQ$1000,22,FALSE),"")</f>
        <v/>
      </c>
      <c r="AA86" t="str">
        <f>IFERROR(VLOOKUP($A86,[3]Hoja1!$A$1:$AQ$1000,23,FALSE),"")</f>
        <v>Para Brazo</v>
      </c>
      <c r="AB86" t="str">
        <f>IFERROR(VLOOKUP($A86,[3]Hoja1!$A$1:$AQ$1000,24,FALSE),"")</f>
        <v>10 cm</v>
      </c>
      <c r="AC86" t="str">
        <f>IFERROR(VLOOKUP($A86,[3]Hoja1!$A$1:$AQ$1000,25,FALSE),"")</f>
        <v>8.1 cm</v>
      </c>
      <c r="AD86" t="str">
        <f>IFERROR(VLOOKUP($A86,[3]Hoja1!$A$1:$AQ$1000,26,FALSE),"")</f>
        <v>0.2 cm</v>
      </c>
      <c r="AE86" t="str">
        <f>IFERROR(VLOOKUP($A86,[3]Hoja1!$A$1:$AQ$1000,27,FALSE),"")</f>
        <v/>
      </c>
      <c r="AF86" t="str">
        <f>IFERROR(VLOOKUP($A86,[3]Hoja1!$A$1:$AQ$1000,28,FALSE),"")</f>
        <v/>
      </c>
      <c r="AG86" t="str">
        <f>IFERROR(VLOOKUP($A86,[3]Hoja1!$A$1:$AQ$1000,29,FALSE),"")</f>
        <v/>
      </c>
      <c r="AH86" t="str">
        <f>IFERROR(VLOOKUP($A86,[3]Hoja1!$A$1:$AQ$1000,30,FALSE),"")</f>
        <v/>
      </c>
      <c r="AI86" t="str">
        <f>IFERROR(VLOOKUP($A86,[3]Hoja1!$A$1:$AQ$1000,31,FALSE),"")</f>
        <v/>
      </c>
      <c r="AJ86" t="str">
        <f>IFERROR(VLOOKUP($A86,[3]Hoja1!$A$1:$AQ$1000,32,FALSE),"")</f>
        <v/>
      </c>
      <c r="AK86" t="str">
        <f>IFERROR(VLOOKUP($A86,[3]Hoja1!$A$1:$AQ$1000,33,FALSE),"")</f>
        <v/>
      </c>
      <c r="AL86" t="str">
        <f>IFERROR(VLOOKUP($A86,[3]Hoja1!$A$1:$AQ$1000,34,FALSE),"")</f>
        <v/>
      </c>
      <c r="AM86" t="str">
        <f>IFERROR(VLOOKUP($A86,[3]Hoja1!$A$1:$AQ$1000,35,FALSE),"")</f>
        <v/>
      </c>
      <c r="AN86" t="str">
        <f>IFERROR(VLOOKUP($A86,[3]Hoja1!$A$1:$AQ$1000,36,FALSE),"")</f>
        <v/>
      </c>
      <c r="AO86" t="str">
        <f>IFERROR(VLOOKUP($A86,[3]Hoja1!$A$1:$AQ$1000,37,FALSE),"")</f>
        <v/>
      </c>
      <c r="AP86" t="str">
        <f>IFERROR(VLOOKUP($A86,[3]Hoja1!$A$1:$AQ$1000,38,FALSE),"")</f>
        <v/>
      </c>
      <c r="AQ86" t="str">
        <f>IFERROR(VLOOKUP($A86,[3]Hoja1!$A$1:$AQ$1000,39,FALSE),"")</f>
        <v/>
      </c>
      <c r="AR86" t="str">
        <f>IFERROR(VLOOKUP($A86,[3]Hoja1!$A$1:$AQ$1000,40,FALSE),"")</f>
        <v/>
      </c>
      <c r="AS86" t="str">
        <f>IFERROR(VLOOKUP($A86,[3]Hoja1!$A$1:$AQ$1000,41,FALSE),"")</f>
        <v/>
      </c>
      <c r="AT86" t="str">
        <f>IFERROR(VLOOKUP($A86,[3]Hoja1!$A$1:$AQ$1000,42,FALSE),"")</f>
        <v/>
      </c>
      <c r="AU86" t="str">
        <f>IFERROR(VLOOKUP($A86,[3]Hoja1!$A$1:$AQ$1000,43,FALSE),"")</f>
        <v/>
      </c>
    </row>
    <row r="87" spans="1:47" ht="15" customHeight="1" x14ac:dyDescent="0.25">
      <c r="A87">
        <v>165</v>
      </c>
      <c r="B87">
        <v>1</v>
      </c>
      <c r="D87">
        <v>7709456</v>
      </c>
      <c r="E87" t="s">
        <v>352</v>
      </c>
      <c r="J87" t="s">
        <v>50</v>
      </c>
      <c r="K87" t="s">
        <v>179</v>
      </c>
      <c r="O87" t="s">
        <v>353</v>
      </c>
      <c r="P87" s="4">
        <f>IFERROR(VLOOKUP(D87,[1]articulo!$A$1:$D$9000,4,FALSE),"")</f>
        <v>449.5</v>
      </c>
      <c r="Q87" t="s">
        <v>354</v>
      </c>
      <c r="R87">
        <f>IFERROR(VLOOKUP(D87,[2]stock!$A$1:$B$9000,2,FALSE),"0")</f>
        <v>33</v>
      </c>
      <c r="S87">
        <v>5</v>
      </c>
      <c r="T87">
        <v>5</v>
      </c>
      <c r="U87">
        <v>5</v>
      </c>
      <c r="V87">
        <v>0.03</v>
      </c>
      <c r="W87" t="str">
        <f>IFERROR(VLOOKUP($A87,[3]Hoja1!$A$1:$AQ$1000,19,FALSE),"")</f>
        <v/>
      </c>
      <c r="X87" t="str">
        <f>IFERROR(VLOOKUP($A87,[3]Hoja1!$A$1:$AQ$1000,20,FALSE),"")</f>
        <v>Servicio Penitenciario Mendoza</v>
      </c>
      <c r="Y87" t="str">
        <f>IFERROR(VLOOKUP($A87,[3]Hoja1!$A$1:$AQ$1000,21,FALSE),"")</f>
        <v>Ministerio de Gobierno</v>
      </c>
      <c r="Z87" t="str">
        <f>IFERROR(VLOOKUP($A87,[3]Hoja1!$A$1:$AQ$1000,22,FALSE),"")</f>
        <v/>
      </c>
      <c r="AA87" t="str">
        <f>IFERROR(VLOOKUP($A87,[3]Hoja1!$A$1:$AQ$1000,23,FALSE),"")</f>
        <v>Para Brazo - Baja visibilidad</v>
      </c>
      <c r="AB87" t="str">
        <f>IFERROR(VLOOKUP($A87,[3]Hoja1!$A$1:$AQ$1000,24,FALSE),"")</f>
        <v>11.2 cm</v>
      </c>
      <c r="AC87" t="str">
        <f>IFERROR(VLOOKUP($A87,[3]Hoja1!$A$1:$AQ$1000,25,FALSE),"")</f>
        <v>9.5 cm</v>
      </c>
      <c r="AD87" t="str">
        <f>IFERROR(VLOOKUP($A87,[3]Hoja1!$A$1:$AQ$1000,26,FALSE),"")</f>
        <v>0.25 cm</v>
      </c>
      <c r="AE87" t="str">
        <f>IFERROR(VLOOKUP($A87,[3]Hoja1!$A$1:$AQ$1000,27,FALSE),"")</f>
        <v/>
      </c>
      <c r="AF87" t="str">
        <f>IFERROR(VLOOKUP($A87,[3]Hoja1!$A$1:$AQ$1000,28,FALSE),"")</f>
        <v/>
      </c>
      <c r="AG87" t="str">
        <f>IFERROR(VLOOKUP($A87,[3]Hoja1!$A$1:$AQ$1000,29,FALSE),"")</f>
        <v/>
      </c>
      <c r="AH87" t="str">
        <f>IFERROR(VLOOKUP($A87,[3]Hoja1!$A$1:$AQ$1000,30,FALSE),"")</f>
        <v/>
      </c>
      <c r="AI87" t="str">
        <f>IFERROR(VLOOKUP($A87,[3]Hoja1!$A$1:$AQ$1000,31,FALSE),"")</f>
        <v/>
      </c>
      <c r="AJ87" t="str">
        <f>IFERROR(VLOOKUP($A87,[3]Hoja1!$A$1:$AQ$1000,32,FALSE),"")</f>
        <v/>
      </c>
      <c r="AK87" t="str">
        <f>IFERROR(VLOOKUP($A87,[3]Hoja1!$A$1:$AQ$1000,33,FALSE),"")</f>
        <v/>
      </c>
      <c r="AL87" t="str">
        <f>IFERROR(VLOOKUP($A87,[3]Hoja1!$A$1:$AQ$1000,34,FALSE),"")</f>
        <v/>
      </c>
      <c r="AM87" t="str">
        <f>IFERROR(VLOOKUP($A87,[3]Hoja1!$A$1:$AQ$1000,35,FALSE),"")</f>
        <v/>
      </c>
      <c r="AN87" t="str">
        <f>IFERROR(VLOOKUP($A87,[3]Hoja1!$A$1:$AQ$1000,36,FALSE),"")</f>
        <v/>
      </c>
      <c r="AO87" t="str">
        <f>IFERROR(VLOOKUP($A87,[3]Hoja1!$A$1:$AQ$1000,37,FALSE),"")</f>
        <v/>
      </c>
      <c r="AP87" t="str">
        <f>IFERROR(VLOOKUP($A87,[3]Hoja1!$A$1:$AQ$1000,38,FALSE),"")</f>
        <v/>
      </c>
      <c r="AQ87" t="str">
        <f>IFERROR(VLOOKUP($A87,[3]Hoja1!$A$1:$AQ$1000,39,FALSE),"")</f>
        <v/>
      </c>
      <c r="AR87" t="str">
        <f>IFERROR(VLOOKUP($A87,[3]Hoja1!$A$1:$AQ$1000,40,FALSE),"")</f>
        <v/>
      </c>
      <c r="AS87" t="str">
        <f>IFERROR(VLOOKUP($A87,[3]Hoja1!$A$1:$AQ$1000,41,FALSE),"")</f>
        <v/>
      </c>
      <c r="AT87" t="str">
        <f>IFERROR(VLOOKUP($A87,[3]Hoja1!$A$1:$AQ$1000,42,FALSE),"")</f>
        <v/>
      </c>
      <c r="AU87" t="str">
        <f>IFERROR(VLOOKUP($A87,[3]Hoja1!$A$1:$AQ$1000,43,FALSE),"")</f>
        <v/>
      </c>
    </row>
    <row r="88" spans="1:47" ht="15" customHeight="1" x14ac:dyDescent="0.25">
      <c r="A88">
        <v>166</v>
      </c>
      <c r="B88">
        <v>1</v>
      </c>
      <c r="D88">
        <v>7709680</v>
      </c>
      <c r="E88" t="s">
        <v>355</v>
      </c>
      <c r="J88" t="s">
        <v>50</v>
      </c>
      <c r="K88" t="s">
        <v>179</v>
      </c>
      <c r="O88" t="s">
        <v>356</v>
      </c>
      <c r="P88" s="4">
        <f>IFERROR(VLOOKUP(D88,[1]articulo!$A$1:$D$9000,4,FALSE),"")</f>
        <v>622.42999999999995</v>
      </c>
      <c r="Q88" t="s">
        <v>357</v>
      </c>
      <c r="R88">
        <f>IFERROR(VLOOKUP(D88,[2]stock!$A$1:$B$9000,2,FALSE),"0")</f>
        <v>0</v>
      </c>
      <c r="S88">
        <v>5</v>
      </c>
      <c r="T88">
        <v>5</v>
      </c>
      <c r="U88">
        <v>5</v>
      </c>
      <c r="V88">
        <v>0.03</v>
      </c>
      <c r="W88" t="str">
        <f>IFERROR(VLOOKUP($A88,[3]Hoja1!$A$1:$AQ$1000,19,FALSE),"")</f>
        <v/>
      </c>
      <c r="X88" t="str">
        <f>IFERROR(VLOOKUP($A88,[3]Hoja1!$A$1:$AQ$1000,20,FALSE),"")</f>
        <v>Policía de Seguridad Rural</v>
      </c>
      <c r="Y88" t="str">
        <f>IFERROR(VLOOKUP($A88,[3]Hoja1!$A$1:$AQ$1000,21,FALSE),"")</f>
        <v>Policía de Mendoza</v>
      </c>
      <c r="Z88" t="str">
        <f>IFERROR(VLOOKUP($A88,[3]Hoja1!$A$1:$AQ$1000,22,FALSE),"")</f>
        <v>Bordado</v>
      </c>
      <c r="AA88" t="str">
        <f>IFERROR(VLOOKUP($A88,[3]Hoja1!$A$1:$AQ$1000,23,FALSE),"")</f>
        <v>Escudo para Brazo</v>
      </c>
      <c r="AB88" t="str">
        <f>IFERROR(VLOOKUP($A88,[3]Hoja1!$A$1:$AQ$1000,24,FALSE),"")</f>
        <v>10 cm</v>
      </c>
      <c r="AC88" t="str">
        <f>IFERROR(VLOOKUP($A88,[3]Hoja1!$A$1:$AQ$1000,25,FALSE),"")</f>
        <v>8.9 cm</v>
      </c>
      <c r="AD88" t="str">
        <f>IFERROR(VLOOKUP($A88,[3]Hoja1!$A$1:$AQ$1000,26,FALSE),"")</f>
        <v>0.2 cm</v>
      </c>
      <c r="AE88" t="str">
        <f>IFERROR(VLOOKUP($A88,[3]Hoja1!$A$1:$AQ$1000,27,FALSE),"")</f>
        <v/>
      </c>
      <c r="AF88" t="str">
        <f>IFERROR(VLOOKUP($A88,[3]Hoja1!$A$1:$AQ$1000,28,FALSE),"")</f>
        <v/>
      </c>
      <c r="AG88" t="str">
        <f>IFERROR(VLOOKUP($A88,[3]Hoja1!$A$1:$AQ$1000,29,FALSE),"")</f>
        <v/>
      </c>
      <c r="AH88" t="str">
        <f>IFERROR(VLOOKUP($A88,[3]Hoja1!$A$1:$AQ$1000,30,FALSE),"")</f>
        <v/>
      </c>
      <c r="AI88" t="str">
        <f>IFERROR(VLOOKUP($A88,[3]Hoja1!$A$1:$AQ$1000,31,FALSE),"")</f>
        <v/>
      </c>
      <c r="AJ88" t="str">
        <f>IFERROR(VLOOKUP($A88,[3]Hoja1!$A$1:$AQ$1000,32,FALSE),"")</f>
        <v/>
      </c>
      <c r="AK88" t="str">
        <f>IFERROR(VLOOKUP($A88,[3]Hoja1!$A$1:$AQ$1000,33,FALSE),"")</f>
        <v/>
      </c>
      <c r="AL88" t="str">
        <f>IFERROR(VLOOKUP($A88,[3]Hoja1!$A$1:$AQ$1000,34,FALSE),"")</f>
        <v/>
      </c>
      <c r="AM88" t="str">
        <f>IFERROR(VLOOKUP($A88,[3]Hoja1!$A$1:$AQ$1000,35,FALSE),"")</f>
        <v/>
      </c>
      <c r="AN88" t="str">
        <f>IFERROR(VLOOKUP($A88,[3]Hoja1!$A$1:$AQ$1000,36,FALSE),"")</f>
        <v/>
      </c>
      <c r="AO88" t="str">
        <f>IFERROR(VLOOKUP($A88,[3]Hoja1!$A$1:$AQ$1000,37,FALSE),"")</f>
        <v/>
      </c>
      <c r="AP88" t="str">
        <f>IFERROR(VLOOKUP($A88,[3]Hoja1!$A$1:$AQ$1000,38,FALSE),"")</f>
        <v/>
      </c>
      <c r="AQ88" t="str">
        <f>IFERROR(VLOOKUP($A88,[3]Hoja1!$A$1:$AQ$1000,39,FALSE),"")</f>
        <v/>
      </c>
      <c r="AR88" t="str">
        <f>IFERROR(VLOOKUP($A88,[3]Hoja1!$A$1:$AQ$1000,40,FALSE),"")</f>
        <v/>
      </c>
      <c r="AS88" t="str">
        <f>IFERROR(VLOOKUP($A88,[3]Hoja1!$A$1:$AQ$1000,41,FALSE),"")</f>
        <v/>
      </c>
      <c r="AT88" t="str">
        <f>IFERROR(VLOOKUP($A88,[3]Hoja1!$A$1:$AQ$1000,42,FALSE),"")</f>
        <v/>
      </c>
      <c r="AU88" t="str">
        <f>IFERROR(VLOOKUP($A88,[3]Hoja1!$A$1:$AQ$1000,43,FALSE),"")</f>
        <v/>
      </c>
    </row>
    <row r="89" spans="1:47" ht="15" customHeight="1" x14ac:dyDescent="0.25">
      <c r="A89">
        <v>168</v>
      </c>
      <c r="B89">
        <v>1</v>
      </c>
      <c r="D89">
        <v>7709041</v>
      </c>
      <c r="E89" t="s">
        <v>358</v>
      </c>
      <c r="J89" t="s">
        <v>50</v>
      </c>
      <c r="K89" t="s">
        <v>179</v>
      </c>
      <c r="P89" s="4">
        <f>IFERROR(VLOOKUP(D89,[1]articulo!$A$1:$D$9000,4,FALSE),"")</f>
        <v>487.41</v>
      </c>
      <c r="Q89" t="s">
        <v>359</v>
      </c>
      <c r="R89">
        <f>IFERROR(VLOOKUP(D89,[2]stock!$A$1:$B$9000,2,FALSE),"0")</f>
        <v>6</v>
      </c>
      <c r="S89">
        <v>5</v>
      </c>
      <c r="T89">
        <v>5</v>
      </c>
      <c r="U89">
        <v>5</v>
      </c>
      <c r="V89">
        <v>0.03</v>
      </c>
      <c r="W89" t="str">
        <f>IFERROR(VLOOKUP($A89,[3]Hoja1!$A$1:$AQ$1000,19,FALSE),"")</f>
        <v/>
      </c>
      <c r="X89" t="str">
        <f>IFERROR(VLOOKUP($A89,[3]Hoja1!$A$1:$AQ$1000,20,FALSE),"")</f>
        <v>Jefatura Departamental Capital</v>
      </c>
      <c r="Y89" t="str">
        <f>IFERROR(VLOOKUP($A89,[3]Hoja1!$A$1:$AQ$1000,21,FALSE),"")</f>
        <v/>
      </c>
      <c r="Z89" t="str">
        <f>IFERROR(VLOOKUP($A89,[3]Hoja1!$A$1:$AQ$1000,22,FALSE),"")</f>
        <v>Bordado</v>
      </c>
      <c r="AA89" t="str">
        <f>IFERROR(VLOOKUP($A89,[3]Hoja1!$A$1:$AQ$1000,23,FALSE),"")</f>
        <v>Escudo para Brazo</v>
      </c>
      <c r="AB89" t="str">
        <f>IFERROR(VLOOKUP($A89,[3]Hoja1!$A$1:$AQ$1000,24,FALSE),"")</f>
        <v>11 cm</v>
      </c>
      <c r="AC89" t="str">
        <f>IFERROR(VLOOKUP($A89,[3]Hoja1!$A$1:$AQ$1000,25,FALSE),"")</f>
        <v>9 cm</v>
      </c>
      <c r="AD89" t="str">
        <f>IFERROR(VLOOKUP($A89,[3]Hoja1!$A$1:$AQ$1000,26,FALSE),"")</f>
        <v>0.2 cm</v>
      </c>
      <c r="AE89" t="str">
        <f>IFERROR(VLOOKUP($A89,[3]Hoja1!$A$1:$AQ$1000,27,FALSE),"")</f>
        <v/>
      </c>
      <c r="AF89" t="str">
        <f>IFERROR(VLOOKUP($A89,[3]Hoja1!$A$1:$AQ$1000,28,FALSE),"")</f>
        <v/>
      </c>
      <c r="AG89" t="str">
        <f>IFERROR(VLOOKUP($A89,[3]Hoja1!$A$1:$AQ$1000,29,FALSE),"")</f>
        <v/>
      </c>
      <c r="AH89" t="str">
        <f>IFERROR(VLOOKUP($A89,[3]Hoja1!$A$1:$AQ$1000,30,FALSE),"")</f>
        <v/>
      </c>
      <c r="AI89" t="str">
        <f>IFERROR(VLOOKUP($A89,[3]Hoja1!$A$1:$AQ$1000,31,FALSE),"")</f>
        <v/>
      </c>
      <c r="AJ89" t="str">
        <f>IFERROR(VLOOKUP($A89,[3]Hoja1!$A$1:$AQ$1000,32,FALSE),"")</f>
        <v/>
      </c>
      <c r="AK89" t="str">
        <f>IFERROR(VLOOKUP($A89,[3]Hoja1!$A$1:$AQ$1000,33,FALSE),"")</f>
        <v/>
      </c>
      <c r="AL89" t="str">
        <f>IFERROR(VLOOKUP($A89,[3]Hoja1!$A$1:$AQ$1000,34,FALSE),"")</f>
        <v/>
      </c>
      <c r="AM89" t="str">
        <f>IFERROR(VLOOKUP($A89,[3]Hoja1!$A$1:$AQ$1000,35,FALSE),"")</f>
        <v/>
      </c>
      <c r="AN89" t="str">
        <f>IFERROR(VLOOKUP($A89,[3]Hoja1!$A$1:$AQ$1000,36,FALSE),"")</f>
        <v/>
      </c>
      <c r="AO89" t="str">
        <f>IFERROR(VLOOKUP($A89,[3]Hoja1!$A$1:$AQ$1000,37,FALSE),"")</f>
        <v/>
      </c>
      <c r="AP89" t="str">
        <f>IFERROR(VLOOKUP($A89,[3]Hoja1!$A$1:$AQ$1000,38,FALSE),"")</f>
        <v/>
      </c>
      <c r="AQ89" t="str">
        <f>IFERROR(VLOOKUP($A89,[3]Hoja1!$A$1:$AQ$1000,39,FALSE),"")</f>
        <v/>
      </c>
      <c r="AR89" t="str">
        <f>IFERROR(VLOOKUP($A89,[3]Hoja1!$A$1:$AQ$1000,40,FALSE),"")</f>
        <v/>
      </c>
      <c r="AS89" t="str">
        <f>IFERROR(VLOOKUP($A89,[3]Hoja1!$A$1:$AQ$1000,41,FALSE),"")</f>
        <v/>
      </c>
      <c r="AT89" t="str">
        <f>IFERROR(VLOOKUP($A89,[3]Hoja1!$A$1:$AQ$1000,42,FALSE),"")</f>
        <v/>
      </c>
      <c r="AU89" t="str">
        <f>IFERROR(VLOOKUP($A89,[3]Hoja1!$A$1:$AQ$1000,43,FALSE),"")</f>
        <v/>
      </c>
    </row>
    <row r="90" spans="1:47" ht="15" customHeight="1" x14ac:dyDescent="0.25">
      <c r="A90">
        <v>169</v>
      </c>
      <c r="B90">
        <v>1</v>
      </c>
      <c r="D90">
        <v>7709139</v>
      </c>
      <c r="E90" t="s">
        <v>360</v>
      </c>
      <c r="H90" t="s">
        <v>361</v>
      </c>
      <c r="J90" t="s">
        <v>50</v>
      </c>
      <c r="K90" t="s">
        <v>179</v>
      </c>
      <c r="O90" t="s">
        <v>319</v>
      </c>
      <c r="P90" s="4">
        <f>IFERROR(VLOOKUP(D90,[1]articulo!$A$1:$D$9000,4,FALSE),"")</f>
        <v>383.95</v>
      </c>
      <c r="Q90" t="s">
        <v>362</v>
      </c>
      <c r="R90">
        <f>IFERROR(VLOOKUP(D90,[2]stock!$A$1:$B$9000,2,FALSE),"0")</f>
        <v>0</v>
      </c>
      <c r="S90">
        <v>5</v>
      </c>
      <c r="T90">
        <v>5</v>
      </c>
      <c r="U90">
        <v>5</v>
      </c>
      <c r="V90">
        <v>0.03</v>
      </c>
      <c r="W90" t="str">
        <f>IFERROR(VLOOKUP($A90,[3]Hoja1!$A$1:$AQ$1000,19,FALSE),"")</f>
        <v/>
      </c>
      <c r="X90" t="str">
        <f>IFERROR(VLOOKUP($A90,[3]Hoja1!$A$1:$AQ$1000,20,FALSE),"")</f>
        <v>Cuerpo de Instructores</v>
      </c>
      <c r="Y90" t="str">
        <f>IFERROR(VLOOKUP($A90,[3]Hoja1!$A$1:$AQ$1000,21,FALSE),"")</f>
        <v>Instituto Universitario de Seguridad Pública de Mendoza</v>
      </c>
      <c r="Z90" t="str">
        <f>IFERROR(VLOOKUP($A90,[3]Hoja1!$A$1:$AQ$1000,22,FALSE),"")</f>
        <v>Bordado</v>
      </c>
      <c r="AA90" t="str">
        <f>IFERROR(VLOOKUP($A90,[3]Hoja1!$A$1:$AQ$1000,23,FALSE),"")</f>
        <v>Escudo para Brazo</v>
      </c>
      <c r="AB90" t="str">
        <f>IFERROR(VLOOKUP($A90,[3]Hoja1!$A$1:$AQ$1000,24,FALSE),"")</f>
        <v>8.9 cm</v>
      </c>
      <c r="AC90" t="str">
        <f>IFERROR(VLOOKUP($A90,[3]Hoja1!$A$1:$AQ$1000,25,FALSE),"")</f>
        <v>8.9 cm</v>
      </c>
      <c r="AD90" t="str">
        <f>IFERROR(VLOOKUP($A90,[3]Hoja1!$A$1:$AQ$1000,26,FALSE),"")</f>
        <v>0.2 cm</v>
      </c>
      <c r="AE90" t="str">
        <f>IFERROR(VLOOKUP($A90,[3]Hoja1!$A$1:$AQ$1000,27,FALSE),"")</f>
        <v/>
      </c>
      <c r="AF90" t="str">
        <f>IFERROR(VLOOKUP($A90,[3]Hoja1!$A$1:$AQ$1000,28,FALSE),"")</f>
        <v/>
      </c>
      <c r="AG90" t="str">
        <f>IFERROR(VLOOKUP($A90,[3]Hoja1!$A$1:$AQ$1000,29,FALSE),"")</f>
        <v/>
      </c>
      <c r="AH90" t="str">
        <f>IFERROR(VLOOKUP($A90,[3]Hoja1!$A$1:$AQ$1000,30,FALSE),"")</f>
        <v/>
      </c>
      <c r="AI90" t="str">
        <f>IFERROR(VLOOKUP($A90,[3]Hoja1!$A$1:$AQ$1000,31,FALSE),"")</f>
        <v/>
      </c>
      <c r="AJ90" t="str">
        <f>IFERROR(VLOOKUP($A90,[3]Hoja1!$A$1:$AQ$1000,32,FALSE),"")</f>
        <v/>
      </c>
      <c r="AK90" t="str">
        <f>IFERROR(VLOOKUP($A90,[3]Hoja1!$A$1:$AQ$1000,33,FALSE),"")</f>
        <v/>
      </c>
      <c r="AL90" t="str">
        <f>IFERROR(VLOOKUP($A90,[3]Hoja1!$A$1:$AQ$1000,34,FALSE),"")</f>
        <v/>
      </c>
      <c r="AM90" t="str">
        <f>IFERROR(VLOOKUP($A90,[3]Hoja1!$A$1:$AQ$1000,35,FALSE),"")</f>
        <v/>
      </c>
      <c r="AN90" t="str">
        <f>IFERROR(VLOOKUP($A90,[3]Hoja1!$A$1:$AQ$1000,36,FALSE),"")</f>
        <v/>
      </c>
      <c r="AO90" t="str">
        <f>IFERROR(VLOOKUP($A90,[3]Hoja1!$A$1:$AQ$1000,37,FALSE),"")</f>
        <v/>
      </c>
      <c r="AP90" t="str">
        <f>IFERROR(VLOOKUP($A90,[3]Hoja1!$A$1:$AQ$1000,38,FALSE),"")</f>
        <v/>
      </c>
      <c r="AQ90" t="str">
        <f>IFERROR(VLOOKUP($A90,[3]Hoja1!$A$1:$AQ$1000,39,FALSE),"")</f>
        <v/>
      </c>
      <c r="AR90" t="str">
        <f>IFERROR(VLOOKUP($A90,[3]Hoja1!$A$1:$AQ$1000,40,FALSE),"")</f>
        <v/>
      </c>
      <c r="AS90" t="str">
        <f>IFERROR(VLOOKUP($A90,[3]Hoja1!$A$1:$AQ$1000,41,FALSE),"")</f>
        <v/>
      </c>
      <c r="AT90" t="str">
        <f>IFERROR(VLOOKUP($A90,[3]Hoja1!$A$1:$AQ$1000,42,FALSE),"")</f>
        <v/>
      </c>
      <c r="AU90" t="str">
        <f>IFERROR(VLOOKUP($A90,[3]Hoja1!$A$1:$AQ$1000,43,FALSE),"")</f>
        <v/>
      </c>
    </row>
    <row r="91" spans="1:47" ht="15" customHeight="1" x14ac:dyDescent="0.25">
      <c r="A91">
        <v>170</v>
      </c>
      <c r="B91">
        <v>1</v>
      </c>
      <c r="D91">
        <v>8703051</v>
      </c>
      <c r="E91" t="s">
        <v>363</v>
      </c>
      <c r="H91" s="1" t="s">
        <v>364</v>
      </c>
      <c r="I91" s="1" t="s">
        <v>365</v>
      </c>
      <c r="J91" t="s">
        <v>1</v>
      </c>
      <c r="K91" t="s">
        <v>2</v>
      </c>
      <c r="O91" t="s">
        <v>8</v>
      </c>
      <c r="P91" s="4">
        <f>IFERROR(VLOOKUP(D91,[1]articulo!$A$1:$D$9000,4,FALSE),"")</f>
        <v>4530</v>
      </c>
      <c r="Q91" t="s">
        <v>366</v>
      </c>
      <c r="R91">
        <f>IFERROR(VLOOKUP(D91,[2]stock!$A$1:$B$9000,2,FALSE),"0")</f>
        <v>12</v>
      </c>
      <c r="S91">
        <v>5</v>
      </c>
      <c r="T91">
        <v>5</v>
      </c>
      <c r="U91">
        <v>5</v>
      </c>
      <c r="V91">
        <v>0.03</v>
      </c>
      <c r="W91" t="str">
        <f>IFERROR(VLOOKUP($A91,[3]Hoja1!$A$1:$AQ$1000,19,FALSE),"")</f>
        <v/>
      </c>
      <c r="X91" t="str">
        <f>IFERROR(VLOOKUP($A91,[3]Hoja1!$A$1:$AQ$1000,20,FALSE),"")</f>
        <v/>
      </c>
      <c r="Y91" t="str">
        <f>IFERROR(VLOOKUP($A91,[3]Hoja1!$A$1:$AQ$1000,21,FALSE),"")</f>
        <v/>
      </c>
      <c r="Z91" t="str">
        <f>IFERROR(VLOOKUP($A91,[3]Hoja1!$A$1:$AQ$1000,22,FALSE),"")</f>
        <v>Cuero Termo Modelado</v>
      </c>
      <c r="AA91" t="str">
        <f>IFERROR(VLOOKUP($A91,[3]Hoja1!$A$1:$AQ$1000,23,FALSE),"")</f>
        <v>Multicalibre</v>
      </c>
      <c r="AB91" t="str">
        <f>IFERROR(VLOOKUP($A91,[3]Hoja1!$A$1:$AQ$1000,24,FALSE),"")</f>
        <v/>
      </c>
      <c r="AC91" t="str">
        <f>IFERROR(VLOOKUP($A91,[3]Hoja1!$A$1:$AQ$1000,25,FALSE),"")</f>
        <v/>
      </c>
      <c r="AD91" t="str">
        <f>IFERROR(VLOOKUP($A91,[3]Hoja1!$A$1:$AQ$1000,26,FALSE),"")</f>
        <v/>
      </c>
      <c r="AE91" t="str">
        <f>IFERROR(VLOOKUP($A91,[3]Hoja1!$A$1:$AQ$1000,27,FALSE),"")</f>
        <v/>
      </c>
      <c r="AF91" t="str">
        <f>IFERROR(VLOOKUP($A91,[3]Hoja1!$A$1:$AQ$1000,28,FALSE),"")</f>
        <v/>
      </c>
      <c r="AG91" t="str">
        <f>IFERROR(VLOOKUP($A91,[3]Hoja1!$A$1:$AQ$1000,29,FALSE),"")</f>
        <v/>
      </c>
      <c r="AH91" t="str">
        <f>IFERROR(VLOOKUP($A91,[3]Hoja1!$A$1:$AQ$1000,30,FALSE),"")</f>
        <v/>
      </c>
      <c r="AI91" t="str">
        <f>IFERROR(VLOOKUP($A91,[3]Hoja1!$A$1:$AQ$1000,31,FALSE),"")</f>
        <v/>
      </c>
      <c r="AJ91" t="str">
        <f>IFERROR(VLOOKUP($A91,[3]Hoja1!$A$1:$AQ$1000,32,FALSE),"")</f>
        <v/>
      </c>
      <c r="AK91" t="str">
        <f>IFERROR(VLOOKUP($A91,[3]Hoja1!$A$1:$AQ$1000,33,FALSE),"")</f>
        <v/>
      </c>
      <c r="AL91" t="str">
        <f>IFERROR(VLOOKUP($A91,[3]Hoja1!$A$1:$AQ$1000,34,FALSE),"")</f>
        <v>13 x 8.6 cm</v>
      </c>
      <c r="AM91" t="str">
        <f>IFERROR(VLOOKUP($A91,[3]Hoja1!$A$1:$AQ$1000,35,FALSE),"")</f>
        <v/>
      </c>
      <c r="AN91" t="str">
        <f>IFERROR(VLOOKUP($A91,[3]Hoja1!$A$1:$AQ$1000,36,FALSE),"")</f>
        <v/>
      </c>
      <c r="AO91" t="str">
        <f>IFERROR(VLOOKUP($A91,[3]Hoja1!$A$1:$AQ$1000,37,FALSE),"")</f>
        <v/>
      </c>
      <c r="AP91" t="str">
        <f>IFERROR(VLOOKUP($A91,[3]Hoja1!$A$1:$AQ$1000,38,FALSE),"")</f>
        <v/>
      </c>
      <c r="AQ91" t="str">
        <f>IFERROR(VLOOKUP($A91,[3]Hoja1!$A$1:$AQ$1000,39,FALSE),"")</f>
        <v/>
      </c>
      <c r="AR91" t="str">
        <f>IFERROR(VLOOKUP($A91,[3]Hoja1!$A$1:$AQ$1000,40,FALSE),"")</f>
        <v/>
      </c>
      <c r="AS91" t="str">
        <f>IFERROR(VLOOKUP($A91,[3]Hoja1!$A$1:$AQ$1000,41,FALSE),"")</f>
        <v/>
      </c>
      <c r="AT91" t="str">
        <f>IFERROR(VLOOKUP($A91,[3]Hoja1!$A$1:$AQ$1000,42,FALSE),"")</f>
        <v/>
      </c>
      <c r="AU91" t="str">
        <f>IFERROR(VLOOKUP($A91,[3]Hoja1!$A$1:$AQ$1000,43,FALSE),"")</f>
        <v/>
      </c>
    </row>
    <row r="92" spans="1:47" ht="15" customHeight="1" x14ac:dyDescent="0.25">
      <c r="A92">
        <v>173</v>
      </c>
      <c r="B92">
        <v>1</v>
      </c>
      <c r="D92">
        <v>7709654</v>
      </c>
      <c r="E92" t="s">
        <v>367</v>
      </c>
      <c r="H92" t="s">
        <v>369</v>
      </c>
      <c r="J92" t="s">
        <v>50</v>
      </c>
      <c r="K92" t="s">
        <v>179</v>
      </c>
      <c r="O92" t="s">
        <v>368</v>
      </c>
      <c r="P92" s="4">
        <f>IFERROR(VLOOKUP(D92,[1]articulo!$A$1:$D$9000,4,FALSE),"")</f>
        <v>337.54</v>
      </c>
      <c r="Q92" t="s">
        <v>370</v>
      </c>
      <c r="R92">
        <f>IFERROR(VLOOKUP(D92,[2]stock!$A$1:$B$9000,2,FALSE),"0")</f>
        <v>10</v>
      </c>
      <c r="S92">
        <v>5</v>
      </c>
      <c r="T92">
        <v>5</v>
      </c>
      <c r="U92">
        <v>5</v>
      </c>
      <c r="V92">
        <v>0.03</v>
      </c>
      <c r="W92" t="str">
        <f>IFERROR(VLOOKUP($A92,[3]Hoja1!$A$1:$AQ$1000,19,FALSE),"")</f>
        <v/>
      </c>
      <c r="X92" t="str">
        <f>IFERROR(VLOOKUP($A92,[3]Hoja1!$A$1:$AQ$1000,20,FALSE),"")</f>
        <v/>
      </c>
      <c r="Y92" t="str">
        <f>IFERROR(VLOOKUP($A92,[3]Hoja1!$A$1:$AQ$1000,21,FALSE),"")</f>
        <v>Jefatura Barrio Cívico - Policía de Mendoza</v>
      </c>
      <c r="Z92" t="str">
        <f>IFERROR(VLOOKUP($A92,[3]Hoja1!$A$1:$AQ$1000,22,FALSE),"")</f>
        <v>Bordado</v>
      </c>
      <c r="AA92" t="str">
        <f>IFERROR(VLOOKUP($A92,[3]Hoja1!$A$1:$AQ$1000,23,FALSE),"")</f>
        <v>Escudo para Brazo</v>
      </c>
      <c r="AB92" t="str">
        <f>IFERROR(VLOOKUP($A92,[3]Hoja1!$A$1:$AQ$1000,24,FALSE),"")</f>
        <v>9.3 cm</v>
      </c>
      <c r="AC92" t="str">
        <f>IFERROR(VLOOKUP($A92,[3]Hoja1!$A$1:$AQ$1000,25,FALSE),"")</f>
        <v>5.9 cm</v>
      </c>
      <c r="AD92" t="str">
        <f>IFERROR(VLOOKUP($A92,[3]Hoja1!$A$1:$AQ$1000,26,FALSE),"")</f>
        <v>0.2 cm</v>
      </c>
      <c r="AE92" t="str">
        <f>IFERROR(VLOOKUP($A92,[3]Hoja1!$A$1:$AQ$1000,27,FALSE),"")</f>
        <v/>
      </c>
      <c r="AF92" t="str">
        <f>IFERROR(VLOOKUP($A92,[3]Hoja1!$A$1:$AQ$1000,28,FALSE),"")</f>
        <v/>
      </c>
      <c r="AG92" t="str">
        <f>IFERROR(VLOOKUP($A92,[3]Hoja1!$A$1:$AQ$1000,29,FALSE),"")</f>
        <v/>
      </c>
      <c r="AH92" t="str">
        <f>IFERROR(VLOOKUP($A92,[3]Hoja1!$A$1:$AQ$1000,30,FALSE),"")</f>
        <v/>
      </c>
      <c r="AI92" t="str">
        <f>IFERROR(VLOOKUP($A92,[3]Hoja1!$A$1:$AQ$1000,31,FALSE),"")</f>
        <v/>
      </c>
      <c r="AJ92" t="str">
        <f>IFERROR(VLOOKUP($A92,[3]Hoja1!$A$1:$AQ$1000,32,FALSE),"")</f>
        <v/>
      </c>
      <c r="AK92" t="str">
        <f>IFERROR(VLOOKUP($A92,[3]Hoja1!$A$1:$AQ$1000,33,FALSE),"")</f>
        <v/>
      </c>
      <c r="AL92" t="str">
        <f>IFERROR(VLOOKUP($A92,[3]Hoja1!$A$1:$AQ$1000,34,FALSE),"")</f>
        <v/>
      </c>
      <c r="AM92" t="str">
        <f>IFERROR(VLOOKUP($A92,[3]Hoja1!$A$1:$AQ$1000,35,FALSE),"")</f>
        <v/>
      </c>
      <c r="AN92" t="str">
        <f>IFERROR(VLOOKUP($A92,[3]Hoja1!$A$1:$AQ$1000,36,FALSE),"")</f>
        <v/>
      </c>
      <c r="AO92" t="str">
        <f>IFERROR(VLOOKUP($A92,[3]Hoja1!$A$1:$AQ$1000,37,FALSE),"")</f>
        <v/>
      </c>
      <c r="AP92" t="str">
        <f>IFERROR(VLOOKUP($A92,[3]Hoja1!$A$1:$AQ$1000,38,FALSE),"")</f>
        <v/>
      </c>
      <c r="AQ92" t="str">
        <f>IFERROR(VLOOKUP($A92,[3]Hoja1!$A$1:$AQ$1000,39,FALSE),"")</f>
        <v/>
      </c>
      <c r="AR92" t="str">
        <f>IFERROR(VLOOKUP($A92,[3]Hoja1!$A$1:$AQ$1000,40,FALSE),"")</f>
        <v/>
      </c>
      <c r="AS92" t="str">
        <f>IFERROR(VLOOKUP($A92,[3]Hoja1!$A$1:$AQ$1000,41,FALSE),"")</f>
        <v/>
      </c>
      <c r="AT92" t="str">
        <f>IFERROR(VLOOKUP($A92,[3]Hoja1!$A$1:$AQ$1000,42,FALSE),"")</f>
        <v/>
      </c>
      <c r="AU92" t="str">
        <f>IFERROR(VLOOKUP($A92,[3]Hoja1!$A$1:$AQ$1000,43,FALSE),"")</f>
        <v/>
      </c>
    </row>
    <row r="93" spans="1:47" ht="15" customHeight="1" x14ac:dyDescent="0.25">
      <c r="A93">
        <v>174</v>
      </c>
      <c r="B93">
        <v>1</v>
      </c>
      <c r="D93">
        <v>7709668</v>
      </c>
      <c r="E93" t="s">
        <v>371</v>
      </c>
      <c r="J93" t="s">
        <v>50</v>
      </c>
      <c r="K93" t="s">
        <v>179</v>
      </c>
      <c r="P93" s="4">
        <f>IFERROR(VLOOKUP(D93,[1]articulo!$A$1:$D$9000,4,FALSE),"")</f>
        <v>393.11</v>
      </c>
      <c r="Q93" t="s">
        <v>372</v>
      </c>
      <c r="R93">
        <f>IFERROR(VLOOKUP(D93,[2]stock!$A$1:$B$9000,2,FALSE),"0")</f>
        <v>0</v>
      </c>
      <c r="S93">
        <v>5</v>
      </c>
      <c r="T93">
        <v>5</v>
      </c>
      <c r="U93">
        <v>5</v>
      </c>
      <c r="V93">
        <v>0.03</v>
      </c>
      <c r="W93" t="str">
        <f>IFERROR(VLOOKUP($A93,[3]Hoja1!$A$1:$AQ$1000,19,FALSE),"")</f>
        <v/>
      </c>
      <c r="X93" t="str">
        <f>IFERROR(VLOOKUP($A93,[3]Hoja1!$A$1:$AQ$1000,20,FALSE),"")</f>
        <v/>
      </c>
      <c r="Y93" t="str">
        <f>IFERROR(VLOOKUP($A93,[3]Hoja1!$A$1:$AQ$1000,21,FALSE),"")</f>
        <v>Unidad de Cuerpos Especiales de Mendoza</v>
      </c>
      <c r="Z93" t="str">
        <f>IFERROR(VLOOKUP($A93,[3]Hoja1!$A$1:$AQ$1000,22,FALSE),"")</f>
        <v>Bordado</v>
      </c>
      <c r="AA93" t="str">
        <f>IFERROR(VLOOKUP($A93,[3]Hoja1!$A$1:$AQ$1000,23,FALSE),"")</f>
        <v>Escudo para Brazo</v>
      </c>
      <c r="AB93" t="str">
        <f>IFERROR(VLOOKUP($A93,[3]Hoja1!$A$1:$AQ$1000,24,FALSE),"")</f>
        <v>8.1 cm</v>
      </c>
      <c r="AC93" t="str">
        <f>IFERROR(VLOOKUP($A93,[3]Hoja1!$A$1:$AQ$1000,25,FALSE),"")</f>
        <v>7 cm</v>
      </c>
      <c r="AD93" t="str">
        <f>IFERROR(VLOOKUP($A93,[3]Hoja1!$A$1:$AQ$1000,26,FALSE),"")</f>
        <v>0.2 cm</v>
      </c>
      <c r="AE93" t="str">
        <f>IFERROR(VLOOKUP($A93,[3]Hoja1!$A$1:$AQ$1000,27,FALSE),"")</f>
        <v/>
      </c>
      <c r="AF93" t="str">
        <f>IFERROR(VLOOKUP($A93,[3]Hoja1!$A$1:$AQ$1000,28,FALSE),"")</f>
        <v/>
      </c>
      <c r="AG93" t="str">
        <f>IFERROR(VLOOKUP($A93,[3]Hoja1!$A$1:$AQ$1000,29,FALSE),"")</f>
        <v/>
      </c>
      <c r="AH93" t="str">
        <f>IFERROR(VLOOKUP($A93,[3]Hoja1!$A$1:$AQ$1000,30,FALSE),"")</f>
        <v/>
      </c>
      <c r="AI93" t="str">
        <f>IFERROR(VLOOKUP($A93,[3]Hoja1!$A$1:$AQ$1000,31,FALSE),"")</f>
        <v/>
      </c>
      <c r="AJ93" t="str">
        <f>IFERROR(VLOOKUP($A93,[3]Hoja1!$A$1:$AQ$1000,32,FALSE),"")</f>
        <v/>
      </c>
      <c r="AK93" t="str">
        <f>IFERROR(VLOOKUP($A93,[3]Hoja1!$A$1:$AQ$1000,33,FALSE),"")</f>
        <v/>
      </c>
      <c r="AL93" t="str">
        <f>IFERROR(VLOOKUP($A93,[3]Hoja1!$A$1:$AQ$1000,34,FALSE),"")</f>
        <v/>
      </c>
      <c r="AM93" t="str">
        <f>IFERROR(VLOOKUP($A93,[3]Hoja1!$A$1:$AQ$1000,35,FALSE),"")</f>
        <v/>
      </c>
      <c r="AN93" t="str">
        <f>IFERROR(VLOOKUP($A93,[3]Hoja1!$A$1:$AQ$1000,36,FALSE),"")</f>
        <v/>
      </c>
      <c r="AO93" t="str">
        <f>IFERROR(VLOOKUP($A93,[3]Hoja1!$A$1:$AQ$1000,37,FALSE),"")</f>
        <v/>
      </c>
      <c r="AP93" t="str">
        <f>IFERROR(VLOOKUP($A93,[3]Hoja1!$A$1:$AQ$1000,38,FALSE),"")</f>
        <v/>
      </c>
      <c r="AQ93" t="str">
        <f>IFERROR(VLOOKUP($A93,[3]Hoja1!$A$1:$AQ$1000,39,FALSE),"")</f>
        <v/>
      </c>
      <c r="AR93" t="str">
        <f>IFERROR(VLOOKUP($A93,[3]Hoja1!$A$1:$AQ$1000,40,FALSE),"")</f>
        <v/>
      </c>
      <c r="AS93" t="str">
        <f>IFERROR(VLOOKUP($A93,[3]Hoja1!$A$1:$AQ$1000,41,FALSE),"")</f>
        <v/>
      </c>
      <c r="AT93" t="str">
        <f>IFERROR(VLOOKUP($A93,[3]Hoja1!$A$1:$AQ$1000,42,FALSE),"")</f>
        <v/>
      </c>
      <c r="AU93" t="str">
        <f>IFERROR(VLOOKUP($A93,[3]Hoja1!$A$1:$AQ$1000,43,FALSE),"")</f>
        <v/>
      </c>
    </row>
    <row r="94" spans="1:47" ht="15" customHeight="1" x14ac:dyDescent="0.25">
      <c r="A94">
        <v>175</v>
      </c>
      <c r="B94">
        <v>1</v>
      </c>
      <c r="D94">
        <v>7709855</v>
      </c>
      <c r="E94" t="s">
        <v>373</v>
      </c>
      <c r="H94" t="s">
        <v>374</v>
      </c>
      <c r="J94" t="s">
        <v>50</v>
      </c>
      <c r="K94" t="s">
        <v>179</v>
      </c>
      <c r="P94" s="4">
        <f>IFERROR(VLOOKUP(D94,[1]articulo!$A$1:$D$9000,4,FALSE),"")</f>
        <v>383.91</v>
      </c>
      <c r="Q94" t="s">
        <v>375</v>
      </c>
      <c r="R94">
        <f>IFERROR(VLOOKUP(D94,[2]stock!$A$1:$B$9000,2,FALSE),"0")</f>
        <v>8</v>
      </c>
      <c r="S94">
        <v>5</v>
      </c>
      <c r="T94">
        <v>5</v>
      </c>
      <c r="U94">
        <v>5</v>
      </c>
      <c r="V94">
        <v>0.03</v>
      </c>
      <c r="W94" t="str">
        <f>IFERROR(VLOOKUP($A94,[3]Hoja1!$A$1:$AQ$1000,19,FALSE),"")</f>
        <v/>
      </c>
      <c r="X94" t="str">
        <f>IFERROR(VLOOKUP($A94,[3]Hoja1!$A$1:$AQ$1000,20,FALSE),"")</f>
        <v>Banda de Música Gustavo Ramet</v>
      </c>
      <c r="Y94" t="str">
        <f>IFERROR(VLOOKUP($A94,[3]Hoja1!$A$1:$AQ$1000,21,FALSE),"")</f>
        <v>Unidad Histórica</v>
      </c>
      <c r="Z94" t="str">
        <f>IFERROR(VLOOKUP($A94,[3]Hoja1!$A$1:$AQ$1000,22,FALSE),"")</f>
        <v>Bordado</v>
      </c>
      <c r="AA94" t="str">
        <f>IFERROR(VLOOKUP($A94,[3]Hoja1!$A$1:$AQ$1000,23,FALSE),"")</f>
        <v/>
      </c>
      <c r="AB94" t="str">
        <f>IFERROR(VLOOKUP($A94,[3]Hoja1!$A$1:$AQ$1000,24,FALSE),"")</f>
        <v>10 cm</v>
      </c>
      <c r="AC94" t="str">
        <f>IFERROR(VLOOKUP($A94,[3]Hoja1!$A$1:$AQ$1000,25,FALSE),"")</f>
        <v>7.5 cm</v>
      </c>
      <c r="AD94" t="str">
        <f>IFERROR(VLOOKUP($A94,[3]Hoja1!$A$1:$AQ$1000,26,FALSE),"")</f>
        <v>0.2 cm</v>
      </c>
      <c r="AE94" t="str">
        <f>IFERROR(VLOOKUP($A94,[3]Hoja1!$A$1:$AQ$1000,27,FALSE),"")</f>
        <v/>
      </c>
      <c r="AF94" t="str">
        <f>IFERROR(VLOOKUP($A94,[3]Hoja1!$A$1:$AQ$1000,28,FALSE),"")</f>
        <v/>
      </c>
      <c r="AG94" t="str">
        <f>IFERROR(VLOOKUP($A94,[3]Hoja1!$A$1:$AQ$1000,29,FALSE),"")</f>
        <v/>
      </c>
      <c r="AH94" t="str">
        <f>IFERROR(VLOOKUP($A94,[3]Hoja1!$A$1:$AQ$1000,30,FALSE),"")</f>
        <v/>
      </c>
      <c r="AI94" t="str">
        <f>IFERROR(VLOOKUP($A94,[3]Hoja1!$A$1:$AQ$1000,31,FALSE),"")</f>
        <v/>
      </c>
      <c r="AJ94" t="str">
        <f>IFERROR(VLOOKUP($A94,[3]Hoja1!$A$1:$AQ$1000,32,FALSE),"")</f>
        <v/>
      </c>
      <c r="AK94" t="str">
        <f>IFERROR(VLOOKUP($A94,[3]Hoja1!$A$1:$AQ$1000,33,FALSE),"")</f>
        <v/>
      </c>
      <c r="AL94" t="str">
        <f>IFERROR(VLOOKUP($A94,[3]Hoja1!$A$1:$AQ$1000,34,FALSE),"")</f>
        <v/>
      </c>
      <c r="AM94" t="str">
        <f>IFERROR(VLOOKUP($A94,[3]Hoja1!$A$1:$AQ$1000,35,FALSE),"")</f>
        <v/>
      </c>
      <c r="AN94" t="str">
        <f>IFERROR(VLOOKUP($A94,[3]Hoja1!$A$1:$AQ$1000,36,FALSE),"")</f>
        <v/>
      </c>
      <c r="AO94" t="str">
        <f>IFERROR(VLOOKUP($A94,[3]Hoja1!$A$1:$AQ$1000,37,FALSE),"")</f>
        <v/>
      </c>
      <c r="AP94" t="str">
        <f>IFERROR(VLOOKUP($A94,[3]Hoja1!$A$1:$AQ$1000,38,FALSE),"")</f>
        <v/>
      </c>
      <c r="AQ94" t="str">
        <f>IFERROR(VLOOKUP($A94,[3]Hoja1!$A$1:$AQ$1000,39,FALSE),"")</f>
        <v/>
      </c>
      <c r="AR94" t="str">
        <f>IFERROR(VLOOKUP($A94,[3]Hoja1!$A$1:$AQ$1000,40,FALSE),"")</f>
        <v/>
      </c>
      <c r="AS94" t="str">
        <f>IFERROR(VLOOKUP($A94,[3]Hoja1!$A$1:$AQ$1000,41,FALSE),"")</f>
        <v/>
      </c>
      <c r="AT94" t="str">
        <f>IFERROR(VLOOKUP($A94,[3]Hoja1!$A$1:$AQ$1000,42,FALSE),"")</f>
        <v/>
      </c>
      <c r="AU94" t="str">
        <f>IFERROR(VLOOKUP($A94,[3]Hoja1!$A$1:$AQ$1000,43,FALSE),"")</f>
        <v/>
      </c>
    </row>
    <row r="95" spans="1:47" ht="15" customHeight="1" x14ac:dyDescent="0.25">
      <c r="A95">
        <v>176</v>
      </c>
      <c r="B95">
        <v>1</v>
      </c>
      <c r="D95">
        <v>7709665</v>
      </c>
      <c r="E95" t="s">
        <v>376</v>
      </c>
      <c r="J95" t="s">
        <v>50</v>
      </c>
      <c r="K95" t="s">
        <v>179</v>
      </c>
      <c r="O95" t="s">
        <v>377</v>
      </c>
      <c r="P95" s="4">
        <f>IFERROR(VLOOKUP(D95,[1]articulo!$A$1:$D$9000,4,FALSE),"")</f>
        <v>379.07</v>
      </c>
      <c r="Q95" t="s">
        <v>378</v>
      </c>
      <c r="R95">
        <f>IFERROR(VLOOKUP(D95,[2]stock!$A$1:$B$9000,2,FALSE),"0")</f>
        <v>17</v>
      </c>
      <c r="S95">
        <v>5</v>
      </c>
      <c r="T95">
        <v>5</v>
      </c>
      <c r="U95">
        <v>5</v>
      </c>
      <c r="V95">
        <v>0.03</v>
      </c>
      <c r="W95" t="str">
        <f>IFERROR(VLOOKUP($A95,[3]Hoja1!$A$1:$AQ$1000,19,FALSE),"")</f>
        <v/>
      </c>
      <c r="X95" t="str">
        <f>IFERROR(VLOOKUP($A95,[3]Hoja1!$A$1:$AQ$1000,20,FALSE),"")</f>
        <v/>
      </c>
      <c r="Y95" t="str">
        <f>IFERROR(VLOOKUP($A95,[3]Hoja1!$A$1:$AQ$1000,21,FALSE),"")</f>
        <v>Policía de Mendoza</v>
      </c>
      <c r="Z95" t="str">
        <f>IFERROR(VLOOKUP($A95,[3]Hoja1!$A$1:$AQ$1000,22,FALSE),"")</f>
        <v>Bordado</v>
      </c>
      <c r="AA95" t="str">
        <f>IFERROR(VLOOKUP($A95,[3]Hoja1!$A$1:$AQ$1000,23,FALSE),"")</f>
        <v>Escudo para Brazo</v>
      </c>
      <c r="AB95" t="str">
        <f>IFERROR(VLOOKUP($A95,[3]Hoja1!$A$1:$AQ$1000,24,FALSE),"")</f>
        <v>10.3 cm</v>
      </c>
      <c r="AC95" t="str">
        <f>IFERROR(VLOOKUP($A95,[3]Hoja1!$A$1:$AQ$1000,25,FALSE),"")</f>
        <v>7.4  cm</v>
      </c>
      <c r="AD95" t="str">
        <f>IFERROR(VLOOKUP($A95,[3]Hoja1!$A$1:$AQ$1000,26,FALSE),"")</f>
        <v/>
      </c>
      <c r="AE95" t="str">
        <f>IFERROR(VLOOKUP($A95,[3]Hoja1!$A$1:$AQ$1000,27,FALSE),"")</f>
        <v/>
      </c>
      <c r="AF95" t="str">
        <f>IFERROR(VLOOKUP($A95,[3]Hoja1!$A$1:$AQ$1000,28,FALSE),"")</f>
        <v/>
      </c>
      <c r="AG95" t="str">
        <f>IFERROR(VLOOKUP($A95,[3]Hoja1!$A$1:$AQ$1000,29,FALSE),"")</f>
        <v/>
      </c>
      <c r="AH95" t="str">
        <f>IFERROR(VLOOKUP($A95,[3]Hoja1!$A$1:$AQ$1000,30,FALSE),"")</f>
        <v/>
      </c>
      <c r="AI95" t="str">
        <f>IFERROR(VLOOKUP($A95,[3]Hoja1!$A$1:$AQ$1000,31,FALSE),"")</f>
        <v/>
      </c>
      <c r="AJ95" t="str">
        <f>IFERROR(VLOOKUP($A95,[3]Hoja1!$A$1:$AQ$1000,32,FALSE),"")</f>
        <v/>
      </c>
      <c r="AK95" t="str">
        <f>IFERROR(VLOOKUP($A95,[3]Hoja1!$A$1:$AQ$1000,33,FALSE),"")</f>
        <v/>
      </c>
      <c r="AL95" t="str">
        <f>IFERROR(VLOOKUP($A95,[3]Hoja1!$A$1:$AQ$1000,34,FALSE),"")</f>
        <v/>
      </c>
      <c r="AM95" t="str">
        <f>IFERROR(VLOOKUP($A95,[3]Hoja1!$A$1:$AQ$1000,35,FALSE),"")</f>
        <v/>
      </c>
      <c r="AN95" t="str">
        <f>IFERROR(VLOOKUP($A95,[3]Hoja1!$A$1:$AQ$1000,36,FALSE),"")</f>
        <v/>
      </c>
      <c r="AO95" t="str">
        <f>IFERROR(VLOOKUP($A95,[3]Hoja1!$A$1:$AQ$1000,37,FALSE),"")</f>
        <v/>
      </c>
      <c r="AP95" t="str">
        <f>IFERROR(VLOOKUP($A95,[3]Hoja1!$A$1:$AQ$1000,38,FALSE),"")</f>
        <v/>
      </c>
      <c r="AQ95" t="str">
        <f>IFERROR(VLOOKUP($A95,[3]Hoja1!$A$1:$AQ$1000,39,FALSE),"")</f>
        <v/>
      </c>
      <c r="AR95" t="str">
        <f>IFERROR(VLOOKUP($A95,[3]Hoja1!$A$1:$AQ$1000,40,FALSE),"")</f>
        <v/>
      </c>
      <c r="AS95" t="str">
        <f>IFERROR(VLOOKUP($A95,[3]Hoja1!$A$1:$AQ$1000,41,FALSE),"")</f>
        <v/>
      </c>
      <c r="AT95" t="str">
        <f>IFERROR(VLOOKUP($A95,[3]Hoja1!$A$1:$AQ$1000,42,FALSE),"")</f>
        <v/>
      </c>
      <c r="AU95" t="str">
        <f>IFERROR(VLOOKUP($A95,[3]Hoja1!$A$1:$AQ$1000,43,FALSE),"")</f>
        <v/>
      </c>
    </row>
    <row r="96" spans="1:47" ht="15" customHeight="1" x14ac:dyDescent="0.25">
      <c r="A96">
        <v>177</v>
      </c>
      <c r="B96">
        <v>1</v>
      </c>
      <c r="D96">
        <v>7709547</v>
      </c>
      <c r="E96" t="s">
        <v>379</v>
      </c>
      <c r="J96" t="s">
        <v>50</v>
      </c>
      <c r="K96" t="s">
        <v>179</v>
      </c>
      <c r="O96" t="s">
        <v>380</v>
      </c>
      <c r="P96" s="4">
        <f>IFERROR(VLOOKUP(D96,[1]articulo!$A$1:$D$9000,4,FALSE),"")</f>
        <v>309.39</v>
      </c>
      <c r="Q96" t="s">
        <v>381</v>
      </c>
      <c r="R96">
        <f>IFERROR(VLOOKUP(D96,[2]stock!$A$1:$B$9000,2,FALSE),"0")</f>
        <v>0</v>
      </c>
      <c r="S96">
        <v>5</v>
      </c>
      <c r="T96">
        <v>5</v>
      </c>
      <c r="U96">
        <v>5</v>
      </c>
      <c r="V96">
        <v>0.03</v>
      </c>
      <c r="W96" t="str">
        <f>IFERROR(VLOOKUP($A96,[3]Hoja1!$A$1:$AQ$1000,19,FALSE),"")</f>
        <v/>
      </c>
      <c r="X96" t="str">
        <f>IFERROR(VLOOKUP($A96,[3]Hoja1!$A$1:$AQ$1000,20,FALSE),"")</f>
        <v/>
      </c>
      <c r="Y96" t="str">
        <f>IFERROR(VLOOKUP($A96,[3]Hoja1!$A$1:$AQ$1000,21,FALSE),"")</f>
        <v>Policía de Mendoza</v>
      </c>
      <c r="Z96" t="str">
        <f>IFERROR(VLOOKUP($A96,[3]Hoja1!$A$1:$AQ$1000,22,FALSE),"")</f>
        <v>Bordado</v>
      </c>
      <c r="AA96" t="str">
        <f>IFERROR(VLOOKUP($A96,[3]Hoja1!$A$1:$AQ$1000,23,FALSE),"")</f>
        <v>Escudo para Brazo de Baja Visibilidad</v>
      </c>
      <c r="AB96" t="str">
        <f>IFERROR(VLOOKUP($A96,[3]Hoja1!$A$1:$AQ$1000,24,FALSE),"")</f>
        <v>10 cm</v>
      </c>
      <c r="AC96" t="str">
        <f>IFERROR(VLOOKUP($A96,[3]Hoja1!$A$1:$AQ$1000,25,FALSE),"")</f>
        <v>7.4 cm</v>
      </c>
      <c r="AD96" t="str">
        <f>IFERROR(VLOOKUP($A96,[3]Hoja1!$A$1:$AQ$1000,26,FALSE),"")</f>
        <v>0.2 cm</v>
      </c>
      <c r="AE96" t="str">
        <f>IFERROR(VLOOKUP($A96,[3]Hoja1!$A$1:$AQ$1000,27,FALSE),"")</f>
        <v/>
      </c>
      <c r="AF96" t="str">
        <f>IFERROR(VLOOKUP($A96,[3]Hoja1!$A$1:$AQ$1000,28,FALSE),"")</f>
        <v/>
      </c>
      <c r="AG96" t="str">
        <f>IFERROR(VLOOKUP($A96,[3]Hoja1!$A$1:$AQ$1000,29,FALSE),"")</f>
        <v/>
      </c>
      <c r="AH96" t="str">
        <f>IFERROR(VLOOKUP($A96,[3]Hoja1!$A$1:$AQ$1000,30,FALSE),"")</f>
        <v/>
      </c>
      <c r="AI96" t="str">
        <f>IFERROR(VLOOKUP($A96,[3]Hoja1!$A$1:$AQ$1000,31,FALSE),"")</f>
        <v/>
      </c>
      <c r="AJ96" t="str">
        <f>IFERROR(VLOOKUP($A96,[3]Hoja1!$A$1:$AQ$1000,32,FALSE),"")</f>
        <v/>
      </c>
      <c r="AK96" t="str">
        <f>IFERROR(VLOOKUP($A96,[3]Hoja1!$A$1:$AQ$1000,33,FALSE),"")</f>
        <v/>
      </c>
      <c r="AL96" t="str">
        <f>IFERROR(VLOOKUP($A96,[3]Hoja1!$A$1:$AQ$1000,34,FALSE),"")</f>
        <v/>
      </c>
      <c r="AM96" t="str">
        <f>IFERROR(VLOOKUP($A96,[3]Hoja1!$A$1:$AQ$1000,35,FALSE),"")</f>
        <v/>
      </c>
      <c r="AN96" t="str">
        <f>IFERROR(VLOOKUP($A96,[3]Hoja1!$A$1:$AQ$1000,36,FALSE),"")</f>
        <v/>
      </c>
      <c r="AO96" t="str">
        <f>IFERROR(VLOOKUP($A96,[3]Hoja1!$A$1:$AQ$1000,37,FALSE),"")</f>
        <v/>
      </c>
      <c r="AP96" t="str">
        <f>IFERROR(VLOOKUP($A96,[3]Hoja1!$A$1:$AQ$1000,38,FALSE),"")</f>
        <v/>
      </c>
      <c r="AQ96" t="str">
        <f>IFERROR(VLOOKUP($A96,[3]Hoja1!$A$1:$AQ$1000,39,FALSE),"")</f>
        <v/>
      </c>
      <c r="AR96" t="str">
        <f>IFERROR(VLOOKUP($A96,[3]Hoja1!$A$1:$AQ$1000,40,FALSE),"")</f>
        <v/>
      </c>
      <c r="AS96" t="str">
        <f>IFERROR(VLOOKUP($A96,[3]Hoja1!$A$1:$AQ$1000,41,FALSE),"")</f>
        <v/>
      </c>
      <c r="AT96" t="str">
        <f>IFERROR(VLOOKUP($A96,[3]Hoja1!$A$1:$AQ$1000,42,FALSE),"")</f>
        <v/>
      </c>
      <c r="AU96" t="str">
        <f>IFERROR(VLOOKUP($A96,[3]Hoja1!$A$1:$AQ$1000,43,FALSE),"")</f>
        <v/>
      </c>
    </row>
    <row r="97" spans="1:47" ht="15" customHeight="1" x14ac:dyDescent="0.25">
      <c r="A97">
        <v>178</v>
      </c>
      <c r="B97">
        <v>1</v>
      </c>
      <c r="D97">
        <v>7709572</v>
      </c>
      <c r="E97" t="s">
        <v>382</v>
      </c>
      <c r="J97" t="s">
        <v>50</v>
      </c>
      <c r="K97" t="s">
        <v>179</v>
      </c>
      <c r="O97" t="s">
        <v>383</v>
      </c>
      <c r="P97" s="4">
        <f>IFERROR(VLOOKUP(D97,[1]articulo!$A$1:$D$9000,4,FALSE),"")</f>
        <v>324.89999999999998</v>
      </c>
      <c r="Q97" t="s">
        <v>384</v>
      </c>
      <c r="R97">
        <f>IFERROR(VLOOKUP(D97,[2]stock!$A$1:$B$9000,2,FALSE),"0")</f>
        <v>7</v>
      </c>
      <c r="S97">
        <v>5</v>
      </c>
      <c r="T97">
        <v>5</v>
      </c>
      <c r="U97">
        <v>5</v>
      </c>
      <c r="V97">
        <v>0.03</v>
      </c>
      <c r="W97" t="str">
        <f>IFERROR(VLOOKUP($A97,[3]Hoja1!$A$1:$AQ$1000,19,FALSE),"")</f>
        <v/>
      </c>
      <c r="X97" t="str">
        <f>IFERROR(VLOOKUP($A97,[3]Hoja1!$A$1:$AQ$1000,20,FALSE),"")</f>
        <v/>
      </c>
      <c r="Y97" t="str">
        <f>IFERROR(VLOOKUP($A97,[3]Hoja1!$A$1:$AQ$1000,21,FALSE),"")</f>
        <v>Dirección de Bomberos de la Policía de Mendoza</v>
      </c>
      <c r="Z97" t="str">
        <f>IFERROR(VLOOKUP($A97,[3]Hoja1!$A$1:$AQ$1000,22,FALSE),"")</f>
        <v>Bordado</v>
      </c>
      <c r="AA97" t="str">
        <f>IFERROR(VLOOKUP($A97,[3]Hoja1!$A$1:$AQ$1000,23,FALSE),"")</f>
        <v>Escudo para Brazo</v>
      </c>
      <c r="AB97" t="str">
        <f>IFERROR(VLOOKUP($A97,[3]Hoja1!$A$1:$AQ$1000,24,FALSE),"")</f>
        <v>8 cm</v>
      </c>
      <c r="AC97" t="str">
        <f>IFERROR(VLOOKUP($A97,[3]Hoja1!$A$1:$AQ$1000,25,FALSE),"")</f>
        <v>7.5 cm</v>
      </c>
      <c r="AD97" t="str">
        <f>IFERROR(VLOOKUP($A97,[3]Hoja1!$A$1:$AQ$1000,26,FALSE),"")</f>
        <v>0.2 cm</v>
      </c>
      <c r="AE97" t="str">
        <f>IFERROR(VLOOKUP($A97,[3]Hoja1!$A$1:$AQ$1000,27,FALSE),"")</f>
        <v/>
      </c>
      <c r="AF97" t="str">
        <f>IFERROR(VLOOKUP($A97,[3]Hoja1!$A$1:$AQ$1000,28,FALSE),"")</f>
        <v/>
      </c>
      <c r="AG97" t="str">
        <f>IFERROR(VLOOKUP($A97,[3]Hoja1!$A$1:$AQ$1000,29,FALSE),"")</f>
        <v/>
      </c>
      <c r="AH97" t="str">
        <f>IFERROR(VLOOKUP($A97,[3]Hoja1!$A$1:$AQ$1000,30,FALSE),"")</f>
        <v/>
      </c>
      <c r="AI97" t="str">
        <f>IFERROR(VLOOKUP($A97,[3]Hoja1!$A$1:$AQ$1000,31,FALSE),"")</f>
        <v/>
      </c>
      <c r="AJ97" t="str">
        <f>IFERROR(VLOOKUP($A97,[3]Hoja1!$A$1:$AQ$1000,32,FALSE),"")</f>
        <v/>
      </c>
      <c r="AK97" t="str">
        <f>IFERROR(VLOOKUP($A97,[3]Hoja1!$A$1:$AQ$1000,33,FALSE),"")</f>
        <v/>
      </c>
      <c r="AL97" t="str">
        <f>IFERROR(VLOOKUP($A97,[3]Hoja1!$A$1:$AQ$1000,34,FALSE),"")</f>
        <v/>
      </c>
      <c r="AM97" t="str">
        <f>IFERROR(VLOOKUP($A97,[3]Hoja1!$A$1:$AQ$1000,35,FALSE),"")</f>
        <v/>
      </c>
      <c r="AN97" t="str">
        <f>IFERROR(VLOOKUP($A97,[3]Hoja1!$A$1:$AQ$1000,36,FALSE),"")</f>
        <v/>
      </c>
      <c r="AO97" t="str">
        <f>IFERROR(VLOOKUP($A97,[3]Hoja1!$A$1:$AQ$1000,37,FALSE),"")</f>
        <v/>
      </c>
      <c r="AP97" t="str">
        <f>IFERROR(VLOOKUP($A97,[3]Hoja1!$A$1:$AQ$1000,38,FALSE),"")</f>
        <v/>
      </c>
      <c r="AQ97" t="str">
        <f>IFERROR(VLOOKUP($A97,[3]Hoja1!$A$1:$AQ$1000,39,FALSE),"")</f>
        <v/>
      </c>
      <c r="AR97" t="str">
        <f>IFERROR(VLOOKUP($A97,[3]Hoja1!$A$1:$AQ$1000,40,FALSE),"")</f>
        <v/>
      </c>
      <c r="AS97" t="str">
        <f>IFERROR(VLOOKUP($A97,[3]Hoja1!$A$1:$AQ$1000,41,FALSE),"")</f>
        <v/>
      </c>
      <c r="AT97" t="str">
        <f>IFERROR(VLOOKUP($A97,[3]Hoja1!$A$1:$AQ$1000,42,FALSE),"")</f>
        <v/>
      </c>
      <c r="AU97" t="str">
        <f>IFERROR(VLOOKUP($A97,[3]Hoja1!$A$1:$AQ$1000,43,FALSE),"")</f>
        <v/>
      </c>
    </row>
    <row r="98" spans="1:47" ht="15" customHeight="1" x14ac:dyDescent="0.25">
      <c r="A98">
        <v>179</v>
      </c>
      <c r="B98">
        <v>1</v>
      </c>
      <c r="D98">
        <v>7709245</v>
      </c>
      <c r="E98" t="s">
        <v>385</v>
      </c>
      <c r="H98" t="s">
        <v>386</v>
      </c>
      <c r="J98" t="s">
        <v>50</v>
      </c>
      <c r="K98" t="s">
        <v>179</v>
      </c>
      <c r="O98" t="s">
        <v>335</v>
      </c>
      <c r="P98" s="4">
        <f>IFERROR(VLOOKUP(D98,[1]articulo!$A$1:$D$9000,4,FALSE),"")</f>
        <v>545.99</v>
      </c>
      <c r="Q98" t="s">
        <v>387</v>
      </c>
      <c r="R98">
        <f>IFERROR(VLOOKUP(D98,[2]stock!$A$1:$B$9000,2,FALSE),"0")</f>
        <v>42</v>
      </c>
      <c r="S98">
        <v>5</v>
      </c>
      <c r="T98">
        <v>5</v>
      </c>
      <c r="U98">
        <v>5</v>
      </c>
      <c r="V98">
        <v>0.03</v>
      </c>
      <c r="W98" t="str">
        <f>IFERROR(VLOOKUP($A98,[3]Hoja1!$A$1:$AQ$1000,19,FALSE),"")</f>
        <v>Oficiales Jefes y Superiores</v>
      </c>
      <c r="X98" t="str">
        <f>IFERROR(VLOOKUP($A98,[3]Hoja1!$A$1:$AQ$1000,20,FALSE),"")</f>
        <v/>
      </c>
      <c r="Y98" t="str">
        <f>IFERROR(VLOOKUP($A98,[3]Hoja1!$A$1:$AQ$1000,21,FALSE),"")</f>
        <v>Policía de Mendoza</v>
      </c>
      <c r="Z98" t="str">
        <f>IFERROR(VLOOKUP($A98,[3]Hoja1!$A$1:$AQ$1000,22,FALSE),"")</f>
        <v>Bordado</v>
      </c>
      <c r="AA98" t="str">
        <f>IFERROR(VLOOKUP($A98,[3]Hoja1!$A$1:$AQ$1000,23,FALSE),"")</f>
        <v>Escudo para Brazo</v>
      </c>
      <c r="AB98" t="str">
        <f>IFERROR(VLOOKUP($A98,[3]Hoja1!$A$1:$AQ$1000,24,FALSE),"")</f>
        <v>10.6 cm</v>
      </c>
      <c r="AC98" t="str">
        <f>IFERROR(VLOOKUP($A98,[3]Hoja1!$A$1:$AQ$1000,25,FALSE),"")</f>
        <v>7.2 cm</v>
      </c>
      <c r="AD98" t="str">
        <f>IFERROR(VLOOKUP($A98,[3]Hoja1!$A$1:$AQ$1000,26,FALSE),"")</f>
        <v>0.2 cm</v>
      </c>
      <c r="AE98" t="str">
        <f>IFERROR(VLOOKUP($A98,[3]Hoja1!$A$1:$AQ$1000,27,FALSE),"")</f>
        <v/>
      </c>
      <c r="AF98" t="str">
        <f>IFERROR(VLOOKUP($A98,[3]Hoja1!$A$1:$AQ$1000,28,FALSE),"")</f>
        <v/>
      </c>
      <c r="AG98" t="str">
        <f>IFERROR(VLOOKUP($A98,[3]Hoja1!$A$1:$AQ$1000,29,FALSE),"")</f>
        <v/>
      </c>
      <c r="AH98" t="str">
        <f>IFERROR(VLOOKUP($A98,[3]Hoja1!$A$1:$AQ$1000,30,FALSE),"")</f>
        <v/>
      </c>
      <c r="AI98" t="str">
        <f>IFERROR(VLOOKUP($A98,[3]Hoja1!$A$1:$AQ$1000,31,FALSE),"")</f>
        <v/>
      </c>
      <c r="AJ98" t="str">
        <f>IFERROR(VLOOKUP($A98,[3]Hoja1!$A$1:$AQ$1000,32,FALSE),"")</f>
        <v/>
      </c>
      <c r="AK98" t="str">
        <f>IFERROR(VLOOKUP($A98,[3]Hoja1!$A$1:$AQ$1000,33,FALSE),"")</f>
        <v/>
      </c>
      <c r="AL98" t="str">
        <f>IFERROR(VLOOKUP($A98,[3]Hoja1!$A$1:$AQ$1000,34,FALSE),"")</f>
        <v/>
      </c>
      <c r="AM98" t="str">
        <f>IFERROR(VLOOKUP($A98,[3]Hoja1!$A$1:$AQ$1000,35,FALSE),"")</f>
        <v/>
      </c>
      <c r="AN98" t="str">
        <f>IFERROR(VLOOKUP($A98,[3]Hoja1!$A$1:$AQ$1000,36,FALSE),"")</f>
        <v/>
      </c>
      <c r="AO98" t="str">
        <f>IFERROR(VLOOKUP($A98,[3]Hoja1!$A$1:$AQ$1000,37,FALSE),"")</f>
        <v/>
      </c>
      <c r="AP98" t="str">
        <f>IFERROR(VLOOKUP($A98,[3]Hoja1!$A$1:$AQ$1000,38,FALSE),"")</f>
        <v/>
      </c>
      <c r="AQ98" t="str">
        <f>IFERROR(VLOOKUP($A98,[3]Hoja1!$A$1:$AQ$1000,39,FALSE),"")</f>
        <v/>
      </c>
      <c r="AR98" t="str">
        <f>IFERROR(VLOOKUP($A98,[3]Hoja1!$A$1:$AQ$1000,40,FALSE),"")</f>
        <v/>
      </c>
      <c r="AS98" t="str">
        <f>IFERROR(VLOOKUP($A98,[3]Hoja1!$A$1:$AQ$1000,41,FALSE),"")</f>
        <v/>
      </c>
      <c r="AT98" t="str">
        <f>IFERROR(VLOOKUP($A98,[3]Hoja1!$A$1:$AQ$1000,42,FALSE),"")</f>
        <v/>
      </c>
      <c r="AU98" t="str">
        <f>IFERROR(VLOOKUP($A98,[3]Hoja1!$A$1:$AQ$1000,43,FALSE),"")</f>
        <v/>
      </c>
    </row>
    <row r="99" spans="1:47" ht="15" customHeight="1" x14ac:dyDescent="0.25">
      <c r="A99">
        <v>180</v>
      </c>
      <c r="B99">
        <v>1</v>
      </c>
      <c r="D99">
        <v>7709756</v>
      </c>
      <c r="E99" t="s">
        <v>388</v>
      </c>
      <c r="J99" t="s">
        <v>50</v>
      </c>
      <c r="K99" t="s">
        <v>179</v>
      </c>
      <c r="O99" t="s">
        <v>389</v>
      </c>
      <c r="P99" s="4">
        <f>IFERROR(VLOOKUP(D99,[1]articulo!$A$1:$D$9000,4,FALSE),"")</f>
        <v>442.38</v>
      </c>
      <c r="Q99" t="s">
        <v>390</v>
      </c>
      <c r="R99">
        <f>IFERROR(VLOOKUP(D99,[2]stock!$A$1:$B$9000,2,FALSE),"0")</f>
        <v>35</v>
      </c>
      <c r="S99">
        <v>5</v>
      </c>
      <c r="T99">
        <v>5</v>
      </c>
      <c r="U99">
        <v>5</v>
      </c>
      <c r="V99">
        <v>0.03</v>
      </c>
      <c r="W99" t="str">
        <f>IFERROR(VLOOKUP($A99,[3]Hoja1!$A$1:$AQ$1000,19,FALSE),"")</f>
        <v/>
      </c>
      <c r="X99" t="str">
        <f>IFERROR(VLOOKUP($A99,[3]Hoja1!$A$1:$AQ$1000,20,FALSE),"")</f>
        <v/>
      </c>
      <c r="Y99" t="str">
        <f>IFERROR(VLOOKUP($A99,[3]Hoja1!$A$1:$AQ$1000,21,FALSE),"")</f>
        <v>Compañía Motorizada de la Policía de Mendoza</v>
      </c>
      <c r="Z99" t="str">
        <f>IFERROR(VLOOKUP($A99,[3]Hoja1!$A$1:$AQ$1000,22,FALSE),"")</f>
        <v>Bordado</v>
      </c>
      <c r="AA99" t="str">
        <f>IFERROR(VLOOKUP($A99,[3]Hoja1!$A$1:$AQ$1000,23,FALSE),"")</f>
        <v>Escudo para Brazo</v>
      </c>
      <c r="AB99" t="str">
        <f>IFERROR(VLOOKUP($A99,[3]Hoja1!$A$1:$AQ$1000,24,FALSE),"")</f>
        <v>9.5 cm</v>
      </c>
      <c r="AC99" t="str">
        <f>IFERROR(VLOOKUP($A99,[3]Hoja1!$A$1:$AQ$1000,25,FALSE),"")</f>
        <v>8 cm</v>
      </c>
      <c r="AD99" t="str">
        <f>IFERROR(VLOOKUP($A99,[3]Hoja1!$A$1:$AQ$1000,26,FALSE),"")</f>
        <v/>
      </c>
      <c r="AE99" t="str">
        <f>IFERROR(VLOOKUP($A99,[3]Hoja1!$A$1:$AQ$1000,27,FALSE),"")</f>
        <v/>
      </c>
      <c r="AF99" t="str">
        <f>IFERROR(VLOOKUP($A99,[3]Hoja1!$A$1:$AQ$1000,28,FALSE),"")</f>
        <v/>
      </c>
      <c r="AG99" t="str">
        <f>IFERROR(VLOOKUP($A99,[3]Hoja1!$A$1:$AQ$1000,29,FALSE),"")</f>
        <v/>
      </c>
      <c r="AH99" t="str">
        <f>IFERROR(VLOOKUP($A99,[3]Hoja1!$A$1:$AQ$1000,30,FALSE),"")</f>
        <v/>
      </c>
      <c r="AI99" t="str">
        <f>IFERROR(VLOOKUP($A99,[3]Hoja1!$A$1:$AQ$1000,31,FALSE),"")</f>
        <v/>
      </c>
      <c r="AJ99" t="str">
        <f>IFERROR(VLOOKUP($A99,[3]Hoja1!$A$1:$AQ$1000,32,FALSE),"")</f>
        <v/>
      </c>
      <c r="AK99" t="str">
        <f>IFERROR(VLOOKUP($A99,[3]Hoja1!$A$1:$AQ$1000,33,FALSE),"")</f>
        <v/>
      </c>
      <c r="AL99" t="str">
        <f>IFERROR(VLOOKUP($A99,[3]Hoja1!$A$1:$AQ$1000,34,FALSE),"")</f>
        <v/>
      </c>
      <c r="AM99" t="str">
        <f>IFERROR(VLOOKUP($A99,[3]Hoja1!$A$1:$AQ$1000,35,FALSE),"")</f>
        <v/>
      </c>
      <c r="AN99" t="str">
        <f>IFERROR(VLOOKUP($A99,[3]Hoja1!$A$1:$AQ$1000,36,FALSE),"")</f>
        <v/>
      </c>
      <c r="AO99" t="str">
        <f>IFERROR(VLOOKUP($A99,[3]Hoja1!$A$1:$AQ$1000,37,FALSE),"")</f>
        <v/>
      </c>
      <c r="AP99" t="str">
        <f>IFERROR(VLOOKUP($A99,[3]Hoja1!$A$1:$AQ$1000,38,FALSE),"")</f>
        <v/>
      </c>
      <c r="AQ99" t="str">
        <f>IFERROR(VLOOKUP($A99,[3]Hoja1!$A$1:$AQ$1000,39,FALSE),"")</f>
        <v/>
      </c>
      <c r="AR99" t="str">
        <f>IFERROR(VLOOKUP($A99,[3]Hoja1!$A$1:$AQ$1000,40,FALSE),"")</f>
        <v/>
      </c>
      <c r="AS99" t="str">
        <f>IFERROR(VLOOKUP($A99,[3]Hoja1!$A$1:$AQ$1000,41,FALSE),"")</f>
        <v/>
      </c>
      <c r="AT99" t="str">
        <f>IFERROR(VLOOKUP($A99,[3]Hoja1!$A$1:$AQ$1000,42,FALSE),"")</f>
        <v/>
      </c>
      <c r="AU99" t="str">
        <f>IFERROR(VLOOKUP($A99,[3]Hoja1!$A$1:$AQ$1000,43,FALSE),"")</f>
        <v/>
      </c>
    </row>
    <row r="100" spans="1:47" ht="15" customHeight="1" x14ac:dyDescent="0.25">
      <c r="A100">
        <v>181</v>
      </c>
      <c r="B100">
        <v>1</v>
      </c>
      <c r="D100">
        <v>7709754</v>
      </c>
      <c r="E100" t="s">
        <v>391</v>
      </c>
      <c r="J100" t="s">
        <v>50</v>
      </c>
      <c r="K100" t="s">
        <v>179</v>
      </c>
      <c r="O100" t="s">
        <v>392</v>
      </c>
      <c r="P100" s="4">
        <f>IFERROR(VLOOKUP(D100,[1]articulo!$A$1:$D$9000,4,FALSE),"")</f>
        <v>451.28</v>
      </c>
      <c r="Q100" t="s">
        <v>393</v>
      </c>
      <c r="R100">
        <f>IFERROR(VLOOKUP(D100,[2]stock!$A$1:$B$9000,2,FALSE),"0")</f>
        <v>65</v>
      </c>
      <c r="S100">
        <v>5</v>
      </c>
      <c r="T100">
        <v>5</v>
      </c>
      <c r="U100">
        <v>5</v>
      </c>
      <c r="V100">
        <v>0.03</v>
      </c>
      <c r="W100" t="str">
        <f>IFERROR(VLOOKUP($A100,[3]Hoja1!$A$1:$AQ$1000,19,FALSE),"")</f>
        <v/>
      </c>
      <c r="X100" t="str">
        <f>IFERROR(VLOOKUP($A100,[3]Hoja1!$A$1:$AQ$1000,20,FALSE),"")</f>
        <v>Baja Visibilidad</v>
      </c>
      <c r="Y100" t="str">
        <f>IFERROR(VLOOKUP($A100,[3]Hoja1!$A$1:$AQ$1000,21,FALSE),"")</f>
        <v>Compañía Motorizada de la Policía de Mendoza</v>
      </c>
      <c r="Z100" t="str">
        <f>IFERROR(VLOOKUP($A100,[3]Hoja1!$A$1:$AQ$1000,22,FALSE),"")</f>
        <v>Bordado</v>
      </c>
      <c r="AA100" t="str">
        <f>IFERROR(VLOOKUP($A100,[3]Hoja1!$A$1:$AQ$1000,23,FALSE),"")</f>
        <v>Escudo para Brazo</v>
      </c>
      <c r="AB100" t="str">
        <f>IFERROR(VLOOKUP($A100,[3]Hoja1!$A$1:$AQ$1000,24,FALSE),"")</f>
        <v>9.5 cm</v>
      </c>
      <c r="AC100" t="str">
        <f>IFERROR(VLOOKUP($A100,[3]Hoja1!$A$1:$AQ$1000,25,FALSE),"")</f>
        <v>8 cm</v>
      </c>
      <c r="AD100" t="str">
        <f>IFERROR(VLOOKUP($A100,[3]Hoja1!$A$1:$AQ$1000,26,FALSE),"")</f>
        <v>0.2 cm</v>
      </c>
      <c r="AE100" t="str">
        <f>IFERROR(VLOOKUP($A100,[3]Hoja1!$A$1:$AQ$1000,27,FALSE),"")</f>
        <v/>
      </c>
      <c r="AF100" t="str">
        <f>IFERROR(VLOOKUP($A100,[3]Hoja1!$A$1:$AQ$1000,28,FALSE),"")</f>
        <v/>
      </c>
      <c r="AG100" t="str">
        <f>IFERROR(VLOOKUP($A100,[3]Hoja1!$A$1:$AQ$1000,29,FALSE),"")</f>
        <v/>
      </c>
      <c r="AH100" t="str">
        <f>IFERROR(VLOOKUP($A100,[3]Hoja1!$A$1:$AQ$1000,30,FALSE),"")</f>
        <v/>
      </c>
      <c r="AI100" t="str">
        <f>IFERROR(VLOOKUP($A100,[3]Hoja1!$A$1:$AQ$1000,31,FALSE),"")</f>
        <v/>
      </c>
      <c r="AJ100" t="str">
        <f>IFERROR(VLOOKUP($A100,[3]Hoja1!$A$1:$AQ$1000,32,FALSE),"")</f>
        <v/>
      </c>
      <c r="AK100" t="str">
        <f>IFERROR(VLOOKUP($A100,[3]Hoja1!$A$1:$AQ$1000,33,FALSE),"")</f>
        <v/>
      </c>
      <c r="AL100" t="str">
        <f>IFERROR(VLOOKUP($A100,[3]Hoja1!$A$1:$AQ$1000,34,FALSE),"")</f>
        <v/>
      </c>
      <c r="AM100" t="str">
        <f>IFERROR(VLOOKUP($A100,[3]Hoja1!$A$1:$AQ$1000,35,FALSE),"")</f>
        <v/>
      </c>
      <c r="AN100" t="str">
        <f>IFERROR(VLOOKUP($A100,[3]Hoja1!$A$1:$AQ$1000,36,FALSE),"")</f>
        <v/>
      </c>
      <c r="AO100" t="str">
        <f>IFERROR(VLOOKUP($A100,[3]Hoja1!$A$1:$AQ$1000,37,FALSE),"")</f>
        <v/>
      </c>
      <c r="AP100" t="str">
        <f>IFERROR(VLOOKUP($A100,[3]Hoja1!$A$1:$AQ$1000,38,FALSE),"")</f>
        <v/>
      </c>
      <c r="AQ100" t="str">
        <f>IFERROR(VLOOKUP($A100,[3]Hoja1!$A$1:$AQ$1000,39,FALSE),"")</f>
        <v/>
      </c>
      <c r="AR100" t="str">
        <f>IFERROR(VLOOKUP($A100,[3]Hoja1!$A$1:$AQ$1000,40,FALSE),"")</f>
        <v/>
      </c>
      <c r="AS100" t="str">
        <f>IFERROR(VLOOKUP($A100,[3]Hoja1!$A$1:$AQ$1000,41,FALSE),"")</f>
        <v/>
      </c>
      <c r="AT100" t="str">
        <f>IFERROR(VLOOKUP($A100,[3]Hoja1!$A$1:$AQ$1000,42,FALSE),"")</f>
        <v/>
      </c>
      <c r="AU100" t="str">
        <f>IFERROR(VLOOKUP($A100,[3]Hoja1!$A$1:$AQ$1000,43,FALSE),"")</f>
        <v/>
      </c>
    </row>
    <row r="101" spans="1:47" ht="15" customHeight="1" x14ac:dyDescent="0.25">
      <c r="A101">
        <v>182</v>
      </c>
      <c r="B101">
        <v>1</v>
      </c>
      <c r="D101">
        <v>7709394</v>
      </c>
      <c r="E101" t="s">
        <v>394</v>
      </c>
      <c r="J101" t="s">
        <v>50</v>
      </c>
      <c r="K101" t="s">
        <v>174</v>
      </c>
      <c r="O101" t="s">
        <v>271</v>
      </c>
      <c r="P101" s="4">
        <f>IFERROR(VLOOKUP(D101,[1]articulo!$A$1:$D$9000,4,FALSE),"")</f>
        <v>415.99</v>
      </c>
      <c r="Q101" t="s">
        <v>395</v>
      </c>
      <c r="R101">
        <f>IFERROR(VLOOKUP(D101,[2]stock!$A$1:$B$9000,2,FALSE),"0")</f>
        <v>0</v>
      </c>
      <c r="S101">
        <v>5</v>
      </c>
      <c r="T101">
        <v>5</v>
      </c>
      <c r="U101">
        <v>5</v>
      </c>
      <c r="V101">
        <v>0.03</v>
      </c>
      <c r="W101" t="str">
        <f>IFERROR(VLOOKUP($A101,[3]Hoja1!$A$1:$AQ$1000,19,FALSE),"")</f>
        <v/>
      </c>
      <c r="X101" t="str">
        <f>IFERROR(VLOOKUP($A101,[3]Hoja1!$A$1:$AQ$1000,20,FALSE),"")</f>
        <v/>
      </c>
      <c r="Y101" t="str">
        <f>IFERROR(VLOOKUP($A101,[3]Hoja1!$A$1:$AQ$1000,21,FALSE),"")</f>
        <v/>
      </c>
      <c r="Z101" t="str">
        <f>IFERROR(VLOOKUP($A101,[3]Hoja1!$A$1:$AQ$1000,22,FALSE),"")</f>
        <v/>
      </c>
      <c r="AA101" t="str">
        <f>IFERROR(VLOOKUP($A101,[3]Hoja1!$A$1:$AQ$1000,23,FALSE),"")</f>
        <v/>
      </c>
      <c r="AB101" t="str">
        <f>IFERROR(VLOOKUP($A101,[3]Hoja1!$A$1:$AQ$1000,24,FALSE),"")</f>
        <v/>
      </c>
      <c r="AC101" t="str">
        <f>IFERROR(VLOOKUP($A101,[3]Hoja1!$A$1:$AQ$1000,25,FALSE),"")</f>
        <v/>
      </c>
      <c r="AD101" t="str">
        <f>IFERROR(VLOOKUP($A101,[3]Hoja1!$A$1:$AQ$1000,26,FALSE),"")</f>
        <v/>
      </c>
      <c r="AE101" t="str">
        <f>IFERROR(VLOOKUP($A101,[3]Hoja1!$A$1:$AQ$1000,27,FALSE),"")</f>
        <v/>
      </c>
      <c r="AF101" t="str">
        <f>IFERROR(VLOOKUP($A101,[3]Hoja1!$A$1:$AQ$1000,28,FALSE),"")</f>
        <v/>
      </c>
      <c r="AG101" t="str">
        <f>IFERROR(VLOOKUP($A101,[3]Hoja1!$A$1:$AQ$1000,29,FALSE),"")</f>
        <v/>
      </c>
      <c r="AH101" t="str">
        <f>IFERROR(VLOOKUP($A101,[3]Hoja1!$A$1:$AQ$1000,30,FALSE),"")</f>
        <v/>
      </c>
      <c r="AI101" t="str">
        <f>IFERROR(VLOOKUP($A101,[3]Hoja1!$A$1:$AQ$1000,31,FALSE),"")</f>
        <v/>
      </c>
      <c r="AJ101" t="str">
        <f>IFERROR(VLOOKUP($A101,[3]Hoja1!$A$1:$AQ$1000,32,FALSE),"")</f>
        <v/>
      </c>
      <c r="AK101" t="str">
        <f>IFERROR(VLOOKUP($A101,[3]Hoja1!$A$1:$AQ$1000,33,FALSE),"")</f>
        <v/>
      </c>
      <c r="AL101" t="str">
        <f>IFERROR(VLOOKUP($A101,[3]Hoja1!$A$1:$AQ$1000,34,FALSE),"")</f>
        <v/>
      </c>
      <c r="AM101" t="str">
        <f>IFERROR(VLOOKUP($A101,[3]Hoja1!$A$1:$AQ$1000,35,FALSE),"")</f>
        <v/>
      </c>
      <c r="AN101" t="str">
        <f>IFERROR(VLOOKUP($A101,[3]Hoja1!$A$1:$AQ$1000,36,FALSE),"")</f>
        <v/>
      </c>
      <c r="AO101" t="str">
        <f>IFERROR(VLOOKUP($A101,[3]Hoja1!$A$1:$AQ$1000,37,FALSE),"")</f>
        <v/>
      </c>
      <c r="AP101" t="str">
        <f>IFERROR(VLOOKUP($A101,[3]Hoja1!$A$1:$AQ$1000,38,FALSE),"")</f>
        <v/>
      </c>
      <c r="AQ101" t="str">
        <f>IFERROR(VLOOKUP($A101,[3]Hoja1!$A$1:$AQ$1000,39,FALSE),"")</f>
        <v/>
      </c>
      <c r="AR101" t="str">
        <f>IFERROR(VLOOKUP($A101,[3]Hoja1!$A$1:$AQ$1000,40,FALSE),"")</f>
        <v/>
      </c>
      <c r="AS101" t="str">
        <f>IFERROR(VLOOKUP($A101,[3]Hoja1!$A$1:$AQ$1000,41,FALSE),"")</f>
        <v/>
      </c>
      <c r="AT101" t="str">
        <f>IFERROR(VLOOKUP($A101,[3]Hoja1!$A$1:$AQ$1000,42,FALSE),"")</f>
        <v/>
      </c>
      <c r="AU101" t="str">
        <f>IFERROR(VLOOKUP($A101,[3]Hoja1!$A$1:$AQ$1000,43,FALSE),"")</f>
        <v/>
      </c>
    </row>
    <row r="102" spans="1:47" ht="15" customHeight="1" x14ac:dyDescent="0.25">
      <c r="A102">
        <v>184</v>
      </c>
      <c r="B102">
        <v>1</v>
      </c>
      <c r="D102">
        <v>7709138</v>
      </c>
      <c r="E102" t="s">
        <v>396</v>
      </c>
      <c r="J102" t="s">
        <v>50</v>
      </c>
      <c r="K102" t="s">
        <v>179</v>
      </c>
      <c r="O102" t="s">
        <v>319</v>
      </c>
      <c r="P102" s="4">
        <f>IFERROR(VLOOKUP(D102,[1]articulo!$A$1:$D$9000,4,FALSE),"")</f>
        <v>311.99</v>
      </c>
      <c r="Q102" t="s">
        <v>397</v>
      </c>
      <c r="R102">
        <f>IFERROR(VLOOKUP(D102,[2]stock!$A$1:$B$9000,2,FALSE),"0")</f>
        <v>78</v>
      </c>
      <c r="S102">
        <v>5</v>
      </c>
      <c r="T102">
        <v>5</v>
      </c>
      <c r="U102">
        <v>5</v>
      </c>
      <c r="V102">
        <v>0.03</v>
      </c>
      <c r="W102" t="str">
        <f>IFERROR(VLOOKUP($A102,[3]Hoja1!$A$1:$AQ$1000,19,FALSE),"")</f>
        <v/>
      </c>
      <c r="X102" t="str">
        <f>IFERROR(VLOOKUP($A102,[3]Hoja1!$A$1:$AQ$1000,20,FALSE),"")</f>
        <v>Instituto Universitario de Seguridad Pública</v>
      </c>
      <c r="Y102" t="str">
        <f>IFERROR(VLOOKUP($A102,[3]Hoja1!$A$1:$AQ$1000,21,FALSE),"")</f>
        <v>Provincia de Mendoza</v>
      </c>
      <c r="Z102" t="str">
        <f>IFERROR(VLOOKUP($A102,[3]Hoja1!$A$1:$AQ$1000,22,FALSE),"")</f>
        <v>Bordado</v>
      </c>
      <c r="AA102" t="str">
        <f>IFERROR(VLOOKUP($A102,[3]Hoja1!$A$1:$AQ$1000,23,FALSE),"")</f>
        <v>Escudo para Brazo</v>
      </c>
      <c r="AB102" t="str">
        <f>IFERROR(VLOOKUP($A102,[3]Hoja1!$A$1:$AQ$1000,24,FALSE),"")</f>
        <v>6.3 cm</v>
      </c>
      <c r="AC102" t="str">
        <f>IFERROR(VLOOKUP($A102,[3]Hoja1!$A$1:$AQ$1000,25,FALSE),"")</f>
        <v>8.5 cm</v>
      </c>
      <c r="AD102" t="str">
        <f>IFERROR(VLOOKUP($A102,[3]Hoja1!$A$1:$AQ$1000,26,FALSE),"")</f>
        <v>0.25 cm</v>
      </c>
      <c r="AE102" t="str">
        <f>IFERROR(VLOOKUP($A102,[3]Hoja1!$A$1:$AQ$1000,27,FALSE),"")</f>
        <v/>
      </c>
      <c r="AF102" t="str">
        <f>IFERROR(VLOOKUP($A102,[3]Hoja1!$A$1:$AQ$1000,28,FALSE),"")</f>
        <v/>
      </c>
      <c r="AG102" t="str">
        <f>IFERROR(VLOOKUP($A102,[3]Hoja1!$A$1:$AQ$1000,29,FALSE),"")</f>
        <v/>
      </c>
      <c r="AH102" t="str">
        <f>IFERROR(VLOOKUP($A102,[3]Hoja1!$A$1:$AQ$1000,30,FALSE),"")</f>
        <v/>
      </c>
      <c r="AI102" t="str">
        <f>IFERROR(VLOOKUP($A102,[3]Hoja1!$A$1:$AQ$1000,31,FALSE),"")</f>
        <v/>
      </c>
      <c r="AJ102" t="str">
        <f>IFERROR(VLOOKUP($A102,[3]Hoja1!$A$1:$AQ$1000,32,FALSE),"")</f>
        <v/>
      </c>
      <c r="AK102" t="str">
        <f>IFERROR(VLOOKUP($A102,[3]Hoja1!$A$1:$AQ$1000,33,FALSE),"")</f>
        <v/>
      </c>
      <c r="AL102" t="str">
        <f>IFERROR(VLOOKUP($A102,[3]Hoja1!$A$1:$AQ$1000,34,FALSE),"")</f>
        <v/>
      </c>
      <c r="AM102" t="str">
        <f>IFERROR(VLOOKUP($A102,[3]Hoja1!$A$1:$AQ$1000,35,FALSE),"")</f>
        <v/>
      </c>
      <c r="AN102" t="str">
        <f>IFERROR(VLOOKUP($A102,[3]Hoja1!$A$1:$AQ$1000,36,FALSE),"")</f>
        <v/>
      </c>
      <c r="AO102" t="str">
        <f>IFERROR(VLOOKUP($A102,[3]Hoja1!$A$1:$AQ$1000,37,FALSE),"")</f>
        <v/>
      </c>
      <c r="AP102" t="str">
        <f>IFERROR(VLOOKUP($A102,[3]Hoja1!$A$1:$AQ$1000,38,FALSE),"")</f>
        <v/>
      </c>
      <c r="AQ102" t="str">
        <f>IFERROR(VLOOKUP($A102,[3]Hoja1!$A$1:$AQ$1000,39,FALSE),"")</f>
        <v/>
      </c>
      <c r="AR102" t="str">
        <f>IFERROR(VLOOKUP($A102,[3]Hoja1!$A$1:$AQ$1000,40,FALSE),"")</f>
        <v/>
      </c>
      <c r="AS102" t="str">
        <f>IFERROR(VLOOKUP($A102,[3]Hoja1!$A$1:$AQ$1000,41,FALSE),"")</f>
        <v/>
      </c>
      <c r="AT102" t="str">
        <f>IFERROR(VLOOKUP($A102,[3]Hoja1!$A$1:$AQ$1000,42,FALSE),"")</f>
        <v/>
      </c>
      <c r="AU102" t="str">
        <f>IFERROR(VLOOKUP($A102,[3]Hoja1!$A$1:$AQ$1000,43,FALSE),"")</f>
        <v/>
      </c>
    </row>
    <row r="103" spans="1:47" ht="15" customHeight="1" x14ac:dyDescent="0.25">
      <c r="A103">
        <v>187</v>
      </c>
      <c r="B103">
        <v>1</v>
      </c>
      <c r="D103">
        <v>8505707</v>
      </c>
      <c r="E103" t="s">
        <v>398</v>
      </c>
      <c r="H103" s="1" t="s">
        <v>400</v>
      </c>
      <c r="J103" t="s">
        <v>50</v>
      </c>
      <c r="K103" t="s">
        <v>169</v>
      </c>
      <c r="L103" t="s">
        <v>170</v>
      </c>
      <c r="O103" t="s">
        <v>399</v>
      </c>
      <c r="P103" s="4">
        <f>IFERROR(VLOOKUP(D103,[1]articulo!$A$1:$D$9000,4,FALSE),"")</f>
        <v>235.59</v>
      </c>
      <c r="Q103" t="s">
        <v>401</v>
      </c>
      <c r="R103">
        <f>IFERROR(VLOOKUP(D103,[2]stock!$A$1:$B$9000,2,FALSE),"0")</f>
        <v>0</v>
      </c>
      <c r="S103">
        <v>5</v>
      </c>
      <c r="T103">
        <v>5</v>
      </c>
      <c r="U103">
        <v>5</v>
      </c>
      <c r="V103">
        <v>0.03</v>
      </c>
      <c r="W103" t="str">
        <f>IFERROR(VLOOKUP($A103,[3]Hoja1!$A$1:$AQ$1000,19,FALSE),"")</f>
        <v>Suboficial Mayor</v>
      </c>
      <c r="X103" t="str">
        <f>IFERROR(VLOOKUP($A103,[3]Hoja1!$A$1:$AQ$1000,20,FALSE),"")</f>
        <v/>
      </c>
      <c r="Y103" t="str">
        <f>IFERROR(VLOOKUP($A103,[3]Hoja1!$A$1:$AQ$1000,21,FALSE),"")</f>
        <v/>
      </c>
      <c r="Z103" t="str">
        <f>IFERROR(VLOOKUP($A103,[3]Hoja1!$A$1:$AQ$1000,22,FALSE),"")</f>
        <v>Bordado</v>
      </c>
      <c r="AA103" t="str">
        <f>IFERROR(VLOOKUP($A103,[3]Hoja1!$A$1:$AQ$1000,23,FALSE),"")</f>
        <v>Con y sin ojal</v>
      </c>
      <c r="AB103" t="str">
        <f>IFERROR(VLOOKUP($A103,[3]Hoja1!$A$1:$AQ$1000,24,FALSE),"")</f>
        <v>4.5 cm</v>
      </c>
      <c r="AC103" t="str">
        <f>IFERROR(VLOOKUP($A103,[3]Hoja1!$A$1:$AQ$1000,25,FALSE),"")</f>
        <v>8.6 cm</v>
      </c>
      <c r="AD103" t="str">
        <f>IFERROR(VLOOKUP($A103,[3]Hoja1!$A$1:$AQ$1000,26,FALSE),"")</f>
        <v>0.25 cm</v>
      </c>
      <c r="AE103" t="str">
        <f>IFERROR(VLOOKUP($A103,[3]Hoja1!$A$1:$AQ$1000,27,FALSE),"")</f>
        <v/>
      </c>
      <c r="AF103" t="str">
        <f>IFERROR(VLOOKUP($A103,[3]Hoja1!$A$1:$AQ$1000,28,FALSE),"")</f>
        <v/>
      </c>
      <c r="AG103" t="str">
        <f>IFERROR(VLOOKUP($A103,[3]Hoja1!$A$1:$AQ$1000,29,FALSE),"")</f>
        <v/>
      </c>
      <c r="AH103" t="str">
        <f>IFERROR(VLOOKUP($A103,[3]Hoja1!$A$1:$AQ$1000,30,FALSE),"")</f>
        <v/>
      </c>
      <c r="AI103" t="str">
        <f>IFERROR(VLOOKUP($A103,[3]Hoja1!$A$1:$AQ$1000,31,FALSE),"")</f>
        <v/>
      </c>
      <c r="AJ103" t="str">
        <f>IFERROR(VLOOKUP($A103,[3]Hoja1!$A$1:$AQ$1000,32,FALSE),"")</f>
        <v/>
      </c>
      <c r="AK103" t="str">
        <f>IFERROR(VLOOKUP($A103,[3]Hoja1!$A$1:$AQ$1000,33,FALSE),"")</f>
        <v/>
      </c>
      <c r="AL103" t="str">
        <f>IFERROR(VLOOKUP($A103,[3]Hoja1!$A$1:$AQ$1000,34,FALSE),"")</f>
        <v/>
      </c>
      <c r="AM103" t="str">
        <f>IFERROR(VLOOKUP($A103,[3]Hoja1!$A$1:$AQ$1000,35,FALSE),"")</f>
        <v/>
      </c>
      <c r="AN103" t="str">
        <f>IFERROR(VLOOKUP($A103,[3]Hoja1!$A$1:$AQ$1000,36,FALSE),"")</f>
        <v/>
      </c>
      <c r="AO103" t="str">
        <f>IFERROR(VLOOKUP($A103,[3]Hoja1!$A$1:$AQ$1000,37,FALSE),"")</f>
        <v/>
      </c>
      <c r="AP103" t="str">
        <f>IFERROR(VLOOKUP($A103,[3]Hoja1!$A$1:$AQ$1000,38,FALSE),"")</f>
        <v/>
      </c>
      <c r="AQ103" t="str">
        <f>IFERROR(VLOOKUP($A103,[3]Hoja1!$A$1:$AQ$1000,39,FALSE),"")</f>
        <v/>
      </c>
      <c r="AR103" t="str">
        <f>IFERROR(VLOOKUP($A103,[3]Hoja1!$A$1:$AQ$1000,40,FALSE),"")</f>
        <v/>
      </c>
      <c r="AS103" t="str">
        <f>IFERROR(VLOOKUP($A103,[3]Hoja1!$A$1:$AQ$1000,41,FALSE),"")</f>
        <v/>
      </c>
      <c r="AT103" t="str">
        <f>IFERROR(VLOOKUP($A103,[3]Hoja1!$A$1:$AQ$1000,42,FALSE),"")</f>
        <v/>
      </c>
      <c r="AU103" t="str">
        <f>IFERROR(VLOOKUP($A103,[3]Hoja1!$A$1:$AQ$1000,43,FALSE),"")</f>
        <v/>
      </c>
    </row>
    <row r="104" spans="1:47" ht="15" customHeight="1" x14ac:dyDescent="0.25">
      <c r="A104">
        <v>188</v>
      </c>
      <c r="B104">
        <v>1</v>
      </c>
      <c r="D104">
        <v>7709459</v>
      </c>
      <c r="E104" t="s">
        <v>402</v>
      </c>
      <c r="H104" t="s">
        <v>404</v>
      </c>
      <c r="J104" t="s">
        <v>50</v>
      </c>
      <c r="K104" t="s">
        <v>179</v>
      </c>
      <c r="O104" t="s">
        <v>403</v>
      </c>
      <c r="P104" s="4">
        <f>IFERROR(VLOOKUP(D104,[1]articulo!$A$1:$D$9000,4,FALSE),"")</f>
        <v>383.95</v>
      </c>
      <c r="Q104" t="s">
        <v>405</v>
      </c>
      <c r="R104">
        <f>IFERROR(VLOOKUP(D104,[2]stock!$A$1:$B$9000,2,FALSE),"0")</f>
        <v>0</v>
      </c>
      <c r="S104">
        <v>5</v>
      </c>
      <c r="T104">
        <v>5</v>
      </c>
      <c r="U104">
        <v>5</v>
      </c>
      <c r="V104">
        <v>0.03</v>
      </c>
      <c r="W104" t="str">
        <f>IFERROR(VLOOKUP($A104,[3]Hoja1!$A$1:$AQ$1000,19,FALSE),"")</f>
        <v/>
      </c>
      <c r="X104" t="str">
        <f>IFERROR(VLOOKUP($A104,[3]Hoja1!$A$1:$AQ$1000,20,FALSE),"")</f>
        <v/>
      </c>
      <c r="Y104" t="str">
        <f>IFERROR(VLOOKUP($A104,[3]Hoja1!$A$1:$AQ$1000,21,FALSE),"")</f>
        <v>Gendarmería Nacional</v>
      </c>
      <c r="Z104" t="str">
        <f>IFERROR(VLOOKUP($A104,[3]Hoja1!$A$1:$AQ$1000,22,FALSE),"")</f>
        <v>Bordado</v>
      </c>
      <c r="AA104" t="str">
        <f>IFERROR(VLOOKUP($A104,[3]Hoja1!$A$1:$AQ$1000,23,FALSE),"")</f>
        <v>Escudo para Brazo</v>
      </c>
      <c r="AB104" t="str">
        <f>IFERROR(VLOOKUP($A104,[3]Hoja1!$A$1:$AQ$1000,24,FALSE),"")</f>
        <v>7.4 cm</v>
      </c>
      <c r="AC104" t="str">
        <f>IFERROR(VLOOKUP($A104,[3]Hoja1!$A$1:$AQ$1000,25,FALSE),"")</f>
        <v>10.7 cm</v>
      </c>
      <c r="AD104" t="str">
        <f>IFERROR(VLOOKUP($A104,[3]Hoja1!$A$1:$AQ$1000,26,FALSE),"")</f>
        <v>0.25 cm</v>
      </c>
      <c r="AE104" t="str">
        <f>IFERROR(VLOOKUP($A104,[3]Hoja1!$A$1:$AQ$1000,27,FALSE),"")</f>
        <v/>
      </c>
      <c r="AF104" t="str">
        <f>IFERROR(VLOOKUP($A104,[3]Hoja1!$A$1:$AQ$1000,28,FALSE),"")</f>
        <v/>
      </c>
      <c r="AG104" t="str">
        <f>IFERROR(VLOOKUP($A104,[3]Hoja1!$A$1:$AQ$1000,29,FALSE),"")</f>
        <v/>
      </c>
      <c r="AH104" t="str">
        <f>IFERROR(VLOOKUP($A104,[3]Hoja1!$A$1:$AQ$1000,30,FALSE),"")</f>
        <v/>
      </c>
      <c r="AI104" t="str">
        <f>IFERROR(VLOOKUP($A104,[3]Hoja1!$A$1:$AQ$1000,31,FALSE),"")</f>
        <v/>
      </c>
      <c r="AJ104" t="str">
        <f>IFERROR(VLOOKUP($A104,[3]Hoja1!$A$1:$AQ$1000,32,FALSE),"")</f>
        <v/>
      </c>
      <c r="AK104" t="str">
        <f>IFERROR(VLOOKUP($A104,[3]Hoja1!$A$1:$AQ$1000,33,FALSE),"")</f>
        <v/>
      </c>
      <c r="AL104" t="str">
        <f>IFERROR(VLOOKUP($A104,[3]Hoja1!$A$1:$AQ$1000,34,FALSE),"")</f>
        <v/>
      </c>
      <c r="AM104" t="str">
        <f>IFERROR(VLOOKUP($A104,[3]Hoja1!$A$1:$AQ$1000,35,FALSE),"")</f>
        <v/>
      </c>
      <c r="AN104" t="str">
        <f>IFERROR(VLOOKUP($A104,[3]Hoja1!$A$1:$AQ$1000,36,FALSE),"")</f>
        <v/>
      </c>
      <c r="AO104" t="str">
        <f>IFERROR(VLOOKUP($A104,[3]Hoja1!$A$1:$AQ$1000,37,FALSE),"")</f>
        <v/>
      </c>
      <c r="AP104" t="str">
        <f>IFERROR(VLOOKUP($A104,[3]Hoja1!$A$1:$AQ$1000,38,FALSE),"")</f>
        <v/>
      </c>
      <c r="AQ104" t="str">
        <f>IFERROR(VLOOKUP($A104,[3]Hoja1!$A$1:$AQ$1000,39,FALSE),"")</f>
        <v/>
      </c>
      <c r="AR104" t="str">
        <f>IFERROR(VLOOKUP($A104,[3]Hoja1!$A$1:$AQ$1000,40,FALSE),"")</f>
        <v/>
      </c>
      <c r="AS104" t="str">
        <f>IFERROR(VLOOKUP($A104,[3]Hoja1!$A$1:$AQ$1000,41,FALSE),"")</f>
        <v/>
      </c>
      <c r="AT104" t="str">
        <f>IFERROR(VLOOKUP($A104,[3]Hoja1!$A$1:$AQ$1000,42,FALSE),"")</f>
        <v/>
      </c>
      <c r="AU104" t="str">
        <f>IFERROR(VLOOKUP($A104,[3]Hoja1!$A$1:$AQ$1000,43,FALSE),"")</f>
        <v/>
      </c>
    </row>
    <row r="105" spans="1:47" ht="15" customHeight="1" x14ac:dyDescent="0.25">
      <c r="A105">
        <v>196</v>
      </c>
      <c r="B105">
        <v>1</v>
      </c>
      <c r="D105">
        <v>8505329</v>
      </c>
      <c r="E105" t="s">
        <v>406</v>
      </c>
      <c r="H105" t="s">
        <v>409</v>
      </c>
      <c r="J105" t="s">
        <v>50</v>
      </c>
      <c r="K105" t="s">
        <v>169</v>
      </c>
      <c r="L105" t="s">
        <v>407</v>
      </c>
      <c r="O105" t="s">
        <v>408</v>
      </c>
      <c r="P105" s="4">
        <f>IFERROR(VLOOKUP(D105,[1]articulo!$A$1:$D$9000,4,FALSE),"")</f>
        <v>294.83999999999997</v>
      </c>
      <c r="Q105" t="s">
        <v>410</v>
      </c>
      <c r="R105">
        <f>IFERROR(VLOOKUP(D105,[2]stock!$A$1:$B$9000,2,FALSE),"0")</f>
        <v>148</v>
      </c>
      <c r="S105">
        <v>5</v>
      </c>
      <c r="T105">
        <v>5</v>
      </c>
      <c r="U105">
        <v>5</v>
      </c>
      <c r="V105">
        <v>0.03</v>
      </c>
      <c r="W105" t="str">
        <f>IFERROR(VLOOKUP($A105,[3]Hoja1!$A$1:$AQ$1000,19,FALSE),"")</f>
        <v>Comisario</v>
      </c>
      <c r="X105" t="str">
        <f>IFERROR(VLOOKUP($A105,[3]Hoja1!$A$1:$AQ$1000,20,FALSE),"")</f>
        <v>2 Rombos con Serreta</v>
      </c>
      <c r="Y105" t="str">
        <f>IFERROR(VLOOKUP($A105,[3]Hoja1!$A$1:$AQ$1000,21,FALSE),"")</f>
        <v>Policía de Mendoza</v>
      </c>
      <c r="Z105" t="str">
        <f>IFERROR(VLOOKUP($A105,[3]Hoja1!$A$1:$AQ$1000,22,FALSE),"")</f>
        <v>Bordado</v>
      </c>
      <c r="AA105" t="str">
        <f>IFERROR(VLOOKUP($A105,[3]Hoja1!$A$1:$AQ$1000,23,FALSE),"")</f>
        <v>Pectoral</v>
      </c>
      <c r="AB105" t="str">
        <f>IFERROR(VLOOKUP($A105,[3]Hoja1!$A$1:$AQ$1000,24,FALSE),"")</f>
        <v>6 cm</v>
      </c>
      <c r="AC105" t="str">
        <f>IFERROR(VLOOKUP($A105,[3]Hoja1!$A$1:$AQ$1000,25,FALSE),"")</f>
        <v>9 cm</v>
      </c>
      <c r="AD105" t="str">
        <f>IFERROR(VLOOKUP($A105,[3]Hoja1!$A$1:$AQ$1000,26,FALSE),"")</f>
        <v>0.2 cm</v>
      </c>
      <c r="AE105" t="str">
        <f>IFERROR(VLOOKUP($A105,[3]Hoja1!$A$1:$AQ$1000,27,FALSE),"")</f>
        <v/>
      </c>
      <c r="AF105" t="str">
        <f>IFERROR(VLOOKUP($A105,[3]Hoja1!$A$1:$AQ$1000,28,FALSE),"")</f>
        <v/>
      </c>
      <c r="AG105" t="str">
        <f>IFERROR(VLOOKUP($A105,[3]Hoja1!$A$1:$AQ$1000,29,FALSE),"")</f>
        <v/>
      </c>
      <c r="AH105" t="str">
        <f>IFERROR(VLOOKUP($A105,[3]Hoja1!$A$1:$AQ$1000,30,FALSE),"")</f>
        <v/>
      </c>
      <c r="AI105" t="str">
        <f>IFERROR(VLOOKUP($A105,[3]Hoja1!$A$1:$AQ$1000,31,FALSE),"")</f>
        <v/>
      </c>
      <c r="AJ105" t="str">
        <f>IFERROR(VLOOKUP($A105,[3]Hoja1!$A$1:$AQ$1000,32,FALSE),"")</f>
        <v/>
      </c>
      <c r="AK105" t="str">
        <f>IFERROR(VLOOKUP($A105,[3]Hoja1!$A$1:$AQ$1000,33,FALSE),"")</f>
        <v/>
      </c>
      <c r="AL105" t="str">
        <f>IFERROR(VLOOKUP($A105,[3]Hoja1!$A$1:$AQ$1000,34,FALSE),"")</f>
        <v/>
      </c>
      <c r="AM105" t="str">
        <f>IFERROR(VLOOKUP($A105,[3]Hoja1!$A$1:$AQ$1000,35,FALSE),"")</f>
        <v/>
      </c>
      <c r="AN105" t="str">
        <f>IFERROR(VLOOKUP($A105,[3]Hoja1!$A$1:$AQ$1000,36,FALSE),"")</f>
        <v/>
      </c>
      <c r="AO105" t="str">
        <f>IFERROR(VLOOKUP($A105,[3]Hoja1!$A$1:$AQ$1000,37,FALSE),"")</f>
        <v/>
      </c>
      <c r="AP105" t="str">
        <f>IFERROR(VLOOKUP($A105,[3]Hoja1!$A$1:$AQ$1000,38,FALSE),"")</f>
        <v/>
      </c>
      <c r="AQ105" t="str">
        <f>IFERROR(VLOOKUP($A105,[3]Hoja1!$A$1:$AQ$1000,39,FALSE),"")</f>
        <v/>
      </c>
      <c r="AR105" t="str">
        <f>IFERROR(VLOOKUP($A105,[3]Hoja1!$A$1:$AQ$1000,40,FALSE),"")</f>
        <v/>
      </c>
      <c r="AS105" t="str">
        <f>IFERROR(VLOOKUP($A105,[3]Hoja1!$A$1:$AQ$1000,41,FALSE),"")</f>
        <v/>
      </c>
      <c r="AT105" t="str">
        <f>IFERROR(VLOOKUP($A105,[3]Hoja1!$A$1:$AQ$1000,42,FALSE),"")</f>
        <v/>
      </c>
      <c r="AU105" t="str">
        <f>IFERROR(VLOOKUP($A105,[3]Hoja1!$A$1:$AQ$1000,43,FALSE),"")</f>
        <v/>
      </c>
    </row>
    <row r="106" spans="1:47" ht="15" customHeight="1" x14ac:dyDescent="0.25">
      <c r="A106">
        <v>198</v>
      </c>
      <c r="B106">
        <v>1</v>
      </c>
      <c r="D106">
        <v>8505243</v>
      </c>
      <c r="E106" t="s">
        <v>411</v>
      </c>
      <c r="H106" t="s">
        <v>413</v>
      </c>
      <c r="I106" t="s">
        <v>414</v>
      </c>
      <c r="J106" t="s">
        <v>50</v>
      </c>
      <c r="K106" t="s">
        <v>169</v>
      </c>
      <c r="L106" t="s">
        <v>407</v>
      </c>
      <c r="O106" t="s">
        <v>412</v>
      </c>
      <c r="P106" s="4">
        <f>IFERROR(VLOOKUP(D106,[1]articulo!$A$1:$D$9000,4,FALSE),"")</f>
        <v>235.87</v>
      </c>
      <c r="Q106" t="s">
        <v>415</v>
      </c>
      <c r="R106">
        <f>IFERROR(VLOOKUP(D106,[2]stock!$A$1:$B$9000,2,FALSE),"0")</f>
        <v>118</v>
      </c>
      <c r="S106">
        <v>5</v>
      </c>
      <c r="T106">
        <v>5</v>
      </c>
      <c r="U106">
        <v>5</v>
      </c>
      <c r="V106">
        <v>0.03</v>
      </c>
      <c r="W106" t="str">
        <f>IFERROR(VLOOKUP($A106,[3]Hoja1!$A$1:$AQ$1000,19,FALSE),"")</f>
        <v>Oficial Principal</v>
      </c>
      <c r="X106" t="str">
        <f>IFERROR(VLOOKUP($A106,[3]Hoja1!$A$1:$AQ$1000,20,FALSE),"")</f>
        <v/>
      </c>
      <c r="Y106" t="str">
        <f>IFERROR(VLOOKUP($A106,[3]Hoja1!$A$1:$AQ$1000,21,FALSE),"")</f>
        <v>Policía de Mendoza y la Rural</v>
      </c>
      <c r="Z106" t="str">
        <f>IFERROR(VLOOKUP($A106,[3]Hoja1!$A$1:$AQ$1000,22,FALSE),"")</f>
        <v>Bordado</v>
      </c>
      <c r="AA106" t="str">
        <f>IFERROR(VLOOKUP($A106,[3]Hoja1!$A$1:$AQ$1000,23,FALSE),"")</f>
        <v>Pectoral</v>
      </c>
      <c r="AB106" t="str">
        <f>IFERROR(VLOOKUP($A106,[3]Hoja1!$A$1:$AQ$1000,24,FALSE),"")</f>
        <v>4 cm</v>
      </c>
      <c r="AC106" t="str">
        <f>IFERROR(VLOOKUP($A106,[3]Hoja1!$A$1:$AQ$1000,25,FALSE),"")</f>
        <v>8.5 cm</v>
      </c>
      <c r="AD106" t="str">
        <f>IFERROR(VLOOKUP($A106,[3]Hoja1!$A$1:$AQ$1000,26,FALSE),"")</f>
        <v>0.2 cm</v>
      </c>
      <c r="AE106" t="str">
        <f>IFERROR(VLOOKUP($A106,[3]Hoja1!$A$1:$AQ$1000,27,FALSE),"")</f>
        <v/>
      </c>
      <c r="AF106" t="str">
        <f>IFERROR(VLOOKUP($A106,[3]Hoja1!$A$1:$AQ$1000,28,FALSE),"")</f>
        <v/>
      </c>
      <c r="AG106" t="str">
        <f>IFERROR(VLOOKUP($A106,[3]Hoja1!$A$1:$AQ$1000,29,FALSE),"")</f>
        <v/>
      </c>
      <c r="AH106" t="str">
        <f>IFERROR(VLOOKUP($A106,[3]Hoja1!$A$1:$AQ$1000,30,FALSE),"")</f>
        <v/>
      </c>
      <c r="AI106" t="str">
        <f>IFERROR(VLOOKUP($A106,[3]Hoja1!$A$1:$AQ$1000,31,FALSE),"")</f>
        <v/>
      </c>
      <c r="AJ106" t="str">
        <f>IFERROR(VLOOKUP($A106,[3]Hoja1!$A$1:$AQ$1000,32,FALSE),"")</f>
        <v/>
      </c>
      <c r="AK106" t="str">
        <f>IFERROR(VLOOKUP($A106,[3]Hoja1!$A$1:$AQ$1000,33,FALSE),"")</f>
        <v/>
      </c>
      <c r="AL106" t="str">
        <f>IFERROR(VLOOKUP($A106,[3]Hoja1!$A$1:$AQ$1000,34,FALSE),"")</f>
        <v/>
      </c>
      <c r="AM106" t="str">
        <f>IFERROR(VLOOKUP($A106,[3]Hoja1!$A$1:$AQ$1000,35,FALSE),"")</f>
        <v/>
      </c>
      <c r="AN106" t="str">
        <f>IFERROR(VLOOKUP($A106,[3]Hoja1!$A$1:$AQ$1000,36,FALSE),"")</f>
        <v/>
      </c>
      <c r="AO106" t="str">
        <f>IFERROR(VLOOKUP($A106,[3]Hoja1!$A$1:$AQ$1000,37,FALSE),"")</f>
        <v/>
      </c>
      <c r="AP106" t="str">
        <f>IFERROR(VLOOKUP($A106,[3]Hoja1!$A$1:$AQ$1000,38,FALSE),"")</f>
        <v/>
      </c>
      <c r="AQ106" t="str">
        <f>IFERROR(VLOOKUP($A106,[3]Hoja1!$A$1:$AQ$1000,39,FALSE),"")</f>
        <v/>
      </c>
      <c r="AR106" t="str">
        <f>IFERROR(VLOOKUP($A106,[3]Hoja1!$A$1:$AQ$1000,40,FALSE),"")</f>
        <v/>
      </c>
      <c r="AS106" t="str">
        <f>IFERROR(VLOOKUP($A106,[3]Hoja1!$A$1:$AQ$1000,41,FALSE),"")</f>
        <v/>
      </c>
      <c r="AT106" t="str">
        <f>IFERROR(VLOOKUP($A106,[3]Hoja1!$A$1:$AQ$1000,42,FALSE),"")</f>
        <v/>
      </c>
      <c r="AU106" t="str">
        <f>IFERROR(VLOOKUP($A106,[3]Hoja1!$A$1:$AQ$1000,43,FALSE),"")</f>
        <v/>
      </c>
    </row>
    <row r="107" spans="1:47" ht="15" customHeight="1" x14ac:dyDescent="0.25">
      <c r="A107">
        <v>199</v>
      </c>
      <c r="B107">
        <v>1</v>
      </c>
      <c r="D107">
        <v>8505705</v>
      </c>
      <c r="E107" t="s">
        <v>416</v>
      </c>
      <c r="H107" t="s">
        <v>418</v>
      </c>
      <c r="J107" t="s">
        <v>50</v>
      </c>
      <c r="K107" t="s">
        <v>169</v>
      </c>
      <c r="L107" t="s">
        <v>170</v>
      </c>
      <c r="O107" t="s">
        <v>417</v>
      </c>
      <c r="P107" s="4">
        <f>IFERROR(VLOOKUP(D107,[1]articulo!$A$1:$D$9000,4,FALSE),"")</f>
        <v>235.59</v>
      </c>
      <c r="Q107" t="s">
        <v>419</v>
      </c>
      <c r="R107">
        <f>IFERROR(VLOOKUP(D107,[2]stock!$A$1:$B$9000,2,FALSE),"0")</f>
        <v>0</v>
      </c>
      <c r="S107">
        <v>5</v>
      </c>
      <c r="T107">
        <v>5</v>
      </c>
      <c r="U107">
        <v>5</v>
      </c>
      <c r="V107">
        <v>0.03</v>
      </c>
      <c r="W107" t="str">
        <f>IFERROR(VLOOKUP($A107,[3]Hoja1!$A$1:$AQ$1000,19,FALSE),"")</f>
        <v>Sargento Ayudante</v>
      </c>
      <c r="X107" t="str">
        <f>IFERROR(VLOOKUP($A107,[3]Hoja1!$A$1:$AQ$1000,20,FALSE),"")</f>
        <v/>
      </c>
      <c r="Y107" t="str">
        <f>IFERROR(VLOOKUP($A107,[3]Hoja1!$A$1:$AQ$1000,21,FALSE),"")</f>
        <v>Policía Rural de Mendoza</v>
      </c>
      <c r="Z107" t="str">
        <f>IFERROR(VLOOKUP($A107,[3]Hoja1!$A$1:$AQ$1000,22,FALSE),"")</f>
        <v>Bordado</v>
      </c>
      <c r="AA107" t="str">
        <f>IFERROR(VLOOKUP($A107,[3]Hoja1!$A$1:$AQ$1000,23,FALSE),"")</f>
        <v>Pectoral</v>
      </c>
      <c r="AB107" t="str">
        <f>IFERROR(VLOOKUP($A107,[3]Hoja1!$A$1:$AQ$1000,24,FALSE),"")</f>
        <v>4.3 cm</v>
      </c>
      <c r="AC107" t="str">
        <f>IFERROR(VLOOKUP($A107,[3]Hoja1!$A$1:$AQ$1000,25,FALSE),"")</f>
        <v>8.2 cm</v>
      </c>
      <c r="AD107" t="str">
        <f>IFERROR(VLOOKUP($A107,[3]Hoja1!$A$1:$AQ$1000,26,FALSE),"")</f>
        <v>0.2 cm</v>
      </c>
      <c r="AE107" t="str">
        <f>IFERROR(VLOOKUP($A107,[3]Hoja1!$A$1:$AQ$1000,27,FALSE),"")</f>
        <v/>
      </c>
      <c r="AF107" t="str">
        <f>IFERROR(VLOOKUP($A107,[3]Hoja1!$A$1:$AQ$1000,28,FALSE),"")</f>
        <v/>
      </c>
      <c r="AG107" t="str">
        <f>IFERROR(VLOOKUP($A107,[3]Hoja1!$A$1:$AQ$1000,29,FALSE),"")</f>
        <v/>
      </c>
      <c r="AH107" t="str">
        <f>IFERROR(VLOOKUP($A107,[3]Hoja1!$A$1:$AQ$1000,30,FALSE),"")</f>
        <v/>
      </c>
      <c r="AI107" t="str">
        <f>IFERROR(VLOOKUP($A107,[3]Hoja1!$A$1:$AQ$1000,31,FALSE),"")</f>
        <v/>
      </c>
      <c r="AJ107" t="str">
        <f>IFERROR(VLOOKUP($A107,[3]Hoja1!$A$1:$AQ$1000,32,FALSE),"")</f>
        <v/>
      </c>
      <c r="AK107" t="str">
        <f>IFERROR(VLOOKUP($A107,[3]Hoja1!$A$1:$AQ$1000,33,FALSE),"")</f>
        <v/>
      </c>
      <c r="AL107" t="str">
        <f>IFERROR(VLOOKUP($A107,[3]Hoja1!$A$1:$AQ$1000,34,FALSE),"")</f>
        <v/>
      </c>
      <c r="AM107" t="str">
        <f>IFERROR(VLOOKUP($A107,[3]Hoja1!$A$1:$AQ$1000,35,FALSE),"")</f>
        <v/>
      </c>
      <c r="AN107" t="str">
        <f>IFERROR(VLOOKUP($A107,[3]Hoja1!$A$1:$AQ$1000,36,FALSE),"")</f>
        <v/>
      </c>
      <c r="AO107" t="str">
        <f>IFERROR(VLOOKUP($A107,[3]Hoja1!$A$1:$AQ$1000,37,FALSE),"")</f>
        <v/>
      </c>
      <c r="AP107" t="str">
        <f>IFERROR(VLOOKUP($A107,[3]Hoja1!$A$1:$AQ$1000,38,FALSE),"")</f>
        <v/>
      </c>
      <c r="AQ107" t="str">
        <f>IFERROR(VLOOKUP($A107,[3]Hoja1!$A$1:$AQ$1000,39,FALSE),"")</f>
        <v/>
      </c>
      <c r="AR107" t="str">
        <f>IFERROR(VLOOKUP($A107,[3]Hoja1!$A$1:$AQ$1000,40,FALSE),"")</f>
        <v/>
      </c>
      <c r="AS107" t="str">
        <f>IFERROR(VLOOKUP($A107,[3]Hoja1!$A$1:$AQ$1000,41,FALSE),"")</f>
        <v/>
      </c>
      <c r="AT107" t="str">
        <f>IFERROR(VLOOKUP($A107,[3]Hoja1!$A$1:$AQ$1000,42,FALSE),"")</f>
        <v/>
      </c>
      <c r="AU107" t="str">
        <f>IFERROR(VLOOKUP($A107,[3]Hoja1!$A$1:$AQ$1000,43,FALSE),"")</f>
        <v/>
      </c>
    </row>
    <row r="108" spans="1:47" ht="15" customHeight="1" x14ac:dyDescent="0.25">
      <c r="A108">
        <v>200</v>
      </c>
      <c r="B108">
        <v>1</v>
      </c>
      <c r="D108">
        <v>7700101</v>
      </c>
      <c r="E108" t="s">
        <v>420</v>
      </c>
      <c r="H108" t="s">
        <v>422</v>
      </c>
      <c r="J108" t="s">
        <v>50</v>
      </c>
      <c r="K108" t="s">
        <v>169</v>
      </c>
      <c r="L108" t="s">
        <v>170</v>
      </c>
      <c r="O108" t="s">
        <v>421</v>
      </c>
      <c r="P108" s="4">
        <f>IFERROR(VLOOKUP(D108,[1]articulo!$A$1:$D$9000,4,FALSE),"")</f>
        <v>353.8</v>
      </c>
      <c r="Q108" t="s">
        <v>423</v>
      </c>
      <c r="R108">
        <f>IFERROR(VLOOKUP(D108,[2]stock!$A$1:$B$9000,2,FALSE),"0")</f>
        <v>53</v>
      </c>
      <c r="S108">
        <v>5</v>
      </c>
      <c r="T108">
        <v>5</v>
      </c>
      <c r="U108">
        <v>5</v>
      </c>
      <c r="V108">
        <v>0.03</v>
      </c>
      <c r="W108" t="str">
        <f>IFERROR(VLOOKUP($A108,[3]Hoja1!$A$1:$AQ$1000,19,FALSE),"")</f>
        <v>Cabo 1º</v>
      </c>
      <c r="X108" t="str">
        <f>IFERROR(VLOOKUP($A108,[3]Hoja1!$A$1:$AQ$1000,20,FALSE),"")</f>
        <v/>
      </c>
      <c r="Y108" t="str">
        <f>IFERROR(VLOOKUP($A108,[3]Hoja1!$A$1:$AQ$1000,21,FALSE),"")</f>
        <v>Policía Rural de Mendoza</v>
      </c>
      <c r="Z108" t="str">
        <f>IFERROR(VLOOKUP($A108,[3]Hoja1!$A$1:$AQ$1000,22,FALSE),"")</f>
        <v>Bordado</v>
      </c>
      <c r="AA108" t="str">
        <f>IFERROR(VLOOKUP($A108,[3]Hoja1!$A$1:$AQ$1000,23,FALSE),"")</f>
        <v>Pectoral</v>
      </c>
      <c r="AB108" t="str">
        <f>IFERROR(VLOOKUP($A108,[3]Hoja1!$A$1:$AQ$1000,24,FALSE),"")</f>
        <v>6 cm</v>
      </c>
      <c r="AC108" t="str">
        <f>IFERROR(VLOOKUP($A108,[3]Hoja1!$A$1:$AQ$1000,25,FALSE),"")</f>
        <v>8.3 cm</v>
      </c>
      <c r="AD108" t="str">
        <f>IFERROR(VLOOKUP($A108,[3]Hoja1!$A$1:$AQ$1000,26,FALSE),"")</f>
        <v>0.2 cm</v>
      </c>
      <c r="AE108" t="str">
        <f>IFERROR(VLOOKUP($A108,[3]Hoja1!$A$1:$AQ$1000,27,FALSE),"")</f>
        <v/>
      </c>
      <c r="AF108" t="str">
        <f>IFERROR(VLOOKUP($A108,[3]Hoja1!$A$1:$AQ$1000,28,FALSE),"")</f>
        <v/>
      </c>
      <c r="AG108" t="str">
        <f>IFERROR(VLOOKUP($A108,[3]Hoja1!$A$1:$AQ$1000,29,FALSE),"")</f>
        <v/>
      </c>
      <c r="AH108" t="str">
        <f>IFERROR(VLOOKUP($A108,[3]Hoja1!$A$1:$AQ$1000,30,FALSE),"")</f>
        <v/>
      </c>
      <c r="AI108" t="str">
        <f>IFERROR(VLOOKUP($A108,[3]Hoja1!$A$1:$AQ$1000,31,FALSE),"")</f>
        <v/>
      </c>
      <c r="AJ108" t="str">
        <f>IFERROR(VLOOKUP($A108,[3]Hoja1!$A$1:$AQ$1000,32,FALSE),"")</f>
        <v/>
      </c>
      <c r="AK108" t="str">
        <f>IFERROR(VLOOKUP($A108,[3]Hoja1!$A$1:$AQ$1000,33,FALSE),"")</f>
        <v/>
      </c>
      <c r="AL108" t="str">
        <f>IFERROR(VLOOKUP($A108,[3]Hoja1!$A$1:$AQ$1000,34,FALSE),"")</f>
        <v/>
      </c>
      <c r="AM108" t="str">
        <f>IFERROR(VLOOKUP($A108,[3]Hoja1!$A$1:$AQ$1000,35,FALSE),"")</f>
        <v/>
      </c>
      <c r="AN108" t="str">
        <f>IFERROR(VLOOKUP($A108,[3]Hoja1!$A$1:$AQ$1000,36,FALSE),"")</f>
        <v/>
      </c>
      <c r="AO108" t="str">
        <f>IFERROR(VLOOKUP($A108,[3]Hoja1!$A$1:$AQ$1000,37,FALSE),"")</f>
        <v/>
      </c>
      <c r="AP108" t="str">
        <f>IFERROR(VLOOKUP($A108,[3]Hoja1!$A$1:$AQ$1000,38,FALSE),"")</f>
        <v/>
      </c>
      <c r="AQ108" t="str">
        <f>IFERROR(VLOOKUP($A108,[3]Hoja1!$A$1:$AQ$1000,39,FALSE),"")</f>
        <v/>
      </c>
      <c r="AR108" t="str">
        <f>IFERROR(VLOOKUP($A108,[3]Hoja1!$A$1:$AQ$1000,40,FALSE),"")</f>
        <v/>
      </c>
      <c r="AS108" t="str">
        <f>IFERROR(VLOOKUP($A108,[3]Hoja1!$A$1:$AQ$1000,41,FALSE),"")</f>
        <v/>
      </c>
      <c r="AT108" t="str">
        <f>IFERROR(VLOOKUP($A108,[3]Hoja1!$A$1:$AQ$1000,42,FALSE),"")</f>
        <v/>
      </c>
      <c r="AU108" t="str">
        <f>IFERROR(VLOOKUP($A108,[3]Hoja1!$A$1:$AQ$1000,43,FALSE),"")</f>
        <v/>
      </c>
    </row>
    <row r="109" spans="1:47" ht="15" customHeight="1" x14ac:dyDescent="0.25">
      <c r="A109">
        <v>201</v>
      </c>
      <c r="B109">
        <v>1</v>
      </c>
      <c r="D109">
        <v>8505127</v>
      </c>
      <c r="E109" t="s">
        <v>424</v>
      </c>
      <c r="H109" t="s">
        <v>427</v>
      </c>
      <c r="J109" t="s">
        <v>50</v>
      </c>
      <c r="K109" t="s">
        <v>425</v>
      </c>
      <c r="O109" t="s">
        <v>426</v>
      </c>
      <c r="P109" s="4">
        <f>IFERROR(VLOOKUP(D109,[1]articulo!$A$1:$D$9000,4,FALSE),"")</f>
        <v>180.49</v>
      </c>
      <c r="Q109" t="s">
        <v>428</v>
      </c>
      <c r="R109">
        <f>IFERROR(VLOOKUP(D109,[2]stock!$A$1:$B$9000,2,FALSE),"0")</f>
        <v>0</v>
      </c>
      <c r="S109">
        <v>5</v>
      </c>
      <c r="T109">
        <v>5</v>
      </c>
      <c r="U109">
        <v>5</v>
      </c>
      <c r="V109">
        <v>0.03</v>
      </c>
      <c r="W109" t="str">
        <f>IFERROR(VLOOKUP($A109,[3]Hoja1!$A$1:$AQ$1000,19,FALSE),"")</f>
        <v/>
      </c>
      <c r="X109" t="str">
        <f>IFERROR(VLOOKUP($A109,[3]Hoja1!$A$1:$AQ$1000,20,FALSE),"")</f>
        <v>Servicio de Requisa Penitenciaria</v>
      </c>
      <c r="Y109" t="str">
        <f>IFERROR(VLOOKUP($A109,[3]Hoja1!$A$1:$AQ$1000,21,FALSE),"")</f>
        <v>Servicios Penitenciario de Mendoza</v>
      </c>
      <c r="Z109" t="str">
        <f>IFERROR(VLOOKUP($A109,[3]Hoja1!$A$1:$AQ$1000,22,FALSE),"")</f>
        <v>Bordado Baja Visibilidad</v>
      </c>
      <c r="AA109" t="str">
        <f>IFERROR(VLOOKUP($A109,[3]Hoja1!$A$1:$AQ$1000,23,FALSE),"")</f>
        <v>Pectoral</v>
      </c>
      <c r="AB109" t="str">
        <f>IFERROR(VLOOKUP($A109,[3]Hoja1!$A$1:$AQ$1000,24,FALSE),"")</f>
        <v>3.2 cm</v>
      </c>
      <c r="AC109" t="str">
        <f>IFERROR(VLOOKUP($A109,[3]Hoja1!$A$1:$AQ$1000,25,FALSE),"")</f>
        <v>7.4 cm</v>
      </c>
      <c r="AD109" t="str">
        <f>IFERROR(VLOOKUP($A109,[3]Hoja1!$A$1:$AQ$1000,26,FALSE),"")</f>
        <v>0.2 cm</v>
      </c>
      <c r="AE109" t="str">
        <f>IFERROR(VLOOKUP($A109,[3]Hoja1!$A$1:$AQ$1000,27,FALSE),"")</f>
        <v/>
      </c>
      <c r="AF109" t="str">
        <f>IFERROR(VLOOKUP($A109,[3]Hoja1!$A$1:$AQ$1000,28,FALSE),"")</f>
        <v/>
      </c>
      <c r="AG109" t="str">
        <f>IFERROR(VLOOKUP($A109,[3]Hoja1!$A$1:$AQ$1000,29,FALSE),"")</f>
        <v/>
      </c>
      <c r="AH109" t="str">
        <f>IFERROR(VLOOKUP($A109,[3]Hoja1!$A$1:$AQ$1000,30,FALSE),"")</f>
        <v/>
      </c>
      <c r="AI109" t="str">
        <f>IFERROR(VLOOKUP($A109,[3]Hoja1!$A$1:$AQ$1000,31,FALSE),"")</f>
        <v/>
      </c>
      <c r="AJ109" t="str">
        <f>IFERROR(VLOOKUP($A109,[3]Hoja1!$A$1:$AQ$1000,32,FALSE),"")</f>
        <v/>
      </c>
      <c r="AK109" t="str">
        <f>IFERROR(VLOOKUP($A109,[3]Hoja1!$A$1:$AQ$1000,33,FALSE),"")</f>
        <v/>
      </c>
      <c r="AL109" t="str">
        <f>IFERROR(VLOOKUP($A109,[3]Hoja1!$A$1:$AQ$1000,34,FALSE),"")</f>
        <v/>
      </c>
      <c r="AM109" t="str">
        <f>IFERROR(VLOOKUP($A109,[3]Hoja1!$A$1:$AQ$1000,35,FALSE),"")</f>
        <v/>
      </c>
      <c r="AN109" t="str">
        <f>IFERROR(VLOOKUP($A109,[3]Hoja1!$A$1:$AQ$1000,36,FALSE),"")</f>
        <v/>
      </c>
      <c r="AO109" t="str">
        <f>IFERROR(VLOOKUP($A109,[3]Hoja1!$A$1:$AQ$1000,37,FALSE),"")</f>
        <v/>
      </c>
      <c r="AP109" t="str">
        <f>IFERROR(VLOOKUP($A109,[3]Hoja1!$A$1:$AQ$1000,38,FALSE),"")</f>
        <v/>
      </c>
      <c r="AQ109" t="str">
        <f>IFERROR(VLOOKUP($A109,[3]Hoja1!$A$1:$AQ$1000,39,FALSE),"")</f>
        <v/>
      </c>
      <c r="AR109" t="str">
        <f>IFERROR(VLOOKUP($A109,[3]Hoja1!$A$1:$AQ$1000,40,FALSE),"")</f>
        <v/>
      </c>
      <c r="AS109" t="str">
        <f>IFERROR(VLOOKUP($A109,[3]Hoja1!$A$1:$AQ$1000,41,FALSE),"")</f>
        <v/>
      </c>
      <c r="AT109" t="str">
        <f>IFERROR(VLOOKUP($A109,[3]Hoja1!$A$1:$AQ$1000,42,FALSE),"")</f>
        <v/>
      </c>
      <c r="AU109" t="str">
        <f>IFERROR(VLOOKUP($A109,[3]Hoja1!$A$1:$AQ$1000,43,FALSE),"")</f>
        <v/>
      </c>
    </row>
    <row r="110" spans="1:47" ht="15" customHeight="1" x14ac:dyDescent="0.25">
      <c r="A110">
        <v>202</v>
      </c>
      <c r="B110">
        <v>1</v>
      </c>
      <c r="D110">
        <v>8505074</v>
      </c>
      <c r="E110" t="s">
        <v>429</v>
      </c>
      <c r="H110" t="s">
        <v>431</v>
      </c>
      <c r="I110" t="s">
        <v>432</v>
      </c>
      <c r="J110" t="s">
        <v>50</v>
      </c>
      <c r="K110" t="s">
        <v>425</v>
      </c>
      <c r="O110" t="s">
        <v>430</v>
      </c>
      <c r="P110" s="4">
        <f>IFERROR(VLOOKUP(D110,[1]articulo!$A$1:$D$9000,4,FALSE),"")</f>
        <v>188.7</v>
      </c>
      <c r="Q110" t="s">
        <v>433</v>
      </c>
      <c r="R110">
        <f>IFERROR(VLOOKUP(D110,[2]stock!$A$1:$B$9000,2,FALSE),"0")</f>
        <v>0</v>
      </c>
      <c r="S110">
        <v>5</v>
      </c>
      <c r="T110">
        <v>5</v>
      </c>
      <c r="U110">
        <v>5</v>
      </c>
      <c r="V110">
        <v>0.03</v>
      </c>
      <c r="W110" t="str">
        <f>IFERROR(VLOOKUP($A110,[3]Hoja1!$A$1:$AQ$1000,19,FALSE),"")</f>
        <v/>
      </c>
      <c r="X110" t="str">
        <f>IFERROR(VLOOKUP($A110,[3]Hoja1!$A$1:$AQ$1000,20,FALSE),"")</f>
        <v/>
      </c>
      <c r="Y110" t="str">
        <f>IFERROR(VLOOKUP($A110,[3]Hoja1!$A$1:$AQ$1000,21,FALSE),"")</f>
        <v>Unidad Motorizada de Mendoza</v>
      </c>
      <c r="Z110" t="str">
        <f>IFERROR(VLOOKUP($A110,[3]Hoja1!$A$1:$AQ$1000,22,FALSE),"")</f>
        <v>Bordado</v>
      </c>
      <c r="AA110" t="str">
        <f>IFERROR(VLOOKUP($A110,[3]Hoja1!$A$1:$AQ$1000,23,FALSE),"")</f>
        <v>Pectoral Baja Visibilidad</v>
      </c>
      <c r="AB110" t="str">
        <f>IFERROR(VLOOKUP($A110,[3]Hoja1!$A$1:$AQ$1000,24,FALSE),"")</f>
        <v>2.6 cm</v>
      </c>
      <c r="AC110" t="str">
        <f>IFERROR(VLOOKUP($A110,[3]Hoja1!$A$1:$AQ$1000,25,FALSE),"")</f>
        <v>10.1 cm</v>
      </c>
      <c r="AD110" t="str">
        <f>IFERROR(VLOOKUP($A110,[3]Hoja1!$A$1:$AQ$1000,26,FALSE),"")</f>
        <v>0.2 cm</v>
      </c>
      <c r="AE110" t="str">
        <f>IFERROR(VLOOKUP($A110,[3]Hoja1!$A$1:$AQ$1000,27,FALSE),"")</f>
        <v/>
      </c>
      <c r="AF110" t="str">
        <f>IFERROR(VLOOKUP($A110,[3]Hoja1!$A$1:$AQ$1000,28,FALSE),"")</f>
        <v/>
      </c>
      <c r="AG110" t="str">
        <f>IFERROR(VLOOKUP($A110,[3]Hoja1!$A$1:$AQ$1000,29,FALSE),"")</f>
        <v/>
      </c>
      <c r="AH110" t="str">
        <f>IFERROR(VLOOKUP($A110,[3]Hoja1!$A$1:$AQ$1000,30,FALSE),"")</f>
        <v/>
      </c>
      <c r="AI110" t="str">
        <f>IFERROR(VLOOKUP($A110,[3]Hoja1!$A$1:$AQ$1000,31,FALSE),"")</f>
        <v/>
      </c>
      <c r="AJ110" t="str">
        <f>IFERROR(VLOOKUP($A110,[3]Hoja1!$A$1:$AQ$1000,32,FALSE),"")</f>
        <v/>
      </c>
      <c r="AK110" t="str">
        <f>IFERROR(VLOOKUP($A110,[3]Hoja1!$A$1:$AQ$1000,33,FALSE),"")</f>
        <v/>
      </c>
      <c r="AL110" t="str">
        <f>IFERROR(VLOOKUP($A110,[3]Hoja1!$A$1:$AQ$1000,34,FALSE),"")</f>
        <v/>
      </c>
      <c r="AM110" t="str">
        <f>IFERROR(VLOOKUP($A110,[3]Hoja1!$A$1:$AQ$1000,35,FALSE),"")</f>
        <v/>
      </c>
      <c r="AN110" t="str">
        <f>IFERROR(VLOOKUP($A110,[3]Hoja1!$A$1:$AQ$1000,36,FALSE),"")</f>
        <v/>
      </c>
      <c r="AO110" t="str">
        <f>IFERROR(VLOOKUP($A110,[3]Hoja1!$A$1:$AQ$1000,37,FALSE),"")</f>
        <v/>
      </c>
      <c r="AP110" t="str">
        <f>IFERROR(VLOOKUP($A110,[3]Hoja1!$A$1:$AQ$1000,38,FALSE),"")</f>
        <v/>
      </c>
      <c r="AQ110" t="str">
        <f>IFERROR(VLOOKUP($A110,[3]Hoja1!$A$1:$AQ$1000,39,FALSE),"")</f>
        <v/>
      </c>
      <c r="AR110" t="str">
        <f>IFERROR(VLOOKUP($A110,[3]Hoja1!$A$1:$AQ$1000,40,FALSE),"")</f>
        <v/>
      </c>
      <c r="AS110" t="str">
        <f>IFERROR(VLOOKUP($A110,[3]Hoja1!$A$1:$AQ$1000,41,FALSE),"")</f>
        <v/>
      </c>
      <c r="AT110" t="str">
        <f>IFERROR(VLOOKUP($A110,[3]Hoja1!$A$1:$AQ$1000,42,FALSE),"")</f>
        <v/>
      </c>
      <c r="AU110" t="str">
        <f>IFERROR(VLOOKUP($A110,[3]Hoja1!$A$1:$AQ$1000,43,FALSE),"")</f>
        <v/>
      </c>
    </row>
    <row r="111" spans="1:47" ht="15" customHeight="1" x14ac:dyDescent="0.25">
      <c r="A111">
        <v>204</v>
      </c>
      <c r="B111">
        <v>1</v>
      </c>
      <c r="D111">
        <v>8505156</v>
      </c>
      <c r="E111" t="s">
        <v>434</v>
      </c>
      <c r="H111" t="s">
        <v>437</v>
      </c>
      <c r="I111" t="s">
        <v>438</v>
      </c>
      <c r="J111" t="s">
        <v>50</v>
      </c>
      <c r="K111" t="s">
        <v>169</v>
      </c>
      <c r="L111" t="s">
        <v>435</v>
      </c>
      <c r="O111" t="s">
        <v>436</v>
      </c>
      <c r="P111" s="4">
        <f>IFERROR(VLOOKUP(D111,[1]articulo!$A$1:$D$9000,4,FALSE),"")</f>
        <v>176.9</v>
      </c>
      <c r="Q111" t="s">
        <v>439</v>
      </c>
      <c r="R111">
        <f>IFERROR(VLOOKUP(D111,[2]stock!$A$1:$B$9000,2,FALSE),"0")</f>
        <v>77</v>
      </c>
      <c r="S111">
        <v>5</v>
      </c>
      <c r="T111">
        <v>5</v>
      </c>
      <c r="U111">
        <v>5</v>
      </c>
      <c r="V111">
        <v>0.03</v>
      </c>
      <c r="W111" t="str">
        <f>IFERROR(VLOOKUP($A111,[3]Hoja1!$A$1:$AQ$1000,19,FALSE),"")</f>
        <v>Oficial Auxiliar</v>
      </c>
      <c r="X111" t="str">
        <f>IFERROR(VLOOKUP($A111,[3]Hoja1!$A$1:$AQ$1000,20,FALSE),"")</f>
        <v/>
      </c>
      <c r="Y111" t="str">
        <f>IFERROR(VLOOKUP($A111,[3]Hoja1!$A$1:$AQ$1000,21,FALSE),"")</f>
        <v>Policía de Mendoza y la Rural</v>
      </c>
      <c r="Z111" t="str">
        <f>IFERROR(VLOOKUP($A111,[3]Hoja1!$A$1:$AQ$1000,22,FALSE),"")</f>
        <v>Bordado</v>
      </c>
      <c r="AA111" t="str">
        <f>IFERROR(VLOOKUP($A111,[3]Hoja1!$A$1:$AQ$1000,23,FALSE),"")</f>
        <v>Pectoral</v>
      </c>
      <c r="AB111" t="str">
        <f>IFERROR(VLOOKUP($A111,[3]Hoja1!$A$1:$AQ$1000,24,FALSE),"")</f>
        <v>3.8 cm</v>
      </c>
      <c r="AC111" t="str">
        <f>IFERROR(VLOOKUP($A111,[3]Hoja1!$A$1:$AQ$1000,25,FALSE),"")</f>
        <v>6.9 cm</v>
      </c>
      <c r="AD111" t="str">
        <f>IFERROR(VLOOKUP($A111,[3]Hoja1!$A$1:$AQ$1000,26,FALSE),"")</f>
        <v>0.2 cm</v>
      </c>
      <c r="AE111" t="str">
        <f>IFERROR(VLOOKUP($A111,[3]Hoja1!$A$1:$AQ$1000,27,FALSE),"")</f>
        <v/>
      </c>
      <c r="AF111" t="str">
        <f>IFERROR(VLOOKUP($A111,[3]Hoja1!$A$1:$AQ$1000,28,FALSE),"")</f>
        <v/>
      </c>
      <c r="AG111" t="str">
        <f>IFERROR(VLOOKUP($A111,[3]Hoja1!$A$1:$AQ$1000,29,FALSE),"")</f>
        <v/>
      </c>
      <c r="AH111" t="str">
        <f>IFERROR(VLOOKUP($A111,[3]Hoja1!$A$1:$AQ$1000,30,FALSE),"")</f>
        <v/>
      </c>
      <c r="AI111" t="str">
        <f>IFERROR(VLOOKUP($A111,[3]Hoja1!$A$1:$AQ$1000,31,FALSE),"")</f>
        <v/>
      </c>
      <c r="AJ111" t="str">
        <f>IFERROR(VLOOKUP($A111,[3]Hoja1!$A$1:$AQ$1000,32,FALSE),"")</f>
        <v/>
      </c>
      <c r="AK111" t="str">
        <f>IFERROR(VLOOKUP($A111,[3]Hoja1!$A$1:$AQ$1000,33,FALSE),"")</f>
        <v/>
      </c>
      <c r="AL111" t="str">
        <f>IFERROR(VLOOKUP($A111,[3]Hoja1!$A$1:$AQ$1000,34,FALSE),"")</f>
        <v/>
      </c>
      <c r="AM111" t="str">
        <f>IFERROR(VLOOKUP($A111,[3]Hoja1!$A$1:$AQ$1000,35,FALSE),"")</f>
        <v/>
      </c>
      <c r="AN111" t="str">
        <f>IFERROR(VLOOKUP($A111,[3]Hoja1!$A$1:$AQ$1000,36,FALSE),"")</f>
        <v/>
      </c>
      <c r="AO111" t="str">
        <f>IFERROR(VLOOKUP($A111,[3]Hoja1!$A$1:$AQ$1000,37,FALSE),"")</f>
        <v/>
      </c>
      <c r="AP111" t="str">
        <f>IFERROR(VLOOKUP($A111,[3]Hoja1!$A$1:$AQ$1000,38,FALSE),"")</f>
        <v/>
      </c>
      <c r="AQ111" t="str">
        <f>IFERROR(VLOOKUP($A111,[3]Hoja1!$A$1:$AQ$1000,39,FALSE),"")</f>
        <v/>
      </c>
      <c r="AR111" t="str">
        <f>IFERROR(VLOOKUP($A111,[3]Hoja1!$A$1:$AQ$1000,40,FALSE),"")</f>
        <v/>
      </c>
      <c r="AS111" t="str">
        <f>IFERROR(VLOOKUP($A111,[3]Hoja1!$A$1:$AQ$1000,41,FALSE),"")</f>
        <v/>
      </c>
      <c r="AT111" t="str">
        <f>IFERROR(VLOOKUP($A111,[3]Hoja1!$A$1:$AQ$1000,42,FALSE),"")</f>
        <v/>
      </c>
      <c r="AU111" t="str">
        <f>IFERROR(VLOOKUP($A111,[3]Hoja1!$A$1:$AQ$1000,43,FALSE),"")</f>
        <v/>
      </c>
    </row>
    <row r="112" spans="1:47" ht="15" customHeight="1" x14ac:dyDescent="0.25">
      <c r="A112">
        <v>206</v>
      </c>
      <c r="B112">
        <v>1</v>
      </c>
      <c r="D112">
        <v>8505224</v>
      </c>
      <c r="E112" t="s">
        <v>440</v>
      </c>
      <c r="H112" t="s">
        <v>442</v>
      </c>
      <c r="J112" t="s">
        <v>50</v>
      </c>
      <c r="K112" t="s">
        <v>169</v>
      </c>
      <c r="L112" t="s">
        <v>407</v>
      </c>
      <c r="O112" t="s">
        <v>441</v>
      </c>
      <c r="P112" s="4">
        <f>IFERROR(VLOOKUP(D112,[1]articulo!$A$1:$D$9000,4,FALSE),"")</f>
        <v>294.83999999999997</v>
      </c>
      <c r="Q112" t="s">
        <v>443</v>
      </c>
      <c r="R112">
        <f>IFERROR(VLOOKUP(D112,[2]stock!$A$1:$B$9000,2,FALSE),"0")</f>
        <v>40</v>
      </c>
      <c r="S112">
        <v>5</v>
      </c>
      <c r="T112">
        <v>5</v>
      </c>
      <c r="U112">
        <v>5</v>
      </c>
      <c r="V112">
        <v>0.03</v>
      </c>
      <c r="W112" t="str">
        <f>IFERROR(VLOOKUP($A112,[3]Hoja1!$A$1:$AQ$1000,19,FALSE),"")</f>
        <v>Comisario Inspector</v>
      </c>
      <c r="X112" t="str">
        <f>IFERROR(VLOOKUP($A112,[3]Hoja1!$A$1:$AQ$1000,20,FALSE),"")</f>
        <v/>
      </c>
      <c r="Y112" t="str">
        <f>IFERROR(VLOOKUP($A112,[3]Hoja1!$A$1:$AQ$1000,21,FALSE),"")</f>
        <v>Policía</v>
      </c>
      <c r="Z112" t="str">
        <f>IFERROR(VLOOKUP($A112,[3]Hoja1!$A$1:$AQ$1000,22,FALSE),"")</f>
        <v>Bordado y Velcro</v>
      </c>
      <c r="AA112" t="str">
        <f>IFERROR(VLOOKUP($A112,[3]Hoja1!$A$1:$AQ$1000,23,FALSE),"")</f>
        <v>Pectoral</v>
      </c>
      <c r="AB112" t="str">
        <f>IFERROR(VLOOKUP($A112,[3]Hoja1!$A$1:$AQ$1000,24,FALSE),"")</f>
        <v>6 cm</v>
      </c>
      <c r="AC112" t="str">
        <f>IFERROR(VLOOKUP($A112,[3]Hoja1!$A$1:$AQ$1000,25,FALSE),"")</f>
        <v>9 cm</v>
      </c>
      <c r="AD112" t="str">
        <f>IFERROR(VLOOKUP($A112,[3]Hoja1!$A$1:$AQ$1000,26,FALSE),"")</f>
        <v>0.35 cm</v>
      </c>
      <c r="AE112" t="str">
        <f>IFERROR(VLOOKUP($A112,[3]Hoja1!$A$1:$AQ$1000,27,FALSE),"")</f>
        <v/>
      </c>
      <c r="AF112" t="str">
        <f>IFERROR(VLOOKUP($A112,[3]Hoja1!$A$1:$AQ$1000,28,FALSE),"")</f>
        <v/>
      </c>
      <c r="AG112" t="str">
        <f>IFERROR(VLOOKUP($A112,[3]Hoja1!$A$1:$AQ$1000,29,FALSE),"")</f>
        <v/>
      </c>
      <c r="AH112" t="str">
        <f>IFERROR(VLOOKUP($A112,[3]Hoja1!$A$1:$AQ$1000,30,FALSE),"")</f>
        <v/>
      </c>
      <c r="AI112" t="str">
        <f>IFERROR(VLOOKUP($A112,[3]Hoja1!$A$1:$AQ$1000,31,FALSE),"")</f>
        <v/>
      </c>
      <c r="AJ112" t="str">
        <f>IFERROR(VLOOKUP($A112,[3]Hoja1!$A$1:$AQ$1000,32,FALSE),"")</f>
        <v/>
      </c>
      <c r="AK112" t="str">
        <f>IFERROR(VLOOKUP($A112,[3]Hoja1!$A$1:$AQ$1000,33,FALSE),"")</f>
        <v/>
      </c>
      <c r="AL112" t="str">
        <f>IFERROR(VLOOKUP($A112,[3]Hoja1!$A$1:$AQ$1000,34,FALSE),"")</f>
        <v/>
      </c>
      <c r="AM112" t="str">
        <f>IFERROR(VLOOKUP($A112,[3]Hoja1!$A$1:$AQ$1000,35,FALSE),"")</f>
        <v/>
      </c>
      <c r="AN112" t="str">
        <f>IFERROR(VLOOKUP($A112,[3]Hoja1!$A$1:$AQ$1000,36,FALSE),"")</f>
        <v/>
      </c>
      <c r="AO112" t="str">
        <f>IFERROR(VLOOKUP($A112,[3]Hoja1!$A$1:$AQ$1000,37,FALSE),"")</f>
        <v/>
      </c>
      <c r="AP112" t="str">
        <f>IFERROR(VLOOKUP($A112,[3]Hoja1!$A$1:$AQ$1000,38,FALSE),"")</f>
        <v/>
      </c>
      <c r="AQ112" t="str">
        <f>IFERROR(VLOOKUP($A112,[3]Hoja1!$A$1:$AQ$1000,39,FALSE),"")</f>
        <v/>
      </c>
      <c r="AR112" t="str">
        <f>IFERROR(VLOOKUP($A112,[3]Hoja1!$A$1:$AQ$1000,40,FALSE),"")</f>
        <v/>
      </c>
      <c r="AS112" t="str">
        <f>IFERROR(VLOOKUP($A112,[3]Hoja1!$A$1:$AQ$1000,41,FALSE),"")</f>
        <v/>
      </c>
      <c r="AT112" t="str">
        <f>IFERROR(VLOOKUP($A112,[3]Hoja1!$A$1:$AQ$1000,42,FALSE),"")</f>
        <v/>
      </c>
      <c r="AU112" t="str">
        <f>IFERROR(VLOOKUP($A112,[3]Hoja1!$A$1:$AQ$1000,43,FALSE),"")</f>
        <v/>
      </c>
    </row>
    <row r="113" spans="1:47" ht="15" customHeight="1" x14ac:dyDescent="0.25">
      <c r="A113">
        <v>207</v>
      </c>
      <c r="B113">
        <v>1</v>
      </c>
      <c r="D113">
        <v>8505160</v>
      </c>
      <c r="E113" t="s">
        <v>444</v>
      </c>
      <c r="H113" s="1" t="s">
        <v>446</v>
      </c>
      <c r="J113" t="s">
        <v>50</v>
      </c>
      <c r="K113" t="s">
        <v>169</v>
      </c>
      <c r="L113" t="s">
        <v>407</v>
      </c>
      <c r="O113" t="s">
        <v>445</v>
      </c>
      <c r="P113" s="4">
        <f>IFERROR(VLOOKUP(D113,[1]articulo!$A$1:$D$9000,4,FALSE),"")</f>
        <v>235.87</v>
      </c>
      <c r="Q113" t="s">
        <v>447</v>
      </c>
      <c r="R113">
        <f>IFERROR(VLOOKUP(D113,[2]stock!$A$1:$B$9000,2,FALSE),"0")</f>
        <v>101</v>
      </c>
      <c r="S113">
        <v>5</v>
      </c>
      <c r="T113">
        <v>5</v>
      </c>
      <c r="U113">
        <v>5</v>
      </c>
      <c r="V113">
        <v>0.03</v>
      </c>
      <c r="W113" t="str">
        <f>IFERROR(VLOOKUP($A113,[3]Hoja1!$A$1:$AQ$1000,19,FALSE),"")</f>
        <v>Oficial Ayudante</v>
      </c>
      <c r="X113" t="str">
        <f>IFERROR(VLOOKUP($A113,[3]Hoja1!$A$1:$AQ$1000,20,FALSE),"")</f>
        <v/>
      </c>
      <c r="Y113" t="str">
        <f>IFERROR(VLOOKUP($A113,[3]Hoja1!$A$1:$AQ$1000,21,FALSE),"")</f>
        <v>Policía de Mendoza</v>
      </c>
      <c r="Z113" t="str">
        <f>IFERROR(VLOOKUP($A113,[3]Hoja1!$A$1:$AQ$1000,22,FALSE),"")</f>
        <v>Bordado Dorado</v>
      </c>
      <c r="AA113" t="str">
        <f>IFERROR(VLOOKUP($A113,[3]Hoja1!$A$1:$AQ$1000,23,FALSE),"")</f>
        <v>Pectoral</v>
      </c>
      <c r="AB113" t="str">
        <f>IFERROR(VLOOKUP($A113,[3]Hoja1!$A$1:$AQ$1000,24,FALSE),"")</f>
        <v>3.7 cm</v>
      </c>
      <c r="AC113" t="str">
        <f>IFERROR(VLOOKUP($A113,[3]Hoja1!$A$1:$AQ$1000,25,FALSE),"")</f>
        <v>6.7 cm</v>
      </c>
      <c r="AD113" t="str">
        <f>IFERROR(VLOOKUP($A113,[3]Hoja1!$A$1:$AQ$1000,26,FALSE),"")</f>
        <v>0.2 cm</v>
      </c>
      <c r="AE113" t="str">
        <f>IFERROR(VLOOKUP($A113,[3]Hoja1!$A$1:$AQ$1000,27,FALSE),"")</f>
        <v/>
      </c>
      <c r="AF113" t="str">
        <f>IFERROR(VLOOKUP($A113,[3]Hoja1!$A$1:$AQ$1000,28,FALSE),"")</f>
        <v/>
      </c>
      <c r="AG113" t="str">
        <f>IFERROR(VLOOKUP($A113,[3]Hoja1!$A$1:$AQ$1000,29,FALSE),"")</f>
        <v/>
      </c>
      <c r="AH113" t="str">
        <f>IFERROR(VLOOKUP($A113,[3]Hoja1!$A$1:$AQ$1000,30,FALSE),"")</f>
        <v/>
      </c>
      <c r="AI113" t="str">
        <f>IFERROR(VLOOKUP($A113,[3]Hoja1!$A$1:$AQ$1000,31,FALSE),"")</f>
        <v/>
      </c>
      <c r="AJ113" t="str">
        <f>IFERROR(VLOOKUP($A113,[3]Hoja1!$A$1:$AQ$1000,32,FALSE),"")</f>
        <v/>
      </c>
      <c r="AK113" t="str">
        <f>IFERROR(VLOOKUP($A113,[3]Hoja1!$A$1:$AQ$1000,33,FALSE),"")</f>
        <v/>
      </c>
      <c r="AL113" t="str">
        <f>IFERROR(VLOOKUP($A113,[3]Hoja1!$A$1:$AQ$1000,34,FALSE),"")</f>
        <v/>
      </c>
      <c r="AM113" t="str">
        <f>IFERROR(VLOOKUP($A113,[3]Hoja1!$A$1:$AQ$1000,35,FALSE),"")</f>
        <v/>
      </c>
      <c r="AN113" t="str">
        <f>IFERROR(VLOOKUP($A113,[3]Hoja1!$A$1:$AQ$1000,36,FALSE),"")</f>
        <v/>
      </c>
      <c r="AO113" t="str">
        <f>IFERROR(VLOOKUP($A113,[3]Hoja1!$A$1:$AQ$1000,37,FALSE),"")</f>
        <v/>
      </c>
      <c r="AP113" t="str">
        <f>IFERROR(VLOOKUP($A113,[3]Hoja1!$A$1:$AQ$1000,38,FALSE),"")</f>
        <v/>
      </c>
      <c r="AQ113" t="str">
        <f>IFERROR(VLOOKUP($A113,[3]Hoja1!$A$1:$AQ$1000,39,FALSE),"")</f>
        <v/>
      </c>
      <c r="AR113" t="str">
        <f>IFERROR(VLOOKUP($A113,[3]Hoja1!$A$1:$AQ$1000,40,FALSE),"")</f>
        <v/>
      </c>
      <c r="AS113" t="str">
        <f>IFERROR(VLOOKUP($A113,[3]Hoja1!$A$1:$AQ$1000,41,FALSE),"")</f>
        <v/>
      </c>
      <c r="AT113" t="str">
        <f>IFERROR(VLOOKUP($A113,[3]Hoja1!$A$1:$AQ$1000,42,FALSE),"")</f>
        <v/>
      </c>
      <c r="AU113" t="str">
        <f>IFERROR(VLOOKUP($A113,[3]Hoja1!$A$1:$AQ$1000,43,FALSE),"")</f>
        <v/>
      </c>
    </row>
    <row r="114" spans="1:47" ht="15" customHeight="1" x14ac:dyDescent="0.25">
      <c r="A114">
        <v>208</v>
      </c>
      <c r="B114">
        <v>1</v>
      </c>
      <c r="D114">
        <v>8505233</v>
      </c>
      <c r="E114" t="s">
        <v>448</v>
      </c>
      <c r="H114" s="1" t="s">
        <v>450</v>
      </c>
      <c r="J114" t="s">
        <v>50</v>
      </c>
      <c r="K114" t="s">
        <v>169</v>
      </c>
      <c r="L114" t="s">
        <v>407</v>
      </c>
      <c r="O114" t="s">
        <v>449</v>
      </c>
      <c r="P114" s="4">
        <f>IFERROR(VLOOKUP(D114,[1]articulo!$A$1:$D$9000,4,FALSE),"")</f>
        <v>235.87</v>
      </c>
      <c r="Q114" t="s">
        <v>451</v>
      </c>
      <c r="R114">
        <f>IFERROR(VLOOKUP(D114,[2]stock!$A$1:$B$9000,2,FALSE),"0")</f>
        <v>24</v>
      </c>
      <c r="S114">
        <v>5</v>
      </c>
      <c r="T114">
        <v>5</v>
      </c>
      <c r="U114">
        <v>5</v>
      </c>
      <c r="V114">
        <v>0.03</v>
      </c>
      <c r="W114" t="str">
        <f>IFERROR(VLOOKUP($A114,[3]Hoja1!$A$1:$AQ$1000,19,FALSE),"")</f>
        <v>Oficial Sub Inspector</v>
      </c>
      <c r="X114" t="str">
        <f>IFERROR(VLOOKUP($A114,[3]Hoja1!$A$1:$AQ$1000,20,FALSE),"")</f>
        <v>Insignia pectoral</v>
      </c>
      <c r="Y114" t="str">
        <f>IFERROR(VLOOKUP($A114,[3]Hoja1!$A$1:$AQ$1000,21,FALSE),"")</f>
        <v/>
      </c>
      <c r="Z114" t="str">
        <f>IFERROR(VLOOKUP($A114,[3]Hoja1!$A$1:$AQ$1000,22,FALSE),"")</f>
        <v>Bordado dorado y plateado</v>
      </c>
      <c r="AA114" t="str">
        <f>IFERROR(VLOOKUP($A114,[3]Hoja1!$A$1:$AQ$1000,23,FALSE),"")</f>
        <v>Pectoral</v>
      </c>
      <c r="AB114" t="str">
        <f>IFERROR(VLOOKUP($A114,[3]Hoja1!$A$1:$AQ$1000,24,FALSE),"")</f>
        <v>4 cm</v>
      </c>
      <c r="AC114" t="str">
        <f>IFERROR(VLOOKUP($A114,[3]Hoja1!$A$1:$AQ$1000,25,FALSE),"")</f>
        <v>6.8 cm</v>
      </c>
      <c r="AD114" t="str">
        <f>IFERROR(VLOOKUP($A114,[3]Hoja1!$A$1:$AQ$1000,26,FALSE),"")</f>
        <v>0.2 cm</v>
      </c>
      <c r="AE114" t="str">
        <f>IFERROR(VLOOKUP($A114,[3]Hoja1!$A$1:$AQ$1000,27,FALSE),"")</f>
        <v/>
      </c>
      <c r="AF114" t="str">
        <f>IFERROR(VLOOKUP($A114,[3]Hoja1!$A$1:$AQ$1000,28,FALSE),"")</f>
        <v/>
      </c>
      <c r="AG114" t="str">
        <f>IFERROR(VLOOKUP($A114,[3]Hoja1!$A$1:$AQ$1000,29,FALSE),"")</f>
        <v/>
      </c>
      <c r="AH114" t="str">
        <f>IFERROR(VLOOKUP($A114,[3]Hoja1!$A$1:$AQ$1000,30,FALSE),"")</f>
        <v/>
      </c>
      <c r="AI114" t="str">
        <f>IFERROR(VLOOKUP($A114,[3]Hoja1!$A$1:$AQ$1000,31,FALSE),"")</f>
        <v/>
      </c>
      <c r="AJ114" t="str">
        <f>IFERROR(VLOOKUP($A114,[3]Hoja1!$A$1:$AQ$1000,32,FALSE),"")</f>
        <v/>
      </c>
      <c r="AK114" t="str">
        <f>IFERROR(VLOOKUP($A114,[3]Hoja1!$A$1:$AQ$1000,33,FALSE),"")</f>
        <v/>
      </c>
      <c r="AL114" t="str">
        <f>IFERROR(VLOOKUP($A114,[3]Hoja1!$A$1:$AQ$1000,34,FALSE),"")</f>
        <v/>
      </c>
      <c r="AM114" t="str">
        <f>IFERROR(VLOOKUP($A114,[3]Hoja1!$A$1:$AQ$1000,35,FALSE),"")</f>
        <v/>
      </c>
      <c r="AN114" t="str">
        <f>IFERROR(VLOOKUP($A114,[3]Hoja1!$A$1:$AQ$1000,36,FALSE),"")</f>
        <v/>
      </c>
      <c r="AO114" t="str">
        <f>IFERROR(VLOOKUP($A114,[3]Hoja1!$A$1:$AQ$1000,37,FALSE),"")</f>
        <v/>
      </c>
      <c r="AP114" t="str">
        <f>IFERROR(VLOOKUP($A114,[3]Hoja1!$A$1:$AQ$1000,38,FALSE),"")</f>
        <v/>
      </c>
      <c r="AQ114" t="str">
        <f>IFERROR(VLOOKUP($A114,[3]Hoja1!$A$1:$AQ$1000,39,FALSE),"")</f>
        <v/>
      </c>
      <c r="AR114" t="str">
        <f>IFERROR(VLOOKUP($A114,[3]Hoja1!$A$1:$AQ$1000,40,FALSE),"")</f>
        <v/>
      </c>
      <c r="AS114" t="str">
        <f>IFERROR(VLOOKUP($A114,[3]Hoja1!$A$1:$AQ$1000,41,FALSE),"")</f>
        <v/>
      </c>
      <c r="AT114" t="str">
        <f>IFERROR(VLOOKUP($A114,[3]Hoja1!$A$1:$AQ$1000,42,FALSE),"")</f>
        <v/>
      </c>
      <c r="AU114" t="str">
        <f>IFERROR(VLOOKUP($A114,[3]Hoja1!$A$1:$AQ$1000,43,FALSE),"")</f>
        <v/>
      </c>
    </row>
    <row r="115" spans="1:47" ht="15" customHeight="1" x14ac:dyDescent="0.25">
      <c r="A115">
        <v>209</v>
      </c>
      <c r="B115">
        <v>1</v>
      </c>
      <c r="D115">
        <v>8505159</v>
      </c>
      <c r="E115" t="s">
        <v>452</v>
      </c>
      <c r="H115" s="1" t="s">
        <v>454</v>
      </c>
      <c r="J115" t="s">
        <v>50</v>
      </c>
      <c r="K115" t="s">
        <v>169</v>
      </c>
      <c r="L115" t="s">
        <v>407</v>
      </c>
      <c r="O115" t="s">
        <v>453</v>
      </c>
      <c r="P115" s="4">
        <f>IFERROR(VLOOKUP(D115,[1]articulo!$A$1:$D$9000,4,FALSE),"")</f>
        <v>235.87</v>
      </c>
      <c r="Q115" t="s">
        <v>455</v>
      </c>
      <c r="R115">
        <f>IFERROR(VLOOKUP(D115,[2]stock!$A$1:$B$9000,2,FALSE),"0")</f>
        <v>209</v>
      </c>
      <c r="S115">
        <v>5</v>
      </c>
      <c r="T115">
        <v>5</v>
      </c>
      <c r="U115">
        <v>5</v>
      </c>
      <c r="V115">
        <v>0.03</v>
      </c>
      <c r="W115" t="str">
        <f>IFERROR(VLOOKUP($A115,[3]Hoja1!$A$1:$AQ$1000,19,FALSE),"")</f>
        <v>Oficial Subayudante</v>
      </c>
      <c r="X115" t="str">
        <f>IFERROR(VLOOKUP($A115,[3]Hoja1!$A$1:$AQ$1000,20,FALSE),"")</f>
        <v/>
      </c>
      <c r="Y115" t="str">
        <f>IFERROR(VLOOKUP($A115,[3]Hoja1!$A$1:$AQ$1000,21,FALSE),"")</f>
        <v>Policía de Mendoza</v>
      </c>
      <c r="Z115" t="str">
        <f>IFERROR(VLOOKUP($A115,[3]Hoja1!$A$1:$AQ$1000,22,FALSE),"")</f>
        <v>Bordado Plateado</v>
      </c>
      <c r="AA115" t="str">
        <f>IFERROR(VLOOKUP($A115,[3]Hoja1!$A$1:$AQ$1000,23,FALSE),"")</f>
        <v>Pectoral</v>
      </c>
      <c r="AB115" t="str">
        <f>IFERROR(VLOOKUP($A115,[3]Hoja1!$A$1:$AQ$1000,24,FALSE),"")</f>
        <v>3.7 cm</v>
      </c>
      <c r="AC115" t="str">
        <f>IFERROR(VLOOKUP($A115,[3]Hoja1!$A$1:$AQ$1000,25,FALSE),"")</f>
        <v>7 cm</v>
      </c>
      <c r="AD115" t="str">
        <f>IFERROR(VLOOKUP($A115,[3]Hoja1!$A$1:$AQ$1000,26,FALSE),"")</f>
        <v>0.2 cm</v>
      </c>
      <c r="AE115" t="str">
        <f>IFERROR(VLOOKUP($A115,[3]Hoja1!$A$1:$AQ$1000,27,FALSE),"")</f>
        <v/>
      </c>
      <c r="AF115" t="str">
        <f>IFERROR(VLOOKUP($A115,[3]Hoja1!$A$1:$AQ$1000,28,FALSE),"")</f>
        <v/>
      </c>
      <c r="AG115" t="str">
        <f>IFERROR(VLOOKUP($A115,[3]Hoja1!$A$1:$AQ$1000,29,FALSE),"")</f>
        <v/>
      </c>
      <c r="AH115" t="str">
        <f>IFERROR(VLOOKUP($A115,[3]Hoja1!$A$1:$AQ$1000,30,FALSE),"")</f>
        <v/>
      </c>
      <c r="AI115" t="str">
        <f>IFERROR(VLOOKUP($A115,[3]Hoja1!$A$1:$AQ$1000,31,FALSE),"")</f>
        <v/>
      </c>
      <c r="AJ115" t="str">
        <f>IFERROR(VLOOKUP($A115,[3]Hoja1!$A$1:$AQ$1000,32,FALSE),"")</f>
        <v/>
      </c>
      <c r="AK115" t="str">
        <f>IFERROR(VLOOKUP($A115,[3]Hoja1!$A$1:$AQ$1000,33,FALSE),"")</f>
        <v/>
      </c>
      <c r="AL115" t="str">
        <f>IFERROR(VLOOKUP($A115,[3]Hoja1!$A$1:$AQ$1000,34,FALSE),"")</f>
        <v/>
      </c>
      <c r="AM115" t="str">
        <f>IFERROR(VLOOKUP($A115,[3]Hoja1!$A$1:$AQ$1000,35,FALSE),"")</f>
        <v/>
      </c>
      <c r="AN115" t="str">
        <f>IFERROR(VLOOKUP($A115,[3]Hoja1!$A$1:$AQ$1000,36,FALSE),"")</f>
        <v/>
      </c>
      <c r="AO115" t="str">
        <f>IFERROR(VLOOKUP($A115,[3]Hoja1!$A$1:$AQ$1000,37,FALSE),"")</f>
        <v/>
      </c>
      <c r="AP115" t="str">
        <f>IFERROR(VLOOKUP($A115,[3]Hoja1!$A$1:$AQ$1000,38,FALSE),"")</f>
        <v/>
      </c>
      <c r="AQ115" t="str">
        <f>IFERROR(VLOOKUP($A115,[3]Hoja1!$A$1:$AQ$1000,39,FALSE),"")</f>
        <v/>
      </c>
      <c r="AR115" t="str">
        <f>IFERROR(VLOOKUP($A115,[3]Hoja1!$A$1:$AQ$1000,40,FALSE),"")</f>
        <v/>
      </c>
      <c r="AS115" t="str">
        <f>IFERROR(VLOOKUP($A115,[3]Hoja1!$A$1:$AQ$1000,41,FALSE),"")</f>
        <v/>
      </c>
      <c r="AT115" t="str">
        <f>IFERROR(VLOOKUP($A115,[3]Hoja1!$A$1:$AQ$1000,42,FALSE),"")</f>
        <v/>
      </c>
      <c r="AU115" t="str">
        <f>IFERROR(VLOOKUP($A115,[3]Hoja1!$A$1:$AQ$1000,43,FALSE),"")</f>
        <v/>
      </c>
    </row>
    <row r="116" spans="1:47" ht="15" customHeight="1" x14ac:dyDescent="0.25">
      <c r="A116">
        <v>210</v>
      </c>
      <c r="B116">
        <v>1</v>
      </c>
      <c r="D116">
        <v>8505196</v>
      </c>
      <c r="E116" t="s">
        <v>456</v>
      </c>
      <c r="H116" t="s">
        <v>458</v>
      </c>
      <c r="J116" t="s">
        <v>50</v>
      </c>
      <c r="K116" t="s">
        <v>169</v>
      </c>
      <c r="L116" t="s">
        <v>407</v>
      </c>
      <c r="O116" t="s">
        <v>457</v>
      </c>
      <c r="P116" s="4">
        <f>IFERROR(VLOOKUP(D116,[1]articulo!$A$1:$D$9000,4,FALSE),"")</f>
        <v>235.87</v>
      </c>
      <c r="Q116" t="s">
        <v>459</v>
      </c>
      <c r="R116">
        <f>IFERROR(VLOOKUP(D116,[2]stock!$A$1:$B$9000,2,FALSE),"0")</f>
        <v>70</v>
      </c>
      <c r="S116">
        <v>5</v>
      </c>
      <c r="T116">
        <v>5</v>
      </c>
      <c r="U116">
        <v>5</v>
      </c>
      <c r="V116">
        <v>0.03</v>
      </c>
      <c r="W116" t="str">
        <f>IFERROR(VLOOKUP($A116,[3]Hoja1!$A$1:$AQ$1000,19,FALSE),"")</f>
        <v>Oficial Inspector</v>
      </c>
      <c r="X116" t="str">
        <f>IFERROR(VLOOKUP($A116,[3]Hoja1!$A$1:$AQ$1000,20,FALSE),"")</f>
        <v/>
      </c>
      <c r="Y116" t="str">
        <f>IFERROR(VLOOKUP($A116,[3]Hoja1!$A$1:$AQ$1000,21,FALSE),"")</f>
        <v>Policía de Mendoza</v>
      </c>
      <c r="Z116" t="str">
        <f>IFERROR(VLOOKUP($A116,[3]Hoja1!$A$1:$AQ$1000,22,FALSE),"")</f>
        <v>Bordado plateado</v>
      </c>
      <c r="AA116" t="str">
        <f>IFERROR(VLOOKUP($A116,[3]Hoja1!$A$1:$AQ$1000,23,FALSE),"")</f>
        <v>Pectoral</v>
      </c>
      <c r="AB116" t="str">
        <f>IFERROR(VLOOKUP($A116,[3]Hoja1!$A$1:$AQ$1000,24,FALSE),"")</f>
        <v>3.7 cm</v>
      </c>
      <c r="AC116" t="str">
        <f>IFERROR(VLOOKUP($A116,[3]Hoja1!$A$1:$AQ$1000,25,FALSE),"")</f>
        <v>7 cm</v>
      </c>
      <c r="AD116" t="str">
        <f>IFERROR(VLOOKUP($A116,[3]Hoja1!$A$1:$AQ$1000,26,FALSE),"")</f>
        <v>0.2 cm</v>
      </c>
      <c r="AE116" t="str">
        <f>IFERROR(VLOOKUP($A116,[3]Hoja1!$A$1:$AQ$1000,27,FALSE),"")</f>
        <v/>
      </c>
      <c r="AF116" t="str">
        <f>IFERROR(VLOOKUP($A116,[3]Hoja1!$A$1:$AQ$1000,28,FALSE),"")</f>
        <v/>
      </c>
      <c r="AG116" t="str">
        <f>IFERROR(VLOOKUP($A116,[3]Hoja1!$A$1:$AQ$1000,29,FALSE),"")</f>
        <v/>
      </c>
      <c r="AH116" t="str">
        <f>IFERROR(VLOOKUP($A116,[3]Hoja1!$A$1:$AQ$1000,30,FALSE),"")</f>
        <v/>
      </c>
      <c r="AI116" t="str">
        <f>IFERROR(VLOOKUP($A116,[3]Hoja1!$A$1:$AQ$1000,31,FALSE),"")</f>
        <v/>
      </c>
      <c r="AJ116" t="str">
        <f>IFERROR(VLOOKUP($A116,[3]Hoja1!$A$1:$AQ$1000,32,FALSE),"")</f>
        <v/>
      </c>
      <c r="AK116" t="str">
        <f>IFERROR(VLOOKUP($A116,[3]Hoja1!$A$1:$AQ$1000,33,FALSE),"")</f>
        <v/>
      </c>
      <c r="AL116" t="str">
        <f>IFERROR(VLOOKUP($A116,[3]Hoja1!$A$1:$AQ$1000,34,FALSE),"")</f>
        <v/>
      </c>
      <c r="AM116" t="str">
        <f>IFERROR(VLOOKUP($A116,[3]Hoja1!$A$1:$AQ$1000,35,FALSE),"")</f>
        <v/>
      </c>
      <c r="AN116" t="str">
        <f>IFERROR(VLOOKUP($A116,[3]Hoja1!$A$1:$AQ$1000,36,FALSE),"")</f>
        <v/>
      </c>
      <c r="AO116" t="str">
        <f>IFERROR(VLOOKUP($A116,[3]Hoja1!$A$1:$AQ$1000,37,FALSE),"")</f>
        <v/>
      </c>
      <c r="AP116" t="str">
        <f>IFERROR(VLOOKUP($A116,[3]Hoja1!$A$1:$AQ$1000,38,FALSE),"")</f>
        <v/>
      </c>
      <c r="AQ116" t="str">
        <f>IFERROR(VLOOKUP($A116,[3]Hoja1!$A$1:$AQ$1000,39,FALSE),"")</f>
        <v/>
      </c>
      <c r="AR116" t="str">
        <f>IFERROR(VLOOKUP($A116,[3]Hoja1!$A$1:$AQ$1000,40,FALSE),"")</f>
        <v/>
      </c>
      <c r="AS116" t="str">
        <f>IFERROR(VLOOKUP($A116,[3]Hoja1!$A$1:$AQ$1000,41,FALSE),"")</f>
        <v/>
      </c>
      <c r="AT116" t="str">
        <f>IFERROR(VLOOKUP($A116,[3]Hoja1!$A$1:$AQ$1000,42,FALSE),"")</f>
        <v/>
      </c>
      <c r="AU116" t="str">
        <f>IFERROR(VLOOKUP($A116,[3]Hoja1!$A$1:$AQ$1000,43,FALSE),"")</f>
        <v/>
      </c>
    </row>
    <row r="117" spans="1:47" ht="15" customHeight="1" x14ac:dyDescent="0.25">
      <c r="A117">
        <v>212</v>
      </c>
      <c r="B117">
        <v>1</v>
      </c>
      <c r="D117">
        <v>8505262</v>
      </c>
      <c r="E117" t="s">
        <v>460</v>
      </c>
      <c r="H117" t="s">
        <v>462</v>
      </c>
      <c r="J117" t="s">
        <v>50</v>
      </c>
      <c r="K117" t="s">
        <v>169</v>
      </c>
      <c r="L117" t="s">
        <v>407</v>
      </c>
      <c r="O117" t="s">
        <v>461</v>
      </c>
      <c r="P117" s="4">
        <f>IFERROR(VLOOKUP(D117,[1]articulo!$A$1:$D$9000,4,FALSE),"")</f>
        <v>327.58999999999997</v>
      </c>
      <c r="Q117" t="s">
        <v>463</v>
      </c>
      <c r="R117">
        <f>IFERROR(VLOOKUP(D117,[2]stock!$A$1:$B$9000,2,FALSE),"0")</f>
        <v>56</v>
      </c>
      <c r="S117">
        <v>5</v>
      </c>
      <c r="T117">
        <v>5</v>
      </c>
      <c r="U117">
        <v>5</v>
      </c>
      <c r="V117">
        <v>0.03</v>
      </c>
      <c r="W117" t="str">
        <f>IFERROR(VLOOKUP($A117,[3]Hoja1!$A$1:$AQ$1000,19,FALSE),"")</f>
        <v>Subcomisario</v>
      </c>
      <c r="X117" t="str">
        <f>IFERROR(VLOOKUP($A117,[3]Hoja1!$A$1:$AQ$1000,20,FALSE),"")</f>
        <v>Pectoral</v>
      </c>
      <c r="Y117" t="str">
        <f>IFERROR(VLOOKUP($A117,[3]Hoja1!$A$1:$AQ$1000,21,FALSE),"")</f>
        <v>Policía de Mendoza</v>
      </c>
      <c r="Z117" t="str">
        <f>IFERROR(VLOOKUP($A117,[3]Hoja1!$A$1:$AQ$1000,22,FALSE),"")</f>
        <v>Bordado</v>
      </c>
      <c r="AA117" t="str">
        <f>IFERROR(VLOOKUP($A117,[3]Hoja1!$A$1:$AQ$1000,23,FALSE),"")</f>
        <v>Un rombo y serreta</v>
      </c>
      <c r="AB117" t="str">
        <f>IFERROR(VLOOKUP($A117,[3]Hoja1!$A$1:$AQ$1000,24,FALSE),"")</f>
        <v>5.8 cm</v>
      </c>
      <c r="AC117" t="str">
        <f>IFERROR(VLOOKUP($A117,[3]Hoja1!$A$1:$AQ$1000,25,FALSE),"")</f>
        <v>8.7 cm</v>
      </c>
      <c r="AD117" t="str">
        <f>IFERROR(VLOOKUP($A117,[3]Hoja1!$A$1:$AQ$1000,26,FALSE),"")</f>
        <v>0.2 cm</v>
      </c>
      <c r="AE117" t="str">
        <f>IFERROR(VLOOKUP($A117,[3]Hoja1!$A$1:$AQ$1000,27,FALSE),"")</f>
        <v/>
      </c>
      <c r="AF117" t="str">
        <f>IFERROR(VLOOKUP($A117,[3]Hoja1!$A$1:$AQ$1000,28,FALSE),"")</f>
        <v/>
      </c>
      <c r="AG117" t="str">
        <f>IFERROR(VLOOKUP($A117,[3]Hoja1!$A$1:$AQ$1000,29,FALSE),"")</f>
        <v/>
      </c>
      <c r="AH117" t="str">
        <f>IFERROR(VLOOKUP($A117,[3]Hoja1!$A$1:$AQ$1000,30,FALSE),"")</f>
        <v/>
      </c>
      <c r="AI117" t="str">
        <f>IFERROR(VLOOKUP($A117,[3]Hoja1!$A$1:$AQ$1000,31,FALSE),"")</f>
        <v/>
      </c>
      <c r="AJ117" t="str">
        <f>IFERROR(VLOOKUP($A117,[3]Hoja1!$A$1:$AQ$1000,32,FALSE),"")</f>
        <v/>
      </c>
      <c r="AK117" t="str">
        <f>IFERROR(VLOOKUP($A117,[3]Hoja1!$A$1:$AQ$1000,33,FALSE),"")</f>
        <v/>
      </c>
      <c r="AL117" t="str">
        <f>IFERROR(VLOOKUP($A117,[3]Hoja1!$A$1:$AQ$1000,34,FALSE),"")</f>
        <v/>
      </c>
      <c r="AM117" t="str">
        <f>IFERROR(VLOOKUP($A117,[3]Hoja1!$A$1:$AQ$1000,35,FALSE),"")</f>
        <v/>
      </c>
      <c r="AN117" t="str">
        <f>IFERROR(VLOOKUP($A117,[3]Hoja1!$A$1:$AQ$1000,36,FALSE),"")</f>
        <v/>
      </c>
      <c r="AO117" t="str">
        <f>IFERROR(VLOOKUP($A117,[3]Hoja1!$A$1:$AQ$1000,37,FALSE),"")</f>
        <v/>
      </c>
      <c r="AP117" t="str">
        <f>IFERROR(VLOOKUP($A117,[3]Hoja1!$A$1:$AQ$1000,38,FALSE),"")</f>
        <v/>
      </c>
      <c r="AQ117" t="str">
        <f>IFERROR(VLOOKUP($A117,[3]Hoja1!$A$1:$AQ$1000,39,FALSE),"")</f>
        <v/>
      </c>
      <c r="AR117" t="str">
        <f>IFERROR(VLOOKUP($A117,[3]Hoja1!$A$1:$AQ$1000,40,FALSE),"")</f>
        <v/>
      </c>
      <c r="AS117" t="str">
        <f>IFERROR(VLOOKUP($A117,[3]Hoja1!$A$1:$AQ$1000,41,FALSE),"")</f>
        <v/>
      </c>
      <c r="AT117" t="str">
        <f>IFERROR(VLOOKUP($A117,[3]Hoja1!$A$1:$AQ$1000,42,FALSE),"")</f>
        <v/>
      </c>
      <c r="AU117" t="str">
        <f>IFERROR(VLOOKUP($A117,[3]Hoja1!$A$1:$AQ$1000,43,FALSE),"")</f>
        <v/>
      </c>
    </row>
    <row r="118" spans="1:47" ht="15" customHeight="1" x14ac:dyDescent="0.25">
      <c r="A118">
        <v>213</v>
      </c>
      <c r="B118">
        <v>1</v>
      </c>
      <c r="D118">
        <v>8505367</v>
      </c>
      <c r="E118" t="s">
        <v>464</v>
      </c>
      <c r="H118" s="1" t="s">
        <v>466</v>
      </c>
      <c r="I118" t="s">
        <v>467</v>
      </c>
      <c r="J118" t="s">
        <v>50</v>
      </c>
      <c r="K118" t="s">
        <v>169</v>
      </c>
      <c r="L118" t="s">
        <v>407</v>
      </c>
      <c r="O118" t="s">
        <v>465</v>
      </c>
      <c r="P118" s="4">
        <f>IFERROR(VLOOKUP(D118,[1]articulo!$A$1:$D$9000,4,FALSE),"")</f>
        <v>567.83000000000004</v>
      </c>
      <c r="Q118" t="s">
        <v>468</v>
      </c>
      <c r="R118">
        <f>IFERROR(VLOOKUP(D118,[2]stock!$A$1:$B$9000,2,FALSE),"0")</f>
        <v>3</v>
      </c>
      <c r="S118">
        <v>5</v>
      </c>
      <c r="T118">
        <v>5</v>
      </c>
      <c r="U118">
        <v>5</v>
      </c>
      <c r="V118">
        <v>0.03</v>
      </c>
      <c r="W118" t="str">
        <f>IFERROR(VLOOKUP($A118,[3]Hoja1!$A$1:$AQ$1000,19,FALSE),"")</f>
        <v>Comisario General</v>
      </c>
      <c r="X118" t="str">
        <f>IFERROR(VLOOKUP($A118,[3]Hoja1!$A$1:$AQ$1000,20,FALSE),"")</f>
        <v/>
      </c>
      <c r="Y118" t="str">
        <f>IFERROR(VLOOKUP($A118,[3]Hoja1!$A$1:$AQ$1000,21,FALSE),"")</f>
        <v>Policía de Mendoza</v>
      </c>
      <c r="Z118" t="str">
        <f>IFERROR(VLOOKUP($A118,[3]Hoja1!$A$1:$AQ$1000,22,FALSE),"")</f>
        <v>Bordado</v>
      </c>
      <c r="AA118" t="str">
        <f>IFERROR(VLOOKUP($A118,[3]Hoja1!$A$1:$AQ$1000,23,FALSE),"")</f>
        <v>Pectoral</v>
      </c>
      <c r="AB118" t="str">
        <f>IFERROR(VLOOKUP($A118,[3]Hoja1!$A$1:$AQ$1000,24,FALSE),"")</f>
        <v>5.8 cm</v>
      </c>
      <c r="AC118" t="str">
        <f>IFERROR(VLOOKUP($A118,[3]Hoja1!$A$1:$AQ$1000,25,FALSE),"")</f>
        <v>10.6 cm</v>
      </c>
      <c r="AD118" t="str">
        <f>IFERROR(VLOOKUP($A118,[3]Hoja1!$A$1:$AQ$1000,26,FALSE),"")</f>
        <v>0.2 cm</v>
      </c>
      <c r="AE118" t="str">
        <f>IFERROR(VLOOKUP($A118,[3]Hoja1!$A$1:$AQ$1000,27,FALSE),"")</f>
        <v/>
      </c>
      <c r="AF118" t="str">
        <f>IFERROR(VLOOKUP($A118,[3]Hoja1!$A$1:$AQ$1000,28,FALSE),"")</f>
        <v/>
      </c>
      <c r="AG118" t="str">
        <f>IFERROR(VLOOKUP($A118,[3]Hoja1!$A$1:$AQ$1000,29,FALSE),"")</f>
        <v/>
      </c>
      <c r="AH118" t="str">
        <f>IFERROR(VLOOKUP($A118,[3]Hoja1!$A$1:$AQ$1000,30,FALSE),"")</f>
        <v/>
      </c>
      <c r="AI118" t="str">
        <f>IFERROR(VLOOKUP($A118,[3]Hoja1!$A$1:$AQ$1000,31,FALSE),"")</f>
        <v/>
      </c>
      <c r="AJ118" t="str">
        <f>IFERROR(VLOOKUP($A118,[3]Hoja1!$A$1:$AQ$1000,32,FALSE),"")</f>
        <v/>
      </c>
      <c r="AK118" t="str">
        <f>IFERROR(VLOOKUP($A118,[3]Hoja1!$A$1:$AQ$1000,33,FALSE),"")</f>
        <v/>
      </c>
      <c r="AL118" t="str">
        <f>IFERROR(VLOOKUP($A118,[3]Hoja1!$A$1:$AQ$1000,34,FALSE),"")</f>
        <v/>
      </c>
      <c r="AM118" t="str">
        <f>IFERROR(VLOOKUP($A118,[3]Hoja1!$A$1:$AQ$1000,35,FALSE),"")</f>
        <v/>
      </c>
      <c r="AN118" t="str">
        <f>IFERROR(VLOOKUP($A118,[3]Hoja1!$A$1:$AQ$1000,36,FALSE),"")</f>
        <v/>
      </c>
      <c r="AO118" t="str">
        <f>IFERROR(VLOOKUP($A118,[3]Hoja1!$A$1:$AQ$1000,37,FALSE),"")</f>
        <v/>
      </c>
      <c r="AP118" t="str">
        <f>IFERROR(VLOOKUP($A118,[3]Hoja1!$A$1:$AQ$1000,38,FALSE),"")</f>
        <v/>
      </c>
      <c r="AQ118" t="str">
        <f>IFERROR(VLOOKUP($A118,[3]Hoja1!$A$1:$AQ$1000,39,FALSE),"")</f>
        <v/>
      </c>
      <c r="AR118" t="str">
        <f>IFERROR(VLOOKUP($A118,[3]Hoja1!$A$1:$AQ$1000,40,FALSE),"")</f>
        <v/>
      </c>
      <c r="AS118" t="str">
        <f>IFERROR(VLOOKUP($A118,[3]Hoja1!$A$1:$AQ$1000,41,FALSE),"")</f>
        <v/>
      </c>
      <c r="AT118" t="str">
        <f>IFERROR(VLOOKUP($A118,[3]Hoja1!$A$1:$AQ$1000,42,FALSE),"")</f>
        <v/>
      </c>
      <c r="AU118" t="str">
        <f>IFERROR(VLOOKUP($A118,[3]Hoja1!$A$1:$AQ$1000,43,FALSE),"")</f>
        <v/>
      </c>
    </row>
    <row r="119" spans="1:47" ht="15" customHeight="1" x14ac:dyDescent="0.25">
      <c r="A119">
        <v>215</v>
      </c>
      <c r="B119">
        <v>1</v>
      </c>
      <c r="D119">
        <v>8505131</v>
      </c>
      <c r="E119" t="s">
        <v>469</v>
      </c>
      <c r="H119" t="s">
        <v>471</v>
      </c>
      <c r="J119" t="s">
        <v>50</v>
      </c>
      <c r="K119" t="s">
        <v>425</v>
      </c>
      <c r="O119" t="s">
        <v>470</v>
      </c>
      <c r="P119" s="4">
        <f>IFERROR(VLOOKUP(D119,[1]articulo!$A$1:$D$9000,4,FALSE),"")</f>
        <v>180.49</v>
      </c>
      <c r="Q119" t="s">
        <v>472</v>
      </c>
      <c r="R119">
        <f>IFERROR(VLOOKUP(D119,[2]stock!$A$1:$B$9000,2,FALSE),"0")</f>
        <v>42</v>
      </c>
      <c r="S119">
        <v>5</v>
      </c>
      <c r="T119">
        <v>5</v>
      </c>
      <c r="U119">
        <v>5</v>
      </c>
      <c r="V119">
        <v>0.03</v>
      </c>
      <c r="W119" t="str">
        <f>IFERROR(VLOOKUP($A119,[3]Hoja1!$A$1:$AQ$1000,19,FALSE),"")</f>
        <v>Motorista</v>
      </c>
      <c r="X119" t="str">
        <f>IFERROR(VLOOKUP($A119,[3]Hoja1!$A$1:$AQ$1000,20,FALSE),"")</f>
        <v/>
      </c>
      <c r="Y119" t="str">
        <f>IFERROR(VLOOKUP($A119,[3]Hoja1!$A$1:$AQ$1000,21,FALSE),"")</f>
        <v>Policía de Mendoza</v>
      </c>
      <c r="Z119" t="str">
        <f>IFERROR(VLOOKUP($A119,[3]Hoja1!$A$1:$AQ$1000,22,FALSE),"")</f>
        <v>Bordado</v>
      </c>
      <c r="AA119" t="str">
        <f>IFERROR(VLOOKUP($A119,[3]Hoja1!$A$1:$AQ$1000,23,FALSE),"")</f>
        <v>Pectoral</v>
      </c>
      <c r="AB119" t="str">
        <f>IFERROR(VLOOKUP($A119,[3]Hoja1!$A$1:$AQ$1000,24,FALSE),"")</f>
        <v>3.5 cm</v>
      </c>
      <c r="AC119" t="str">
        <f>IFERROR(VLOOKUP($A119,[3]Hoja1!$A$1:$AQ$1000,25,FALSE),"")</f>
        <v>9.5 cm</v>
      </c>
      <c r="AD119" t="str">
        <f>IFERROR(VLOOKUP($A119,[3]Hoja1!$A$1:$AQ$1000,26,FALSE),"")</f>
        <v>0.2 cm</v>
      </c>
      <c r="AE119" t="str">
        <f>IFERROR(VLOOKUP($A119,[3]Hoja1!$A$1:$AQ$1000,27,FALSE),"")</f>
        <v/>
      </c>
      <c r="AF119" t="str">
        <f>IFERROR(VLOOKUP($A119,[3]Hoja1!$A$1:$AQ$1000,28,FALSE),"")</f>
        <v/>
      </c>
      <c r="AG119" t="str">
        <f>IFERROR(VLOOKUP($A119,[3]Hoja1!$A$1:$AQ$1000,29,FALSE),"")</f>
        <v/>
      </c>
      <c r="AH119" t="str">
        <f>IFERROR(VLOOKUP($A119,[3]Hoja1!$A$1:$AQ$1000,30,FALSE),"")</f>
        <v/>
      </c>
      <c r="AI119" t="str">
        <f>IFERROR(VLOOKUP($A119,[3]Hoja1!$A$1:$AQ$1000,31,FALSE),"")</f>
        <v/>
      </c>
      <c r="AJ119" t="str">
        <f>IFERROR(VLOOKUP($A119,[3]Hoja1!$A$1:$AQ$1000,32,FALSE),"")</f>
        <v/>
      </c>
      <c r="AK119" t="str">
        <f>IFERROR(VLOOKUP($A119,[3]Hoja1!$A$1:$AQ$1000,33,FALSE),"")</f>
        <v/>
      </c>
      <c r="AL119" t="str">
        <f>IFERROR(VLOOKUP($A119,[3]Hoja1!$A$1:$AQ$1000,34,FALSE),"")</f>
        <v/>
      </c>
      <c r="AM119" t="str">
        <f>IFERROR(VLOOKUP($A119,[3]Hoja1!$A$1:$AQ$1000,35,FALSE),"")</f>
        <v/>
      </c>
      <c r="AN119" t="str">
        <f>IFERROR(VLOOKUP($A119,[3]Hoja1!$A$1:$AQ$1000,36,FALSE),"")</f>
        <v/>
      </c>
      <c r="AO119" t="str">
        <f>IFERROR(VLOOKUP($A119,[3]Hoja1!$A$1:$AQ$1000,37,FALSE),"")</f>
        <v/>
      </c>
      <c r="AP119" t="str">
        <f>IFERROR(VLOOKUP($A119,[3]Hoja1!$A$1:$AQ$1000,38,FALSE),"")</f>
        <v/>
      </c>
      <c r="AQ119" t="str">
        <f>IFERROR(VLOOKUP($A119,[3]Hoja1!$A$1:$AQ$1000,39,FALSE),"")</f>
        <v/>
      </c>
      <c r="AR119" t="str">
        <f>IFERROR(VLOOKUP($A119,[3]Hoja1!$A$1:$AQ$1000,40,FALSE),"")</f>
        <v/>
      </c>
      <c r="AS119" t="str">
        <f>IFERROR(VLOOKUP($A119,[3]Hoja1!$A$1:$AQ$1000,41,FALSE),"")</f>
        <v/>
      </c>
      <c r="AT119" t="str">
        <f>IFERROR(VLOOKUP($A119,[3]Hoja1!$A$1:$AQ$1000,42,FALSE),"")</f>
        <v/>
      </c>
      <c r="AU119" t="str">
        <f>IFERROR(VLOOKUP($A119,[3]Hoja1!$A$1:$AQ$1000,43,FALSE),"")</f>
        <v/>
      </c>
    </row>
    <row r="120" spans="1:47" ht="15" customHeight="1" x14ac:dyDescent="0.25">
      <c r="A120">
        <v>216</v>
      </c>
      <c r="B120">
        <v>1</v>
      </c>
      <c r="D120">
        <v>8505109</v>
      </c>
      <c r="E120" t="s">
        <v>473</v>
      </c>
      <c r="H120" s="1" t="s">
        <v>475</v>
      </c>
      <c r="J120" t="s">
        <v>50</v>
      </c>
      <c r="K120" t="s">
        <v>425</v>
      </c>
      <c r="O120" t="s">
        <v>474</v>
      </c>
      <c r="P120" s="4">
        <f>IFERROR(VLOOKUP(D120,[1]articulo!$A$1:$D$9000,4,FALSE),"")</f>
        <v>177.22</v>
      </c>
      <c r="Q120" t="s">
        <v>476</v>
      </c>
      <c r="R120">
        <f>IFERROR(VLOOKUP(D120,[2]stock!$A$1:$B$9000,2,FALSE),"0")</f>
        <v>0</v>
      </c>
      <c r="S120">
        <v>5</v>
      </c>
      <c r="T120">
        <v>5</v>
      </c>
      <c r="U120">
        <v>5</v>
      </c>
      <c r="V120">
        <v>0.03</v>
      </c>
      <c r="W120" t="str">
        <f>IFERROR(VLOOKUP($A120,[3]Hoja1!$A$1:$AQ$1000,19,FALSE),"")</f>
        <v>Vial</v>
      </c>
      <c r="X120" t="str">
        <f>IFERROR(VLOOKUP($A120,[3]Hoja1!$A$1:$AQ$1000,20,FALSE),"")</f>
        <v/>
      </c>
      <c r="Y120" t="str">
        <f>IFERROR(VLOOKUP($A120,[3]Hoja1!$A$1:$AQ$1000,21,FALSE),"")</f>
        <v>Policía de Mendoza</v>
      </c>
      <c r="Z120" t="str">
        <f>IFERROR(VLOOKUP($A120,[3]Hoja1!$A$1:$AQ$1000,22,FALSE),"")</f>
        <v>Bordado Baja Visibilidad</v>
      </c>
      <c r="AA120" t="str">
        <f>IFERROR(VLOOKUP($A120,[3]Hoja1!$A$1:$AQ$1000,23,FALSE),"")</f>
        <v>Pectoral</v>
      </c>
      <c r="AB120" t="str">
        <f>IFERROR(VLOOKUP($A120,[3]Hoja1!$A$1:$AQ$1000,24,FALSE),"")</f>
        <v>3.5 cm</v>
      </c>
      <c r="AC120" t="str">
        <f>IFERROR(VLOOKUP($A120,[3]Hoja1!$A$1:$AQ$1000,25,FALSE),"")</f>
        <v>9.5 cm</v>
      </c>
      <c r="AD120" t="str">
        <f>IFERROR(VLOOKUP($A120,[3]Hoja1!$A$1:$AQ$1000,26,FALSE),"")</f>
        <v/>
      </c>
      <c r="AE120" t="str">
        <f>IFERROR(VLOOKUP($A120,[3]Hoja1!$A$1:$AQ$1000,27,FALSE),"")</f>
        <v/>
      </c>
      <c r="AF120" t="str">
        <f>IFERROR(VLOOKUP($A120,[3]Hoja1!$A$1:$AQ$1000,28,FALSE),"")</f>
        <v/>
      </c>
      <c r="AG120" t="str">
        <f>IFERROR(VLOOKUP($A120,[3]Hoja1!$A$1:$AQ$1000,29,FALSE),"")</f>
        <v/>
      </c>
      <c r="AH120" t="str">
        <f>IFERROR(VLOOKUP($A120,[3]Hoja1!$A$1:$AQ$1000,30,FALSE),"")</f>
        <v/>
      </c>
      <c r="AI120" t="str">
        <f>IFERROR(VLOOKUP($A120,[3]Hoja1!$A$1:$AQ$1000,31,FALSE),"")</f>
        <v/>
      </c>
      <c r="AJ120" t="str">
        <f>IFERROR(VLOOKUP($A120,[3]Hoja1!$A$1:$AQ$1000,32,FALSE),"")</f>
        <v/>
      </c>
      <c r="AK120" t="str">
        <f>IFERROR(VLOOKUP($A120,[3]Hoja1!$A$1:$AQ$1000,33,FALSE),"")</f>
        <v/>
      </c>
      <c r="AL120" t="str">
        <f>IFERROR(VLOOKUP($A120,[3]Hoja1!$A$1:$AQ$1000,34,FALSE),"")</f>
        <v/>
      </c>
      <c r="AM120" t="str">
        <f>IFERROR(VLOOKUP($A120,[3]Hoja1!$A$1:$AQ$1000,35,FALSE),"")</f>
        <v/>
      </c>
      <c r="AN120" t="str">
        <f>IFERROR(VLOOKUP($A120,[3]Hoja1!$A$1:$AQ$1000,36,FALSE),"")</f>
        <v/>
      </c>
      <c r="AO120" t="str">
        <f>IFERROR(VLOOKUP($A120,[3]Hoja1!$A$1:$AQ$1000,37,FALSE),"")</f>
        <v/>
      </c>
      <c r="AP120" t="str">
        <f>IFERROR(VLOOKUP($A120,[3]Hoja1!$A$1:$AQ$1000,38,FALSE),"")</f>
        <v/>
      </c>
      <c r="AQ120" t="str">
        <f>IFERROR(VLOOKUP($A120,[3]Hoja1!$A$1:$AQ$1000,39,FALSE),"")</f>
        <v/>
      </c>
      <c r="AR120" t="str">
        <f>IFERROR(VLOOKUP($A120,[3]Hoja1!$A$1:$AQ$1000,40,FALSE),"")</f>
        <v/>
      </c>
      <c r="AS120" t="str">
        <f>IFERROR(VLOOKUP($A120,[3]Hoja1!$A$1:$AQ$1000,41,FALSE),"")</f>
        <v/>
      </c>
      <c r="AT120" t="str">
        <f>IFERROR(VLOOKUP($A120,[3]Hoja1!$A$1:$AQ$1000,42,FALSE),"")</f>
        <v/>
      </c>
      <c r="AU120" t="str">
        <f>IFERROR(VLOOKUP($A120,[3]Hoja1!$A$1:$AQ$1000,43,FALSE),"")</f>
        <v/>
      </c>
    </row>
    <row r="121" spans="1:47" ht="15" customHeight="1" x14ac:dyDescent="0.25">
      <c r="A121">
        <v>217</v>
      </c>
      <c r="B121">
        <v>1</v>
      </c>
      <c r="D121">
        <v>8505157</v>
      </c>
      <c r="E121" t="s">
        <v>477</v>
      </c>
      <c r="H121" t="s">
        <v>479</v>
      </c>
      <c r="J121" t="s">
        <v>50</v>
      </c>
      <c r="K121" t="s">
        <v>169</v>
      </c>
      <c r="L121" t="s">
        <v>435</v>
      </c>
      <c r="O121" t="s">
        <v>478</v>
      </c>
      <c r="P121" s="4">
        <f>IFERROR(VLOOKUP(D121,[1]articulo!$A$1:$D$9000,4,FALSE),"")</f>
        <v>176.9</v>
      </c>
      <c r="Q121" t="s">
        <v>480</v>
      </c>
      <c r="R121">
        <f>IFERROR(VLOOKUP(D121,[2]stock!$A$1:$B$9000,2,FALSE),"0")</f>
        <v>83</v>
      </c>
      <c r="S121">
        <v>5</v>
      </c>
      <c r="T121">
        <v>5</v>
      </c>
      <c r="U121">
        <v>5</v>
      </c>
      <c r="V121">
        <v>0.03</v>
      </c>
      <c r="W121" t="str">
        <f>IFERROR(VLOOKUP($A121,[3]Hoja1!$A$1:$AQ$1000,19,FALSE),"")</f>
        <v>Auxiliar de Primera</v>
      </c>
      <c r="X121" t="str">
        <f>IFERROR(VLOOKUP($A121,[3]Hoja1!$A$1:$AQ$1000,20,FALSE),"")</f>
        <v/>
      </c>
      <c r="Y121" t="str">
        <f>IFERROR(VLOOKUP($A121,[3]Hoja1!$A$1:$AQ$1000,21,FALSE),"")</f>
        <v>Mendoza</v>
      </c>
      <c r="Z121" t="str">
        <f>IFERROR(VLOOKUP($A121,[3]Hoja1!$A$1:$AQ$1000,22,FALSE),"")</f>
        <v>Bordado</v>
      </c>
      <c r="AA121" t="str">
        <f>IFERROR(VLOOKUP($A121,[3]Hoja1!$A$1:$AQ$1000,23,FALSE),"")</f>
        <v>Pectoral</v>
      </c>
      <c r="AB121" t="str">
        <f>IFERROR(VLOOKUP($A121,[3]Hoja1!$A$1:$AQ$1000,24,FALSE),"")</f>
        <v>3.7 cm</v>
      </c>
      <c r="AC121" t="str">
        <f>IFERROR(VLOOKUP($A121,[3]Hoja1!$A$1:$AQ$1000,25,FALSE),"")</f>
        <v>7 cm</v>
      </c>
      <c r="AD121" t="str">
        <f>IFERROR(VLOOKUP($A121,[3]Hoja1!$A$1:$AQ$1000,26,FALSE),"")</f>
        <v>0.2 cm</v>
      </c>
      <c r="AE121" t="str">
        <f>IFERROR(VLOOKUP($A121,[3]Hoja1!$A$1:$AQ$1000,27,FALSE),"")</f>
        <v/>
      </c>
      <c r="AF121" t="str">
        <f>IFERROR(VLOOKUP($A121,[3]Hoja1!$A$1:$AQ$1000,28,FALSE),"")</f>
        <v/>
      </c>
      <c r="AG121" t="str">
        <f>IFERROR(VLOOKUP($A121,[3]Hoja1!$A$1:$AQ$1000,29,FALSE),"")</f>
        <v/>
      </c>
      <c r="AH121" t="str">
        <f>IFERROR(VLOOKUP($A121,[3]Hoja1!$A$1:$AQ$1000,30,FALSE),"")</f>
        <v/>
      </c>
      <c r="AI121" t="str">
        <f>IFERROR(VLOOKUP($A121,[3]Hoja1!$A$1:$AQ$1000,31,FALSE),"")</f>
        <v/>
      </c>
      <c r="AJ121" t="str">
        <f>IFERROR(VLOOKUP($A121,[3]Hoja1!$A$1:$AQ$1000,32,FALSE),"")</f>
        <v/>
      </c>
      <c r="AK121" t="str">
        <f>IFERROR(VLOOKUP($A121,[3]Hoja1!$A$1:$AQ$1000,33,FALSE),"")</f>
        <v/>
      </c>
      <c r="AL121" t="str">
        <f>IFERROR(VLOOKUP($A121,[3]Hoja1!$A$1:$AQ$1000,34,FALSE),"")</f>
        <v/>
      </c>
      <c r="AM121" t="str">
        <f>IFERROR(VLOOKUP($A121,[3]Hoja1!$A$1:$AQ$1000,35,FALSE),"")</f>
        <v/>
      </c>
      <c r="AN121" t="str">
        <f>IFERROR(VLOOKUP($A121,[3]Hoja1!$A$1:$AQ$1000,36,FALSE),"")</f>
        <v/>
      </c>
      <c r="AO121" t="str">
        <f>IFERROR(VLOOKUP($A121,[3]Hoja1!$A$1:$AQ$1000,37,FALSE),"")</f>
        <v/>
      </c>
      <c r="AP121" t="str">
        <f>IFERROR(VLOOKUP($A121,[3]Hoja1!$A$1:$AQ$1000,38,FALSE),"")</f>
        <v/>
      </c>
      <c r="AQ121" t="str">
        <f>IFERROR(VLOOKUP($A121,[3]Hoja1!$A$1:$AQ$1000,39,FALSE),"")</f>
        <v/>
      </c>
      <c r="AR121" t="str">
        <f>IFERROR(VLOOKUP($A121,[3]Hoja1!$A$1:$AQ$1000,40,FALSE),"")</f>
        <v/>
      </c>
      <c r="AS121" t="str">
        <f>IFERROR(VLOOKUP($A121,[3]Hoja1!$A$1:$AQ$1000,41,FALSE),"")</f>
        <v/>
      </c>
      <c r="AT121" t="str">
        <f>IFERROR(VLOOKUP($A121,[3]Hoja1!$A$1:$AQ$1000,42,FALSE),"")</f>
        <v/>
      </c>
      <c r="AU121" t="str">
        <f>IFERROR(VLOOKUP($A121,[3]Hoja1!$A$1:$AQ$1000,43,FALSE),"")</f>
        <v/>
      </c>
    </row>
    <row r="122" spans="1:47" ht="15" customHeight="1" x14ac:dyDescent="0.25">
      <c r="A122">
        <v>218</v>
      </c>
      <c r="B122">
        <v>1</v>
      </c>
      <c r="D122">
        <v>8505140</v>
      </c>
      <c r="E122" t="s">
        <v>481</v>
      </c>
      <c r="H122" t="s">
        <v>483</v>
      </c>
      <c r="J122" t="s">
        <v>50</v>
      </c>
      <c r="K122" t="s">
        <v>169</v>
      </c>
      <c r="L122" t="s">
        <v>435</v>
      </c>
      <c r="O122" t="s">
        <v>482</v>
      </c>
      <c r="P122" s="4">
        <f>IFERROR(VLOOKUP(D122,[1]articulo!$A$1:$D$9000,4,FALSE),"")</f>
        <v>176.9</v>
      </c>
      <c r="Q122" t="s">
        <v>484</v>
      </c>
      <c r="R122">
        <f>IFERROR(VLOOKUP(D122,[2]stock!$A$1:$B$9000,2,FALSE),"0")</f>
        <v>25</v>
      </c>
      <c r="S122">
        <v>5</v>
      </c>
      <c r="T122">
        <v>5</v>
      </c>
      <c r="U122">
        <v>5</v>
      </c>
      <c r="V122">
        <v>0.03</v>
      </c>
      <c r="W122" t="str">
        <f>IFERROR(VLOOKUP($A122,[3]Hoja1!$A$1:$AQ$1000,19,FALSE),"")</f>
        <v>Auxiliar de Primera</v>
      </c>
      <c r="X122" t="str">
        <f>IFERROR(VLOOKUP($A122,[3]Hoja1!$A$1:$AQ$1000,20,FALSE),"")</f>
        <v/>
      </c>
      <c r="Y122" t="str">
        <f>IFERROR(VLOOKUP($A122,[3]Hoja1!$A$1:$AQ$1000,21,FALSE),"")</f>
        <v>Policía de Mendoza</v>
      </c>
      <c r="Z122" t="str">
        <f>IFERROR(VLOOKUP($A122,[3]Hoja1!$A$1:$AQ$1000,22,FALSE),"")</f>
        <v>Bordado Baja Visibilidad</v>
      </c>
      <c r="AA122" t="str">
        <f>IFERROR(VLOOKUP($A122,[3]Hoja1!$A$1:$AQ$1000,23,FALSE),"")</f>
        <v>Pectoral</v>
      </c>
      <c r="AB122" t="str">
        <f>IFERROR(VLOOKUP($A122,[3]Hoja1!$A$1:$AQ$1000,24,FALSE),"")</f>
        <v/>
      </c>
      <c r="AC122" t="str">
        <f>IFERROR(VLOOKUP($A122,[3]Hoja1!$A$1:$AQ$1000,25,FALSE),"")</f>
        <v>3.7 cm</v>
      </c>
      <c r="AD122" t="str">
        <f>IFERROR(VLOOKUP($A122,[3]Hoja1!$A$1:$AQ$1000,26,FALSE),"")</f>
        <v>7 cm</v>
      </c>
      <c r="AE122" t="str">
        <f>IFERROR(VLOOKUP($A122,[3]Hoja1!$A$1:$AQ$1000,27,FALSE),"")</f>
        <v>0.2 cm</v>
      </c>
      <c r="AF122" t="str">
        <f>IFERROR(VLOOKUP($A122,[3]Hoja1!$A$1:$AQ$1000,28,FALSE),"")</f>
        <v/>
      </c>
      <c r="AG122" t="str">
        <f>IFERROR(VLOOKUP($A122,[3]Hoja1!$A$1:$AQ$1000,29,FALSE),"")</f>
        <v/>
      </c>
      <c r="AH122" t="str">
        <f>IFERROR(VLOOKUP($A122,[3]Hoja1!$A$1:$AQ$1000,30,FALSE),"")</f>
        <v/>
      </c>
      <c r="AI122" t="str">
        <f>IFERROR(VLOOKUP($A122,[3]Hoja1!$A$1:$AQ$1000,31,FALSE),"")</f>
        <v/>
      </c>
      <c r="AJ122" t="str">
        <f>IFERROR(VLOOKUP($A122,[3]Hoja1!$A$1:$AQ$1000,32,FALSE),"")</f>
        <v/>
      </c>
      <c r="AK122" t="str">
        <f>IFERROR(VLOOKUP($A122,[3]Hoja1!$A$1:$AQ$1000,33,FALSE),"")</f>
        <v/>
      </c>
      <c r="AL122" t="str">
        <f>IFERROR(VLOOKUP($A122,[3]Hoja1!$A$1:$AQ$1000,34,FALSE),"")</f>
        <v/>
      </c>
      <c r="AM122" t="str">
        <f>IFERROR(VLOOKUP($A122,[3]Hoja1!$A$1:$AQ$1000,35,FALSE),"")</f>
        <v/>
      </c>
      <c r="AN122" t="str">
        <f>IFERROR(VLOOKUP($A122,[3]Hoja1!$A$1:$AQ$1000,36,FALSE),"")</f>
        <v/>
      </c>
      <c r="AO122" t="str">
        <f>IFERROR(VLOOKUP($A122,[3]Hoja1!$A$1:$AQ$1000,37,FALSE),"")</f>
        <v/>
      </c>
      <c r="AP122" t="str">
        <f>IFERROR(VLOOKUP($A122,[3]Hoja1!$A$1:$AQ$1000,38,FALSE),"")</f>
        <v/>
      </c>
      <c r="AQ122" t="str">
        <f>IFERROR(VLOOKUP($A122,[3]Hoja1!$A$1:$AQ$1000,39,FALSE),"")</f>
        <v/>
      </c>
      <c r="AR122" t="str">
        <f>IFERROR(VLOOKUP($A122,[3]Hoja1!$A$1:$AQ$1000,40,FALSE),"")</f>
        <v/>
      </c>
      <c r="AS122" t="str">
        <f>IFERROR(VLOOKUP($A122,[3]Hoja1!$A$1:$AQ$1000,41,FALSE),"")</f>
        <v/>
      </c>
      <c r="AT122" t="str">
        <f>IFERROR(VLOOKUP($A122,[3]Hoja1!$A$1:$AQ$1000,42,FALSE),"")</f>
        <v/>
      </c>
      <c r="AU122" t="str">
        <f>IFERROR(VLOOKUP($A122,[3]Hoja1!$A$1:$AQ$1000,43,FALSE),"")</f>
        <v/>
      </c>
    </row>
    <row r="123" spans="1:47" ht="15" customHeight="1" x14ac:dyDescent="0.25">
      <c r="A123">
        <v>219</v>
      </c>
      <c r="B123">
        <v>1</v>
      </c>
      <c r="D123">
        <v>8505158</v>
      </c>
      <c r="E123" t="s">
        <v>485</v>
      </c>
      <c r="H123" t="s">
        <v>487</v>
      </c>
      <c r="J123" t="s">
        <v>50</v>
      </c>
      <c r="K123" t="s">
        <v>169</v>
      </c>
      <c r="L123" t="s">
        <v>435</v>
      </c>
      <c r="O123" t="s">
        <v>486</v>
      </c>
      <c r="P123" s="4">
        <f>IFERROR(VLOOKUP(D123,[1]articulo!$A$1:$D$9000,4,FALSE),"")</f>
        <v>176.9</v>
      </c>
      <c r="Q123" t="s">
        <v>488</v>
      </c>
      <c r="R123">
        <f>IFERROR(VLOOKUP(D123,[2]stock!$A$1:$B$9000,2,FALSE),"0")</f>
        <v>118</v>
      </c>
      <c r="S123">
        <v>5</v>
      </c>
      <c r="T123">
        <v>5</v>
      </c>
      <c r="U123">
        <v>5</v>
      </c>
      <c r="V123">
        <v>0.03</v>
      </c>
      <c r="W123" t="str">
        <f>IFERROR(VLOOKUP($A123,[3]Hoja1!$A$1:$AQ$1000,19,FALSE),"")</f>
        <v>Auxiliar Mayor</v>
      </c>
      <c r="X123" t="str">
        <f>IFERROR(VLOOKUP($A123,[3]Hoja1!$A$1:$AQ$1000,20,FALSE),"")</f>
        <v/>
      </c>
      <c r="Y123" t="str">
        <f>IFERROR(VLOOKUP($A123,[3]Hoja1!$A$1:$AQ$1000,21,FALSE),"")</f>
        <v>Policía de Mendoza</v>
      </c>
      <c r="Z123" t="str">
        <f>IFERROR(VLOOKUP($A123,[3]Hoja1!$A$1:$AQ$1000,22,FALSE),"")</f>
        <v>Bordado</v>
      </c>
      <c r="AA123" t="str">
        <f>IFERROR(VLOOKUP($A123,[3]Hoja1!$A$1:$AQ$1000,23,FALSE),"")</f>
        <v>Pectoral</v>
      </c>
      <c r="AB123" t="str">
        <f>IFERROR(VLOOKUP($A123,[3]Hoja1!$A$1:$AQ$1000,24,FALSE),"")</f>
        <v>4.7 cm</v>
      </c>
      <c r="AC123" t="str">
        <f>IFERROR(VLOOKUP($A123,[3]Hoja1!$A$1:$AQ$1000,25,FALSE),"")</f>
        <v>6.8 cm</v>
      </c>
      <c r="AD123" t="str">
        <f>IFERROR(VLOOKUP($A123,[3]Hoja1!$A$1:$AQ$1000,26,FALSE),"")</f>
        <v>0.2 cm</v>
      </c>
      <c r="AE123" t="str">
        <f>IFERROR(VLOOKUP($A123,[3]Hoja1!$A$1:$AQ$1000,27,FALSE),"")</f>
        <v/>
      </c>
      <c r="AF123" t="str">
        <f>IFERROR(VLOOKUP($A123,[3]Hoja1!$A$1:$AQ$1000,28,FALSE),"")</f>
        <v/>
      </c>
      <c r="AG123" t="str">
        <f>IFERROR(VLOOKUP($A123,[3]Hoja1!$A$1:$AQ$1000,29,FALSE),"")</f>
        <v/>
      </c>
      <c r="AH123" t="str">
        <f>IFERROR(VLOOKUP($A123,[3]Hoja1!$A$1:$AQ$1000,30,FALSE),"")</f>
        <v/>
      </c>
      <c r="AI123" t="str">
        <f>IFERROR(VLOOKUP($A123,[3]Hoja1!$A$1:$AQ$1000,31,FALSE),"")</f>
        <v/>
      </c>
      <c r="AJ123" t="str">
        <f>IFERROR(VLOOKUP($A123,[3]Hoja1!$A$1:$AQ$1000,32,FALSE),"")</f>
        <v/>
      </c>
      <c r="AK123" t="str">
        <f>IFERROR(VLOOKUP($A123,[3]Hoja1!$A$1:$AQ$1000,33,FALSE),"")</f>
        <v/>
      </c>
      <c r="AL123" t="str">
        <f>IFERROR(VLOOKUP($A123,[3]Hoja1!$A$1:$AQ$1000,34,FALSE),"")</f>
        <v/>
      </c>
      <c r="AM123" t="str">
        <f>IFERROR(VLOOKUP($A123,[3]Hoja1!$A$1:$AQ$1000,35,FALSE),"")</f>
        <v/>
      </c>
      <c r="AN123" t="str">
        <f>IFERROR(VLOOKUP($A123,[3]Hoja1!$A$1:$AQ$1000,36,FALSE),"")</f>
        <v/>
      </c>
      <c r="AO123" t="str">
        <f>IFERROR(VLOOKUP($A123,[3]Hoja1!$A$1:$AQ$1000,37,FALSE),"")</f>
        <v/>
      </c>
      <c r="AP123" t="str">
        <f>IFERROR(VLOOKUP($A123,[3]Hoja1!$A$1:$AQ$1000,38,FALSE),"")</f>
        <v/>
      </c>
      <c r="AQ123" t="str">
        <f>IFERROR(VLOOKUP($A123,[3]Hoja1!$A$1:$AQ$1000,39,FALSE),"")</f>
        <v/>
      </c>
      <c r="AR123" t="str">
        <f>IFERROR(VLOOKUP($A123,[3]Hoja1!$A$1:$AQ$1000,40,FALSE),"")</f>
        <v/>
      </c>
      <c r="AS123" t="str">
        <f>IFERROR(VLOOKUP($A123,[3]Hoja1!$A$1:$AQ$1000,41,FALSE),"")</f>
        <v/>
      </c>
      <c r="AT123" t="str">
        <f>IFERROR(VLOOKUP($A123,[3]Hoja1!$A$1:$AQ$1000,42,FALSE),"")</f>
        <v/>
      </c>
      <c r="AU123" t="str">
        <f>IFERROR(VLOOKUP($A123,[3]Hoja1!$A$1:$AQ$1000,43,FALSE),"")</f>
        <v/>
      </c>
    </row>
    <row r="124" spans="1:47" ht="15" customHeight="1" x14ac:dyDescent="0.25">
      <c r="A124">
        <v>220</v>
      </c>
      <c r="B124">
        <v>1</v>
      </c>
      <c r="D124">
        <v>8505139</v>
      </c>
      <c r="E124" t="s">
        <v>489</v>
      </c>
      <c r="H124" t="s">
        <v>491</v>
      </c>
      <c r="J124" t="s">
        <v>50</v>
      </c>
      <c r="K124" t="s">
        <v>169</v>
      </c>
      <c r="L124" t="s">
        <v>435</v>
      </c>
      <c r="O124" t="s">
        <v>490</v>
      </c>
      <c r="P124" s="4">
        <f>IFERROR(VLOOKUP(D124,[1]articulo!$A$1:$D$9000,4,FALSE),"")</f>
        <v>176.9</v>
      </c>
      <c r="Q124" t="s">
        <v>492</v>
      </c>
      <c r="R124">
        <f>IFERROR(VLOOKUP(D124,[2]stock!$A$1:$B$9000,2,FALSE),"0")</f>
        <v>12</v>
      </c>
      <c r="S124">
        <v>5</v>
      </c>
      <c r="T124">
        <v>5</v>
      </c>
      <c r="U124">
        <v>5</v>
      </c>
      <c r="V124">
        <v>0.03</v>
      </c>
      <c r="W124" t="str">
        <f>IFERROR(VLOOKUP($A124,[3]Hoja1!$A$1:$AQ$1000,19,FALSE),"")</f>
        <v>Auxiliar Mayor</v>
      </c>
      <c r="X124" t="str">
        <f>IFERROR(VLOOKUP($A124,[3]Hoja1!$A$1:$AQ$1000,20,FALSE),"")</f>
        <v/>
      </c>
      <c r="Y124" t="str">
        <f>IFERROR(VLOOKUP($A124,[3]Hoja1!$A$1:$AQ$1000,21,FALSE),"")</f>
        <v>Policía de Mendoza</v>
      </c>
      <c r="Z124" t="str">
        <f>IFERROR(VLOOKUP($A124,[3]Hoja1!$A$1:$AQ$1000,22,FALSE),"")</f>
        <v>Bordado Baja Visibilidad</v>
      </c>
      <c r="AA124" t="str">
        <f>IFERROR(VLOOKUP($A124,[3]Hoja1!$A$1:$AQ$1000,23,FALSE),"")</f>
        <v>Pectoral</v>
      </c>
      <c r="AB124" t="str">
        <f>IFERROR(VLOOKUP($A124,[3]Hoja1!$A$1:$AQ$1000,24,FALSE),"")</f>
        <v>4.7 cm</v>
      </c>
      <c r="AC124" t="str">
        <f>IFERROR(VLOOKUP($A124,[3]Hoja1!$A$1:$AQ$1000,25,FALSE),"")</f>
        <v>6.8 cm</v>
      </c>
      <c r="AD124" t="str">
        <f>IFERROR(VLOOKUP($A124,[3]Hoja1!$A$1:$AQ$1000,26,FALSE),"")</f>
        <v>0.2 cm</v>
      </c>
      <c r="AE124" t="str">
        <f>IFERROR(VLOOKUP($A124,[3]Hoja1!$A$1:$AQ$1000,27,FALSE),"")</f>
        <v/>
      </c>
      <c r="AF124" t="str">
        <f>IFERROR(VLOOKUP($A124,[3]Hoja1!$A$1:$AQ$1000,28,FALSE),"")</f>
        <v/>
      </c>
      <c r="AG124" t="str">
        <f>IFERROR(VLOOKUP($A124,[3]Hoja1!$A$1:$AQ$1000,29,FALSE),"")</f>
        <v/>
      </c>
      <c r="AH124" t="str">
        <f>IFERROR(VLOOKUP($A124,[3]Hoja1!$A$1:$AQ$1000,30,FALSE),"")</f>
        <v/>
      </c>
      <c r="AI124" t="str">
        <f>IFERROR(VLOOKUP($A124,[3]Hoja1!$A$1:$AQ$1000,31,FALSE),"")</f>
        <v/>
      </c>
      <c r="AJ124" t="str">
        <f>IFERROR(VLOOKUP($A124,[3]Hoja1!$A$1:$AQ$1000,32,FALSE),"")</f>
        <v/>
      </c>
      <c r="AK124" t="str">
        <f>IFERROR(VLOOKUP($A124,[3]Hoja1!$A$1:$AQ$1000,33,FALSE),"")</f>
        <v/>
      </c>
      <c r="AL124" t="str">
        <f>IFERROR(VLOOKUP($A124,[3]Hoja1!$A$1:$AQ$1000,34,FALSE),"")</f>
        <v/>
      </c>
      <c r="AM124" t="str">
        <f>IFERROR(VLOOKUP($A124,[3]Hoja1!$A$1:$AQ$1000,35,FALSE),"")</f>
        <v/>
      </c>
      <c r="AN124" t="str">
        <f>IFERROR(VLOOKUP($A124,[3]Hoja1!$A$1:$AQ$1000,36,FALSE),"")</f>
        <v/>
      </c>
      <c r="AO124" t="str">
        <f>IFERROR(VLOOKUP($A124,[3]Hoja1!$A$1:$AQ$1000,37,FALSE),"")</f>
        <v/>
      </c>
      <c r="AP124" t="str">
        <f>IFERROR(VLOOKUP($A124,[3]Hoja1!$A$1:$AQ$1000,38,FALSE),"")</f>
        <v/>
      </c>
      <c r="AQ124" t="str">
        <f>IFERROR(VLOOKUP($A124,[3]Hoja1!$A$1:$AQ$1000,39,FALSE),"")</f>
        <v/>
      </c>
      <c r="AR124" t="str">
        <f>IFERROR(VLOOKUP($A124,[3]Hoja1!$A$1:$AQ$1000,40,FALSE),"")</f>
        <v/>
      </c>
      <c r="AS124" t="str">
        <f>IFERROR(VLOOKUP($A124,[3]Hoja1!$A$1:$AQ$1000,41,FALSE),"")</f>
        <v/>
      </c>
      <c r="AT124" t="str">
        <f>IFERROR(VLOOKUP($A124,[3]Hoja1!$A$1:$AQ$1000,42,FALSE),"")</f>
        <v/>
      </c>
      <c r="AU124" t="str">
        <f>IFERROR(VLOOKUP($A124,[3]Hoja1!$A$1:$AQ$1000,43,FALSE),"")</f>
        <v/>
      </c>
    </row>
    <row r="125" spans="1:47" ht="15" customHeight="1" x14ac:dyDescent="0.25">
      <c r="A125">
        <v>221</v>
      </c>
      <c r="B125">
        <v>1</v>
      </c>
      <c r="D125">
        <v>7707159</v>
      </c>
      <c r="E125" t="s">
        <v>493</v>
      </c>
      <c r="H125" t="s">
        <v>496</v>
      </c>
      <c r="J125" t="s">
        <v>50</v>
      </c>
      <c r="K125" t="s">
        <v>494</v>
      </c>
      <c r="O125" t="s">
        <v>495</v>
      </c>
      <c r="P125" s="4">
        <f>IFERROR(VLOOKUP(D125,[1]articulo!$A$1:$D$9000,4,FALSE),"")</f>
        <v>272.99</v>
      </c>
      <c r="Q125" t="s">
        <v>497</v>
      </c>
      <c r="R125">
        <f>IFERROR(VLOOKUP(D125,[2]stock!$A$1:$B$9000,2,FALSE),"0")</f>
        <v>46</v>
      </c>
      <c r="S125">
        <v>5</v>
      </c>
      <c r="T125">
        <v>5</v>
      </c>
      <c r="U125">
        <v>5</v>
      </c>
      <c r="V125">
        <v>0.03</v>
      </c>
      <c r="W125" t="str">
        <f>IFERROR(VLOOKUP($A125,[3]Hoja1!$A$1:$AQ$1000,19,FALSE),"")</f>
        <v/>
      </c>
      <c r="X125" t="str">
        <f>IFERROR(VLOOKUP($A125,[3]Hoja1!$A$1:$AQ$1000,20,FALSE),"")</f>
        <v>Bandera Argentina</v>
      </c>
      <c r="Y125" t="str">
        <f>IFERROR(VLOOKUP($A125,[3]Hoja1!$A$1:$AQ$1000,21,FALSE),"")</f>
        <v/>
      </c>
      <c r="Z125" t="str">
        <f>IFERROR(VLOOKUP($A125,[3]Hoja1!$A$1:$AQ$1000,22,FALSE),"")</f>
        <v>Bordado</v>
      </c>
      <c r="AA125" t="str">
        <f>IFERROR(VLOOKUP($A125,[3]Hoja1!$A$1:$AQ$1000,23,FALSE),"")</f>
        <v>Baja Visibilidad</v>
      </c>
      <c r="AB125" t="str">
        <f>IFERROR(VLOOKUP($A125,[3]Hoja1!$A$1:$AQ$1000,24,FALSE),"")</f>
        <v>4.5 cm</v>
      </c>
      <c r="AC125" t="str">
        <f>IFERROR(VLOOKUP($A125,[3]Hoja1!$A$1:$AQ$1000,25,FALSE),"")</f>
        <v>7 cm</v>
      </c>
      <c r="AD125" t="str">
        <f>IFERROR(VLOOKUP($A125,[3]Hoja1!$A$1:$AQ$1000,26,FALSE),"")</f>
        <v>0.2 cm</v>
      </c>
      <c r="AE125" t="str">
        <f>IFERROR(VLOOKUP($A125,[3]Hoja1!$A$1:$AQ$1000,27,FALSE),"")</f>
        <v/>
      </c>
      <c r="AF125" t="str">
        <f>IFERROR(VLOOKUP($A125,[3]Hoja1!$A$1:$AQ$1000,28,FALSE),"")</f>
        <v/>
      </c>
      <c r="AG125" t="str">
        <f>IFERROR(VLOOKUP($A125,[3]Hoja1!$A$1:$AQ$1000,29,FALSE),"")</f>
        <v/>
      </c>
      <c r="AH125" t="str">
        <f>IFERROR(VLOOKUP($A125,[3]Hoja1!$A$1:$AQ$1000,30,FALSE),"")</f>
        <v/>
      </c>
      <c r="AI125" t="str">
        <f>IFERROR(VLOOKUP($A125,[3]Hoja1!$A$1:$AQ$1000,31,FALSE),"")</f>
        <v/>
      </c>
      <c r="AJ125" t="str">
        <f>IFERROR(VLOOKUP($A125,[3]Hoja1!$A$1:$AQ$1000,32,FALSE),"")</f>
        <v/>
      </c>
      <c r="AK125" t="str">
        <f>IFERROR(VLOOKUP($A125,[3]Hoja1!$A$1:$AQ$1000,33,FALSE),"")</f>
        <v/>
      </c>
      <c r="AL125" t="str">
        <f>IFERROR(VLOOKUP($A125,[3]Hoja1!$A$1:$AQ$1000,34,FALSE),"")</f>
        <v/>
      </c>
      <c r="AM125" t="str">
        <f>IFERROR(VLOOKUP($A125,[3]Hoja1!$A$1:$AQ$1000,35,FALSE),"")</f>
        <v/>
      </c>
      <c r="AN125" t="str">
        <f>IFERROR(VLOOKUP($A125,[3]Hoja1!$A$1:$AQ$1000,36,FALSE),"")</f>
        <v/>
      </c>
      <c r="AO125" t="str">
        <f>IFERROR(VLOOKUP($A125,[3]Hoja1!$A$1:$AQ$1000,37,FALSE),"")</f>
        <v/>
      </c>
      <c r="AP125" t="str">
        <f>IFERROR(VLOOKUP($A125,[3]Hoja1!$A$1:$AQ$1000,38,FALSE),"")</f>
        <v/>
      </c>
      <c r="AQ125" t="str">
        <f>IFERROR(VLOOKUP($A125,[3]Hoja1!$A$1:$AQ$1000,39,FALSE),"")</f>
        <v/>
      </c>
      <c r="AR125" t="str">
        <f>IFERROR(VLOOKUP($A125,[3]Hoja1!$A$1:$AQ$1000,40,FALSE),"")</f>
        <v/>
      </c>
      <c r="AS125" t="str">
        <f>IFERROR(VLOOKUP($A125,[3]Hoja1!$A$1:$AQ$1000,41,FALSE),"")</f>
        <v/>
      </c>
      <c r="AT125" t="str">
        <f>IFERROR(VLOOKUP($A125,[3]Hoja1!$A$1:$AQ$1000,42,FALSE),"")</f>
        <v/>
      </c>
      <c r="AU125" t="str">
        <f>IFERROR(VLOOKUP($A125,[3]Hoja1!$A$1:$AQ$1000,43,FALSE),"")</f>
        <v/>
      </c>
    </row>
    <row r="126" spans="1:47" ht="15" customHeight="1" x14ac:dyDescent="0.25">
      <c r="A126">
        <v>222</v>
      </c>
      <c r="B126">
        <v>1</v>
      </c>
      <c r="D126">
        <v>7707136</v>
      </c>
      <c r="E126" t="s">
        <v>498</v>
      </c>
      <c r="H126" t="s">
        <v>500</v>
      </c>
      <c r="J126" t="s">
        <v>50</v>
      </c>
      <c r="K126" t="s">
        <v>494</v>
      </c>
      <c r="O126" t="s">
        <v>499</v>
      </c>
      <c r="P126" s="4">
        <f>IFERROR(VLOOKUP(D126,[1]articulo!$A$1:$D$9000,4,FALSE),"")</f>
        <v>259.99</v>
      </c>
      <c r="Q126" t="s">
        <v>501</v>
      </c>
      <c r="R126">
        <f>IFERROR(VLOOKUP(D126,[2]stock!$A$1:$B$9000,2,FALSE),"0")</f>
        <v>2</v>
      </c>
      <c r="S126">
        <v>5</v>
      </c>
      <c r="T126">
        <v>5</v>
      </c>
      <c r="U126">
        <v>5</v>
      </c>
      <c r="V126">
        <v>0.03</v>
      </c>
      <c r="W126" t="str">
        <f>IFERROR(VLOOKUP($A126,[3]Hoja1!$A$1:$AQ$1000,19,FALSE),"")</f>
        <v/>
      </c>
      <c r="X126" t="str">
        <f>IFERROR(VLOOKUP($A126,[3]Hoja1!$A$1:$AQ$1000,20,FALSE),"")</f>
        <v>Bandera Argentina Bordada</v>
      </c>
      <c r="Y126" t="str">
        <f>IFERROR(VLOOKUP($A126,[3]Hoja1!$A$1:$AQ$1000,21,FALSE),"")</f>
        <v/>
      </c>
      <c r="Z126" t="str">
        <f>IFERROR(VLOOKUP($A126,[3]Hoja1!$A$1:$AQ$1000,22,FALSE),"")</f>
        <v>Bordado</v>
      </c>
      <c r="AA126" t="str">
        <f>IFERROR(VLOOKUP($A126,[3]Hoja1!$A$1:$AQ$1000,23,FALSE),"")</f>
        <v/>
      </c>
      <c r="AB126" t="str">
        <f>IFERROR(VLOOKUP($A126,[3]Hoja1!$A$1:$AQ$1000,24,FALSE),"")</f>
        <v>4.5 cm</v>
      </c>
      <c r="AC126" t="str">
        <f>IFERROR(VLOOKUP($A126,[3]Hoja1!$A$1:$AQ$1000,25,FALSE),"")</f>
        <v>7 cm</v>
      </c>
      <c r="AD126" t="str">
        <f>IFERROR(VLOOKUP($A126,[3]Hoja1!$A$1:$AQ$1000,26,FALSE),"")</f>
        <v>0.2 cm</v>
      </c>
      <c r="AE126" t="str">
        <f>IFERROR(VLOOKUP($A126,[3]Hoja1!$A$1:$AQ$1000,27,FALSE),"")</f>
        <v/>
      </c>
      <c r="AF126" t="str">
        <f>IFERROR(VLOOKUP($A126,[3]Hoja1!$A$1:$AQ$1000,28,FALSE),"")</f>
        <v/>
      </c>
      <c r="AG126" t="str">
        <f>IFERROR(VLOOKUP($A126,[3]Hoja1!$A$1:$AQ$1000,29,FALSE),"")</f>
        <v/>
      </c>
      <c r="AH126" t="str">
        <f>IFERROR(VLOOKUP($A126,[3]Hoja1!$A$1:$AQ$1000,30,FALSE),"")</f>
        <v/>
      </c>
      <c r="AI126" t="str">
        <f>IFERROR(VLOOKUP($A126,[3]Hoja1!$A$1:$AQ$1000,31,FALSE),"")</f>
        <v/>
      </c>
      <c r="AJ126" t="str">
        <f>IFERROR(VLOOKUP($A126,[3]Hoja1!$A$1:$AQ$1000,32,FALSE),"")</f>
        <v/>
      </c>
      <c r="AK126" t="str">
        <f>IFERROR(VLOOKUP($A126,[3]Hoja1!$A$1:$AQ$1000,33,FALSE),"")</f>
        <v/>
      </c>
      <c r="AL126" t="str">
        <f>IFERROR(VLOOKUP($A126,[3]Hoja1!$A$1:$AQ$1000,34,FALSE),"")</f>
        <v/>
      </c>
      <c r="AM126" t="str">
        <f>IFERROR(VLOOKUP($A126,[3]Hoja1!$A$1:$AQ$1000,35,FALSE),"")</f>
        <v/>
      </c>
      <c r="AN126" t="str">
        <f>IFERROR(VLOOKUP($A126,[3]Hoja1!$A$1:$AQ$1000,36,FALSE),"")</f>
        <v/>
      </c>
      <c r="AO126" t="str">
        <f>IFERROR(VLOOKUP($A126,[3]Hoja1!$A$1:$AQ$1000,37,FALSE),"")</f>
        <v/>
      </c>
      <c r="AP126" t="str">
        <f>IFERROR(VLOOKUP($A126,[3]Hoja1!$A$1:$AQ$1000,38,FALSE),"")</f>
        <v/>
      </c>
      <c r="AQ126" t="str">
        <f>IFERROR(VLOOKUP($A126,[3]Hoja1!$A$1:$AQ$1000,39,FALSE),"")</f>
        <v/>
      </c>
      <c r="AR126" t="str">
        <f>IFERROR(VLOOKUP($A126,[3]Hoja1!$A$1:$AQ$1000,40,FALSE),"")</f>
        <v/>
      </c>
      <c r="AS126" t="str">
        <f>IFERROR(VLOOKUP($A126,[3]Hoja1!$A$1:$AQ$1000,41,FALSE),"")</f>
        <v/>
      </c>
      <c r="AT126" t="str">
        <f>IFERROR(VLOOKUP($A126,[3]Hoja1!$A$1:$AQ$1000,42,FALSE),"")</f>
        <v/>
      </c>
      <c r="AU126" t="str">
        <f>IFERROR(VLOOKUP($A126,[3]Hoja1!$A$1:$AQ$1000,43,FALSE),"")</f>
        <v/>
      </c>
    </row>
    <row r="127" spans="1:47" ht="15" customHeight="1" x14ac:dyDescent="0.25">
      <c r="A127">
        <v>223</v>
      </c>
      <c r="B127">
        <v>1</v>
      </c>
      <c r="D127">
        <v>7701136</v>
      </c>
      <c r="E127" t="s">
        <v>502</v>
      </c>
      <c r="H127" t="s">
        <v>504</v>
      </c>
      <c r="J127" t="s">
        <v>50</v>
      </c>
      <c r="K127" t="s">
        <v>494</v>
      </c>
      <c r="O127" t="s">
        <v>503</v>
      </c>
      <c r="P127" s="4">
        <f>IFERROR(VLOOKUP(D127,[1]articulo!$A$1:$D$9000,4,FALSE),"")</f>
        <v>232.88</v>
      </c>
      <c r="Q127" t="s">
        <v>505</v>
      </c>
      <c r="R127">
        <f>IFERROR(VLOOKUP(D127,[2]stock!$A$1:$B$9000,2,FALSE),"0")</f>
        <v>15</v>
      </c>
      <c r="S127">
        <v>5</v>
      </c>
      <c r="T127">
        <v>5</v>
      </c>
      <c r="U127">
        <v>5</v>
      </c>
      <c r="V127">
        <v>0.03</v>
      </c>
      <c r="W127" t="str">
        <f>IFERROR(VLOOKUP($A127,[3]Hoja1!$A$1:$AQ$1000,19,FALSE),"")</f>
        <v/>
      </c>
      <c r="X127" t="str">
        <f>IFERROR(VLOOKUP($A127,[3]Hoja1!$A$1:$AQ$1000,20,FALSE),"")</f>
        <v>Bandera Argentina</v>
      </c>
      <c r="Y127" t="str">
        <f>IFERROR(VLOOKUP($A127,[3]Hoja1!$A$1:$AQ$1000,21,FALSE),"")</f>
        <v/>
      </c>
      <c r="Z127" t="str">
        <f>IFERROR(VLOOKUP($A127,[3]Hoja1!$A$1:$AQ$1000,22,FALSE),"")</f>
        <v>Bordado</v>
      </c>
      <c r="AA127" t="str">
        <f>IFERROR(VLOOKUP($A127,[3]Hoja1!$A$1:$AQ$1000,23,FALSE),"")</f>
        <v>Larga</v>
      </c>
      <c r="AB127" t="str">
        <f>IFERROR(VLOOKUP($A127,[3]Hoja1!$A$1:$AQ$1000,24,FALSE),"")</f>
        <v>3.3 cm</v>
      </c>
      <c r="AC127" t="str">
        <f>IFERROR(VLOOKUP($A127,[3]Hoja1!$A$1:$AQ$1000,25,FALSE),"")</f>
        <v>12 cm</v>
      </c>
      <c r="AD127" t="str">
        <f>IFERROR(VLOOKUP($A127,[3]Hoja1!$A$1:$AQ$1000,26,FALSE),"")</f>
        <v>0.2 cm</v>
      </c>
      <c r="AE127" t="str">
        <f>IFERROR(VLOOKUP($A127,[3]Hoja1!$A$1:$AQ$1000,27,FALSE),"")</f>
        <v/>
      </c>
      <c r="AF127" t="str">
        <f>IFERROR(VLOOKUP($A127,[3]Hoja1!$A$1:$AQ$1000,28,FALSE),"")</f>
        <v/>
      </c>
      <c r="AG127" t="str">
        <f>IFERROR(VLOOKUP($A127,[3]Hoja1!$A$1:$AQ$1000,29,FALSE),"")</f>
        <v/>
      </c>
      <c r="AH127" t="str">
        <f>IFERROR(VLOOKUP($A127,[3]Hoja1!$A$1:$AQ$1000,30,FALSE),"")</f>
        <v/>
      </c>
      <c r="AI127" t="str">
        <f>IFERROR(VLOOKUP($A127,[3]Hoja1!$A$1:$AQ$1000,31,FALSE),"")</f>
        <v/>
      </c>
      <c r="AJ127" t="str">
        <f>IFERROR(VLOOKUP($A127,[3]Hoja1!$A$1:$AQ$1000,32,FALSE),"")</f>
        <v/>
      </c>
      <c r="AK127" t="str">
        <f>IFERROR(VLOOKUP($A127,[3]Hoja1!$A$1:$AQ$1000,33,FALSE),"")</f>
        <v/>
      </c>
      <c r="AL127" t="str">
        <f>IFERROR(VLOOKUP($A127,[3]Hoja1!$A$1:$AQ$1000,34,FALSE),"")</f>
        <v/>
      </c>
      <c r="AM127" t="str">
        <f>IFERROR(VLOOKUP($A127,[3]Hoja1!$A$1:$AQ$1000,35,FALSE),"")</f>
        <v/>
      </c>
      <c r="AN127" t="str">
        <f>IFERROR(VLOOKUP($A127,[3]Hoja1!$A$1:$AQ$1000,36,FALSE),"")</f>
        <v/>
      </c>
      <c r="AO127" t="str">
        <f>IFERROR(VLOOKUP($A127,[3]Hoja1!$A$1:$AQ$1000,37,FALSE),"")</f>
        <v/>
      </c>
      <c r="AP127" t="str">
        <f>IFERROR(VLOOKUP($A127,[3]Hoja1!$A$1:$AQ$1000,38,FALSE),"")</f>
        <v/>
      </c>
      <c r="AQ127" t="str">
        <f>IFERROR(VLOOKUP($A127,[3]Hoja1!$A$1:$AQ$1000,39,FALSE),"")</f>
        <v/>
      </c>
      <c r="AR127" t="str">
        <f>IFERROR(VLOOKUP($A127,[3]Hoja1!$A$1:$AQ$1000,40,FALSE),"")</f>
        <v/>
      </c>
      <c r="AS127" t="str">
        <f>IFERROR(VLOOKUP($A127,[3]Hoja1!$A$1:$AQ$1000,41,FALSE),"")</f>
        <v/>
      </c>
      <c r="AT127" t="str">
        <f>IFERROR(VLOOKUP($A127,[3]Hoja1!$A$1:$AQ$1000,42,FALSE),"")</f>
        <v/>
      </c>
      <c r="AU127" t="str">
        <f>IFERROR(VLOOKUP($A127,[3]Hoja1!$A$1:$AQ$1000,43,FALSE),"")</f>
        <v/>
      </c>
    </row>
    <row r="128" spans="1:47" ht="15" customHeight="1" x14ac:dyDescent="0.25">
      <c r="A128">
        <v>224</v>
      </c>
      <c r="B128">
        <v>1</v>
      </c>
      <c r="D128">
        <v>7701137</v>
      </c>
      <c r="E128" t="s">
        <v>506</v>
      </c>
      <c r="H128" t="s">
        <v>508</v>
      </c>
      <c r="J128" t="s">
        <v>50</v>
      </c>
      <c r="K128" t="s">
        <v>494</v>
      </c>
      <c r="O128" t="s">
        <v>507</v>
      </c>
      <c r="P128" s="4">
        <f>IFERROR(VLOOKUP(D128,[1]articulo!$A$1:$D$9000,4,FALSE),"")</f>
        <v>214.82</v>
      </c>
      <c r="Q128" t="s">
        <v>509</v>
      </c>
      <c r="R128">
        <f>IFERROR(VLOOKUP(D128,[2]stock!$A$1:$B$9000,2,FALSE),"0")</f>
        <v>23</v>
      </c>
      <c r="S128">
        <v>5</v>
      </c>
      <c r="T128">
        <v>5</v>
      </c>
      <c r="U128">
        <v>5</v>
      </c>
      <c r="V128">
        <v>0.03</v>
      </c>
      <c r="W128" t="str">
        <f>IFERROR(VLOOKUP($A128,[3]Hoja1!$A$1:$AQ$1000,19,FALSE),"")</f>
        <v/>
      </c>
      <c r="X128" t="str">
        <f>IFERROR(VLOOKUP($A128,[3]Hoja1!$A$1:$AQ$1000,20,FALSE),"")</f>
        <v>Bandera Argentina</v>
      </c>
      <c r="Y128" t="str">
        <f>IFERROR(VLOOKUP($A128,[3]Hoja1!$A$1:$AQ$1000,21,FALSE),"")</f>
        <v/>
      </c>
      <c r="Z128" t="str">
        <f>IFERROR(VLOOKUP($A128,[3]Hoja1!$A$1:$AQ$1000,22,FALSE),"")</f>
        <v>Bordado</v>
      </c>
      <c r="AA128" t="str">
        <f>IFERROR(VLOOKUP($A128,[3]Hoja1!$A$1:$AQ$1000,23,FALSE),"")</f>
        <v>Larga Baja Visibilidad</v>
      </c>
      <c r="AB128" t="str">
        <f>IFERROR(VLOOKUP($A128,[3]Hoja1!$A$1:$AQ$1000,24,FALSE),"")</f>
        <v>3 cm</v>
      </c>
      <c r="AC128" t="str">
        <f>IFERROR(VLOOKUP($A128,[3]Hoja1!$A$1:$AQ$1000,25,FALSE),"")</f>
        <v>11.5 cm</v>
      </c>
      <c r="AD128" t="str">
        <f>IFERROR(VLOOKUP($A128,[3]Hoja1!$A$1:$AQ$1000,26,FALSE),"")</f>
        <v>0.2 cm</v>
      </c>
      <c r="AE128" t="str">
        <f>IFERROR(VLOOKUP($A128,[3]Hoja1!$A$1:$AQ$1000,27,FALSE),"")</f>
        <v/>
      </c>
      <c r="AF128" t="str">
        <f>IFERROR(VLOOKUP($A128,[3]Hoja1!$A$1:$AQ$1000,28,FALSE),"")</f>
        <v/>
      </c>
      <c r="AG128" t="str">
        <f>IFERROR(VLOOKUP($A128,[3]Hoja1!$A$1:$AQ$1000,29,FALSE),"")</f>
        <v/>
      </c>
      <c r="AH128" t="str">
        <f>IFERROR(VLOOKUP($A128,[3]Hoja1!$A$1:$AQ$1000,30,FALSE),"")</f>
        <v/>
      </c>
      <c r="AI128" t="str">
        <f>IFERROR(VLOOKUP($A128,[3]Hoja1!$A$1:$AQ$1000,31,FALSE),"")</f>
        <v/>
      </c>
      <c r="AJ128" t="str">
        <f>IFERROR(VLOOKUP($A128,[3]Hoja1!$A$1:$AQ$1000,32,FALSE),"")</f>
        <v/>
      </c>
      <c r="AK128" t="str">
        <f>IFERROR(VLOOKUP($A128,[3]Hoja1!$A$1:$AQ$1000,33,FALSE),"")</f>
        <v/>
      </c>
      <c r="AL128" t="str">
        <f>IFERROR(VLOOKUP($A128,[3]Hoja1!$A$1:$AQ$1000,34,FALSE),"")</f>
        <v/>
      </c>
      <c r="AM128" t="str">
        <f>IFERROR(VLOOKUP($A128,[3]Hoja1!$A$1:$AQ$1000,35,FALSE),"")</f>
        <v/>
      </c>
      <c r="AN128" t="str">
        <f>IFERROR(VLOOKUP($A128,[3]Hoja1!$A$1:$AQ$1000,36,FALSE),"")</f>
        <v/>
      </c>
      <c r="AO128" t="str">
        <f>IFERROR(VLOOKUP($A128,[3]Hoja1!$A$1:$AQ$1000,37,FALSE),"")</f>
        <v/>
      </c>
      <c r="AP128" t="str">
        <f>IFERROR(VLOOKUP($A128,[3]Hoja1!$A$1:$AQ$1000,38,FALSE),"")</f>
        <v/>
      </c>
      <c r="AQ128" t="str">
        <f>IFERROR(VLOOKUP($A128,[3]Hoja1!$A$1:$AQ$1000,39,FALSE),"")</f>
        <v/>
      </c>
      <c r="AR128" t="str">
        <f>IFERROR(VLOOKUP($A128,[3]Hoja1!$A$1:$AQ$1000,40,FALSE),"")</f>
        <v/>
      </c>
      <c r="AS128" t="str">
        <f>IFERROR(VLOOKUP($A128,[3]Hoja1!$A$1:$AQ$1000,41,FALSE),"")</f>
        <v/>
      </c>
      <c r="AT128" t="str">
        <f>IFERROR(VLOOKUP($A128,[3]Hoja1!$A$1:$AQ$1000,42,FALSE),"")</f>
        <v/>
      </c>
      <c r="AU128" t="str">
        <f>IFERROR(VLOOKUP($A128,[3]Hoja1!$A$1:$AQ$1000,43,FALSE),"")</f>
        <v/>
      </c>
    </row>
    <row r="129" spans="1:47" ht="15" customHeight="1" x14ac:dyDescent="0.25">
      <c r="A129">
        <v>225</v>
      </c>
      <c r="B129">
        <v>1</v>
      </c>
      <c r="D129">
        <v>8505023</v>
      </c>
      <c r="E129" t="s">
        <v>510</v>
      </c>
      <c r="H129" t="s">
        <v>512</v>
      </c>
      <c r="J129" t="s">
        <v>50</v>
      </c>
      <c r="K129" t="s">
        <v>425</v>
      </c>
      <c r="O129" t="s">
        <v>511</v>
      </c>
      <c r="P129" s="4">
        <f>IFERROR(VLOOKUP(D129,[1]articulo!$A$1:$D$9000,4,FALSE),"")</f>
        <v>176.9</v>
      </c>
      <c r="Q129" t="s">
        <v>513</v>
      </c>
      <c r="R129">
        <f>IFERROR(VLOOKUP(D129,[2]stock!$A$1:$B$9000,2,FALSE),"0")</f>
        <v>42</v>
      </c>
      <c r="S129">
        <v>5</v>
      </c>
      <c r="T129">
        <v>5</v>
      </c>
      <c r="U129">
        <v>5</v>
      </c>
      <c r="V129">
        <v>0.03</v>
      </c>
      <c r="W129" t="str">
        <f>IFERROR(VLOOKUP($A129,[3]Hoja1!$A$1:$AQ$1000,19,FALSE),"")</f>
        <v>Cadete</v>
      </c>
      <c r="X129" t="str">
        <f>IFERROR(VLOOKUP($A129,[3]Hoja1!$A$1:$AQ$1000,20,FALSE),"")</f>
        <v>Insignia Pectoral</v>
      </c>
      <c r="Y129" t="str">
        <f>IFERROR(VLOOKUP($A129,[3]Hoja1!$A$1:$AQ$1000,21,FALSE),"")</f>
        <v>Escuela de Cadetes</v>
      </c>
      <c r="Z129" t="str">
        <f>IFERROR(VLOOKUP($A129,[3]Hoja1!$A$1:$AQ$1000,22,FALSE),"")</f>
        <v>Bordado</v>
      </c>
      <c r="AA129" t="str">
        <f>IFERROR(VLOOKUP($A129,[3]Hoja1!$A$1:$AQ$1000,23,FALSE),"")</f>
        <v/>
      </c>
      <c r="AB129" t="str">
        <f>IFERROR(VLOOKUP($A129,[3]Hoja1!$A$1:$AQ$1000,24,FALSE),"")</f>
        <v>3.7 cm</v>
      </c>
      <c r="AC129" t="str">
        <f>IFERROR(VLOOKUP($A129,[3]Hoja1!$A$1:$AQ$1000,25,FALSE),"")</f>
        <v>5.5 cm</v>
      </c>
      <c r="AD129" t="str">
        <f>IFERROR(VLOOKUP($A129,[3]Hoja1!$A$1:$AQ$1000,26,FALSE),"")</f>
        <v>0.2 cm</v>
      </c>
      <c r="AE129" t="str">
        <f>IFERROR(VLOOKUP($A129,[3]Hoja1!$A$1:$AQ$1000,27,FALSE),"")</f>
        <v/>
      </c>
      <c r="AF129" t="str">
        <f>IFERROR(VLOOKUP($A129,[3]Hoja1!$A$1:$AQ$1000,28,FALSE),"")</f>
        <v/>
      </c>
      <c r="AG129" t="str">
        <f>IFERROR(VLOOKUP($A129,[3]Hoja1!$A$1:$AQ$1000,29,FALSE),"")</f>
        <v/>
      </c>
      <c r="AH129" t="str">
        <f>IFERROR(VLOOKUP($A129,[3]Hoja1!$A$1:$AQ$1000,30,FALSE),"")</f>
        <v/>
      </c>
      <c r="AI129" t="str">
        <f>IFERROR(VLOOKUP($A129,[3]Hoja1!$A$1:$AQ$1000,31,FALSE),"")</f>
        <v/>
      </c>
      <c r="AJ129" t="str">
        <f>IFERROR(VLOOKUP($A129,[3]Hoja1!$A$1:$AQ$1000,32,FALSE),"")</f>
        <v/>
      </c>
      <c r="AK129" t="str">
        <f>IFERROR(VLOOKUP($A129,[3]Hoja1!$A$1:$AQ$1000,33,FALSE),"")</f>
        <v/>
      </c>
      <c r="AL129" t="str">
        <f>IFERROR(VLOOKUP($A129,[3]Hoja1!$A$1:$AQ$1000,34,FALSE),"")</f>
        <v/>
      </c>
      <c r="AM129" t="str">
        <f>IFERROR(VLOOKUP($A129,[3]Hoja1!$A$1:$AQ$1000,35,FALSE),"")</f>
        <v/>
      </c>
      <c r="AN129" t="str">
        <f>IFERROR(VLOOKUP($A129,[3]Hoja1!$A$1:$AQ$1000,36,FALSE),"")</f>
        <v/>
      </c>
      <c r="AO129" t="str">
        <f>IFERROR(VLOOKUP($A129,[3]Hoja1!$A$1:$AQ$1000,37,FALSE),"")</f>
        <v/>
      </c>
      <c r="AP129" t="str">
        <f>IFERROR(VLOOKUP($A129,[3]Hoja1!$A$1:$AQ$1000,38,FALSE),"")</f>
        <v/>
      </c>
      <c r="AQ129" t="str">
        <f>IFERROR(VLOOKUP($A129,[3]Hoja1!$A$1:$AQ$1000,39,FALSE),"")</f>
        <v/>
      </c>
      <c r="AR129" t="str">
        <f>IFERROR(VLOOKUP($A129,[3]Hoja1!$A$1:$AQ$1000,40,FALSE),"")</f>
        <v/>
      </c>
      <c r="AS129" t="str">
        <f>IFERROR(VLOOKUP($A129,[3]Hoja1!$A$1:$AQ$1000,41,FALSE),"")</f>
        <v/>
      </c>
      <c r="AT129" t="str">
        <f>IFERROR(VLOOKUP($A129,[3]Hoja1!$A$1:$AQ$1000,42,FALSE),"")</f>
        <v/>
      </c>
      <c r="AU129" t="str">
        <f>IFERROR(VLOOKUP($A129,[3]Hoja1!$A$1:$AQ$1000,43,FALSE),"")</f>
        <v/>
      </c>
    </row>
    <row r="130" spans="1:47" ht="15" customHeight="1" x14ac:dyDescent="0.25">
      <c r="A130">
        <v>226</v>
      </c>
      <c r="B130">
        <v>1</v>
      </c>
      <c r="D130">
        <v>7700456</v>
      </c>
      <c r="E130" t="s">
        <v>514</v>
      </c>
      <c r="H130" s="1" t="s">
        <v>517</v>
      </c>
      <c r="J130" t="s">
        <v>50</v>
      </c>
      <c r="K130" t="s">
        <v>169</v>
      </c>
      <c r="L130" t="s">
        <v>515</v>
      </c>
      <c r="O130" t="s">
        <v>516</v>
      </c>
      <c r="P130" s="4">
        <f>IFERROR(VLOOKUP(D130,[1]articulo!$A$1:$D$9000,4,FALSE),"")</f>
        <v>235.59</v>
      </c>
      <c r="Q130" t="s">
        <v>518</v>
      </c>
      <c r="R130">
        <f>IFERROR(VLOOKUP(D130,[2]stock!$A$1:$B$9000,2,FALSE),"0")</f>
        <v>12</v>
      </c>
      <c r="S130">
        <v>5</v>
      </c>
      <c r="T130">
        <v>5</v>
      </c>
      <c r="U130">
        <v>5</v>
      </c>
      <c r="V130">
        <v>0.03</v>
      </c>
      <c r="W130" t="str">
        <f>IFERROR(VLOOKUP($A130,[3]Hoja1!$A$1:$AQ$1000,19,FALSE),"")</f>
        <v>Suboficial Mayor</v>
      </c>
      <c r="X130" t="str">
        <f>IFERROR(VLOOKUP($A130,[3]Hoja1!$A$1:$AQ$1000,20,FALSE),"")</f>
        <v/>
      </c>
      <c r="Y130" t="str">
        <f>IFERROR(VLOOKUP($A130,[3]Hoja1!$A$1:$AQ$1000,21,FALSE),"")</f>
        <v>Penitenciaría</v>
      </c>
      <c r="Z130" t="str">
        <f>IFERROR(VLOOKUP($A130,[3]Hoja1!$A$1:$AQ$1000,22,FALSE),"")</f>
        <v/>
      </c>
      <c r="AA130" t="str">
        <f>IFERROR(VLOOKUP($A130,[3]Hoja1!$A$1:$AQ$1000,23,FALSE),"")</f>
        <v>Baja Visibilidad</v>
      </c>
      <c r="AB130" t="str">
        <f>IFERROR(VLOOKUP($A130,[3]Hoja1!$A$1:$AQ$1000,24,FALSE),"")</f>
        <v>4.5 cm</v>
      </c>
      <c r="AC130" t="str">
        <f>IFERROR(VLOOKUP($A130,[3]Hoja1!$A$1:$AQ$1000,25,FALSE),"")</f>
        <v>8 cm</v>
      </c>
      <c r="AD130" t="str">
        <f>IFERROR(VLOOKUP($A130,[3]Hoja1!$A$1:$AQ$1000,26,FALSE),"")</f>
        <v/>
      </c>
      <c r="AE130" t="str">
        <f>IFERROR(VLOOKUP($A130,[3]Hoja1!$A$1:$AQ$1000,27,FALSE),"")</f>
        <v/>
      </c>
      <c r="AF130" t="str">
        <f>IFERROR(VLOOKUP($A130,[3]Hoja1!$A$1:$AQ$1000,28,FALSE),"")</f>
        <v/>
      </c>
      <c r="AG130" t="str">
        <f>IFERROR(VLOOKUP($A130,[3]Hoja1!$A$1:$AQ$1000,29,FALSE),"")</f>
        <v/>
      </c>
      <c r="AH130" t="str">
        <f>IFERROR(VLOOKUP($A130,[3]Hoja1!$A$1:$AQ$1000,30,FALSE),"")</f>
        <v/>
      </c>
      <c r="AI130" t="str">
        <f>IFERROR(VLOOKUP($A130,[3]Hoja1!$A$1:$AQ$1000,31,FALSE),"")</f>
        <v/>
      </c>
      <c r="AJ130" t="str">
        <f>IFERROR(VLOOKUP($A130,[3]Hoja1!$A$1:$AQ$1000,32,FALSE),"")</f>
        <v/>
      </c>
      <c r="AK130" t="str">
        <f>IFERROR(VLOOKUP($A130,[3]Hoja1!$A$1:$AQ$1000,33,FALSE),"")</f>
        <v/>
      </c>
      <c r="AL130" t="str">
        <f>IFERROR(VLOOKUP($A130,[3]Hoja1!$A$1:$AQ$1000,34,FALSE),"")</f>
        <v/>
      </c>
      <c r="AM130" t="str">
        <f>IFERROR(VLOOKUP($A130,[3]Hoja1!$A$1:$AQ$1000,35,FALSE),"")</f>
        <v/>
      </c>
      <c r="AN130" t="str">
        <f>IFERROR(VLOOKUP($A130,[3]Hoja1!$A$1:$AQ$1000,36,FALSE),"")</f>
        <v/>
      </c>
      <c r="AO130" t="str">
        <f>IFERROR(VLOOKUP($A130,[3]Hoja1!$A$1:$AQ$1000,37,FALSE),"")</f>
        <v/>
      </c>
      <c r="AP130" t="str">
        <f>IFERROR(VLOOKUP($A130,[3]Hoja1!$A$1:$AQ$1000,38,FALSE),"")</f>
        <v/>
      </c>
      <c r="AQ130" t="str">
        <f>IFERROR(VLOOKUP($A130,[3]Hoja1!$A$1:$AQ$1000,39,FALSE),"")</f>
        <v/>
      </c>
      <c r="AR130" t="str">
        <f>IFERROR(VLOOKUP($A130,[3]Hoja1!$A$1:$AQ$1000,40,FALSE),"")</f>
        <v/>
      </c>
      <c r="AS130" t="str">
        <f>IFERROR(VLOOKUP($A130,[3]Hoja1!$A$1:$AQ$1000,41,FALSE),"")</f>
        <v/>
      </c>
      <c r="AT130" t="str">
        <f>IFERROR(VLOOKUP($A130,[3]Hoja1!$A$1:$AQ$1000,42,FALSE),"")</f>
        <v/>
      </c>
      <c r="AU130" t="str">
        <f>IFERROR(VLOOKUP($A130,[3]Hoja1!$A$1:$AQ$1000,43,FALSE),"")</f>
        <v/>
      </c>
    </row>
    <row r="131" spans="1:47" ht="15" customHeight="1" x14ac:dyDescent="0.25">
      <c r="A131">
        <v>227</v>
      </c>
      <c r="B131">
        <v>1</v>
      </c>
      <c r="D131">
        <v>7700607</v>
      </c>
      <c r="E131" t="s">
        <v>519</v>
      </c>
      <c r="H131" t="s">
        <v>521</v>
      </c>
      <c r="J131" t="s">
        <v>50</v>
      </c>
      <c r="K131" t="s">
        <v>169</v>
      </c>
      <c r="L131" t="s">
        <v>515</v>
      </c>
      <c r="O131" t="s">
        <v>520</v>
      </c>
      <c r="P131" s="4">
        <f>IFERROR(VLOOKUP(D131,[1]articulo!$A$1:$D$9000,4,FALSE),"")</f>
        <v>234.69</v>
      </c>
      <c r="Q131" t="s">
        <v>522</v>
      </c>
      <c r="R131">
        <f>IFERROR(VLOOKUP(D131,[2]stock!$A$1:$B$9000,2,FALSE),"0")</f>
        <v>0</v>
      </c>
      <c r="S131">
        <v>5</v>
      </c>
      <c r="T131">
        <v>5</v>
      </c>
      <c r="U131">
        <v>5</v>
      </c>
      <c r="V131">
        <v>0.03</v>
      </c>
      <c r="W131" t="str">
        <f>IFERROR(VLOOKUP($A131,[3]Hoja1!$A$1:$AQ$1000,19,FALSE),"")</f>
        <v>Suboficial Mayor</v>
      </c>
      <c r="X131" t="str">
        <f>IFERROR(VLOOKUP($A131,[3]Hoja1!$A$1:$AQ$1000,20,FALSE),"")</f>
        <v/>
      </c>
      <c r="Y131" t="str">
        <f>IFERROR(VLOOKUP($A131,[3]Hoja1!$A$1:$AQ$1000,21,FALSE),"")</f>
        <v>Penitenciaría</v>
      </c>
      <c r="Z131" t="str">
        <f>IFERROR(VLOOKUP($A131,[3]Hoja1!$A$1:$AQ$1000,22,FALSE),"")</f>
        <v>Bordado</v>
      </c>
      <c r="AA131" t="str">
        <f>IFERROR(VLOOKUP($A131,[3]Hoja1!$A$1:$AQ$1000,23,FALSE),"")</f>
        <v>Insignia Pectoral</v>
      </c>
      <c r="AB131" t="str">
        <f>IFERROR(VLOOKUP($A131,[3]Hoja1!$A$1:$AQ$1000,24,FALSE),"")</f>
        <v/>
      </c>
      <c r="AC131" t="str">
        <f>IFERROR(VLOOKUP($A131,[3]Hoja1!$A$1:$AQ$1000,25,FALSE),"")</f>
        <v>8.5 cm</v>
      </c>
      <c r="AD131" t="str">
        <f>IFERROR(VLOOKUP($A131,[3]Hoja1!$A$1:$AQ$1000,26,FALSE),"")</f>
        <v/>
      </c>
      <c r="AE131" t="str">
        <f>IFERROR(VLOOKUP($A131,[3]Hoja1!$A$1:$AQ$1000,27,FALSE),"")</f>
        <v/>
      </c>
      <c r="AF131" t="str">
        <f>IFERROR(VLOOKUP($A131,[3]Hoja1!$A$1:$AQ$1000,28,FALSE),"")</f>
        <v/>
      </c>
      <c r="AG131" t="str">
        <f>IFERROR(VLOOKUP($A131,[3]Hoja1!$A$1:$AQ$1000,29,FALSE),"")</f>
        <v/>
      </c>
      <c r="AH131" t="str">
        <f>IFERROR(VLOOKUP($A131,[3]Hoja1!$A$1:$AQ$1000,30,FALSE),"")</f>
        <v/>
      </c>
      <c r="AI131" t="str">
        <f>IFERROR(VLOOKUP($A131,[3]Hoja1!$A$1:$AQ$1000,31,FALSE),"")</f>
        <v/>
      </c>
      <c r="AJ131" t="str">
        <f>IFERROR(VLOOKUP($A131,[3]Hoja1!$A$1:$AQ$1000,32,FALSE),"")</f>
        <v/>
      </c>
      <c r="AK131" t="str">
        <f>IFERROR(VLOOKUP($A131,[3]Hoja1!$A$1:$AQ$1000,33,FALSE),"")</f>
        <v/>
      </c>
      <c r="AL131" t="str">
        <f>IFERROR(VLOOKUP($A131,[3]Hoja1!$A$1:$AQ$1000,34,FALSE),"")</f>
        <v/>
      </c>
      <c r="AM131" t="str">
        <f>IFERROR(VLOOKUP($A131,[3]Hoja1!$A$1:$AQ$1000,35,FALSE),"")</f>
        <v/>
      </c>
      <c r="AN131" t="str">
        <f>IFERROR(VLOOKUP($A131,[3]Hoja1!$A$1:$AQ$1000,36,FALSE),"")</f>
        <v/>
      </c>
      <c r="AO131" t="str">
        <f>IFERROR(VLOOKUP($A131,[3]Hoja1!$A$1:$AQ$1000,37,FALSE),"")</f>
        <v/>
      </c>
      <c r="AP131" t="str">
        <f>IFERROR(VLOOKUP($A131,[3]Hoja1!$A$1:$AQ$1000,38,FALSE),"")</f>
        <v/>
      </c>
      <c r="AQ131" t="str">
        <f>IFERROR(VLOOKUP($A131,[3]Hoja1!$A$1:$AQ$1000,39,FALSE),"")</f>
        <v/>
      </c>
      <c r="AR131" t="str">
        <f>IFERROR(VLOOKUP($A131,[3]Hoja1!$A$1:$AQ$1000,40,FALSE),"")</f>
        <v/>
      </c>
      <c r="AS131" t="str">
        <f>IFERROR(VLOOKUP($A131,[3]Hoja1!$A$1:$AQ$1000,41,FALSE),"")</f>
        <v/>
      </c>
      <c r="AT131" t="str">
        <f>IFERROR(VLOOKUP($A131,[3]Hoja1!$A$1:$AQ$1000,42,FALSE),"")</f>
        <v/>
      </c>
      <c r="AU131" t="str">
        <f>IFERROR(VLOOKUP($A131,[3]Hoja1!$A$1:$AQ$1000,43,FALSE),"")</f>
        <v/>
      </c>
    </row>
    <row r="132" spans="1:47" ht="15" customHeight="1" x14ac:dyDescent="0.25">
      <c r="A132">
        <v>232</v>
      </c>
      <c r="B132">
        <v>1</v>
      </c>
      <c r="D132">
        <v>8505120</v>
      </c>
      <c r="E132" t="s">
        <v>523</v>
      </c>
      <c r="H132" s="1" t="s">
        <v>526</v>
      </c>
      <c r="J132" t="s">
        <v>50</v>
      </c>
      <c r="K132" t="s">
        <v>169</v>
      </c>
      <c r="L132" t="s">
        <v>524</v>
      </c>
      <c r="O132" t="s">
        <v>525</v>
      </c>
      <c r="P132" s="4">
        <f>IFERROR(VLOOKUP(D132,[1]articulo!$A$1:$D$9000,4,FALSE),"")</f>
        <v>117.94</v>
      </c>
      <c r="Q132" t="s">
        <v>527</v>
      </c>
      <c r="R132">
        <f>IFERROR(VLOOKUP(D132,[2]stock!$A$1:$B$9000,2,FALSE),"0")</f>
        <v>124</v>
      </c>
      <c r="S132">
        <v>5</v>
      </c>
      <c r="T132">
        <v>5</v>
      </c>
      <c r="U132">
        <v>5</v>
      </c>
      <c r="V132">
        <v>0.03</v>
      </c>
      <c r="W132" t="str">
        <f>IFERROR(VLOOKUP($A132,[3]Hoja1!$A$1:$AQ$1000,19,FALSE),"")</f>
        <v>Uniforme de Gimnasia</v>
      </c>
      <c r="X132" t="str">
        <f>IFERROR(VLOOKUP($A132,[3]Hoja1!$A$1:$AQ$1000,20,FALSE),"")</f>
        <v>Insignia Pectoral</v>
      </c>
      <c r="Y132" t="str">
        <f>IFERROR(VLOOKUP($A132,[3]Hoja1!$A$1:$AQ$1000,21,FALSE),"")</f>
        <v>Liceo Militar General Espejo</v>
      </c>
      <c r="Z132" t="str">
        <f>IFERROR(VLOOKUP($A132,[3]Hoja1!$A$1:$AQ$1000,22,FALSE),"")</f>
        <v>Bordado</v>
      </c>
      <c r="AA132" t="str">
        <f>IFERROR(VLOOKUP($A132,[3]Hoja1!$A$1:$AQ$1000,23,FALSE),"")</f>
        <v/>
      </c>
      <c r="AB132" t="str">
        <f>IFERROR(VLOOKUP($A132,[3]Hoja1!$A$1:$AQ$1000,24,FALSE),"")</f>
        <v>2.7 cm</v>
      </c>
      <c r="AC132" t="str">
        <f>IFERROR(VLOOKUP($A132,[3]Hoja1!$A$1:$AQ$1000,25,FALSE),"")</f>
        <v>6.5 cm</v>
      </c>
      <c r="AD132" t="str">
        <f>IFERROR(VLOOKUP($A132,[3]Hoja1!$A$1:$AQ$1000,26,FALSE),"")</f>
        <v>0.2 cm</v>
      </c>
      <c r="AE132" t="str">
        <f>IFERROR(VLOOKUP($A132,[3]Hoja1!$A$1:$AQ$1000,27,FALSE),"")</f>
        <v/>
      </c>
      <c r="AF132" t="str">
        <f>IFERROR(VLOOKUP($A132,[3]Hoja1!$A$1:$AQ$1000,28,FALSE),"")</f>
        <v/>
      </c>
      <c r="AG132" t="str">
        <f>IFERROR(VLOOKUP($A132,[3]Hoja1!$A$1:$AQ$1000,29,FALSE),"")</f>
        <v/>
      </c>
      <c r="AH132" t="str">
        <f>IFERROR(VLOOKUP($A132,[3]Hoja1!$A$1:$AQ$1000,30,FALSE),"")</f>
        <v/>
      </c>
      <c r="AI132" t="str">
        <f>IFERROR(VLOOKUP($A132,[3]Hoja1!$A$1:$AQ$1000,31,FALSE),"")</f>
        <v/>
      </c>
      <c r="AJ132" t="str">
        <f>IFERROR(VLOOKUP($A132,[3]Hoja1!$A$1:$AQ$1000,32,FALSE),"")</f>
        <v/>
      </c>
      <c r="AK132" t="str">
        <f>IFERROR(VLOOKUP($A132,[3]Hoja1!$A$1:$AQ$1000,33,FALSE),"")</f>
        <v/>
      </c>
      <c r="AL132" t="str">
        <f>IFERROR(VLOOKUP($A132,[3]Hoja1!$A$1:$AQ$1000,34,FALSE),"")</f>
        <v/>
      </c>
      <c r="AM132" t="str">
        <f>IFERROR(VLOOKUP($A132,[3]Hoja1!$A$1:$AQ$1000,35,FALSE),"")</f>
        <v/>
      </c>
      <c r="AN132" t="str">
        <f>IFERROR(VLOOKUP($A132,[3]Hoja1!$A$1:$AQ$1000,36,FALSE),"")</f>
        <v/>
      </c>
      <c r="AO132" t="str">
        <f>IFERROR(VLOOKUP($A132,[3]Hoja1!$A$1:$AQ$1000,37,FALSE),"")</f>
        <v/>
      </c>
      <c r="AP132" t="str">
        <f>IFERROR(VLOOKUP($A132,[3]Hoja1!$A$1:$AQ$1000,38,FALSE),"")</f>
        <v/>
      </c>
      <c r="AQ132" t="str">
        <f>IFERROR(VLOOKUP($A132,[3]Hoja1!$A$1:$AQ$1000,39,FALSE),"")</f>
        <v/>
      </c>
      <c r="AR132" t="str">
        <f>IFERROR(VLOOKUP($A132,[3]Hoja1!$A$1:$AQ$1000,40,FALSE),"")</f>
        <v/>
      </c>
      <c r="AS132" t="str">
        <f>IFERROR(VLOOKUP($A132,[3]Hoja1!$A$1:$AQ$1000,41,FALSE),"")</f>
        <v/>
      </c>
      <c r="AT132" t="str">
        <f>IFERROR(VLOOKUP($A132,[3]Hoja1!$A$1:$AQ$1000,42,FALSE),"")</f>
        <v/>
      </c>
      <c r="AU132" t="str">
        <f>IFERROR(VLOOKUP($A132,[3]Hoja1!$A$1:$AQ$1000,43,FALSE),"")</f>
        <v/>
      </c>
    </row>
    <row r="133" spans="1:47" ht="15" customHeight="1" x14ac:dyDescent="0.25">
      <c r="A133">
        <v>233</v>
      </c>
      <c r="B133">
        <v>1</v>
      </c>
      <c r="D133">
        <v>7703110</v>
      </c>
      <c r="E133" t="s">
        <v>528</v>
      </c>
      <c r="H133" t="s">
        <v>531</v>
      </c>
      <c r="J133" t="s">
        <v>50</v>
      </c>
      <c r="K133" t="s">
        <v>84</v>
      </c>
      <c r="L133" t="s">
        <v>529</v>
      </c>
      <c r="O133" t="s">
        <v>530</v>
      </c>
      <c r="P133" s="4">
        <f>IFERROR(VLOOKUP(D133,[1]articulo!$A$1:$D$9000,4,FALSE),"")</f>
        <v>709.8</v>
      </c>
      <c r="Q133" t="s">
        <v>532</v>
      </c>
      <c r="R133">
        <f>IFERROR(VLOOKUP(D133,[2]stock!$A$1:$B$9000,2,FALSE),"0")</f>
        <v>52</v>
      </c>
      <c r="S133">
        <v>5</v>
      </c>
      <c r="T133">
        <v>5</v>
      </c>
      <c r="U133">
        <v>5</v>
      </c>
      <c r="V133">
        <v>0.03</v>
      </c>
      <c r="W133" t="str">
        <f>IFERROR(VLOOKUP($A133,[3]Hoja1!$A$1:$AQ$1000,19,FALSE),"")</f>
        <v>Oficial Auxiliar</v>
      </c>
      <c r="X133" t="str">
        <f>IFERROR(VLOOKUP($A133,[3]Hoja1!$A$1:$AQ$1000,20,FALSE),"")</f>
        <v>Hombrera. Charretera. Capona. Paleta.</v>
      </c>
      <c r="Y133" t="str">
        <f>IFERROR(VLOOKUP($A133,[3]Hoja1!$A$1:$AQ$1000,21,FALSE),"")</f>
        <v/>
      </c>
      <c r="Z133" t="str">
        <f>IFERROR(VLOOKUP($A133,[3]Hoja1!$A$1:$AQ$1000,22,FALSE),"")</f>
        <v>Alma de plástico. forrada en gabardina y bordada</v>
      </c>
      <c r="AA133" t="str">
        <f>IFERROR(VLOOKUP($A133,[3]Hoja1!$A$1:$AQ$1000,23,FALSE),"")</f>
        <v/>
      </c>
      <c r="AB133" t="str">
        <f>IFERROR(VLOOKUP($A133,[3]Hoja1!$A$1:$AQ$1000,24,FALSE),"")</f>
        <v>6.5 cm</v>
      </c>
      <c r="AC133" t="str">
        <f>IFERROR(VLOOKUP($A133,[3]Hoja1!$A$1:$AQ$1000,25,FALSE),"")</f>
        <v>12.5 cm</v>
      </c>
      <c r="AD133" t="str">
        <f>IFERROR(VLOOKUP($A133,[3]Hoja1!$A$1:$AQ$1000,26,FALSE),"")</f>
        <v/>
      </c>
      <c r="AE133" t="str">
        <f>IFERROR(VLOOKUP($A133,[3]Hoja1!$A$1:$AQ$1000,27,FALSE),"")</f>
        <v/>
      </c>
      <c r="AF133" t="str">
        <f>IFERROR(VLOOKUP($A133,[3]Hoja1!$A$1:$AQ$1000,28,FALSE),"")</f>
        <v/>
      </c>
      <c r="AG133" t="str">
        <f>IFERROR(VLOOKUP($A133,[3]Hoja1!$A$1:$AQ$1000,29,FALSE),"")</f>
        <v/>
      </c>
      <c r="AH133" t="str">
        <f>IFERROR(VLOOKUP($A133,[3]Hoja1!$A$1:$AQ$1000,30,FALSE),"")</f>
        <v/>
      </c>
      <c r="AI133" t="str">
        <f>IFERROR(VLOOKUP($A133,[3]Hoja1!$A$1:$AQ$1000,31,FALSE),"")</f>
        <v/>
      </c>
      <c r="AJ133" t="str">
        <f>IFERROR(VLOOKUP($A133,[3]Hoja1!$A$1:$AQ$1000,32,FALSE),"")</f>
        <v/>
      </c>
      <c r="AK133" t="str">
        <f>IFERROR(VLOOKUP($A133,[3]Hoja1!$A$1:$AQ$1000,33,FALSE),"")</f>
        <v/>
      </c>
      <c r="AL133" t="str">
        <f>IFERROR(VLOOKUP($A133,[3]Hoja1!$A$1:$AQ$1000,34,FALSE),"")</f>
        <v/>
      </c>
      <c r="AM133" t="str">
        <f>IFERROR(VLOOKUP($A133,[3]Hoja1!$A$1:$AQ$1000,35,FALSE),"")</f>
        <v/>
      </c>
      <c r="AN133" t="str">
        <f>IFERROR(VLOOKUP($A133,[3]Hoja1!$A$1:$AQ$1000,36,FALSE),"")</f>
        <v/>
      </c>
      <c r="AO133" t="str">
        <f>IFERROR(VLOOKUP($A133,[3]Hoja1!$A$1:$AQ$1000,37,FALSE),"")</f>
        <v/>
      </c>
      <c r="AP133" t="str">
        <f>IFERROR(VLOOKUP($A133,[3]Hoja1!$A$1:$AQ$1000,38,FALSE),"")</f>
        <v/>
      </c>
      <c r="AQ133" t="str">
        <f>IFERROR(VLOOKUP($A133,[3]Hoja1!$A$1:$AQ$1000,39,FALSE),"")</f>
        <v/>
      </c>
      <c r="AR133" t="str">
        <f>IFERROR(VLOOKUP($A133,[3]Hoja1!$A$1:$AQ$1000,40,FALSE),"")</f>
        <v/>
      </c>
      <c r="AS133" t="str">
        <f>IFERROR(VLOOKUP($A133,[3]Hoja1!$A$1:$AQ$1000,41,FALSE),"")</f>
        <v/>
      </c>
      <c r="AT133" t="str">
        <f>IFERROR(VLOOKUP($A133,[3]Hoja1!$A$1:$AQ$1000,42,FALSE),"")</f>
        <v/>
      </c>
      <c r="AU133" t="str">
        <f>IFERROR(VLOOKUP($A133,[3]Hoja1!$A$1:$AQ$1000,43,FALSE),"")</f>
        <v/>
      </c>
    </row>
    <row r="134" spans="1:47" ht="15" customHeight="1" x14ac:dyDescent="0.25">
      <c r="A134">
        <v>234</v>
      </c>
      <c r="B134">
        <v>1</v>
      </c>
      <c r="D134">
        <v>7703113</v>
      </c>
      <c r="E134" t="s">
        <v>533</v>
      </c>
      <c r="H134" s="1" t="s">
        <v>535</v>
      </c>
      <c r="J134" t="s">
        <v>50</v>
      </c>
      <c r="K134" t="s">
        <v>84</v>
      </c>
      <c r="L134" t="s">
        <v>529</v>
      </c>
      <c r="O134" t="s">
        <v>534</v>
      </c>
      <c r="P134" s="4">
        <f>IFERROR(VLOOKUP(D134,[1]articulo!$A$1:$D$9000,4,FALSE),"")</f>
        <v>819</v>
      </c>
      <c r="Q134" t="s">
        <v>536</v>
      </c>
      <c r="R134">
        <f>IFERROR(VLOOKUP(D134,[2]stock!$A$1:$B$9000,2,FALSE),"0")</f>
        <v>79</v>
      </c>
      <c r="S134">
        <v>5</v>
      </c>
      <c r="T134">
        <v>5</v>
      </c>
      <c r="U134">
        <v>5</v>
      </c>
      <c r="V134">
        <v>0.03</v>
      </c>
      <c r="W134" t="str">
        <f>IFERROR(VLOOKUP($A134,[3]Hoja1!$A$1:$AQ$1000,19,FALSE),"")</f>
        <v>Auxiliar Mayor</v>
      </c>
      <c r="X134" t="str">
        <f>IFERROR(VLOOKUP($A134,[3]Hoja1!$A$1:$AQ$1000,20,FALSE),"")</f>
        <v>Hombrera. Charretera. Capona. Paleta.</v>
      </c>
      <c r="Y134" t="str">
        <f>IFERROR(VLOOKUP($A134,[3]Hoja1!$A$1:$AQ$1000,21,FALSE),"")</f>
        <v/>
      </c>
      <c r="Z134" t="str">
        <f>IFERROR(VLOOKUP($A134,[3]Hoja1!$A$1:$AQ$1000,22,FALSE),"")</f>
        <v>Estructura de Plástico. forrado en gabardina</v>
      </c>
      <c r="AA134" t="str">
        <f>IFERROR(VLOOKUP($A134,[3]Hoja1!$A$1:$AQ$1000,23,FALSE),"")</f>
        <v>Hombrera</v>
      </c>
      <c r="AB134" t="str">
        <f>IFERROR(VLOOKUP($A134,[3]Hoja1!$A$1:$AQ$1000,24,FALSE),"")</f>
        <v>6.5 cm</v>
      </c>
      <c r="AC134" t="str">
        <f>IFERROR(VLOOKUP($A134,[3]Hoja1!$A$1:$AQ$1000,25,FALSE),"")</f>
        <v>12.5 cm</v>
      </c>
      <c r="AD134" t="str">
        <f>IFERROR(VLOOKUP($A134,[3]Hoja1!$A$1:$AQ$1000,26,FALSE),"")</f>
        <v/>
      </c>
      <c r="AE134" t="str">
        <f>IFERROR(VLOOKUP($A134,[3]Hoja1!$A$1:$AQ$1000,27,FALSE),"")</f>
        <v/>
      </c>
      <c r="AF134" t="str">
        <f>IFERROR(VLOOKUP($A134,[3]Hoja1!$A$1:$AQ$1000,28,FALSE),"")</f>
        <v/>
      </c>
      <c r="AG134" t="str">
        <f>IFERROR(VLOOKUP($A134,[3]Hoja1!$A$1:$AQ$1000,29,FALSE),"")</f>
        <v/>
      </c>
      <c r="AH134" t="str">
        <f>IFERROR(VLOOKUP($A134,[3]Hoja1!$A$1:$AQ$1000,30,FALSE),"")</f>
        <v/>
      </c>
      <c r="AI134" t="str">
        <f>IFERROR(VLOOKUP($A134,[3]Hoja1!$A$1:$AQ$1000,31,FALSE),"")</f>
        <v/>
      </c>
      <c r="AJ134" t="str">
        <f>IFERROR(VLOOKUP($A134,[3]Hoja1!$A$1:$AQ$1000,32,FALSE),"")</f>
        <v/>
      </c>
      <c r="AK134" t="str">
        <f>IFERROR(VLOOKUP($A134,[3]Hoja1!$A$1:$AQ$1000,33,FALSE),"")</f>
        <v/>
      </c>
      <c r="AL134" t="str">
        <f>IFERROR(VLOOKUP($A134,[3]Hoja1!$A$1:$AQ$1000,34,FALSE),"")</f>
        <v/>
      </c>
      <c r="AM134" t="str">
        <f>IFERROR(VLOOKUP($A134,[3]Hoja1!$A$1:$AQ$1000,35,FALSE),"")</f>
        <v/>
      </c>
      <c r="AN134" t="str">
        <f>IFERROR(VLOOKUP($A134,[3]Hoja1!$A$1:$AQ$1000,36,FALSE),"")</f>
        <v/>
      </c>
      <c r="AO134" t="str">
        <f>IFERROR(VLOOKUP($A134,[3]Hoja1!$A$1:$AQ$1000,37,FALSE),"")</f>
        <v/>
      </c>
      <c r="AP134" t="str">
        <f>IFERROR(VLOOKUP($A134,[3]Hoja1!$A$1:$AQ$1000,38,FALSE),"")</f>
        <v/>
      </c>
      <c r="AQ134" t="str">
        <f>IFERROR(VLOOKUP($A134,[3]Hoja1!$A$1:$AQ$1000,39,FALSE),"")</f>
        <v/>
      </c>
      <c r="AR134" t="str">
        <f>IFERROR(VLOOKUP($A134,[3]Hoja1!$A$1:$AQ$1000,40,FALSE),"")</f>
        <v/>
      </c>
      <c r="AS134" t="str">
        <f>IFERROR(VLOOKUP($A134,[3]Hoja1!$A$1:$AQ$1000,41,FALSE),"")</f>
        <v/>
      </c>
      <c r="AT134" t="str">
        <f>IFERROR(VLOOKUP($A134,[3]Hoja1!$A$1:$AQ$1000,42,FALSE),"")</f>
        <v/>
      </c>
      <c r="AU134" t="str">
        <f>IFERROR(VLOOKUP($A134,[3]Hoja1!$A$1:$AQ$1000,43,FALSE),"")</f>
        <v/>
      </c>
    </row>
    <row r="135" spans="1:47" ht="15" customHeight="1" x14ac:dyDescent="0.25">
      <c r="A135">
        <v>236</v>
      </c>
      <c r="B135">
        <v>1</v>
      </c>
      <c r="D135">
        <v>7703116</v>
      </c>
      <c r="E135" t="s">
        <v>537</v>
      </c>
      <c r="H135" s="1" t="s">
        <v>539</v>
      </c>
      <c r="J135" t="s">
        <v>50</v>
      </c>
      <c r="K135" t="s">
        <v>84</v>
      </c>
      <c r="L135" t="s">
        <v>85</v>
      </c>
      <c r="O135" t="s">
        <v>538</v>
      </c>
      <c r="P135" s="4">
        <f>IFERROR(VLOOKUP(D135,[1]articulo!$A$1:$D$9000,4,FALSE),"")</f>
        <v>800</v>
      </c>
      <c r="Q135" t="s">
        <v>540</v>
      </c>
      <c r="R135">
        <f>IFERROR(VLOOKUP(D135,[2]stock!$A$1:$B$9000,2,FALSE),"0")</f>
        <v>42</v>
      </c>
      <c r="S135">
        <v>5</v>
      </c>
      <c r="T135">
        <v>5</v>
      </c>
      <c r="U135">
        <v>5</v>
      </c>
      <c r="V135">
        <v>0.03</v>
      </c>
      <c r="W135" t="str">
        <f>IFERROR(VLOOKUP($A135,[3]Hoja1!$A$1:$AQ$1000,19,FALSE),"")</f>
        <v>Oficial Subayudante</v>
      </c>
      <c r="X135" t="str">
        <f>IFERROR(VLOOKUP($A135,[3]Hoja1!$A$1:$AQ$1000,20,FALSE),"")</f>
        <v/>
      </c>
      <c r="Y135" t="str">
        <f>IFERROR(VLOOKUP($A135,[3]Hoja1!$A$1:$AQ$1000,21,FALSE),"")</f>
        <v>Policía de Mendoza</v>
      </c>
      <c r="Z135" t="str">
        <f>IFERROR(VLOOKUP($A135,[3]Hoja1!$A$1:$AQ$1000,22,FALSE),"")</f>
        <v>Placa de plástico forrada en gabardina</v>
      </c>
      <c r="AA135" t="str">
        <f>IFERROR(VLOOKUP($A135,[3]Hoja1!$A$1:$AQ$1000,23,FALSE),"")</f>
        <v>1 Rombo Plateado</v>
      </c>
      <c r="AB135" t="str">
        <f>IFERROR(VLOOKUP($A135,[3]Hoja1!$A$1:$AQ$1000,24,FALSE),"")</f>
        <v>6.5 cm</v>
      </c>
      <c r="AC135" t="str">
        <f>IFERROR(VLOOKUP($A135,[3]Hoja1!$A$1:$AQ$1000,25,FALSE),"")</f>
        <v>12.5 cm</v>
      </c>
      <c r="AD135" t="str">
        <f>IFERROR(VLOOKUP($A135,[3]Hoja1!$A$1:$AQ$1000,26,FALSE),"")</f>
        <v/>
      </c>
      <c r="AE135" t="str">
        <f>IFERROR(VLOOKUP($A135,[3]Hoja1!$A$1:$AQ$1000,27,FALSE),"")</f>
        <v/>
      </c>
      <c r="AF135" t="str">
        <f>IFERROR(VLOOKUP($A135,[3]Hoja1!$A$1:$AQ$1000,28,FALSE),"")</f>
        <v/>
      </c>
      <c r="AG135" t="str">
        <f>IFERROR(VLOOKUP($A135,[3]Hoja1!$A$1:$AQ$1000,29,FALSE),"")</f>
        <v/>
      </c>
      <c r="AH135" t="str">
        <f>IFERROR(VLOOKUP($A135,[3]Hoja1!$A$1:$AQ$1000,30,FALSE),"")</f>
        <v/>
      </c>
      <c r="AI135" t="str">
        <f>IFERROR(VLOOKUP($A135,[3]Hoja1!$A$1:$AQ$1000,31,FALSE),"")</f>
        <v/>
      </c>
      <c r="AJ135" t="str">
        <f>IFERROR(VLOOKUP($A135,[3]Hoja1!$A$1:$AQ$1000,32,FALSE),"")</f>
        <v/>
      </c>
      <c r="AK135" t="str">
        <f>IFERROR(VLOOKUP($A135,[3]Hoja1!$A$1:$AQ$1000,33,FALSE),"")</f>
        <v/>
      </c>
      <c r="AL135" t="str">
        <f>IFERROR(VLOOKUP($A135,[3]Hoja1!$A$1:$AQ$1000,34,FALSE),"")</f>
        <v/>
      </c>
      <c r="AM135" t="str">
        <f>IFERROR(VLOOKUP($A135,[3]Hoja1!$A$1:$AQ$1000,35,FALSE),"")</f>
        <v/>
      </c>
      <c r="AN135" t="str">
        <f>IFERROR(VLOOKUP($A135,[3]Hoja1!$A$1:$AQ$1000,36,FALSE),"")</f>
        <v/>
      </c>
      <c r="AO135" t="str">
        <f>IFERROR(VLOOKUP($A135,[3]Hoja1!$A$1:$AQ$1000,37,FALSE),"")</f>
        <v/>
      </c>
      <c r="AP135" t="str">
        <f>IFERROR(VLOOKUP($A135,[3]Hoja1!$A$1:$AQ$1000,38,FALSE),"")</f>
        <v/>
      </c>
      <c r="AQ135" t="str">
        <f>IFERROR(VLOOKUP($A135,[3]Hoja1!$A$1:$AQ$1000,39,FALSE),"")</f>
        <v/>
      </c>
      <c r="AR135" t="str">
        <f>IFERROR(VLOOKUP($A135,[3]Hoja1!$A$1:$AQ$1000,40,FALSE),"")</f>
        <v/>
      </c>
      <c r="AS135" t="str">
        <f>IFERROR(VLOOKUP($A135,[3]Hoja1!$A$1:$AQ$1000,41,FALSE),"")</f>
        <v/>
      </c>
      <c r="AT135" t="str">
        <f>IFERROR(VLOOKUP($A135,[3]Hoja1!$A$1:$AQ$1000,42,FALSE),"")</f>
        <v/>
      </c>
      <c r="AU135" t="str">
        <f>IFERROR(VLOOKUP($A135,[3]Hoja1!$A$1:$AQ$1000,43,FALSE),"")</f>
        <v/>
      </c>
    </row>
    <row r="136" spans="1:47" ht="15" customHeight="1" x14ac:dyDescent="0.25">
      <c r="A136">
        <v>237</v>
      </c>
      <c r="B136">
        <v>1</v>
      </c>
      <c r="D136">
        <v>7703002</v>
      </c>
      <c r="E136" t="s">
        <v>541</v>
      </c>
      <c r="H136" s="1" t="s">
        <v>544</v>
      </c>
      <c r="J136" t="s">
        <v>50</v>
      </c>
      <c r="K136" t="s">
        <v>84</v>
      </c>
      <c r="L136" t="s">
        <v>542</v>
      </c>
      <c r="O136" t="s">
        <v>543</v>
      </c>
      <c r="P136" s="4">
        <f>IFERROR(VLOOKUP(D136,[1]articulo!$A$1:$D$9000,4,FALSE),"")</f>
        <v>471.74</v>
      </c>
      <c r="Q136" t="s">
        <v>545</v>
      </c>
      <c r="R136">
        <f>IFERROR(VLOOKUP(D136,[2]stock!$A$1:$B$9000,2,FALSE),"0")</f>
        <v>85</v>
      </c>
      <c r="S136">
        <v>5</v>
      </c>
      <c r="T136">
        <v>5</v>
      </c>
      <c r="U136">
        <v>5</v>
      </c>
      <c r="V136">
        <v>0.03</v>
      </c>
      <c r="W136" t="str">
        <f>IFERROR(VLOOKUP($A136,[3]Hoja1!$A$1:$AQ$1000,19,FALSE),"")</f>
        <v>Porta jerarquías</v>
      </c>
      <c r="X136" t="str">
        <f>IFERROR(VLOOKUP($A136,[3]Hoja1!$A$1:$AQ$1000,20,FALSE),"")</f>
        <v>Hombrera Lisa</v>
      </c>
      <c r="Y136" t="str">
        <f>IFERROR(VLOOKUP($A136,[3]Hoja1!$A$1:$AQ$1000,21,FALSE),"")</f>
        <v/>
      </c>
      <c r="Z136" t="str">
        <f>IFERROR(VLOOKUP($A136,[3]Hoja1!$A$1:$AQ$1000,22,FALSE),"")</f>
        <v>Placa de plástico forrada en gabardina</v>
      </c>
      <c r="AA136" t="str">
        <f>IFERROR(VLOOKUP($A136,[3]Hoja1!$A$1:$AQ$1000,23,FALSE),"")</f>
        <v/>
      </c>
      <c r="AB136" t="str">
        <f>IFERROR(VLOOKUP($A136,[3]Hoja1!$A$1:$AQ$1000,24,FALSE),"")</f>
        <v>6.2 cm</v>
      </c>
      <c r="AC136" t="str">
        <f>IFERROR(VLOOKUP($A136,[3]Hoja1!$A$1:$AQ$1000,25,FALSE),"")</f>
        <v>12 cm</v>
      </c>
      <c r="AD136" t="str">
        <f>IFERROR(VLOOKUP($A136,[3]Hoja1!$A$1:$AQ$1000,26,FALSE),"")</f>
        <v>0.5 cm</v>
      </c>
      <c r="AE136" t="str">
        <f>IFERROR(VLOOKUP($A136,[3]Hoja1!$A$1:$AQ$1000,27,FALSE),"")</f>
        <v/>
      </c>
      <c r="AF136" t="str">
        <f>IFERROR(VLOOKUP($A136,[3]Hoja1!$A$1:$AQ$1000,28,FALSE),"")</f>
        <v/>
      </c>
      <c r="AG136" t="str">
        <f>IFERROR(VLOOKUP($A136,[3]Hoja1!$A$1:$AQ$1000,29,FALSE),"")</f>
        <v/>
      </c>
      <c r="AH136" t="str">
        <f>IFERROR(VLOOKUP($A136,[3]Hoja1!$A$1:$AQ$1000,30,FALSE),"")</f>
        <v/>
      </c>
      <c r="AI136" t="str">
        <f>IFERROR(VLOOKUP($A136,[3]Hoja1!$A$1:$AQ$1000,31,FALSE),"")</f>
        <v/>
      </c>
      <c r="AJ136" t="str">
        <f>IFERROR(VLOOKUP($A136,[3]Hoja1!$A$1:$AQ$1000,32,FALSE),"")</f>
        <v/>
      </c>
      <c r="AK136" t="str">
        <f>IFERROR(VLOOKUP($A136,[3]Hoja1!$A$1:$AQ$1000,33,FALSE),"")</f>
        <v/>
      </c>
      <c r="AL136" t="str">
        <f>IFERROR(VLOOKUP($A136,[3]Hoja1!$A$1:$AQ$1000,34,FALSE),"")</f>
        <v/>
      </c>
      <c r="AM136" t="str">
        <f>IFERROR(VLOOKUP($A136,[3]Hoja1!$A$1:$AQ$1000,35,FALSE),"")</f>
        <v/>
      </c>
      <c r="AN136" t="str">
        <f>IFERROR(VLOOKUP($A136,[3]Hoja1!$A$1:$AQ$1000,36,FALSE),"")</f>
        <v/>
      </c>
      <c r="AO136" t="str">
        <f>IFERROR(VLOOKUP($A136,[3]Hoja1!$A$1:$AQ$1000,37,FALSE),"")</f>
        <v/>
      </c>
      <c r="AP136" t="str">
        <f>IFERROR(VLOOKUP($A136,[3]Hoja1!$A$1:$AQ$1000,38,FALSE),"")</f>
        <v/>
      </c>
      <c r="AQ136" t="str">
        <f>IFERROR(VLOOKUP($A136,[3]Hoja1!$A$1:$AQ$1000,39,FALSE),"")</f>
        <v/>
      </c>
      <c r="AR136" t="str">
        <f>IFERROR(VLOOKUP($A136,[3]Hoja1!$A$1:$AQ$1000,40,FALSE),"")</f>
        <v/>
      </c>
      <c r="AS136" t="str">
        <f>IFERROR(VLOOKUP($A136,[3]Hoja1!$A$1:$AQ$1000,41,FALSE),"")</f>
        <v/>
      </c>
      <c r="AT136" t="str">
        <f>IFERROR(VLOOKUP($A136,[3]Hoja1!$A$1:$AQ$1000,42,FALSE),"")</f>
        <v/>
      </c>
      <c r="AU136" t="str">
        <f>IFERROR(VLOOKUP($A136,[3]Hoja1!$A$1:$AQ$1000,43,FALSE),"")</f>
        <v/>
      </c>
    </row>
    <row r="137" spans="1:47" ht="15" customHeight="1" x14ac:dyDescent="0.25">
      <c r="A137">
        <v>238</v>
      </c>
      <c r="B137">
        <v>1</v>
      </c>
      <c r="D137">
        <v>7703117</v>
      </c>
      <c r="E137" t="s">
        <v>546</v>
      </c>
      <c r="H137" s="1" t="s">
        <v>548</v>
      </c>
      <c r="J137" t="s">
        <v>50</v>
      </c>
      <c r="K137" t="s">
        <v>84</v>
      </c>
      <c r="L137" t="s">
        <v>85</v>
      </c>
      <c r="O137" t="s">
        <v>547</v>
      </c>
      <c r="P137" s="4">
        <f>IFERROR(VLOOKUP(D137,[1]articulo!$A$1:$D$9000,4,FALSE),"")</f>
        <v>1000</v>
      </c>
      <c r="Q137" t="s">
        <v>549</v>
      </c>
      <c r="R137">
        <f>IFERROR(VLOOKUP(D137,[2]stock!$A$1:$B$9000,2,FALSE),"0")</f>
        <v>61</v>
      </c>
      <c r="S137">
        <v>5</v>
      </c>
      <c r="T137">
        <v>5</v>
      </c>
      <c r="U137">
        <v>5</v>
      </c>
      <c r="V137">
        <v>0.03</v>
      </c>
      <c r="W137" t="str">
        <f>IFERROR(VLOOKUP($A137,[3]Hoja1!$A$1:$AQ$1000,19,FALSE),"")</f>
        <v>Oficial Inspector</v>
      </c>
      <c r="X137" t="str">
        <f>IFERROR(VLOOKUP($A137,[3]Hoja1!$A$1:$AQ$1000,20,FALSE),"")</f>
        <v>Hombrera</v>
      </c>
      <c r="Y137" t="str">
        <f>IFERROR(VLOOKUP($A137,[3]Hoja1!$A$1:$AQ$1000,21,FALSE),"")</f>
        <v>Policía de Mendoza</v>
      </c>
      <c r="Z137" t="str">
        <f>IFERROR(VLOOKUP($A137,[3]Hoja1!$A$1:$AQ$1000,22,FALSE),"")</f>
        <v>Placa de plástico forrado en gabardina</v>
      </c>
      <c r="AA137" t="str">
        <f>IFERROR(VLOOKUP($A137,[3]Hoja1!$A$1:$AQ$1000,23,FALSE),"")</f>
        <v>Bordado con 2 Rombos Plateados y un Círculo Dorado</v>
      </c>
      <c r="AB137" t="str">
        <f>IFERROR(VLOOKUP($A137,[3]Hoja1!$A$1:$AQ$1000,24,FALSE),"")</f>
        <v>6.5 cm</v>
      </c>
      <c r="AC137" t="str">
        <f>IFERROR(VLOOKUP($A137,[3]Hoja1!$A$1:$AQ$1000,25,FALSE),"")</f>
        <v>12.5 cm</v>
      </c>
      <c r="AD137" t="str">
        <f>IFERROR(VLOOKUP($A137,[3]Hoja1!$A$1:$AQ$1000,26,FALSE),"")</f>
        <v>0.4 cm</v>
      </c>
      <c r="AE137" t="str">
        <f>IFERROR(VLOOKUP($A137,[3]Hoja1!$A$1:$AQ$1000,27,FALSE),"")</f>
        <v/>
      </c>
      <c r="AF137" t="str">
        <f>IFERROR(VLOOKUP($A137,[3]Hoja1!$A$1:$AQ$1000,28,FALSE),"")</f>
        <v/>
      </c>
      <c r="AG137" t="str">
        <f>IFERROR(VLOOKUP($A137,[3]Hoja1!$A$1:$AQ$1000,29,FALSE),"")</f>
        <v/>
      </c>
      <c r="AH137" t="str">
        <f>IFERROR(VLOOKUP($A137,[3]Hoja1!$A$1:$AQ$1000,30,FALSE),"")</f>
        <v/>
      </c>
      <c r="AI137" t="str">
        <f>IFERROR(VLOOKUP($A137,[3]Hoja1!$A$1:$AQ$1000,31,FALSE),"")</f>
        <v/>
      </c>
      <c r="AJ137" t="str">
        <f>IFERROR(VLOOKUP($A137,[3]Hoja1!$A$1:$AQ$1000,32,FALSE),"")</f>
        <v/>
      </c>
      <c r="AK137" t="str">
        <f>IFERROR(VLOOKUP($A137,[3]Hoja1!$A$1:$AQ$1000,33,FALSE),"")</f>
        <v/>
      </c>
      <c r="AL137" t="str">
        <f>IFERROR(VLOOKUP($A137,[3]Hoja1!$A$1:$AQ$1000,34,FALSE),"")</f>
        <v/>
      </c>
      <c r="AM137" t="str">
        <f>IFERROR(VLOOKUP($A137,[3]Hoja1!$A$1:$AQ$1000,35,FALSE),"")</f>
        <v/>
      </c>
      <c r="AN137" t="str">
        <f>IFERROR(VLOOKUP($A137,[3]Hoja1!$A$1:$AQ$1000,36,FALSE),"")</f>
        <v/>
      </c>
      <c r="AO137" t="str">
        <f>IFERROR(VLOOKUP($A137,[3]Hoja1!$A$1:$AQ$1000,37,FALSE),"")</f>
        <v/>
      </c>
      <c r="AP137" t="str">
        <f>IFERROR(VLOOKUP($A137,[3]Hoja1!$A$1:$AQ$1000,38,FALSE),"")</f>
        <v/>
      </c>
      <c r="AQ137" t="str">
        <f>IFERROR(VLOOKUP($A137,[3]Hoja1!$A$1:$AQ$1000,39,FALSE),"")</f>
        <v/>
      </c>
      <c r="AR137" t="str">
        <f>IFERROR(VLOOKUP($A137,[3]Hoja1!$A$1:$AQ$1000,40,FALSE),"")</f>
        <v/>
      </c>
      <c r="AS137" t="str">
        <f>IFERROR(VLOOKUP($A137,[3]Hoja1!$A$1:$AQ$1000,41,FALSE),"")</f>
        <v/>
      </c>
      <c r="AT137" t="str">
        <f>IFERROR(VLOOKUP($A137,[3]Hoja1!$A$1:$AQ$1000,42,FALSE),"")</f>
        <v/>
      </c>
      <c r="AU137" t="str">
        <f>IFERROR(VLOOKUP($A137,[3]Hoja1!$A$1:$AQ$1000,43,FALSE),"")</f>
        <v/>
      </c>
    </row>
    <row r="138" spans="1:47" ht="15" customHeight="1" x14ac:dyDescent="0.25">
      <c r="A138">
        <v>239</v>
      </c>
      <c r="B138">
        <v>1</v>
      </c>
      <c r="D138">
        <v>7703105</v>
      </c>
      <c r="E138" t="s">
        <v>550</v>
      </c>
      <c r="H138" s="1" t="s">
        <v>552</v>
      </c>
      <c r="I138" t="s">
        <v>553</v>
      </c>
      <c r="J138" t="s">
        <v>50</v>
      </c>
      <c r="K138" t="s">
        <v>84</v>
      </c>
      <c r="L138" t="s">
        <v>85</v>
      </c>
      <c r="O138" t="s">
        <v>551</v>
      </c>
      <c r="P138" s="4">
        <f>IFERROR(VLOOKUP(D138,[1]articulo!$A$1:$D$9000,4,FALSE),"")</f>
        <v>1100</v>
      </c>
      <c r="Q138" t="s">
        <v>554</v>
      </c>
      <c r="R138">
        <f>IFERROR(VLOOKUP(D138,[2]stock!$A$1:$B$9000,2,FALSE),"0")</f>
        <v>32</v>
      </c>
      <c r="S138">
        <v>5</v>
      </c>
      <c r="T138">
        <v>5</v>
      </c>
      <c r="U138">
        <v>5</v>
      </c>
      <c r="V138">
        <v>0.03</v>
      </c>
      <c r="W138" t="str">
        <f>IFERROR(VLOOKUP($A138,[3]Hoja1!$A$1:$AQ$1000,19,FALSE),"")</f>
        <v>Oficial Subcomisario</v>
      </c>
      <c r="X138" t="str">
        <f>IFERROR(VLOOKUP($A138,[3]Hoja1!$A$1:$AQ$1000,20,FALSE),"")</f>
        <v>Hombrera</v>
      </c>
      <c r="Y138" t="str">
        <f>IFERROR(VLOOKUP($A138,[3]Hoja1!$A$1:$AQ$1000,21,FALSE),"")</f>
        <v>Policía de Mendoza</v>
      </c>
      <c r="Z138" t="str">
        <f>IFERROR(VLOOKUP($A138,[3]Hoja1!$A$1:$AQ$1000,22,FALSE),"")</f>
        <v>Placa de plástico forrada en gabardina</v>
      </c>
      <c r="AA138" t="str">
        <f>IFERROR(VLOOKUP($A138,[3]Hoja1!$A$1:$AQ$1000,23,FALSE),"")</f>
        <v>Un rombo dorado en base negra y serreta</v>
      </c>
      <c r="AB138" t="str">
        <f>IFERROR(VLOOKUP($A138,[3]Hoja1!$A$1:$AQ$1000,24,FALSE),"")</f>
        <v>6.2 cm</v>
      </c>
      <c r="AC138" t="str">
        <f>IFERROR(VLOOKUP($A138,[3]Hoja1!$A$1:$AQ$1000,25,FALSE),"")</f>
        <v>12 cm</v>
      </c>
      <c r="AD138" t="str">
        <f>IFERROR(VLOOKUP($A138,[3]Hoja1!$A$1:$AQ$1000,26,FALSE),"")</f>
        <v/>
      </c>
      <c r="AE138" t="str">
        <f>IFERROR(VLOOKUP($A138,[3]Hoja1!$A$1:$AQ$1000,27,FALSE),"")</f>
        <v/>
      </c>
      <c r="AF138" t="str">
        <f>IFERROR(VLOOKUP($A138,[3]Hoja1!$A$1:$AQ$1000,28,FALSE),"")</f>
        <v/>
      </c>
      <c r="AG138" t="str">
        <f>IFERROR(VLOOKUP($A138,[3]Hoja1!$A$1:$AQ$1000,29,FALSE),"")</f>
        <v/>
      </c>
      <c r="AH138" t="str">
        <f>IFERROR(VLOOKUP($A138,[3]Hoja1!$A$1:$AQ$1000,30,FALSE),"")</f>
        <v/>
      </c>
      <c r="AI138" t="str">
        <f>IFERROR(VLOOKUP($A138,[3]Hoja1!$A$1:$AQ$1000,31,FALSE),"")</f>
        <v/>
      </c>
      <c r="AJ138" t="str">
        <f>IFERROR(VLOOKUP($A138,[3]Hoja1!$A$1:$AQ$1000,32,FALSE),"")</f>
        <v/>
      </c>
      <c r="AK138" t="str">
        <f>IFERROR(VLOOKUP($A138,[3]Hoja1!$A$1:$AQ$1000,33,FALSE),"")</f>
        <v/>
      </c>
      <c r="AL138" t="str">
        <f>IFERROR(VLOOKUP($A138,[3]Hoja1!$A$1:$AQ$1000,34,FALSE),"")</f>
        <v/>
      </c>
      <c r="AM138" t="str">
        <f>IFERROR(VLOOKUP($A138,[3]Hoja1!$A$1:$AQ$1000,35,FALSE),"")</f>
        <v/>
      </c>
      <c r="AN138" t="str">
        <f>IFERROR(VLOOKUP($A138,[3]Hoja1!$A$1:$AQ$1000,36,FALSE),"")</f>
        <v/>
      </c>
      <c r="AO138" t="str">
        <f>IFERROR(VLOOKUP($A138,[3]Hoja1!$A$1:$AQ$1000,37,FALSE),"")</f>
        <v/>
      </c>
      <c r="AP138" t="str">
        <f>IFERROR(VLOOKUP($A138,[3]Hoja1!$A$1:$AQ$1000,38,FALSE),"")</f>
        <v/>
      </c>
      <c r="AQ138" t="str">
        <f>IFERROR(VLOOKUP($A138,[3]Hoja1!$A$1:$AQ$1000,39,FALSE),"")</f>
        <v/>
      </c>
      <c r="AR138" t="str">
        <f>IFERROR(VLOOKUP($A138,[3]Hoja1!$A$1:$AQ$1000,40,FALSE),"")</f>
        <v/>
      </c>
      <c r="AS138" t="str">
        <f>IFERROR(VLOOKUP($A138,[3]Hoja1!$A$1:$AQ$1000,41,FALSE),"")</f>
        <v/>
      </c>
      <c r="AT138" t="str">
        <f>IFERROR(VLOOKUP($A138,[3]Hoja1!$A$1:$AQ$1000,42,FALSE),"")</f>
        <v/>
      </c>
      <c r="AU138" t="str">
        <f>IFERROR(VLOOKUP($A138,[3]Hoja1!$A$1:$AQ$1000,43,FALSE),"")</f>
        <v/>
      </c>
    </row>
    <row r="139" spans="1:47" ht="15" customHeight="1" x14ac:dyDescent="0.25">
      <c r="A139">
        <v>240</v>
      </c>
      <c r="B139">
        <v>1</v>
      </c>
      <c r="D139">
        <v>7703118</v>
      </c>
      <c r="E139" t="s">
        <v>555</v>
      </c>
      <c r="H139" s="1" t="s">
        <v>557</v>
      </c>
      <c r="J139" t="s">
        <v>50</v>
      </c>
      <c r="K139" t="s">
        <v>84</v>
      </c>
      <c r="L139" t="s">
        <v>85</v>
      </c>
      <c r="O139" t="s">
        <v>556</v>
      </c>
      <c r="P139" s="4">
        <f>IFERROR(VLOOKUP(D139,[1]articulo!$A$1:$D$9000,4,FALSE),"")</f>
        <v>1200</v>
      </c>
      <c r="Q139" t="s">
        <v>558</v>
      </c>
      <c r="R139">
        <f>IFERROR(VLOOKUP(D139,[2]stock!$A$1:$B$9000,2,FALSE),"0")</f>
        <v>37</v>
      </c>
      <c r="S139">
        <v>5</v>
      </c>
      <c r="T139">
        <v>5</v>
      </c>
      <c r="U139">
        <v>5</v>
      </c>
      <c r="V139">
        <v>0.03</v>
      </c>
      <c r="W139" t="str">
        <f>IFERROR(VLOOKUP($A139,[3]Hoja1!$A$1:$AQ$1000,19,FALSE),"")</f>
        <v>Oficial Principal</v>
      </c>
      <c r="X139" t="str">
        <f>IFERROR(VLOOKUP($A139,[3]Hoja1!$A$1:$AQ$1000,20,FALSE),"")</f>
        <v>Hombrera</v>
      </c>
      <c r="Y139" t="str">
        <f>IFERROR(VLOOKUP($A139,[3]Hoja1!$A$1:$AQ$1000,21,FALSE),"")</f>
        <v>Policía de Mendoza</v>
      </c>
      <c r="Z139" t="str">
        <f>IFERROR(VLOOKUP($A139,[3]Hoja1!$A$1:$AQ$1000,22,FALSE),"")</f>
        <v>Placa de plástico forrada en gabardina</v>
      </c>
      <c r="AA139" t="str">
        <f>IFERROR(VLOOKUP($A139,[3]Hoja1!$A$1:$AQ$1000,23,FALSE),"")</f>
        <v>3 Rombos Plateados</v>
      </c>
      <c r="AB139" t="str">
        <f>IFERROR(VLOOKUP($A139,[3]Hoja1!$A$1:$AQ$1000,24,FALSE),"")</f>
        <v>6.5 cm</v>
      </c>
      <c r="AC139" t="str">
        <f>IFERROR(VLOOKUP($A139,[3]Hoja1!$A$1:$AQ$1000,25,FALSE),"")</f>
        <v>12.6 cm</v>
      </c>
      <c r="AD139">
        <f>IFERROR(VLOOKUP($A139,[3]Hoja1!$A$1:$AQ$1000,26,FALSE),"")</f>
        <v>0</v>
      </c>
      <c r="AE139" t="str">
        <f>IFERROR(VLOOKUP($A139,[3]Hoja1!$A$1:$AQ$1000,27,FALSE),"")</f>
        <v/>
      </c>
      <c r="AF139" t="str">
        <f>IFERROR(VLOOKUP($A139,[3]Hoja1!$A$1:$AQ$1000,28,FALSE),"")</f>
        <v/>
      </c>
      <c r="AG139" t="str">
        <f>IFERROR(VLOOKUP($A139,[3]Hoja1!$A$1:$AQ$1000,29,FALSE),"")</f>
        <v/>
      </c>
      <c r="AH139" t="str">
        <f>IFERROR(VLOOKUP($A139,[3]Hoja1!$A$1:$AQ$1000,30,FALSE),"")</f>
        <v/>
      </c>
      <c r="AI139" t="str">
        <f>IFERROR(VLOOKUP($A139,[3]Hoja1!$A$1:$AQ$1000,31,FALSE),"")</f>
        <v/>
      </c>
      <c r="AJ139" t="str">
        <f>IFERROR(VLOOKUP($A139,[3]Hoja1!$A$1:$AQ$1000,32,FALSE),"")</f>
        <v/>
      </c>
      <c r="AK139" t="str">
        <f>IFERROR(VLOOKUP($A139,[3]Hoja1!$A$1:$AQ$1000,33,FALSE),"")</f>
        <v/>
      </c>
      <c r="AL139" t="str">
        <f>IFERROR(VLOOKUP($A139,[3]Hoja1!$A$1:$AQ$1000,34,FALSE),"")</f>
        <v/>
      </c>
      <c r="AM139" t="str">
        <f>IFERROR(VLOOKUP($A139,[3]Hoja1!$A$1:$AQ$1000,35,FALSE),"")</f>
        <v/>
      </c>
      <c r="AN139" t="str">
        <f>IFERROR(VLOOKUP($A139,[3]Hoja1!$A$1:$AQ$1000,36,FALSE),"")</f>
        <v/>
      </c>
      <c r="AO139" t="str">
        <f>IFERROR(VLOOKUP($A139,[3]Hoja1!$A$1:$AQ$1000,37,FALSE),"")</f>
        <v/>
      </c>
      <c r="AP139" t="str">
        <f>IFERROR(VLOOKUP($A139,[3]Hoja1!$A$1:$AQ$1000,38,FALSE),"")</f>
        <v/>
      </c>
      <c r="AQ139" t="str">
        <f>IFERROR(VLOOKUP($A139,[3]Hoja1!$A$1:$AQ$1000,39,FALSE),"")</f>
        <v/>
      </c>
      <c r="AR139" t="str">
        <f>IFERROR(VLOOKUP($A139,[3]Hoja1!$A$1:$AQ$1000,40,FALSE),"")</f>
        <v/>
      </c>
      <c r="AS139" t="str">
        <f>IFERROR(VLOOKUP($A139,[3]Hoja1!$A$1:$AQ$1000,41,FALSE),"")</f>
        <v/>
      </c>
      <c r="AT139" t="str">
        <f>IFERROR(VLOOKUP($A139,[3]Hoja1!$A$1:$AQ$1000,42,FALSE),"")</f>
        <v/>
      </c>
      <c r="AU139" t="str">
        <f>IFERROR(VLOOKUP($A139,[3]Hoja1!$A$1:$AQ$1000,43,FALSE),"")</f>
        <v/>
      </c>
    </row>
    <row r="140" spans="1:47" ht="15" customHeight="1" x14ac:dyDescent="0.25">
      <c r="A140">
        <v>241</v>
      </c>
      <c r="B140">
        <v>1</v>
      </c>
      <c r="D140">
        <v>7703121</v>
      </c>
      <c r="E140" t="s">
        <v>559</v>
      </c>
      <c r="H140" s="1" t="s">
        <v>561</v>
      </c>
      <c r="I140" t="s">
        <v>562</v>
      </c>
      <c r="J140" t="s">
        <v>50</v>
      </c>
      <c r="K140" t="s">
        <v>84</v>
      </c>
      <c r="L140" t="s">
        <v>85</v>
      </c>
      <c r="O140" t="s">
        <v>560</v>
      </c>
      <c r="P140" s="4">
        <f>IFERROR(VLOOKUP(D140,[1]articulo!$A$1:$D$9000,4,FALSE),"")</f>
        <v>1200</v>
      </c>
      <c r="Q140" t="s">
        <v>563</v>
      </c>
      <c r="R140">
        <f>IFERROR(VLOOKUP(D140,[2]stock!$A$1:$B$9000,2,FALSE),"0")</f>
        <v>11</v>
      </c>
      <c r="S140">
        <v>5</v>
      </c>
      <c r="T140">
        <v>5</v>
      </c>
      <c r="U140">
        <v>5</v>
      </c>
      <c r="V140">
        <v>0.03</v>
      </c>
      <c r="W140" t="str">
        <f>IFERROR(VLOOKUP($A140,[3]Hoja1!$A$1:$AQ$1000,19,FALSE),"")</f>
        <v>Comisario Inspector</v>
      </c>
      <c r="X140" t="str">
        <f>IFERROR(VLOOKUP($A140,[3]Hoja1!$A$1:$AQ$1000,20,FALSE),"")</f>
        <v>Hombrera</v>
      </c>
      <c r="Y140" t="str">
        <f>IFERROR(VLOOKUP($A140,[3]Hoja1!$A$1:$AQ$1000,21,FALSE),"")</f>
        <v>Policía de Mendoza</v>
      </c>
      <c r="Z140" t="str">
        <f>IFERROR(VLOOKUP($A140,[3]Hoja1!$A$1:$AQ$1000,22,FALSE),"")</f>
        <v>Placa de plástico forrada en gabardina</v>
      </c>
      <c r="AA140" t="str">
        <f>IFERROR(VLOOKUP($A140,[3]Hoja1!$A$1:$AQ$1000,23,FALSE),"")</f>
        <v>1 Rombo en base Francia. Palmas y Serreta</v>
      </c>
      <c r="AB140" t="str">
        <f>IFERROR(VLOOKUP($A140,[3]Hoja1!$A$1:$AQ$1000,24,FALSE),"")</f>
        <v>6.3 cm</v>
      </c>
      <c r="AC140" t="str">
        <f>IFERROR(VLOOKUP($A140,[3]Hoja1!$A$1:$AQ$1000,25,FALSE),"")</f>
        <v>12 cm</v>
      </c>
      <c r="AD140" t="str">
        <f>IFERROR(VLOOKUP($A140,[3]Hoja1!$A$1:$AQ$1000,26,FALSE),"")</f>
        <v/>
      </c>
      <c r="AE140" t="str">
        <f>IFERROR(VLOOKUP($A140,[3]Hoja1!$A$1:$AQ$1000,27,FALSE),"")</f>
        <v/>
      </c>
      <c r="AF140" t="str">
        <f>IFERROR(VLOOKUP($A140,[3]Hoja1!$A$1:$AQ$1000,28,FALSE),"")</f>
        <v/>
      </c>
      <c r="AG140" t="str">
        <f>IFERROR(VLOOKUP($A140,[3]Hoja1!$A$1:$AQ$1000,29,FALSE),"")</f>
        <v/>
      </c>
      <c r="AH140" t="str">
        <f>IFERROR(VLOOKUP($A140,[3]Hoja1!$A$1:$AQ$1000,30,FALSE),"")</f>
        <v/>
      </c>
      <c r="AI140" t="str">
        <f>IFERROR(VLOOKUP($A140,[3]Hoja1!$A$1:$AQ$1000,31,FALSE),"")</f>
        <v/>
      </c>
      <c r="AJ140" t="str">
        <f>IFERROR(VLOOKUP($A140,[3]Hoja1!$A$1:$AQ$1000,32,FALSE),"")</f>
        <v/>
      </c>
      <c r="AK140" t="str">
        <f>IFERROR(VLOOKUP($A140,[3]Hoja1!$A$1:$AQ$1000,33,FALSE),"")</f>
        <v/>
      </c>
      <c r="AL140" t="str">
        <f>IFERROR(VLOOKUP($A140,[3]Hoja1!$A$1:$AQ$1000,34,FALSE),"")</f>
        <v/>
      </c>
      <c r="AM140" t="str">
        <f>IFERROR(VLOOKUP($A140,[3]Hoja1!$A$1:$AQ$1000,35,FALSE),"")</f>
        <v/>
      </c>
      <c r="AN140" t="str">
        <f>IFERROR(VLOOKUP($A140,[3]Hoja1!$A$1:$AQ$1000,36,FALSE),"")</f>
        <v/>
      </c>
      <c r="AO140" t="str">
        <f>IFERROR(VLOOKUP($A140,[3]Hoja1!$A$1:$AQ$1000,37,FALSE),"")</f>
        <v/>
      </c>
      <c r="AP140" t="str">
        <f>IFERROR(VLOOKUP($A140,[3]Hoja1!$A$1:$AQ$1000,38,FALSE),"")</f>
        <v/>
      </c>
      <c r="AQ140" t="str">
        <f>IFERROR(VLOOKUP($A140,[3]Hoja1!$A$1:$AQ$1000,39,FALSE),"")</f>
        <v/>
      </c>
      <c r="AR140" t="str">
        <f>IFERROR(VLOOKUP($A140,[3]Hoja1!$A$1:$AQ$1000,40,FALSE),"")</f>
        <v/>
      </c>
      <c r="AS140" t="str">
        <f>IFERROR(VLOOKUP($A140,[3]Hoja1!$A$1:$AQ$1000,41,FALSE),"")</f>
        <v/>
      </c>
      <c r="AT140" t="str">
        <f>IFERROR(VLOOKUP($A140,[3]Hoja1!$A$1:$AQ$1000,42,FALSE),"")</f>
        <v/>
      </c>
      <c r="AU140" t="str">
        <f>IFERROR(VLOOKUP($A140,[3]Hoja1!$A$1:$AQ$1000,43,FALSE),"")</f>
        <v/>
      </c>
    </row>
    <row r="141" spans="1:47" ht="15" customHeight="1" x14ac:dyDescent="0.25">
      <c r="A141">
        <v>242</v>
      </c>
      <c r="B141">
        <v>1</v>
      </c>
      <c r="D141">
        <v>7703106</v>
      </c>
      <c r="E141" t="s">
        <v>564</v>
      </c>
      <c r="H141" s="1" t="s">
        <v>566</v>
      </c>
      <c r="I141" t="s">
        <v>567</v>
      </c>
      <c r="J141" t="s">
        <v>50</v>
      </c>
      <c r="K141" t="s">
        <v>84</v>
      </c>
      <c r="L141" t="s">
        <v>85</v>
      </c>
      <c r="O141" t="s">
        <v>565</v>
      </c>
      <c r="P141" s="4">
        <f>IFERROR(VLOOKUP(D141,[1]articulo!$A$1:$D$9000,4,FALSE),"")</f>
        <v>1300</v>
      </c>
      <c r="Q141" t="s">
        <v>568</v>
      </c>
      <c r="R141">
        <f>IFERROR(VLOOKUP(D141,[2]stock!$A$1:$B$9000,2,FALSE),"0")</f>
        <v>59</v>
      </c>
      <c r="S141">
        <v>5</v>
      </c>
      <c r="T141">
        <v>5</v>
      </c>
      <c r="U141">
        <v>5</v>
      </c>
      <c r="V141">
        <v>0.03</v>
      </c>
      <c r="W141" t="str">
        <f>IFERROR(VLOOKUP($A141,[3]Hoja1!$A$1:$AQ$1000,19,FALSE),"")</f>
        <v>Comisario</v>
      </c>
      <c r="X141" t="str">
        <f>IFERROR(VLOOKUP($A141,[3]Hoja1!$A$1:$AQ$1000,20,FALSE),"")</f>
        <v>Hombrera</v>
      </c>
      <c r="Y141" t="str">
        <f>IFERROR(VLOOKUP($A141,[3]Hoja1!$A$1:$AQ$1000,21,FALSE),"")</f>
        <v>Policía de Mendoza</v>
      </c>
      <c r="Z141" t="str">
        <f>IFERROR(VLOOKUP($A141,[3]Hoja1!$A$1:$AQ$1000,22,FALSE),"")</f>
        <v>Placa de plástico forrada en gabardina</v>
      </c>
      <c r="AA141" t="str">
        <f>IFERROR(VLOOKUP($A141,[3]Hoja1!$A$1:$AQ$1000,23,FALSE),"")</f>
        <v>2 Rombos y Serreta</v>
      </c>
      <c r="AB141" t="str">
        <f>IFERROR(VLOOKUP($A141,[3]Hoja1!$A$1:$AQ$1000,24,FALSE),"")</f>
        <v>6.5 cm</v>
      </c>
      <c r="AC141" t="str">
        <f>IFERROR(VLOOKUP($A141,[3]Hoja1!$A$1:$AQ$1000,25,FALSE),"")</f>
        <v>12.7 cm</v>
      </c>
      <c r="AD141" t="str">
        <f>IFERROR(VLOOKUP($A141,[3]Hoja1!$A$1:$AQ$1000,26,FALSE),"")</f>
        <v>0.5 cm</v>
      </c>
      <c r="AE141" t="str">
        <f>IFERROR(VLOOKUP($A141,[3]Hoja1!$A$1:$AQ$1000,27,FALSE),"")</f>
        <v/>
      </c>
      <c r="AF141" t="str">
        <f>IFERROR(VLOOKUP($A141,[3]Hoja1!$A$1:$AQ$1000,28,FALSE),"")</f>
        <v/>
      </c>
      <c r="AG141" t="str">
        <f>IFERROR(VLOOKUP($A141,[3]Hoja1!$A$1:$AQ$1000,29,FALSE),"")</f>
        <v/>
      </c>
      <c r="AH141" t="str">
        <f>IFERROR(VLOOKUP($A141,[3]Hoja1!$A$1:$AQ$1000,30,FALSE),"")</f>
        <v/>
      </c>
      <c r="AI141" t="str">
        <f>IFERROR(VLOOKUP($A141,[3]Hoja1!$A$1:$AQ$1000,31,FALSE),"")</f>
        <v/>
      </c>
      <c r="AJ141" t="str">
        <f>IFERROR(VLOOKUP($A141,[3]Hoja1!$A$1:$AQ$1000,32,FALSE),"")</f>
        <v/>
      </c>
      <c r="AK141" t="str">
        <f>IFERROR(VLOOKUP($A141,[3]Hoja1!$A$1:$AQ$1000,33,FALSE),"")</f>
        <v/>
      </c>
      <c r="AL141" t="str">
        <f>IFERROR(VLOOKUP($A141,[3]Hoja1!$A$1:$AQ$1000,34,FALSE),"")</f>
        <v/>
      </c>
      <c r="AM141" t="str">
        <f>IFERROR(VLOOKUP($A141,[3]Hoja1!$A$1:$AQ$1000,35,FALSE),"")</f>
        <v/>
      </c>
      <c r="AN141" t="str">
        <f>IFERROR(VLOOKUP($A141,[3]Hoja1!$A$1:$AQ$1000,36,FALSE),"")</f>
        <v/>
      </c>
      <c r="AO141" t="str">
        <f>IFERROR(VLOOKUP($A141,[3]Hoja1!$A$1:$AQ$1000,37,FALSE),"")</f>
        <v/>
      </c>
      <c r="AP141" t="str">
        <f>IFERROR(VLOOKUP($A141,[3]Hoja1!$A$1:$AQ$1000,38,FALSE),"")</f>
        <v/>
      </c>
      <c r="AQ141" t="str">
        <f>IFERROR(VLOOKUP($A141,[3]Hoja1!$A$1:$AQ$1000,39,FALSE),"")</f>
        <v/>
      </c>
      <c r="AR141" t="str">
        <f>IFERROR(VLOOKUP($A141,[3]Hoja1!$A$1:$AQ$1000,40,FALSE),"")</f>
        <v/>
      </c>
      <c r="AS141" t="str">
        <f>IFERROR(VLOOKUP($A141,[3]Hoja1!$A$1:$AQ$1000,41,FALSE),"")</f>
        <v/>
      </c>
      <c r="AT141" t="str">
        <f>IFERROR(VLOOKUP($A141,[3]Hoja1!$A$1:$AQ$1000,42,FALSE),"")</f>
        <v/>
      </c>
      <c r="AU141" t="str">
        <f>IFERROR(VLOOKUP($A141,[3]Hoja1!$A$1:$AQ$1000,43,FALSE),"")</f>
        <v/>
      </c>
    </row>
    <row r="142" spans="1:47" ht="15" customHeight="1" x14ac:dyDescent="0.25">
      <c r="A142">
        <v>243</v>
      </c>
      <c r="B142">
        <v>1</v>
      </c>
      <c r="D142">
        <v>7703185</v>
      </c>
      <c r="E142" t="s">
        <v>569</v>
      </c>
      <c r="H142" s="1" t="s">
        <v>571</v>
      </c>
      <c r="I142" t="s">
        <v>572</v>
      </c>
      <c r="J142" t="s">
        <v>50</v>
      </c>
      <c r="K142" t="s">
        <v>84</v>
      </c>
      <c r="L142" t="s">
        <v>85</v>
      </c>
      <c r="O142" t="s">
        <v>570</v>
      </c>
      <c r="P142" s="4">
        <f>IFERROR(VLOOKUP(D142,[1]articulo!$A$1:$D$9000,4,FALSE),"")</f>
        <v>1600</v>
      </c>
      <c r="Q142" t="s">
        <v>573</v>
      </c>
      <c r="R142">
        <f>IFERROR(VLOOKUP(D142,[2]stock!$A$1:$B$9000,2,FALSE),"0")</f>
        <v>2</v>
      </c>
      <c r="S142">
        <v>5</v>
      </c>
      <c r="T142">
        <v>5</v>
      </c>
      <c r="U142">
        <v>5</v>
      </c>
      <c r="V142">
        <v>0.03</v>
      </c>
      <c r="W142" t="str">
        <f>IFERROR(VLOOKUP($A142,[3]Hoja1!$A$1:$AQ$1000,19,FALSE),"")</f>
        <v>Comisario General</v>
      </c>
      <c r="X142" t="str">
        <f>IFERROR(VLOOKUP($A142,[3]Hoja1!$A$1:$AQ$1000,20,FALSE),"")</f>
        <v>Hombrera</v>
      </c>
      <c r="Y142" t="str">
        <f>IFERROR(VLOOKUP($A142,[3]Hoja1!$A$1:$AQ$1000,21,FALSE),"")</f>
        <v>Policía de Mendoza</v>
      </c>
      <c r="Z142" t="str">
        <f>IFERROR(VLOOKUP($A142,[3]Hoja1!$A$1:$AQ$1000,22,FALSE),"")</f>
        <v>Placa de plástico forrada en gabardina</v>
      </c>
      <c r="AA142" t="str">
        <f>IFERROR(VLOOKUP($A142,[3]Hoja1!$A$1:$AQ$1000,23,FALSE),"")</f>
        <v>3 Rombos Palmas y Serreta</v>
      </c>
      <c r="AB142" t="str">
        <f>IFERROR(VLOOKUP($A142,[3]Hoja1!$A$1:$AQ$1000,24,FALSE),"")</f>
        <v>6 cm</v>
      </c>
      <c r="AC142" t="str">
        <f>IFERROR(VLOOKUP($A142,[3]Hoja1!$A$1:$AQ$1000,25,FALSE),"")</f>
        <v>14.3 cm</v>
      </c>
      <c r="AD142" t="str">
        <f>IFERROR(VLOOKUP($A142,[3]Hoja1!$A$1:$AQ$1000,26,FALSE),"")</f>
        <v/>
      </c>
      <c r="AE142" t="str">
        <f>IFERROR(VLOOKUP($A142,[3]Hoja1!$A$1:$AQ$1000,27,FALSE),"")</f>
        <v/>
      </c>
      <c r="AF142" t="str">
        <f>IFERROR(VLOOKUP($A142,[3]Hoja1!$A$1:$AQ$1000,28,FALSE),"")</f>
        <v/>
      </c>
      <c r="AG142" t="str">
        <f>IFERROR(VLOOKUP($A142,[3]Hoja1!$A$1:$AQ$1000,29,FALSE),"")</f>
        <v/>
      </c>
      <c r="AH142" t="str">
        <f>IFERROR(VLOOKUP($A142,[3]Hoja1!$A$1:$AQ$1000,30,FALSE),"")</f>
        <v/>
      </c>
      <c r="AI142" t="str">
        <f>IFERROR(VLOOKUP($A142,[3]Hoja1!$A$1:$AQ$1000,31,FALSE),"")</f>
        <v/>
      </c>
      <c r="AJ142" t="str">
        <f>IFERROR(VLOOKUP($A142,[3]Hoja1!$A$1:$AQ$1000,32,FALSE),"")</f>
        <v/>
      </c>
      <c r="AK142" t="str">
        <f>IFERROR(VLOOKUP($A142,[3]Hoja1!$A$1:$AQ$1000,33,FALSE),"")</f>
        <v/>
      </c>
      <c r="AL142" t="str">
        <f>IFERROR(VLOOKUP($A142,[3]Hoja1!$A$1:$AQ$1000,34,FALSE),"")</f>
        <v/>
      </c>
      <c r="AM142" t="str">
        <f>IFERROR(VLOOKUP($A142,[3]Hoja1!$A$1:$AQ$1000,35,FALSE),"")</f>
        <v/>
      </c>
      <c r="AN142" t="str">
        <f>IFERROR(VLOOKUP($A142,[3]Hoja1!$A$1:$AQ$1000,36,FALSE),"")</f>
        <v/>
      </c>
      <c r="AO142" t="str">
        <f>IFERROR(VLOOKUP($A142,[3]Hoja1!$A$1:$AQ$1000,37,FALSE),"")</f>
        <v/>
      </c>
      <c r="AP142" t="str">
        <f>IFERROR(VLOOKUP($A142,[3]Hoja1!$A$1:$AQ$1000,38,FALSE),"")</f>
        <v/>
      </c>
      <c r="AQ142" t="str">
        <f>IFERROR(VLOOKUP($A142,[3]Hoja1!$A$1:$AQ$1000,39,FALSE),"")</f>
        <v/>
      </c>
      <c r="AR142" t="str">
        <f>IFERROR(VLOOKUP($A142,[3]Hoja1!$A$1:$AQ$1000,40,FALSE),"")</f>
        <v/>
      </c>
      <c r="AS142" t="str">
        <f>IFERROR(VLOOKUP($A142,[3]Hoja1!$A$1:$AQ$1000,41,FALSE),"")</f>
        <v/>
      </c>
      <c r="AT142" t="str">
        <f>IFERROR(VLOOKUP($A142,[3]Hoja1!$A$1:$AQ$1000,42,FALSE),"")</f>
        <v/>
      </c>
      <c r="AU142" t="str">
        <f>IFERROR(VLOOKUP($A142,[3]Hoja1!$A$1:$AQ$1000,43,FALSE),"")</f>
        <v/>
      </c>
    </row>
    <row r="143" spans="1:47" ht="15" customHeight="1" x14ac:dyDescent="0.25">
      <c r="A143">
        <v>244</v>
      </c>
      <c r="B143">
        <v>1</v>
      </c>
      <c r="D143">
        <v>7703607</v>
      </c>
      <c r="E143" t="s">
        <v>574</v>
      </c>
      <c r="H143" t="s">
        <v>577</v>
      </c>
      <c r="I143" t="s">
        <v>578</v>
      </c>
      <c r="J143" t="s">
        <v>50</v>
      </c>
      <c r="K143" t="s">
        <v>84</v>
      </c>
      <c r="L143" t="s">
        <v>575</v>
      </c>
      <c r="O143" t="s">
        <v>576</v>
      </c>
      <c r="P143" s="4">
        <f>IFERROR(VLOOKUP(D143,[1]articulo!$A$1:$D$9000,4,FALSE),"")</f>
        <v>589.67999999999995</v>
      </c>
      <c r="Q143" t="s">
        <v>579</v>
      </c>
      <c r="R143">
        <f>IFERROR(VLOOKUP(D143,[2]stock!$A$1:$B$9000,2,FALSE),"0")</f>
        <v>12</v>
      </c>
      <c r="S143">
        <v>5</v>
      </c>
      <c r="T143">
        <v>5</v>
      </c>
      <c r="U143">
        <v>5</v>
      </c>
      <c r="V143">
        <v>0.03</v>
      </c>
      <c r="W143" t="str">
        <f>IFERROR(VLOOKUP($A143,[3]Hoja1!$A$1:$AQ$1000,19,FALSE),"")</f>
        <v>Suboficial Mayor</v>
      </c>
      <c r="X143" t="str">
        <f>IFERROR(VLOOKUP($A143,[3]Hoja1!$A$1:$AQ$1000,20,FALSE),"")</f>
        <v>Hombrera. Paleta. Charretera. Capona.</v>
      </c>
      <c r="Y143" t="str">
        <f>IFERROR(VLOOKUP($A143,[3]Hoja1!$A$1:$AQ$1000,21,FALSE),"")</f>
        <v/>
      </c>
      <c r="Z143" t="str">
        <f>IFERROR(VLOOKUP($A143,[3]Hoja1!$A$1:$AQ$1000,22,FALSE),"")</f>
        <v>Base de acrílico forrada en gabardina</v>
      </c>
      <c r="AA143" t="str">
        <f>IFERROR(VLOOKUP($A143,[3]Hoja1!$A$1:$AQ$1000,23,FALSE),"")</f>
        <v/>
      </c>
      <c r="AB143" t="str">
        <f>IFERROR(VLOOKUP($A143,[3]Hoja1!$A$1:$AQ$1000,24,FALSE),"")</f>
        <v>6.5 cm</v>
      </c>
      <c r="AC143" t="str">
        <f>IFERROR(VLOOKUP($A143,[3]Hoja1!$A$1:$AQ$1000,25,FALSE),"")</f>
        <v>12.5 cm</v>
      </c>
      <c r="AD143" t="str">
        <f>IFERROR(VLOOKUP($A143,[3]Hoja1!$A$1:$AQ$1000,26,FALSE),"")</f>
        <v/>
      </c>
      <c r="AE143" t="str">
        <f>IFERROR(VLOOKUP($A143,[3]Hoja1!$A$1:$AQ$1000,27,FALSE),"")</f>
        <v/>
      </c>
      <c r="AF143" t="str">
        <f>IFERROR(VLOOKUP($A143,[3]Hoja1!$A$1:$AQ$1000,28,FALSE),"")</f>
        <v/>
      </c>
      <c r="AG143" t="str">
        <f>IFERROR(VLOOKUP($A143,[3]Hoja1!$A$1:$AQ$1000,29,FALSE),"")</f>
        <v/>
      </c>
      <c r="AH143" t="str">
        <f>IFERROR(VLOOKUP($A143,[3]Hoja1!$A$1:$AQ$1000,30,FALSE),"")</f>
        <v/>
      </c>
      <c r="AI143" t="str">
        <f>IFERROR(VLOOKUP($A143,[3]Hoja1!$A$1:$AQ$1000,31,FALSE),"")</f>
        <v/>
      </c>
      <c r="AJ143" t="str">
        <f>IFERROR(VLOOKUP($A143,[3]Hoja1!$A$1:$AQ$1000,32,FALSE),"")</f>
        <v/>
      </c>
      <c r="AK143" t="str">
        <f>IFERROR(VLOOKUP($A143,[3]Hoja1!$A$1:$AQ$1000,33,FALSE),"")</f>
        <v/>
      </c>
      <c r="AL143" t="str">
        <f>IFERROR(VLOOKUP($A143,[3]Hoja1!$A$1:$AQ$1000,34,FALSE),"")</f>
        <v/>
      </c>
      <c r="AM143" t="str">
        <f>IFERROR(VLOOKUP($A143,[3]Hoja1!$A$1:$AQ$1000,35,FALSE),"")</f>
        <v/>
      </c>
      <c r="AN143" t="str">
        <f>IFERROR(VLOOKUP($A143,[3]Hoja1!$A$1:$AQ$1000,36,FALSE),"")</f>
        <v/>
      </c>
      <c r="AO143" t="str">
        <f>IFERROR(VLOOKUP($A143,[3]Hoja1!$A$1:$AQ$1000,37,FALSE),"")</f>
        <v/>
      </c>
      <c r="AP143" t="str">
        <f>IFERROR(VLOOKUP($A143,[3]Hoja1!$A$1:$AQ$1000,38,FALSE),"")</f>
        <v/>
      </c>
      <c r="AQ143" t="str">
        <f>IFERROR(VLOOKUP($A143,[3]Hoja1!$A$1:$AQ$1000,39,FALSE),"")</f>
        <v/>
      </c>
      <c r="AR143" t="str">
        <f>IFERROR(VLOOKUP($A143,[3]Hoja1!$A$1:$AQ$1000,40,FALSE),"")</f>
        <v/>
      </c>
      <c r="AS143" t="str">
        <f>IFERROR(VLOOKUP($A143,[3]Hoja1!$A$1:$AQ$1000,41,FALSE),"")</f>
        <v/>
      </c>
      <c r="AT143" t="str">
        <f>IFERROR(VLOOKUP($A143,[3]Hoja1!$A$1:$AQ$1000,42,FALSE),"")</f>
        <v/>
      </c>
      <c r="AU143" t="str">
        <f>IFERROR(VLOOKUP($A143,[3]Hoja1!$A$1:$AQ$1000,43,FALSE),"")</f>
        <v/>
      </c>
    </row>
    <row r="144" spans="1:47" ht="15" customHeight="1" x14ac:dyDescent="0.25">
      <c r="A144">
        <v>245</v>
      </c>
      <c r="B144">
        <v>1</v>
      </c>
      <c r="D144">
        <v>7703051</v>
      </c>
      <c r="E144" t="s">
        <v>580</v>
      </c>
      <c r="H144" s="1" t="s">
        <v>582</v>
      </c>
      <c r="J144" t="s">
        <v>50</v>
      </c>
      <c r="K144" t="s">
        <v>84</v>
      </c>
      <c r="L144" t="s">
        <v>271</v>
      </c>
      <c r="O144" t="s">
        <v>581</v>
      </c>
      <c r="P144" s="4">
        <f>IFERROR(VLOOKUP(D144,[1]articulo!$A$1:$D$9000,4,FALSE),"")</f>
        <v>1000</v>
      </c>
      <c r="Q144" t="s">
        <v>583</v>
      </c>
      <c r="R144">
        <f>IFERROR(VLOOKUP(D144,[2]stock!$A$1:$B$9000,2,FALSE),"0")</f>
        <v>19</v>
      </c>
      <c r="S144">
        <v>5</v>
      </c>
      <c r="T144">
        <v>5</v>
      </c>
      <c r="U144">
        <v>5</v>
      </c>
      <c r="V144">
        <v>0.03</v>
      </c>
      <c r="W144" t="str">
        <f>IFERROR(VLOOKUP($A144,[3]Hoja1!$A$1:$AQ$1000,19,FALSE),"")</f>
        <v>Adjutor</v>
      </c>
      <c r="X144" t="str">
        <f>IFERROR(VLOOKUP($A144,[3]Hoja1!$A$1:$AQ$1000,20,FALSE),"")</f>
        <v>Hombrera. Paleta. Charretera. Capona</v>
      </c>
      <c r="Y144" t="str">
        <f>IFERROR(VLOOKUP($A144,[3]Hoja1!$A$1:$AQ$1000,21,FALSE),"")</f>
        <v>Penitenciaría</v>
      </c>
      <c r="Z144" t="str">
        <f>IFERROR(VLOOKUP($A144,[3]Hoja1!$A$1:$AQ$1000,22,FALSE),"")</f>
        <v>Placa de plástico forrada en gabardina</v>
      </c>
      <c r="AA144" t="str">
        <f>IFERROR(VLOOKUP($A144,[3]Hoja1!$A$1:$AQ$1000,23,FALSE),"")</f>
        <v>2 Soles plateados sobre base celeste</v>
      </c>
      <c r="AB144" t="str">
        <f>IFERROR(VLOOKUP($A144,[3]Hoja1!$A$1:$AQ$1000,24,FALSE),"")</f>
        <v>6.5 cm</v>
      </c>
      <c r="AC144" t="str">
        <f>IFERROR(VLOOKUP($A144,[3]Hoja1!$A$1:$AQ$1000,25,FALSE),"")</f>
        <v>12.8 cm</v>
      </c>
      <c r="AD144" t="str">
        <f>IFERROR(VLOOKUP($A144,[3]Hoja1!$A$1:$AQ$1000,26,FALSE),"")</f>
        <v/>
      </c>
      <c r="AE144" t="str">
        <f>IFERROR(VLOOKUP($A144,[3]Hoja1!$A$1:$AQ$1000,27,FALSE),"")</f>
        <v/>
      </c>
      <c r="AF144" t="str">
        <f>IFERROR(VLOOKUP($A144,[3]Hoja1!$A$1:$AQ$1000,28,FALSE),"")</f>
        <v/>
      </c>
      <c r="AG144" t="str">
        <f>IFERROR(VLOOKUP($A144,[3]Hoja1!$A$1:$AQ$1000,29,FALSE),"")</f>
        <v/>
      </c>
      <c r="AH144" t="str">
        <f>IFERROR(VLOOKUP($A144,[3]Hoja1!$A$1:$AQ$1000,30,FALSE),"")</f>
        <v/>
      </c>
      <c r="AI144" t="str">
        <f>IFERROR(VLOOKUP($A144,[3]Hoja1!$A$1:$AQ$1000,31,FALSE),"")</f>
        <v/>
      </c>
      <c r="AJ144" t="str">
        <f>IFERROR(VLOOKUP($A144,[3]Hoja1!$A$1:$AQ$1000,32,FALSE),"")</f>
        <v/>
      </c>
      <c r="AK144" t="str">
        <f>IFERROR(VLOOKUP($A144,[3]Hoja1!$A$1:$AQ$1000,33,FALSE),"")</f>
        <v/>
      </c>
      <c r="AL144" t="str">
        <f>IFERROR(VLOOKUP($A144,[3]Hoja1!$A$1:$AQ$1000,34,FALSE),"")</f>
        <v/>
      </c>
      <c r="AM144" t="str">
        <f>IFERROR(VLOOKUP($A144,[3]Hoja1!$A$1:$AQ$1000,35,FALSE),"")</f>
        <v/>
      </c>
      <c r="AN144" t="str">
        <f>IFERROR(VLOOKUP($A144,[3]Hoja1!$A$1:$AQ$1000,36,FALSE),"")</f>
        <v/>
      </c>
      <c r="AO144" t="str">
        <f>IFERROR(VLOOKUP($A144,[3]Hoja1!$A$1:$AQ$1000,37,FALSE),"")</f>
        <v/>
      </c>
      <c r="AP144" t="str">
        <f>IFERROR(VLOOKUP($A144,[3]Hoja1!$A$1:$AQ$1000,38,FALSE),"")</f>
        <v/>
      </c>
      <c r="AQ144" t="str">
        <f>IFERROR(VLOOKUP($A144,[3]Hoja1!$A$1:$AQ$1000,39,FALSE),"")</f>
        <v/>
      </c>
      <c r="AR144" t="str">
        <f>IFERROR(VLOOKUP($A144,[3]Hoja1!$A$1:$AQ$1000,40,FALSE),"")</f>
        <v/>
      </c>
      <c r="AS144" t="str">
        <f>IFERROR(VLOOKUP($A144,[3]Hoja1!$A$1:$AQ$1000,41,FALSE),"")</f>
        <v/>
      </c>
      <c r="AT144" t="str">
        <f>IFERROR(VLOOKUP($A144,[3]Hoja1!$A$1:$AQ$1000,42,FALSE),"")</f>
        <v/>
      </c>
      <c r="AU144" t="str">
        <f>IFERROR(VLOOKUP($A144,[3]Hoja1!$A$1:$AQ$1000,43,FALSE),"")</f>
        <v/>
      </c>
    </row>
    <row r="145" spans="1:47" ht="15" customHeight="1" x14ac:dyDescent="0.25">
      <c r="A145">
        <v>246</v>
      </c>
      <c r="B145">
        <v>1</v>
      </c>
      <c r="D145">
        <v>8703615</v>
      </c>
      <c r="E145" t="s">
        <v>584</v>
      </c>
      <c r="H145" t="s">
        <v>586</v>
      </c>
      <c r="I145" t="s">
        <v>587</v>
      </c>
      <c r="J145" t="s">
        <v>1</v>
      </c>
      <c r="K145" t="s">
        <v>2</v>
      </c>
      <c r="O145" t="s">
        <v>585</v>
      </c>
      <c r="P145" s="4">
        <f>IFERROR(VLOOKUP(D145,[1]articulo!$A$1:$D$9000,4,FALSE),"")</f>
        <v>1500</v>
      </c>
      <c r="Q145" t="s">
        <v>588</v>
      </c>
      <c r="R145">
        <f>IFERROR(VLOOKUP(D145,[2]stock!$A$1:$B$9000,2,FALSE),"0")</f>
        <v>10</v>
      </c>
      <c r="S145">
        <v>5</v>
      </c>
      <c r="T145">
        <v>5</v>
      </c>
      <c r="U145">
        <v>5</v>
      </c>
      <c r="V145">
        <v>0.03</v>
      </c>
      <c r="W145" t="str">
        <f>IFERROR(VLOOKUP($A145,[3]Hoja1!$A$1:$AQ$1000,19,FALSE),"")</f>
        <v/>
      </c>
      <c r="X145" t="str">
        <f>IFERROR(VLOOKUP($A145,[3]Hoja1!$A$1:$AQ$1000,20,FALSE),"")</f>
        <v/>
      </c>
      <c r="Y145" t="str">
        <f>IFERROR(VLOOKUP($A145,[3]Hoja1!$A$1:$AQ$1000,21,FALSE),"")</f>
        <v/>
      </c>
      <c r="Z145" t="str">
        <f>IFERROR(VLOOKUP($A145,[3]Hoja1!$A$1:$AQ$1000,22,FALSE),"")</f>
        <v>Poliamida</v>
      </c>
      <c r="AA145" t="str">
        <f>IFERROR(VLOOKUP($A145,[3]Hoja1!$A$1:$AQ$1000,23,FALSE),"")</f>
        <v>Mini Guerrillera</v>
      </c>
      <c r="AB145" t="str">
        <f>IFERROR(VLOOKUP($A145,[3]Hoja1!$A$1:$AQ$1000,24,FALSE),"")</f>
        <v>11.5 cm</v>
      </c>
      <c r="AC145" t="str">
        <f>IFERROR(VLOOKUP($A145,[3]Hoja1!$A$1:$AQ$1000,25,FALSE),"")</f>
        <v>17 cm</v>
      </c>
      <c r="AD145" t="str">
        <f>IFERROR(VLOOKUP($A145,[3]Hoja1!$A$1:$AQ$1000,26,FALSE),"")</f>
        <v/>
      </c>
      <c r="AE145" t="str">
        <f>IFERROR(VLOOKUP($A145,[3]Hoja1!$A$1:$AQ$1000,27,FALSE),"")</f>
        <v/>
      </c>
      <c r="AF145" t="str">
        <f>IFERROR(VLOOKUP($A145,[3]Hoja1!$A$1:$AQ$1000,28,FALSE),"")</f>
        <v/>
      </c>
      <c r="AG145" t="str">
        <f>IFERROR(VLOOKUP($A145,[3]Hoja1!$A$1:$AQ$1000,29,FALSE),"")</f>
        <v/>
      </c>
      <c r="AH145" t="str">
        <f>IFERROR(VLOOKUP($A145,[3]Hoja1!$A$1:$AQ$1000,30,FALSE),"")</f>
        <v/>
      </c>
      <c r="AI145" t="str">
        <f>IFERROR(VLOOKUP($A145,[3]Hoja1!$A$1:$AQ$1000,31,FALSE),"")</f>
        <v/>
      </c>
      <c r="AJ145" t="str">
        <f>IFERROR(VLOOKUP($A145,[3]Hoja1!$A$1:$AQ$1000,32,FALSE),"")</f>
        <v/>
      </c>
      <c r="AK145" t="str">
        <f>IFERROR(VLOOKUP($A145,[3]Hoja1!$A$1:$AQ$1000,33,FALSE),"")</f>
        <v/>
      </c>
      <c r="AL145" t="str">
        <f>IFERROR(VLOOKUP($A145,[3]Hoja1!$A$1:$AQ$1000,34,FALSE),"")</f>
        <v/>
      </c>
      <c r="AM145" t="str">
        <f>IFERROR(VLOOKUP($A145,[3]Hoja1!$A$1:$AQ$1000,35,FALSE),"")</f>
        <v/>
      </c>
      <c r="AN145" t="str">
        <f>IFERROR(VLOOKUP($A145,[3]Hoja1!$A$1:$AQ$1000,36,FALSE),"")</f>
        <v/>
      </c>
      <c r="AO145" t="str">
        <f>IFERROR(VLOOKUP($A145,[3]Hoja1!$A$1:$AQ$1000,37,FALSE),"")</f>
        <v/>
      </c>
      <c r="AP145" t="str">
        <f>IFERROR(VLOOKUP($A145,[3]Hoja1!$A$1:$AQ$1000,38,FALSE),"")</f>
        <v/>
      </c>
      <c r="AQ145" t="str">
        <f>IFERROR(VLOOKUP($A145,[3]Hoja1!$A$1:$AQ$1000,39,FALSE),"")</f>
        <v/>
      </c>
      <c r="AR145" t="str">
        <f>IFERROR(VLOOKUP($A145,[3]Hoja1!$A$1:$AQ$1000,40,FALSE),"")</f>
        <v/>
      </c>
      <c r="AS145" t="str">
        <f>IFERROR(VLOOKUP($A145,[3]Hoja1!$A$1:$AQ$1000,41,FALSE),"")</f>
        <v/>
      </c>
      <c r="AT145" t="str">
        <f>IFERROR(VLOOKUP($A145,[3]Hoja1!$A$1:$AQ$1000,42,FALSE),"")</f>
        <v/>
      </c>
      <c r="AU145" t="str">
        <f>IFERROR(VLOOKUP($A145,[3]Hoja1!$A$1:$AQ$1000,43,FALSE),"")</f>
        <v/>
      </c>
    </row>
    <row r="146" spans="1:47" ht="15" customHeight="1" x14ac:dyDescent="0.25">
      <c r="A146">
        <v>247</v>
      </c>
      <c r="B146">
        <v>1</v>
      </c>
      <c r="D146">
        <v>8703810</v>
      </c>
      <c r="E146" t="s">
        <v>589</v>
      </c>
      <c r="H146" s="1" t="s">
        <v>590</v>
      </c>
      <c r="J146" t="s">
        <v>1</v>
      </c>
      <c r="K146" t="s">
        <v>2</v>
      </c>
      <c r="P146" s="4">
        <f>IFERROR(VLOOKUP(D146,[1]articulo!$A$1:$D$9000,4,FALSE),"")</f>
        <v>1800</v>
      </c>
      <c r="Q146" t="s">
        <v>591</v>
      </c>
      <c r="R146">
        <f>IFERROR(VLOOKUP(D146,[2]stock!$A$1:$B$9000,2,FALSE),"0")</f>
        <v>23</v>
      </c>
      <c r="S146">
        <v>5</v>
      </c>
      <c r="T146">
        <v>5</v>
      </c>
      <c r="U146">
        <v>5</v>
      </c>
      <c r="V146">
        <v>0.03</v>
      </c>
      <c r="W146" t="str">
        <f>IFERROR(VLOOKUP($A146,[3]Hoja1!$A$1:$AQ$1000,19,FALSE),"")</f>
        <v/>
      </c>
      <c r="X146" t="str">
        <f>IFERROR(VLOOKUP($A146,[3]Hoja1!$A$1:$AQ$1000,20,FALSE),"")</f>
        <v/>
      </c>
      <c r="Y146" t="str">
        <f>IFERROR(VLOOKUP($A146,[3]Hoja1!$A$1:$AQ$1000,21,FALSE),"")</f>
        <v/>
      </c>
      <c r="Z146" t="str">
        <f>IFERROR(VLOOKUP($A146,[3]Hoja1!$A$1:$AQ$1000,22,FALSE),"")</f>
        <v>Poliamida</v>
      </c>
      <c r="AA146" t="str">
        <f>IFERROR(VLOOKUP($A146,[3]Hoja1!$A$1:$AQ$1000,23,FALSE),"")</f>
        <v/>
      </c>
      <c r="AB146" t="str">
        <f>IFERROR(VLOOKUP($A146,[3]Hoja1!$A$1:$AQ$1000,24,FALSE),"")</f>
        <v>17.5 cm</v>
      </c>
      <c r="AC146" t="str">
        <f>IFERROR(VLOOKUP($A146,[3]Hoja1!$A$1:$AQ$1000,25,FALSE),"")</f>
        <v>10.5 cm</v>
      </c>
      <c r="AD146" t="str">
        <f>IFERROR(VLOOKUP($A146,[3]Hoja1!$A$1:$AQ$1000,26,FALSE),"")</f>
        <v/>
      </c>
      <c r="AE146" t="str">
        <f>IFERROR(VLOOKUP($A146,[3]Hoja1!$A$1:$AQ$1000,27,FALSE),"")</f>
        <v/>
      </c>
      <c r="AF146" t="str">
        <f>IFERROR(VLOOKUP($A146,[3]Hoja1!$A$1:$AQ$1000,28,FALSE),"")</f>
        <v/>
      </c>
      <c r="AG146" t="str">
        <f>IFERROR(VLOOKUP($A146,[3]Hoja1!$A$1:$AQ$1000,29,FALSE),"")</f>
        <v/>
      </c>
      <c r="AH146" t="str">
        <f>IFERROR(VLOOKUP($A146,[3]Hoja1!$A$1:$AQ$1000,30,FALSE),"")</f>
        <v/>
      </c>
      <c r="AI146" t="str">
        <f>IFERROR(VLOOKUP($A146,[3]Hoja1!$A$1:$AQ$1000,31,FALSE),"")</f>
        <v/>
      </c>
      <c r="AJ146" t="str">
        <f>IFERROR(VLOOKUP($A146,[3]Hoja1!$A$1:$AQ$1000,32,FALSE),"")</f>
        <v/>
      </c>
      <c r="AK146" t="str">
        <f>IFERROR(VLOOKUP($A146,[3]Hoja1!$A$1:$AQ$1000,33,FALSE),"")</f>
        <v/>
      </c>
      <c r="AL146" t="str">
        <f>IFERROR(VLOOKUP($A146,[3]Hoja1!$A$1:$AQ$1000,34,FALSE),"")</f>
        <v/>
      </c>
      <c r="AM146" t="str">
        <f>IFERROR(VLOOKUP($A146,[3]Hoja1!$A$1:$AQ$1000,35,FALSE),"")</f>
        <v/>
      </c>
      <c r="AN146" t="str">
        <f>IFERROR(VLOOKUP($A146,[3]Hoja1!$A$1:$AQ$1000,36,FALSE),"")</f>
        <v/>
      </c>
      <c r="AO146" t="str">
        <f>IFERROR(VLOOKUP($A146,[3]Hoja1!$A$1:$AQ$1000,37,FALSE),"")</f>
        <v/>
      </c>
      <c r="AP146" t="str">
        <f>IFERROR(VLOOKUP($A146,[3]Hoja1!$A$1:$AQ$1000,38,FALSE),"")</f>
        <v/>
      </c>
      <c r="AQ146" t="str">
        <f>IFERROR(VLOOKUP($A146,[3]Hoja1!$A$1:$AQ$1000,39,FALSE),"")</f>
        <v/>
      </c>
      <c r="AR146" t="str">
        <f>IFERROR(VLOOKUP($A146,[3]Hoja1!$A$1:$AQ$1000,40,FALSE),"")</f>
        <v/>
      </c>
      <c r="AS146" t="str">
        <f>IFERROR(VLOOKUP($A146,[3]Hoja1!$A$1:$AQ$1000,41,FALSE),"")</f>
        <v/>
      </c>
      <c r="AT146" t="str">
        <f>IFERROR(VLOOKUP($A146,[3]Hoja1!$A$1:$AQ$1000,42,FALSE),"")</f>
        <v/>
      </c>
      <c r="AU146" t="str">
        <f>IFERROR(VLOOKUP($A146,[3]Hoja1!$A$1:$AQ$1000,43,FALSE),"")</f>
        <v/>
      </c>
    </row>
    <row r="147" spans="1:47" ht="15" customHeight="1" x14ac:dyDescent="0.25">
      <c r="A147">
        <v>248</v>
      </c>
      <c r="B147">
        <v>1</v>
      </c>
      <c r="D147">
        <v>8703619</v>
      </c>
      <c r="E147" t="s">
        <v>592</v>
      </c>
      <c r="H147" s="1" t="s">
        <v>594</v>
      </c>
      <c r="J147" t="s">
        <v>1</v>
      </c>
      <c r="K147" t="s">
        <v>2</v>
      </c>
      <c r="O147" t="s">
        <v>593</v>
      </c>
      <c r="P147" s="4">
        <f>IFERROR(VLOOKUP(D147,[1]articulo!$A$1:$D$9000,4,FALSE),"")</f>
        <v>1500</v>
      </c>
      <c r="Q147" t="s">
        <v>595</v>
      </c>
      <c r="R147">
        <f>IFERROR(VLOOKUP(D147,[2]stock!$A$1:$B$9000,2,FALSE),"0")</f>
        <v>23</v>
      </c>
      <c r="S147">
        <v>5</v>
      </c>
      <c r="T147">
        <v>5</v>
      </c>
      <c r="U147">
        <v>5</v>
      </c>
      <c r="V147">
        <v>0.03</v>
      </c>
      <c r="W147" t="str">
        <f>IFERROR(VLOOKUP($A147,[3]Hoja1!$A$1:$AQ$1000,19,FALSE),"")</f>
        <v/>
      </c>
      <c r="X147" t="str">
        <f>IFERROR(VLOOKUP($A147,[3]Hoja1!$A$1:$AQ$1000,20,FALSE),"")</f>
        <v/>
      </c>
      <c r="Y147" t="str">
        <f>IFERROR(VLOOKUP($A147,[3]Hoja1!$A$1:$AQ$1000,21,FALSE),"")</f>
        <v/>
      </c>
      <c r="Z147" t="str">
        <f>IFERROR(VLOOKUP($A147,[3]Hoja1!$A$1:$AQ$1000,22,FALSE),"")</f>
        <v>Poliamida</v>
      </c>
      <c r="AA147" t="str">
        <f>IFERROR(VLOOKUP($A147,[3]Hoja1!$A$1:$AQ$1000,23,FALSE),"")</f>
        <v>Riñonera</v>
      </c>
      <c r="AB147" t="str">
        <f>IFERROR(VLOOKUP($A147,[3]Hoja1!$A$1:$AQ$1000,24,FALSE),"")</f>
        <v>8.5 cm</v>
      </c>
      <c r="AC147" t="str">
        <f>IFERROR(VLOOKUP($A147,[3]Hoja1!$A$1:$AQ$1000,25,FALSE),"")</f>
        <v>18.5 cm</v>
      </c>
      <c r="AD147" t="str">
        <f>IFERROR(VLOOKUP($A147,[3]Hoja1!$A$1:$AQ$1000,26,FALSE),"")</f>
        <v/>
      </c>
      <c r="AE147" t="str">
        <f>IFERROR(VLOOKUP($A147,[3]Hoja1!$A$1:$AQ$1000,27,FALSE),"")</f>
        <v/>
      </c>
      <c r="AF147" t="str">
        <f>IFERROR(VLOOKUP($A147,[3]Hoja1!$A$1:$AQ$1000,28,FALSE),"")</f>
        <v/>
      </c>
      <c r="AG147" t="str">
        <f>IFERROR(VLOOKUP($A147,[3]Hoja1!$A$1:$AQ$1000,29,FALSE),"")</f>
        <v/>
      </c>
      <c r="AH147" t="str">
        <f>IFERROR(VLOOKUP($A147,[3]Hoja1!$A$1:$AQ$1000,30,FALSE),"")</f>
        <v/>
      </c>
      <c r="AI147" t="str">
        <f>IFERROR(VLOOKUP($A147,[3]Hoja1!$A$1:$AQ$1000,31,FALSE),"")</f>
        <v/>
      </c>
      <c r="AJ147" t="str">
        <f>IFERROR(VLOOKUP($A147,[3]Hoja1!$A$1:$AQ$1000,32,FALSE),"")</f>
        <v/>
      </c>
      <c r="AK147" t="str">
        <f>IFERROR(VLOOKUP($A147,[3]Hoja1!$A$1:$AQ$1000,33,FALSE),"")</f>
        <v/>
      </c>
      <c r="AL147" t="str">
        <f>IFERROR(VLOOKUP($A147,[3]Hoja1!$A$1:$AQ$1000,34,FALSE),"")</f>
        <v/>
      </c>
      <c r="AM147" t="str">
        <f>IFERROR(VLOOKUP($A147,[3]Hoja1!$A$1:$AQ$1000,35,FALSE),"")</f>
        <v/>
      </c>
      <c r="AN147" t="str">
        <f>IFERROR(VLOOKUP($A147,[3]Hoja1!$A$1:$AQ$1000,36,FALSE),"")</f>
        <v/>
      </c>
      <c r="AO147" t="str">
        <f>IFERROR(VLOOKUP($A147,[3]Hoja1!$A$1:$AQ$1000,37,FALSE),"")</f>
        <v/>
      </c>
      <c r="AP147" t="str">
        <f>IFERROR(VLOOKUP($A147,[3]Hoja1!$A$1:$AQ$1000,38,FALSE),"")</f>
        <v/>
      </c>
      <c r="AQ147" t="str">
        <f>IFERROR(VLOOKUP($A147,[3]Hoja1!$A$1:$AQ$1000,39,FALSE),"")</f>
        <v/>
      </c>
      <c r="AR147" t="str">
        <f>IFERROR(VLOOKUP($A147,[3]Hoja1!$A$1:$AQ$1000,40,FALSE),"")</f>
        <v/>
      </c>
      <c r="AS147" t="str">
        <f>IFERROR(VLOOKUP($A147,[3]Hoja1!$A$1:$AQ$1000,41,FALSE),"")</f>
        <v/>
      </c>
      <c r="AT147" t="str">
        <f>IFERROR(VLOOKUP($A147,[3]Hoja1!$A$1:$AQ$1000,42,FALSE),"")</f>
        <v/>
      </c>
      <c r="AU147" t="str">
        <f>IFERROR(VLOOKUP($A147,[3]Hoja1!$A$1:$AQ$1000,43,FALSE),"")</f>
        <v/>
      </c>
    </row>
    <row r="148" spans="1:47" ht="15" customHeight="1" x14ac:dyDescent="0.25">
      <c r="A148">
        <v>249</v>
      </c>
      <c r="B148">
        <v>1</v>
      </c>
      <c r="D148">
        <v>8703110</v>
      </c>
      <c r="E148" t="s">
        <v>596</v>
      </c>
      <c r="H148" s="1" t="s">
        <v>598</v>
      </c>
      <c r="J148" t="s">
        <v>1</v>
      </c>
      <c r="K148" t="s">
        <v>2</v>
      </c>
      <c r="L148" t="s">
        <v>69</v>
      </c>
      <c r="O148" t="s">
        <v>597</v>
      </c>
      <c r="P148" s="4">
        <f>IFERROR(VLOOKUP(D148,[1]articulo!$A$1:$D$9000,4,FALSE),"")</f>
        <v>3000</v>
      </c>
      <c r="Q148" t="s">
        <v>599</v>
      </c>
      <c r="R148">
        <f>IFERROR(VLOOKUP(D148,[2]stock!$A$1:$B$9000,2,FALSE),"0")</f>
        <v>9</v>
      </c>
      <c r="S148">
        <v>5</v>
      </c>
      <c r="T148">
        <v>5</v>
      </c>
      <c r="U148">
        <v>5</v>
      </c>
      <c r="V148">
        <v>0.03</v>
      </c>
      <c r="W148" t="str">
        <f>IFERROR(VLOOKUP($A148,[3]Hoja1!$A$1:$AQ$1000,19,FALSE),"")</f>
        <v/>
      </c>
      <c r="X148" t="str">
        <f>IFERROR(VLOOKUP($A148,[3]Hoja1!$A$1:$AQ$1000,20,FALSE),"")</f>
        <v>Muslera</v>
      </c>
      <c r="Y148" t="str">
        <f>IFERROR(VLOOKUP($A148,[3]Hoja1!$A$1:$AQ$1000,21,FALSE),"")</f>
        <v/>
      </c>
      <c r="Z148" t="str">
        <f>IFERROR(VLOOKUP($A148,[3]Hoja1!$A$1:$AQ$1000,22,FALSE),"")</f>
        <v>Poliamida</v>
      </c>
      <c r="AA148" t="str">
        <f>IFERROR(VLOOKUP($A148,[3]Hoja1!$A$1:$AQ$1000,23,FALSE),"")</f>
        <v/>
      </c>
      <c r="AB148" t="str">
        <f>IFERROR(VLOOKUP($A148,[3]Hoja1!$A$1:$AQ$1000,24,FALSE),"")</f>
        <v>17.5 cm</v>
      </c>
      <c r="AC148" t="str">
        <f>IFERROR(VLOOKUP($A148,[3]Hoja1!$A$1:$AQ$1000,25,FALSE),"")</f>
        <v>10.5 cm</v>
      </c>
      <c r="AD148" t="str">
        <f>IFERROR(VLOOKUP($A148,[3]Hoja1!$A$1:$AQ$1000,26,FALSE),"")</f>
        <v/>
      </c>
      <c r="AE148" t="str">
        <f>IFERROR(VLOOKUP($A148,[3]Hoja1!$A$1:$AQ$1000,27,FALSE),"")</f>
        <v/>
      </c>
      <c r="AF148" t="str">
        <f>IFERROR(VLOOKUP($A148,[3]Hoja1!$A$1:$AQ$1000,28,FALSE),"")</f>
        <v/>
      </c>
      <c r="AG148" t="str">
        <f>IFERROR(VLOOKUP($A148,[3]Hoja1!$A$1:$AQ$1000,29,FALSE),"")</f>
        <v/>
      </c>
      <c r="AH148" t="str">
        <f>IFERROR(VLOOKUP($A148,[3]Hoja1!$A$1:$AQ$1000,30,FALSE),"")</f>
        <v/>
      </c>
      <c r="AI148" t="str">
        <f>IFERROR(VLOOKUP($A148,[3]Hoja1!$A$1:$AQ$1000,31,FALSE),"")</f>
        <v/>
      </c>
      <c r="AJ148" t="str">
        <f>IFERROR(VLOOKUP($A148,[3]Hoja1!$A$1:$AQ$1000,32,FALSE),"")</f>
        <v/>
      </c>
      <c r="AK148" t="str">
        <f>IFERROR(VLOOKUP($A148,[3]Hoja1!$A$1:$AQ$1000,33,FALSE),"")</f>
        <v/>
      </c>
      <c r="AL148" t="str">
        <f>IFERROR(VLOOKUP($A148,[3]Hoja1!$A$1:$AQ$1000,34,FALSE),"")</f>
        <v/>
      </c>
      <c r="AM148" t="str">
        <f>IFERROR(VLOOKUP($A148,[3]Hoja1!$A$1:$AQ$1000,35,FALSE),"")</f>
        <v/>
      </c>
      <c r="AN148" t="str">
        <f>IFERROR(VLOOKUP($A148,[3]Hoja1!$A$1:$AQ$1000,36,FALSE),"")</f>
        <v/>
      </c>
      <c r="AO148" t="str">
        <f>IFERROR(VLOOKUP($A148,[3]Hoja1!$A$1:$AQ$1000,37,FALSE),"")</f>
        <v/>
      </c>
      <c r="AP148" t="str">
        <f>IFERROR(VLOOKUP($A148,[3]Hoja1!$A$1:$AQ$1000,38,FALSE),"")</f>
        <v/>
      </c>
      <c r="AQ148" t="str">
        <f>IFERROR(VLOOKUP($A148,[3]Hoja1!$A$1:$AQ$1000,39,FALSE),"")</f>
        <v/>
      </c>
      <c r="AR148" t="str">
        <f>IFERROR(VLOOKUP($A148,[3]Hoja1!$A$1:$AQ$1000,40,FALSE),"")</f>
        <v/>
      </c>
      <c r="AS148" t="str">
        <f>IFERROR(VLOOKUP($A148,[3]Hoja1!$A$1:$AQ$1000,41,FALSE),"")</f>
        <v/>
      </c>
      <c r="AT148" t="str">
        <f>IFERROR(VLOOKUP($A148,[3]Hoja1!$A$1:$AQ$1000,42,FALSE),"")</f>
        <v/>
      </c>
      <c r="AU148" t="str">
        <f>IFERROR(VLOOKUP($A148,[3]Hoja1!$A$1:$AQ$1000,43,FALSE),"")</f>
        <v/>
      </c>
    </row>
    <row r="149" spans="1:47" ht="15" customHeight="1" x14ac:dyDescent="0.25">
      <c r="A149">
        <v>250</v>
      </c>
      <c r="B149">
        <v>1</v>
      </c>
      <c r="D149">
        <v>8703641</v>
      </c>
      <c r="E149" t="s">
        <v>600</v>
      </c>
      <c r="H149" s="1" t="s">
        <v>602</v>
      </c>
      <c r="J149" t="s">
        <v>1</v>
      </c>
      <c r="K149" t="s">
        <v>2</v>
      </c>
      <c r="L149" t="s">
        <v>69</v>
      </c>
      <c r="O149" t="s">
        <v>601</v>
      </c>
      <c r="P149" s="4">
        <f>IFERROR(VLOOKUP(D149,[1]articulo!$A$1:$D$9000,4,FALSE),"")</f>
        <v>3000</v>
      </c>
      <c r="Q149" t="s">
        <v>603</v>
      </c>
      <c r="R149">
        <f>IFERROR(VLOOKUP(D149,[2]stock!$A$1:$B$9000,2,FALSE),"0")</f>
        <v>13</v>
      </c>
      <c r="S149">
        <v>5</v>
      </c>
      <c r="T149">
        <v>5</v>
      </c>
      <c r="U149">
        <v>5</v>
      </c>
      <c r="V149">
        <v>0.03</v>
      </c>
      <c r="W149" t="str">
        <f>IFERROR(VLOOKUP($A149,[3]Hoja1!$A$1:$AQ$1000,19,FALSE),"")</f>
        <v/>
      </c>
      <c r="X149" t="str">
        <f>IFERROR(VLOOKUP($A149,[3]Hoja1!$A$1:$AQ$1000,20,FALSE),"")</f>
        <v/>
      </c>
      <c r="Y149" t="str">
        <f>IFERROR(VLOOKUP($A149,[3]Hoja1!$A$1:$AQ$1000,21,FALSE),"")</f>
        <v/>
      </c>
      <c r="Z149" t="str">
        <f>IFERROR(VLOOKUP($A149,[3]Hoja1!$A$1:$AQ$1000,22,FALSE),"")</f>
        <v>Poliamida</v>
      </c>
      <c r="AA149" t="str">
        <f>IFERROR(VLOOKUP($A149,[3]Hoja1!$A$1:$AQ$1000,23,FALSE),"")</f>
        <v>Muslera</v>
      </c>
      <c r="AB149" t="str">
        <f>IFERROR(VLOOKUP($A149,[3]Hoja1!$A$1:$AQ$1000,24,FALSE),"")</f>
        <v>17.5 cm</v>
      </c>
      <c r="AC149" t="str">
        <f>IFERROR(VLOOKUP($A149,[3]Hoja1!$A$1:$AQ$1000,25,FALSE),"")</f>
        <v>15 cm</v>
      </c>
      <c r="AD149" t="str">
        <f>IFERROR(VLOOKUP($A149,[3]Hoja1!$A$1:$AQ$1000,26,FALSE),"")</f>
        <v/>
      </c>
      <c r="AE149" t="str">
        <f>IFERROR(VLOOKUP($A149,[3]Hoja1!$A$1:$AQ$1000,27,FALSE),"")</f>
        <v/>
      </c>
      <c r="AF149" t="str">
        <f>IFERROR(VLOOKUP($A149,[3]Hoja1!$A$1:$AQ$1000,28,FALSE),"")</f>
        <v/>
      </c>
      <c r="AG149" t="str">
        <f>IFERROR(VLOOKUP($A149,[3]Hoja1!$A$1:$AQ$1000,29,FALSE),"")</f>
        <v/>
      </c>
      <c r="AH149" t="str">
        <f>IFERROR(VLOOKUP($A149,[3]Hoja1!$A$1:$AQ$1000,30,FALSE),"")</f>
        <v/>
      </c>
      <c r="AI149" t="str">
        <f>IFERROR(VLOOKUP($A149,[3]Hoja1!$A$1:$AQ$1000,31,FALSE),"")</f>
        <v/>
      </c>
      <c r="AJ149" t="str">
        <f>IFERROR(VLOOKUP($A149,[3]Hoja1!$A$1:$AQ$1000,32,FALSE),"")</f>
        <v/>
      </c>
      <c r="AK149" t="str">
        <f>IFERROR(VLOOKUP($A149,[3]Hoja1!$A$1:$AQ$1000,33,FALSE),"")</f>
        <v/>
      </c>
      <c r="AL149" t="str">
        <f>IFERROR(VLOOKUP($A149,[3]Hoja1!$A$1:$AQ$1000,34,FALSE),"")</f>
        <v/>
      </c>
      <c r="AM149" t="str">
        <f>IFERROR(VLOOKUP($A149,[3]Hoja1!$A$1:$AQ$1000,35,FALSE),"")</f>
        <v/>
      </c>
      <c r="AN149" t="str">
        <f>IFERROR(VLOOKUP($A149,[3]Hoja1!$A$1:$AQ$1000,36,FALSE),"")</f>
        <v/>
      </c>
      <c r="AO149" t="str">
        <f>IFERROR(VLOOKUP($A149,[3]Hoja1!$A$1:$AQ$1000,37,FALSE),"")</f>
        <v/>
      </c>
      <c r="AP149" t="str">
        <f>IFERROR(VLOOKUP($A149,[3]Hoja1!$A$1:$AQ$1000,38,FALSE),"")</f>
        <v/>
      </c>
      <c r="AQ149" t="str">
        <f>IFERROR(VLOOKUP($A149,[3]Hoja1!$A$1:$AQ$1000,39,FALSE),"")</f>
        <v/>
      </c>
      <c r="AR149" t="str">
        <f>IFERROR(VLOOKUP($A149,[3]Hoja1!$A$1:$AQ$1000,40,FALSE),"")</f>
        <v/>
      </c>
      <c r="AS149" t="str">
        <f>IFERROR(VLOOKUP($A149,[3]Hoja1!$A$1:$AQ$1000,41,FALSE),"")</f>
        <v/>
      </c>
      <c r="AT149" t="str">
        <f>IFERROR(VLOOKUP($A149,[3]Hoja1!$A$1:$AQ$1000,42,FALSE),"")</f>
        <v/>
      </c>
      <c r="AU149" t="str">
        <f>IFERROR(VLOOKUP($A149,[3]Hoja1!$A$1:$AQ$1000,43,FALSE),"")</f>
        <v/>
      </c>
    </row>
    <row r="150" spans="1:47" ht="15" customHeight="1" x14ac:dyDescent="0.25">
      <c r="A150">
        <v>251</v>
      </c>
      <c r="B150">
        <v>1</v>
      </c>
      <c r="D150">
        <v>8703376</v>
      </c>
      <c r="E150" t="s">
        <v>604</v>
      </c>
      <c r="H150" s="1" t="s">
        <v>606</v>
      </c>
      <c r="J150" t="s">
        <v>1</v>
      </c>
      <c r="K150" t="s">
        <v>2</v>
      </c>
      <c r="L150" t="s">
        <v>69</v>
      </c>
      <c r="O150" t="s">
        <v>605</v>
      </c>
      <c r="P150" s="4">
        <f>IFERROR(VLOOKUP(D150,[1]articulo!$A$1:$D$9000,4,FALSE),"")</f>
        <v>3700</v>
      </c>
      <c r="Q150" t="s">
        <v>607</v>
      </c>
      <c r="R150">
        <f>IFERROR(VLOOKUP(D150,[2]stock!$A$1:$B$9000,2,FALSE),"0")</f>
        <v>10</v>
      </c>
      <c r="S150">
        <v>5</v>
      </c>
      <c r="T150">
        <v>5</v>
      </c>
      <c r="U150">
        <v>5</v>
      </c>
      <c r="V150">
        <v>0.03</v>
      </c>
      <c r="W150" t="str">
        <f>IFERROR(VLOOKUP($A150,[3]Hoja1!$A$1:$AQ$1000,19,FALSE),"")</f>
        <v/>
      </c>
      <c r="X150" t="str">
        <f>IFERROR(VLOOKUP($A150,[3]Hoja1!$A$1:$AQ$1000,20,FALSE),"")</f>
        <v>Muslera con Portacargador</v>
      </c>
      <c r="Y150" t="str">
        <f>IFERROR(VLOOKUP($A150,[3]Hoja1!$A$1:$AQ$1000,21,FALSE),"")</f>
        <v/>
      </c>
      <c r="Z150" t="str">
        <f>IFERROR(VLOOKUP($A150,[3]Hoja1!$A$1:$AQ$1000,22,FALSE),"")</f>
        <v>Poliamida</v>
      </c>
      <c r="AA150" t="str">
        <f>IFERROR(VLOOKUP($A150,[3]Hoja1!$A$1:$AQ$1000,23,FALSE),"")</f>
        <v>Doble Seguro</v>
      </c>
      <c r="AB150" t="str">
        <f>IFERROR(VLOOKUP($A150,[3]Hoja1!$A$1:$AQ$1000,24,FALSE),"")</f>
        <v>17.5 cm</v>
      </c>
      <c r="AC150" t="str">
        <f>IFERROR(VLOOKUP($A150,[3]Hoja1!$A$1:$AQ$1000,25,FALSE),"")</f>
        <v>10.5 cm</v>
      </c>
      <c r="AD150" t="str">
        <f>IFERROR(VLOOKUP($A150,[3]Hoja1!$A$1:$AQ$1000,26,FALSE),"")</f>
        <v/>
      </c>
      <c r="AE150" t="str">
        <f>IFERROR(VLOOKUP($A150,[3]Hoja1!$A$1:$AQ$1000,27,FALSE),"")</f>
        <v/>
      </c>
      <c r="AF150" t="str">
        <f>IFERROR(VLOOKUP($A150,[3]Hoja1!$A$1:$AQ$1000,28,FALSE),"")</f>
        <v/>
      </c>
      <c r="AG150" t="str">
        <f>IFERROR(VLOOKUP($A150,[3]Hoja1!$A$1:$AQ$1000,29,FALSE),"")</f>
        <v/>
      </c>
      <c r="AH150" t="str">
        <f>IFERROR(VLOOKUP($A150,[3]Hoja1!$A$1:$AQ$1000,30,FALSE),"")</f>
        <v/>
      </c>
      <c r="AI150" t="str">
        <f>IFERROR(VLOOKUP($A150,[3]Hoja1!$A$1:$AQ$1000,31,FALSE),"")</f>
        <v/>
      </c>
      <c r="AJ150" t="str">
        <f>IFERROR(VLOOKUP($A150,[3]Hoja1!$A$1:$AQ$1000,32,FALSE),"")</f>
        <v/>
      </c>
      <c r="AK150" t="str">
        <f>IFERROR(VLOOKUP($A150,[3]Hoja1!$A$1:$AQ$1000,33,FALSE),"")</f>
        <v/>
      </c>
      <c r="AL150" t="str">
        <f>IFERROR(VLOOKUP($A150,[3]Hoja1!$A$1:$AQ$1000,34,FALSE),"")</f>
        <v/>
      </c>
      <c r="AM150" t="str">
        <f>IFERROR(VLOOKUP($A150,[3]Hoja1!$A$1:$AQ$1000,35,FALSE),"")</f>
        <v/>
      </c>
      <c r="AN150" t="str">
        <f>IFERROR(VLOOKUP($A150,[3]Hoja1!$A$1:$AQ$1000,36,FALSE),"")</f>
        <v/>
      </c>
      <c r="AO150" t="str">
        <f>IFERROR(VLOOKUP($A150,[3]Hoja1!$A$1:$AQ$1000,37,FALSE),"")</f>
        <v/>
      </c>
      <c r="AP150" t="str">
        <f>IFERROR(VLOOKUP($A150,[3]Hoja1!$A$1:$AQ$1000,38,FALSE),"")</f>
        <v/>
      </c>
      <c r="AQ150" t="str">
        <f>IFERROR(VLOOKUP($A150,[3]Hoja1!$A$1:$AQ$1000,39,FALSE),"")</f>
        <v/>
      </c>
      <c r="AR150" t="str">
        <f>IFERROR(VLOOKUP($A150,[3]Hoja1!$A$1:$AQ$1000,40,FALSE),"")</f>
        <v/>
      </c>
      <c r="AS150" t="str">
        <f>IFERROR(VLOOKUP($A150,[3]Hoja1!$A$1:$AQ$1000,41,FALSE),"")</f>
        <v/>
      </c>
      <c r="AT150" t="str">
        <f>IFERROR(VLOOKUP($A150,[3]Hoja1!$A$1:$AQ$1000,42,FALSE),"")</f>
        <v/>
      </c>
      <c r="AU150" t="str">
        <f>IFERROR(VLOOKUP($A150,[3]Hoja1!$A$1:$AQ$1000,43,FALSE),"")</f>
        <v/>
      </c>
    </row>
    <row r="151" spans="1:47" ht="15" customHeight="1" x14ac:dyDescent="0.25">
      <c r="A151">
        <v>252</v>
      </c>
      <c r="B151">
        <v>1</v>
      </c>
      <c r="D151">
        <v>8705001</v>
      </c>
      <c r="E151" t="s">
        <v>608</v>
      </c>
      <c r="H151" s="1" t="s">
        <v>610</v>
      </c>
      <c r="J151" t="s">
        <v>1</v>
      </c>
      <c r="K151" t="s">
        <v>29</v>
      </c>
      <c r="L151" t="s">
        <v>30</v>
      </c>
      <c r="O151" t="s">
        <v>609</v>
      </c>
      <c r="P151" s="4">
        <f>IFERROR(VLOOKUP(D151,[1]articulo!$A$1:$D$9000,4,FALSE),"")</f>
        <v>1000</v>
      </c>
      <c r="Q151" t="s">
        <v>611</v>
      </c>
      <c r="R151">
        <f>IFERROR(VLOOKUP(D151,[2]stock!$A$1:$B$9000,2,FALSE),"0")</f>
        <v>0</v>
      </c>
      <c r="S151">
        <v>5</v>
      </c>
      <c r="T151">
        <v>5</v>
      </c>
      <c r="U151">
        <v>5</v>
      </c>
      <c r="V151">
        <v>0.03</v>
      </c>
      <c r="W151" t="str">
        <f>IFERROR(VLOOKUP($A151,[3]Hoja1!$A$1:$AQ$1000,19,FALSE),"")</f>
        <v/>
      </c>
      <c r="X151" t="str">
        <f>IFERROR(VLOOKUP($A151,[3]Hoja1!$A$1:$AQ$1000,20,FALSE),"")</f>
        <v>Porta cargador</v>
      </c>
      <c r="Y151" t="str">
        <f>IFERROR(VLOOKUP($A151,[3]Hoja1!$A$1:$AQ$1000,21,FALSE),"")</f>
        <v/>
      </c>
      <c r="Z151" t="str">
        <f>IFERROR(VLOOKUP($A151,[3]Hoja1!$A$1:$AQ$1000,22,FALSE),"")</f>
        <v>Poliamida</v>
      </c>
      <c r="AA151" t="str">
        <f>IFERROR(VLOOKUP($A151,[3]Hoja1!$A$1:$AQ$1000,23,FALSE),"")</f>
        <v>Simple</v>
      </c>
      <c r="AB151" t="str">
        <f>IFERROR(VLOOKUP($A151,[3]Hoja1!$A$1:$AQ$1000,24,FALSE),"")</f>
        <v>14 cm</v>
      </c>
      <c r="AC151" t="str">
        <f>IFERROR(VLOOKUP($A151,[3]Hoja1!$A$1:$AQ$1000,25,FALSE),"")</f>
        <v>6.3 cm</v>
      </c>
      <c r="AD151" t="str">
        <f>IFERROR(VLOOKUP($A151,[3]Hoja1!$A$1:$AQ$1000,26,FALSE),"")</f>
        <v>5 cm</v>
      </c>
      <c r="AE151" t="str">
        <f>IFERROR(VLOOKUP($A151,[3]Hoja1!$A$1:$AQ$1000,27,FALSE),"")</f>
        <v/>
      </c>
      <c r="AF151" t="str">
        <f>IFERROR(VLOOKUP($A151,[3]Hoja1!$A$1:$AQ$1000,28,FALSE),"")</f>
        <v/>
      </c>
      <c r="AG151" t="str">
        <f>IFERROR(VLOOKUP($A151,[3]Hoja1!$A$1:$AQ$1000,29,FALSE),"")</f>
        <v/>
      </c>
      <c r="AH151" t="str">
        <f>IFERROR(VLOOKUP($A151,[3]Hoja1!$A$1:$AQ$1000,30,FALSE),"")</f>
        <v/>
      </c>
      <c r="AI151" t="str">
        <f>IFERROR(VLOOKUP($A151,[3]Hoja1!$A$1:$AQ$1000,31,FALSE),"")</f>
        <v/>
      </c>
      <c r="AJ151" t="str">
        <f>IFERROR(VLOOKUP($A151,[3]Hoja1!$A$1:$AQ$1000,32,FALSE),"")</f>
        <v/>
      </c>
      <c r="AK151" t="str">
        <f>IFERROR(VLOOKUP($A151,[3]Hoja1!$A$1:$AQ$1000,33,FALSE),"")</f>
        <v/>
      </c>
      <c r="AL151" t="str">
        <f>IFERROR(VLOOKUP($A151,[3]Hoja1!$A$1:$AQ$1000,34,FALSE),"")</f>
        <v/>
      </c>
      <c r="AM151" t="str">
        <f>IFERROR(VLOOKUP($A151,[3]Hoja1!$A$1:$AQ$1000,35,FALSE),"")</f>
        <v/>
      </c>
      <c r="AN151" t="str">
        <f>IFERROR(VLOOKUP($A151,[3]Hoja1!$A$1:$AQ$1000,36,FALSE),"")</f>
        <v/>
      </c>
      <c r="AO151" t="str">
        <f>IFERROR(VLOOKUP($A151,[3]Hoja1!$A$1:$AQ$1000,37,FALSE),"")</f>
        <v/>
      </c>
      <c r="AP151" t="str">
        <f>IFERROR(VLOOKUP($A151,[3]Hoja1!$A$1:$AQ$1000,38,FALSE),"")</f>
        <v/>
      </c>
      <c r="AQ151" t="str">
        <f>IFERROR(VLOOKUP($A151,[3]Hoja1!$A$1:$AQ$1000,39,FALSE),"")</f>
        <v/>
      </c>
      <c r="AR151" t="str">
        <f>IFERROR(VLOOKUP($A151,[3]Hoja1!$A$1:$AQ$1000,40,FALSE),"")</f>
        <v/>
      </c>
      <c r="AS151" t="str">
        <f>IFERROR(VLOOKUP($A151,[3]Hoja1!$A$1:$AQ$1000,41,FALSE),"")</f>
        <v/>
      </c>
      <c r="AT151" t="str">
        <f>IFERROR(VLOOKUP($A151,[3]Hoja1!$A$1:$AQ$1000,42,FALSE),"")</f>
        <v/>
      </c>
      <c r="AU151" t="str">
        <f>IFERROR(VLOOKUP($A151,[3]Hoja1!$A$1:$AQ$1000,43,FALSE),"")</f>
        <v/>
      </c>
    </row>
    <row r="152" spans="1:47" ht="15" customHeight="1" x14ac:dyDescent="0.25">
      <c r="A152">
        <v>253</v>
      </c>
      <c r="B152">
        <v>1</v>
      </c>
      <c r="D152">
        <v>8703702</v>
      </c>
      <c r="E152" t="s">
        <v>612</v>
      </c>
      <c r="H152" t="s">
        <v>613</v>
      </c>
      <c r="I152" t="s">
        <v>614</v>
      </c>
      <c r="J152" t="s">
        <v>1</v>
      </c>
      <c r="K152" t="s">
        <v>2</v>
      </c>
      <c r="O152" t="s">
        <v>65</v>
      </c>
      <c r="P152" s="4">
        <f>IFERROR(VLOOKUP(D152,[1]articulo!$A$1:$D$9000,4,FALSE),"")</f>
        <v>1500</v>
      </c>
      <c r="Q152" t="s">
        <v>615</v>
      </c>
      <c r="R152">
        <f>IFERROR(VLOOKUP(D152,[2]stock!$A$1:$B$9000,2,FALSE),"0")</f>
        <v>0</v>
      </c>
      <c r="S152">
        <v>5</v>
      </c>
      <c r="T152">
        <v>5</v>
      </c>
      <c r="U152">
        <v>5</v>
      </c>
      <c r="V152">
        <v>0.03</v>
      </c>
      <c r="W152" t="str">
        <f>IFERROR(VLOOKUP($A152,[3]Hoja1!$A$1:$AQ$1000,19,FALSE),"")</f>
        <v/>
      </c>
      <c r="X152" t="str">
        <f>IFERROR(VLOOKUP($A152,[3]Hoja1!$A$1:$AQ$1000,20,FALSE),"")</f>
        <v>Pistolera Guerrillera</v>
      </c>
      <c r="Y152" t="str">
        <f>IFERROR(VLOOKUP($A152,[3]Hoja1!$A$1:$AQ$1000,21,FALSE),"")</f>
        <v/>
      </c>
      <c r="Z152" t="str">
        <f>IFERROR(VLOOKUP($A152,[3]Hoja1!$A$1:$AQ$1000,22,FALSE),"")</f>
        <v>Poliamida</v>
      </c>
      <c r="AA152" t="str">
        <f>IFERROR(VLOOKUP($A152,[3]Hoja1!$A$1:$AQ$1000,23,FALSE),"")</f>
        <v>Universal</v>
      </c>
      <c r="AB152" t="str">
        <f>IFERROR(VLOOKUP($A152,[3]Hoja1!$A$1:$AQ$1000,24,FALSE),"")</f>
        <v>18.5 cm</v>
      </c>
      <c r="AC152" t="str">
        <f>IFERROR(VLOOKUP($A152,[3]Hoja1!$A$1:$AQ$1000,25,FALSE),"")</f>
        <v>8.5 cm</v>
      </c>
      <c r="AD152" t="str">
        <f>IFERROR(VLOOKUP($A152,[3]Hoja1!$A$1:$AQ$1000,26,FALSE),"")</f>
        <v/>
      </c>
      <c r="AE152" t="str">
        <f>IFERROR(VLOOKUP($A152,[3]Hoja1!$A$1:$AQ$1000,27,FALSE),"")</f>
        <v/>
      </c>
      <c r="AF152" t="str">
        <f>IFERROR(VLOOKUP($A152,[3]Hoja1!$A$1:$AQ$1000,28,FALSE),"")</f>
        <v/>
      </c>
      <c r="AG152" t="str">
        <f>IFERROR(VLOOKUP($A152,[3]Hoja1!$A$1:$AQ$1000,29,FALSE),"")</f>
        <v/>
      </c>
      <c r="AH152" t="str">
        <f>IFERROR(VLOOKUP($A152,[3]Hoja1!$A$1:$AQ$1000,30,FALSE),"")</f>
        <v/>
      </c>
      <c r="AI152" t="str">
        <f>IFERROR(VLOOKUP($A152,[3]Hoja1!$A$1:$AQ$1000,31,FALSE),"")</f>
        <v/>
      </c>
      <c r="AJ152" t="str">
        <f>IFERROR(VLOOKUP($A152,[3]Hoja1!$A$1:$AQ$1000,32,FALSE),"")</f>
        <v/>
      </c>
      <c r="AK152" t="str">
        <f>IFERROR(VLOOKUP($A152,[3]Hoja1!$A$1:$AQ$1000,33,FALSE),"")</f>
        <v/>
      </c>
      <c r="AL152" t="str">
        <f>IFERROR(VLOOKUP($A152,[3]Hoja1!$A$1:$AQ$1000,34,FALSE),"")</f>
        <v/>
      </c>
      <c r="AM152" t="str">
        <f>IFERROR(VLOOKUP($A152,[3]Hoja1!$A$1:$AQ$1000,35,FALSE),"")</f>
        <v/>
      </c>
      <c r="AN152" t="str">
        <f>IFERROR(VLOOKUP($A152,[3]Hoja1!$A$1:$AQ$1000,36,FALSE),"")</f>
        <v/>
      </c>
      <c r="AO152" t="str">
        <f>IFERROR(VLOOKUP($A152,[3]Hoja1!$A$1:$AQ$1000,37,FALSE),"")</f>
        <v/>
      </c>
      <c r="AP152" t="str">
        <f>IFERROR(VLOOKUP($A152,[3]Hoja1!$A$1:$AQ$1000,38,FALSE),"")</f>
        <v/>
      </c>
      <c r="AQ152" t="str">
        <f>IFERROR(VLOOKUP($A152,[3]Hoja1!$A$1:$AQ$1000,39,FALSE),"")</f>
        <v/>
      </c>
      <c r="AR152" t="str">
        <f>IFERROR(VLOOKUP($A152,[3]Hoja1!$A$1:$AQ$1000,40,FALSE),"")</f>
        <v/>
      </c>
      <c r="AS152" t="str">
        <f>IFERROR(VLOOKUP($A152,[3]Hoja1!$A$1:$AQ$1000,41,FALSE),"")</f>
        <v/>
      </c>
      <c r="AT152" t="str">
        <f>IFERROR(VLOOKUP($A152,[3]Hoja1!$A$1:$AQ$1000,42,FALSE),"")</f>
        <v/>
      </c>
      <c r="AU152" t="str">
        <f>IFERROR(VLOOKUP($A152,[3]Hoja1!$A$1:$AQ$1000,43,FALSE),"")</f>
        <v/>
      </c>
    </row>
    <row r="153" spans="1:47" ht="15" customHeight="1" x14ac:dyDescent="0.25">
      <c r="A153">
        <v>254</v>
      </c>
      <c r="B153">
        <v>1</v>
      </c>
      <c r="D153">
        <v>8703812</v>
      </c>
      <c r="E153" t="s">
        <v>616</v>
      </c>
      <c r="H153" s="1" t="s">
        <v>618</v>
      </c>
      <c r="J153" t="s">
        <v>1</v>
      </c>
      <c r="K153" t="s">
        <v>2</v>
      </c>
      <c r="O153" t="s">
        <v>617</v>
      </c>
      <c r="P153" s="4">
        <f>IFERROR(VLOOKUP(D153,[1]articulo!$A$1:$D$9000,4,FALSE),"")</f>
        <v>1800</v>
      </c>
      <c r="Q153" t="s">
        <v>619</v>
      </c>
      <c r="R153">
        <f>IFERROR(VLOOKUP(D153,[2]stock!$A$1:$B$9000,2,FALSE),"0")</f>
        <v>32</v>
      </c>
      <c r="S153">
        <v>5</v>
      </c>
      <c r="T153">
        <v>5</v>
      </c>
      <c r="U153">
        <v>5</v>
      </c>
      <c r="V153">
        <v>0.03</v>
      </c>
      <c r="W153" t="str">
        <f>IFERROR(VLOOKUP($A153,[3]Hoja1!$A$1:$AQ$1000,19,FALSE),"")</f>
        <v/>
      </c>
      <c r="X153" t="str">
        <f>IFERROR(VLOOKUP($A153,[3]Hoja1!$A$1:$AQ$1000,20,FALSE),"")</f>
        <v>Pistolera</v>
      </c>
      <c r="Y153" t="str">
        <f>IFERROR(VLOOKUP($A153,[3]Hoja1!$A$1:$AQ$1000,21,FALSE),"")</f>
        <v/>
      </c>
      <c r="Z153" t="str">
        <f>IFERROR(VLOOKUP($A153,[3]Hoja1!$A$1:$AQ$1000,22,FALSE),"")</f>
        <v>Poliamida</v>
      </c>
      <c r="AA153" t="str">
        <f>IFERROR(VLOOKUP($A153,[3]Hoja1!$A$1:$AQ$1000,23,FALSE),"")</f>
        <v>1 Porta Cargador</v>
      </c>
      <c r="AB153" t="str">
        <f>IFERROR(VLOOKUP($A153,[3]Hoja1!$A$1:$AQ$1000,24,FALSE),"")</f>
        <v>15.5 cm</v>
      </c>
      <c r="AC153" t="str">
        <f>IFERROR(VLOOKUP($A153,[3]Hoja1!$A$1:$AQ$1000,25,FALSE),"")</f>
        <v>8 cm</v>
      </c>
      <c r="AD153" t="str">
        <f>IFERROR(VLOOKUP($A153,[3]Hoja1!$A$1:$AQ$1000,26,FALSE),"")</f>
        <v/>
      </c>
      <c r="AE153" t="str">
        <f>IFERROR(VLOOKUP($A153,[3]Hoja1!$A$1:$AQ$1000,27,FALSE),"")</f>
        <v/>
      </c>
      <c r="AF153" t="str">
        <f>IFERROR(VLOOKUP($A153,[3]Hoja1!$A$1:$AQ$1000,28,FALSE),"")</f>
        <v/>
      </c>
      <c r="AG153" t="str">
        <f>IFERROR(VLOOKUP($A153,[3]Hoja1!$A$1:$AQ$1000,29,FALSE),"")</f>
        <v/>
      </c>
      <c r="AH153" t="str">
        <f>IFERROR(VLOOKUP($A153,[3]Hoja1!$A$1:$AQ$1000,30,FALSE),"")</f>
        <v/>
      </c>
      <c r="AI153" t="str">
        <f>IFERROR(VLOOKUP($A153,[3]Hoja1!$A$1:$AQ$1000,31,FALSE),"")</f>
        <v/>
      </c>
      <c r="AJ153" t="str">
        <f>IFERROR(VLOOKUP($A153,[3]Hoja1!$A$1:$AQ$1000,32,FALSE),"")</f>
        <v/>
      </c>
      <c r="AK153" t="str">
        <f>IFERROR(VLOOKUP($A153,[3]Hoja1!$A$1:$AQ$1000,33,FALSE),"")</f>
        <v/>
      </c>
      <c r="AL153" t="str">
        <f>IFERROR(VLOOKUP($A153,[3]Hoja1!$A$1:$AQ$1000,34,FALSE),"")</f>
        <v/>
      </c>
      <c r="AM153" t="str">
        <f>IFERROR(VLOOKUP($A153,[3]Hoja1!$A$1:$AQ$1000,35,FALSE),"")</f>
        <v/>
      </c>
      <c r="AN153" t="str">
        <f>IFERROR(VLOOKUP($A153,[3]Hoja1!$A$1:$AQ$1000,36,FALSE),"")</f>
        <v/>
      </c>
      <c r="AO153" t="str">
        <f>IFERROR(VLOOKUP($A153,[3]Hoja1!$A$1:$AQ$1000,37,FALSE),"")</f>
        <v/>
      </c>
      <c r="AP153" t="str">
        <f>IFERROR(VLOOKUP($A153,[3]Hoja1!$A$1:$AQ$1000,38,FALSE),"")</f>
        <v/>
      </c>
      <c r="AQ153" t="str">
        <f>IFERROR(VLOOKUP($A153,[3]Hoja1!$A$1:$AQ$1000,39,FALSE),"")</f>
        <v/>
      </c>
      <c r="AR153" t="str">
        <f>IFERROR(VLOOKUP($A153,[3]Hoja1!$A$1:$AQ$1000,40,FALSE),"")</f>
        <v/>
      </c>
      <c r="AS153" t="str">
        <f>IFERROR(VLOOKUP($A153,[3]Hoja1!$A$1:$AQ$1000,41,FALSE),"")</f>
        <v/>
      </c>
      <c r="AT153" t="str">
        <f>IFERROR(VLOOKUP($A153,[3]Hoja1!$A$1:$AQ$1000,42,FALSE),"")</f>
        <v/>
      </c>
      <c r="AU153" t="str">
        <f>IFERROR(VLOOKUP($A153,[3]Hoja1!$A$1:$AQ$1000,43,FALSE),"")</f>
        <v/>
      </c>
    </row>
    <row r="154" spans="1:47" ht="15" customHeight="1" x14ac:dyDescent="0.25">
      <c r="A154">
        <v>255</v>
      </c>
      <c r="B154">
        <v>1</v>
      </c>
      <c r="D154">
        <v>8703811</v>
      </c>
      <c r="E154" t="s">
        <v>620</v>
      </c>
      <c r="H154" s="1" t="s">
        <v>622</v>
      </c>
      <c r="J154" t="s">
        <v>1</v>
      </c>
      <c r="K154" t="s">
        <v>2</v>
      </c>
      <c r="O154" t="s">
        <v>621</v>
      </c>
      <c r="P154" s="4">
        <f>IFERROR(VLOOKUP(D154,[1]articulo!$A$1:$D$9000,4,FALSE),"")</f>
        <v>1800</v>
      </c>
      <c r="Q154" t="s">
        <v>623</v>
      </c>
      <c r="R154">
        <f>IFERROR(VLOOKUP(D154,[2]stock!$A$1:$B$9000,2,FALSE),"0")</f>
        <v>10</v>
      </c>
      <c r="S154">
        <v>5</v>
      </c>
      <c r="T154">
        <v>5</v>
      </c>
      <c r="U154">
        <v>5</v>
      </c>
      <c r="V154">
        <v>0.03</v>
      </c>
      <c r="W154" t="str">
        <f>IFERROR(VLOOKUP($A154,[3]Hoja1!$A$1:$AQ$1000,19,FALSE),"")</f>
        <v/>
      </c>
      <c r="X154" t="str">
        <f>IFERROR(VLOOKUP($A154,[3]Hoja1!$A$1:$AQ$1000,20,FALSE),"")</f>
        <v>Pistolera con Porta Cargador</v>
      </c>
      <c r="Y154" t="str">
        <f>IFERROR(VLOOKUP($A154,[3]Hoja1!$A$1:$AQ$1000,21,FALSE),"")</f>
        <v/>
      </c>
      <c r="Z154" t="str">
        <f>IFERROR(VLOOKUP($A154,[3]Hoja1!$A$1:$AQ$1000,22,FALSE),"")</f>
        <v>Poliamida</v>
      </c>
      <c r="AA154" t="str">
        <f>IFERROR(VLOOKUP($A154,[3]Hoja1!$A$1:$AQ$1000,23,FALSE),"")</f>
        <v>Doble Seguro</v>
      </c>
      <c r="AB154">
        <f>IFERROR(VLOOKUP($A154,[3]Hoja1!$A$1:$AQ$1000,24,FALSE),"")</f>
        <v>17.5</v>
      </c>
      <c r="AC154" t="str">
        <f>IFERROR(VLOOKUP($A154,[3]Hoja1!$A$1:$AQ$1000,25,FALSE),"")</f>
        <v>13.5 cm</v>
      </c>
      <c r="AD154" t="str">
        <f>IFERROR(VLOOKUP($A154,[3]Hoja1!$A$1:$AQ$1000,26,FALSE),"")</f>
        <v/>
      </c>
      <c r="AE154" t="str">
        <f>IFERROR(VLOOKUP($A154,[3]Hoja1!$A$1:$AQ$1000,27,FALSE),"")</f>
        <v/>
      </c>
      <c r="AF154" t="str">
        <f>IFERROR(VLOOKUP($A154,[3]Hoja1!$A$1:$AQ$1000,28,FALSE),"")</f>
        <v/>
      </c>
      <c r="AG154" t="str">
        <f>IFERROR(VLOOKUP($A154,[3]Hoja1!$A$1:$AQ$1000,29,FALSE),"")</f>
        <v/>
      </c>
      <c r="AH154" t="str">
        <f>IFERROR(VLOOKUP($A154,[3]Hoja1!$A$1:$AQ$1000,30,FALSE),"")</f>
        <v/>
      </c>
      <c r="AI154" t="str">
        <f>IFERROR(VLOOKUP($A154,[3]Hoja1!$A$1:$AQ$1000,31,FALSE),"")</f>
        <v/>
      </c>
      <c r="AJ154" t="str">
        <f>IFERROR(VLOOKUP($A154,[3]Hoja1!$A$1:$AQ$1000,32,FALSE),"")</f>
        <v/>
      </c>
      <c r="AK154" t="str">
        <f>IFERROR(VLOOKUP($A154,[3]Hoja1!$A$1:$AQ$1000,33,FALSE),"")</f>
        <v/>
      </c>
      <c r="AL154" t="str">
        <f>IFERROR(VLOOKUP($A154,[3]Hoja1!$A$1:$AQ$1000,34,FALSE),"")</f>
        <v/>
      </c>
      <c r="AM154" t="str">
        <f>IFERROR(VLOOKUP($A154,[3]Hoja1!$A$1:$AQ$1000,35,FALSE),"")</f>
        <v/>
      </c>
      <c r="AN154" t="str">
        <f>IFERROR(VLOOKUP($A154,[3]Hoja1!$A$1:$AQ$1000,36,FALSE),"")</f>
        <v/>
      </c>
      <c r="AO154" t="str">
        <f>IFERROR(VLOOKUP($A154,[3]Hoja1!$A$1:$AQ$1000,37,FALSE),"")</f>
        <v/>
      </c>
      <c r="AP154" t="str">
        <f>IFERROR(VLOOKUP($A154,[3]Hoja1!$A$1:$AQ$1000,38,FALSE),"")</f>
        <v/>
      </c>
      <c r="AQ154" t="str">
        <f>IFERROR(VLOOKUP($A154,[3]Hoja1!$A$1:$AQ$1000,39,FALSE),"")</f>
        <v/>
      </c>
      <c r="AR154" t="str">
        <f>IFERROR(VLOOKUP($A154,[3]Hoja1!$A$1:$AQ$1000,40,FALSE),"")</f>
        <v/>
      </c>
      <c r="AS154" t="str">
        <f>IFERROR(VLOOKUP($A154,[3]Hoja1!$A$1:$AQ$1000,41,FALSE),"")</f>
        <v/>
      </c>
      <c r="AT154" t="str">
        <f>IFERROR(VLOOKUP($A154,[3]Hoja1!$A$1:$AQ$1000,42,FALSE),"")</f>
        <v/>
      </c>
      <c r="AU154" t="str">
        <f>IFERROR(VLOOKUP($A154,[3]Hoja1!$A$1:$AQ$1000,43,FALSE),"")</f>
        <v/>
      </c>
    </row>
    <row r="155" spans="1:47" ht="15" customHeight="1" x14ac:dyDescent="0.25">
      <c r="A155">
        <v>256</v>
      </c>
      <c r="B155">
        <v>1</v>
      </c>
      <c r="D155">
        <v>8703550</v>
      </c>
      <c r="E155" t="s">
        <v>624</v>
      </c>
      <c r="H155" s="1" t="s">
        <v>626</v>
      </c>
      <c r="I155" s="1" t="s">
        <v>627</v>
      </c>
      <c r="J155" t="s">
        <v>1</v>
      </c>
      <c r="K155" t="s">
        <v>2</v>
      </c>
      <c r="O155" t="s">
        <v>625</v>
      </c>
      <c r="P155" s="4">
        <f>IFERROR(VLOOKUP(D155,[1]articulo!$A$1:$D$9000,4,FALSE),"")</f>
        <v>1388</v>
      </c>
      <c r="Q155" t="s">
        <v>628</v>
      </c>
      <c r="R155">
        <f>IFERROR(VLOOKUP(D155,[2]stock!$A$1:$B$9000,2,FALSE),"0")</f>
        <v>0</v>
      </c>
      <c r="S155">
        <v>5</v>
      </c>
      <c r="T155">
        <v>5</v>
      </c>
      <c r="U155">
        <v>5</v>
      </c>
      <c r="V155">
        <v>0.03</v>
      </c>
      <c r="W155" t="str">
        <f>IFERROR(VLOOKUP($A155,[3]Hoja1!$A$1:$AQ$1000,19,FALSE),"")</f>
        <v/>
      </c>
      <c r="X155" t="str">
        <f>IFERROR(VLOOKUP($A155,[3]Hoja1!$A$1:$AQ$1000,20,FALSE),"")</f>
        <v/>
      </c>
      <c r="Y155" t="str">
        <f>IFERROR(VLOOKUP($A155,[3]Hoja1!$A$1:$AQ$1000,21,FALSE),"")</f>
        <v/>
      </c>
      <c r="Z155" t="str">
        <f>IFERROR(VLOOKUP($A155,[3]Hoja1!$A$1:$AQ$1000,22,FALSE),"")</f>
        <v/>
      </c>
      <c r="AA155" t="str">
        <f>IFERROR(VLOOKUP($A155,[3]Hoja1!$A$1:$AQ$1000,23,FALSE),"")</f>
        <v/>
      </c>
      <c r="AB155" t="str">
        <f>IFERROR(VLOOKUP($A155,[3]Hoja1!$A$1:$AQ$1000,24,FALSE),"")</f>
        <v/>
      </c>
      <c r="AC155" t="str">
        <f>IFERROR(VLOOKUP($A155,[3]Hoja1!$A$1:$AQ$1000,25,FALSE),"")</f>
        <v/>
      </c>
      <c r="AD155" t="str">
        <f>IFERROR(VLOOKUP($A155,[3]Hoja1!$A$1:$AQ$1000,26,FALSE),"")</f>
        <v/>
      </c>
      <c r="AE155" t="str">
        <f>IFERROR(VLOOKUP($A155,[3]Hoja1!$A$1:$AQ$1000,27,FALSE),"")</f>
        <v/>
      </c>
      <c r="AF155" t="str">
        <f>IFERROR(VLOOKUP($A155,[3]Hoja1!$A$1:$AQ$1000,28,FALSE),"")</f>
        <v/>
      </c>
      <c r="AG155" t="str">
        <f>IFERROR(VLOOKUP($A155,[3]Hoja1!$A$1:$AQ$1000,29,FALSE),"")</f>
        <v/>
      </c>
      <c r="AH155" t="str">
        <f>IFERROR(VLOOKUP($A155,[3]Hoja1!$A$1:$AQ$1000,30,FALSE),"")</f>
        <v/>
      </c>
      <c r="AI155" t="str">
        <f>IFERROR(VLOOKUP($A155,[3]Hoja1!$A$1:$AQ$1000,31,FALSE),"")</f>
        <v/>
      </c>
      <c r="AJ155" t="str">
        <f>IFERROR(VLOOKUP($A155,[3]Hoja1!$A$1:$AQ$1000,32,FALSE),"")</f>
        <v/>
      </c>
      <c r="AK155" t="str">
        <f>IFERROR(VLOOKUP($A155,[3]Hoja1!$A$1:$AQ$1000,33,FALSE),"")</f>
        <v/>
      </c>
      <c r="AL155" t="str">
        <f>IFERROR(VLOOKUP($A155,[3]Hoja1!$A$1:$AQ$1000,34,FALSE),"")</f>
        <v/>
      </c>
      <c r="AM155" t="str">
        <f>IFERROR(VLOOKUP($A155,[3]Hoja1!$A$1:$AQ$1000,35,FALSE),"")</f>
        <v/>
      </c>
      <c r="AN155" t="str">
        <f>IFERROR(VLOOKUP($A155,[3]Hoja1!$A$1:$AQ$1000,36,FALSE),"")</f>
        <v/>
      </c>
      <c r="AO155" t="str">
        <f>IFERROR(VLOOKUP($A155,[3]Hoja1!$A$1:$AQ$1000,37,FALSE),"")</f>
        <v/>
      </c>
      <c r="AP155" t="str">
        <f>IFERROR(VLOOKUP($A155,[3]Hoja1!$A$1:$AQ$1000,38,FALSE),"")</f>
        <v/>
      </c>
      <c r="AQ155" t="str">
        <f>IFERROR(VLOOKUP($A155,[3]Hoja1!$A$1:$AQ$1000,39,FALSE),"")</f>
        <v/>
      </c>
      <c r="AR155" t="str">
        <f>IFERROR(VLOOKUP($A155,[3]Hoja1!$A$1:$AQ$1000,40,FALSE),"")</f>
        <v/>
      </c>
      <c r="AS155" t="str">
        <f>IFERROR(VLOOKUP($A155,[3]Hoja1!$A$1:$AQ$1000,41,FALSE),"")</f>
        <v/>
      </c>
      <c r="AT155" t="str">
        <f>IFERROR(VLOOKUP($A155,[3]Hoja1!$A$1:$AQ$1000,42,FALSE),"")</f>
        <v/>
      </c>
      <c r="AU155" t="str">
        <f>IFERROR(VLOOKUP($A155,[3]Hoja1!$A$1:$AQ$1000,43,FALSE),"")</f>
        <v/>
      </c>
    </row>
    <row r="156" spans="1:47" ht="15" customHeight="1" x14ac:dyDescent="0.25">
      <c r="A156">
        <v>261</v>
      </c>
      <c r="B156">
        <v>1</v>
      </c>
      <c r="D156">
        <v>8520124</v>
      </c>
      <c r="E156" t="s">
        <v>629</v>
      </c>
      <c r="H156" s="1" t="s">
        <v>632</v>
      </c>
      <c r="I156" s="1" t="s">
        <v>633</v>
      </c>
      <c r="J156" t="s">
        <v>630</v>
      </c>
      <c r="O156" t="s">
        <v>631</v>
      </c>
      <c r="P156" s="4">
        <f>IFERROR(VLOOKUP(D156,[1]articulo!$A$1:$D$9000,4,FALSE),"")</f>
        <v>900.8</v>
      </c>
      <c r="Q156" t="s">
        <v>634</v>
      </c>
      <c r="R156">
        <f>IFERROR(VLOOKUP(D156,[2]stock!$A$1:$B$9000,2,FALSE),"0")</f>
        <v>1</v>
      </c>
      <c r="S156">
        <v>5</v>
      </c>
      <c r="T156">
        <v>5</v>
      </c>
      <c r="U156">
        <v>5</v>
      </c>
      <c r="V156">
        <v>0.03</v>
      </c>
      <c r="W156" t="str">
        <f>IFERROR(VLOOKUP($A156,[3]Hoja1!$A$1:$AQ$1000,19,FALSE),"")</f>
        <v/>
      </c>
      <c r="X156" t="str">
        <f>IFERROR(VLOOKUP($A156,[3]Hoja1!$A$1:$AQ$1000,20,FALSE),"")</f>
        <v/>
      </c>
      <c r="Y156" t="str">
        <f>IFERROR(VLOOKUP($A156,[3]Hoja1!$A$1:$AQ$1000,21,FALSE),"")</f>
        <v/>
      </c>
      <c r="Z156" t="str">
        <f>IFERROR(VLOOKUP($A156,[3]Hoja1!$A$1:$AQ$1000,22,FALSE),"")</f>
        <v/>
      </c>
      <c r="AA156" t="str">
        <f>IFERROR(VLOOKUP($A156,[3]Hoja1!$A$1:$AQ$1000,23,FALSE),"")</f>
        <v/>
      </c>
      <c r="AB156" t="str">
        <f>IFERROR(VLOOKUP($A156,[3]Hoja1!$A$1:$AQ$1000,24,FALSE),"")</f>
        <v/>
      </c>
      <c r="AC156" t="str">
        <f>IFERROR(VLOOKUP($A156,[3]Hoja1!$A$1:$AQ$1000,25,FALSE),"")</f>
        <v/>
      </c>
      <c r="AD156" t="str">
        <f>IFERROR(VLOOKUP($A156,[3]Hoja1!$A$1:$AQ$1000,26,FALSE),"")</f>
        <v/>
      </c>
      <c r="AE156" t="str">
        <f>IFERROR(VLOOKUP($A156,[3]Hoja1!$A$1:$AQ$1000,27,FALSE),"")</f>
        <v/>
      </c>
      <c r="AF156" t="str">
        <f>IFERROR(VLOOKUP($A156,[3]Hoja1!$A$1:$AQ$1000,28,FALSE),"")</f>
        <v/>
      </c>
      <c r="AG156" t="str">
        <f>IFERROR(VLOOKUP($A156,[3]Hoja1!$A$1:$AQ$1000,29,FALSE),"")</f>
        <v/>
      </c>
      <c r="AH156" t="str">
        <f>IFERROR(VLOOKUP($A156,[3]Hoja1!$A$1:$AQ$1000,30,FALSE),"")</f>
        <v/>
      </c>
      <c r="AI156" t="str">
        <f>IFERROR(VLOOKUP($A156,[3]Hoja1!$A$1:$AQ$1000,31,FALSE),"")</f>
        <v/>
      </c>
      <c r="AJ156" t="str">
        <f>IFERROR(VLOOKUP($A156,[3]Hoja1!$A$1:$AQ$1000,32,FALSE),"")</f>
        <v/>
      </c>
      <c r="AK156" t="str">
        <f>IFERROR(VLOOKUP($A156,[3]Hoja1!$A$1:$AQ$1000,33,FALSE),"")</f>
        <v/>
      </c>
      <c r="AL156" t="str">
        <f>IFERROR(VLOOKUP($A156,[3]Hoja1!$A$1:$AQ$1000,34,FALSE),"")</f>
        <v/>
      </c>
      <c r="AM156" t="str">
        <f>IFERROR(VLOOKUP($A156,[3]Hoja1!$A$1:$AQ$1000,35,FALSE),"")</f>
        <v/>
      </c>
      <c r="AN156" t="str">
        <f>IFERROR(VLOOKUP($A156,[3]Hoja1!$A$1:$AQ$1000,36,FALSE),"")</f>
        <v/>
      </c>
      <c r="AO156" t="str">
        <f>IFERROR(VLOOKUP($A156,[3]Hoja1!$A$1:$AQ$1000,37,FALSE),"")</f>
        <v/>
      </c>
      <c r="AP156" t="str">
        <f>IFERROR(VLOOKUP($A156,[3]Hoja1!$A$1:$AQ$1000,38,FALSE),"")</f>
        <v/>
      </c>
      <c r="AQ156" t="str">
        <f>IFERROR(VLOOKUP($A156,[3]Hoja1!$A$1:$AQ$1000,39,FALSE),"")</f>
        <v/>
      </c>
      <c r="AR156" t="str">
        <f>IFERROR(VLOOKUP($A156,[3]Hoja1!$A$1:$AQ$1000,40,FALSE),"")</f>
        <v/>
      </c>
      <c r="AS156" t="str">
        <f>IFERROR(VLOOKUP($A156,[3]Hoja1!$A$1:$AQ$1000,41,FALSE),"")</f>
        <v/>
      </c>
      <c r="AT156" t="str">
        <f>IFERROR(VLOOKUP($A156,[3]Hoja1!$A$1:$AQ$1000,42,FALSE),"")</f>
        <v/>
      </c>
      <c r="AU156" t="str">
        <f>IFERROR(VLOOKUP($A156,[3]Hoja1!$A$1:$AQ$1000,43,FALSE),"")</f>
        <v/>
      </c>
    </row>
    <row r="157" spans="1:47" ht="15" customHeight="1" x14ac:dyDescent="0.25">
      <c r="A157">
        <v>262</v>
      </c>
      <c r="B157">
        <v>1</v>
      </c>
      <c r="D157">
        <v>8705555</v>
      </c>
      <c r="E157" t="s">
        <v>635</v>
      </c>
      <c r="H157" s="1" t="s">
        <v>636</v>
      </c>
      <c r="J157" t="s">
        <v>1</v>
      </c>
      <c r="K157" t="s">
        <v>29</v>
      </c>
      <c r="L157" t="s">
        <v>30</v>
      </c>
      <c r="O157" t="s">
        <v>188</v>
      </c>
      <c r="P157" s="4">
        <f>IFERROR(VLOOKUP(D157,[1]articulo!$A$1:$D$9000,4,FALSE),"")</f>
        <v>1651.1</v>
      </c>
      <c r="Q157" t="s">
        <v>637</v>
      </c>
      <c r="R157">
        <f>IFERROR(VLOOKUP(D157,[2]stock!$A$1:$B$9000,2,FALSE),"0")</f>
        <v>0</v>
      </c>
      <c r="S157">
        <v>5</v>
      </c>
      <c r="T157">
        <v>5</v>
      </c>
      <c r="U157">
        <v>5</v>
      </c>
      <c r="V157">
        <v>0.03</v>
      </c>
      <c r="W157" t="str">
        <f>IFERROR(VLOOKUP($A157,[3]Hoja1!$A$1:$AQ$1000,19,FALSE),"")</f>
        <v/>
      </c>
      <c r="X157" t="str">
        <f>IFERROR(VLOOKUP($A157,[3]Hoja1!$A$1:$AQ$1000,20,FALSE),"")</f>
        <v/>
      </c>
      <c r="Y157" t="str">
        <f>IFERROR(VLOOKUP($A157,[3]Hoja1!$A$1:$AQ$1000,21,FALSE),"")</f>
        <v/>
      </c>
      <c r="Z157" t="str">
        <f>IFERROR(VLOOKUP($A157,[3]Hoja1!$A$1:$AQ$1000,22,FALSE),"")</f>
        <v/>
      </c>
      <c r="AA157" t="str">
        <f>IFERROR(VLOOKUP($A157,[3]Hoja1!$A$1:$AQ$1000,23,FALSE),"")</f>
        <v/>
      </c>
      <c r="AB157" t="str">
        <f>IFERROR(VLOOKUP($A157,[3]Hoja1!$A$1:$AQ$1000,24,FALSE),"")</f>
        <v/>
      </c>
      <c r="AC157" t="str">
        <f>IFERROR(VLOOKUP($A157,[3]Hoja1!$A$1:$AQ$1000,25,FALSE),"")</f>
        <v/>
      </c>
      <c r="AD157" t="str">
        <f>IFERROR(VLOOKUP($A157,[3]Hoja1!$A$1:$AQ$1000,26,FALSE),"")</f>
        <v/>
      </c>
      <c r="AE157" t="str">
        <f>IFERROR(VLOOKUP($A157,[3]Hoja1!$A$1:$AQ$1000,27,FALSE),"")</f>
        <v/>
      </c>
      <c r="AF157" t="str">
        <f>IFERROR(VLOOKUP($A157,[3]Hoja1!$A$1:$AQ$1000,28,FALSE),"")</f>
        <v/>
      </c>
      <c r="AG157" t="str">
        <f>IFERROR(VLOOKUP($A157,[3]Hoja1!$A$1:$AQ$1000,29,FALSE),"")</f>
        <v/>
      </c>
      <c r="AH157" t="str">
        <f>IFERROR(VLOOKUP($A157,[3]Hoja1!$A$1:$AQ$1000,30,FALSE),"")</f>
        <v/>
      </c>
      <c r="AI157" t="str">
        <f>IFERROR(VLOOKUP($A157,[3]Hoja1!$A$1:$AQ$1000,31,FALSE),"")</f>
        <v/>
      </c>
      <c r="AJ157" t="str">
        <f>IFERROR(VLOOKUP($A157,[3]Hoja1!$A$1:$AQ$1000,32,FALSE),"")</f>
        <v/>
      </c>
      <c r="AK157" t="str">
        <f>IFERROR(VLOOKUP($A157,[3]Hoja1!$A$1:$AQ$1000,33,FALSE),"")</f>
        <v/>
      </c>
      <c r="AL157" t="str">
        <f>IFERROR(VLOOKUP($A157,[3]Hoja1!$A$1:$AQ$1000,34,FALSE),"")</f>
        <v/>
      </c>
      <c r="AM157" t="str">
        <f>IFERROR(VLOOKUP($A157,[3]Hoja1!$A$1:$AQ$1000,35,FALSE),"")</f>
        <v/>
      </c>
      <c r="AN157" t="str">
        <f>IFERROR(VLOOKUP($A157,[3]Hoja1!$A$1:$AQ$1000,36,FALSE),"")</f>
        <v/>
      </c>
      <c r="AO157" t="str">
        <f>IFERROR(VLOOKUP($A157,[3]Hoja1!$A$1:$AQ$1000,37,FALSE),"")</f>
        <v/>
      </c>
      <c r="AP157" t="str">
        <f>IFERROR(VLOOKUP($A157,[3]Hoja1!$A$1:$AQ$1000,38,FALSE),"")</f>
        <v/>
      </c>
      <c r="AQ157" t="str">
        <f>IFERROR(VLOOKUP($A157,[3]Hoja1!$A$1:$AQ$1000,39,FALSE),"")</f>
        <v/>
      </c>
      <c r="AR157" t="str">
        <f>IFERROR(VLOOKUP($A157,[3]Hoja1!$A$1:$AQ$1000,40,FALSE),"")</f>
        <v/>
      </c>
      <c r="AS157" t="str">
        <f>IFERROR(VLOOKUP($A157,[3]Hoja1!$A$1:$AQ$1000,41,FALSE),"")</f>
        <v/>
      </c>
      <c r="AT157" t="str">
        <f>IFERROR(VLOOKUP($A157,[3]Hoja1!$A$1:$AQ$1000,42,FALSE),"")</f>
        <v/>
      </c>
      <c r="AU157" t="str">
        <f>IFERROR(VLOOKUP($A157,[3]Hoja1!$A$1:$AQ$1000,43,FALSE),"")</f>
        <v/>
      </c>
    </row>
    <row r="158" spans="1:47" ht="15" customHeight="1" x14ac:dyDescent="0.25">
      <c r="A158">
        <v>263</v>
      </c>
      <c r="B158">
        <v>1</v>
      </c>
      <c r="D158">
        <v>8501551</v>
      </c>
      <c r="E158" t="s">
        <v>638</v>
      </c>
      <c r="H158" s="1" t="s">
        <v>640</v>
      </c>
      <c r="J158" t="s">
        <v>1</v>
      </c>
      <c r="K158" t="s">
        <v>29</v>
      </c>
      <c r="O158" t="s">
        <v>639</v>
      </c>
      <c r="P158" s="4">
        <f>IFERROR(VLOOKUP(D158,[1]articulo!$A$1:$D$9000,4,FALSE),"")</f>
        <v>630.02</v>
      </c>
      <c r="Q158" t="s">
        <v>641</v>
      </c>
      <c r="R158">
        <f>IFERROR(VLOOKUP(D158,[2]stock!$A$1:$B$9000,2,FALSE),"0")</f>
        <v>0</v>
      </c>
      <c r="S158">
        <v>5</v>
      </c>
      <c r="T158">
        <v>5</v>
      </c>
      <c r="U158">
        <v>5</v>
      </c>
      <c r="V158">
        <v>0.03</v>
      </c>
      <c r="W158" t="str">
        <f>IFERROR(VLOOKUP($A158,[3]Hoja1!$A$1:$AQ$1000,19,FALSE),"")</f>
        <v/>
      </c>
      <c r="X158" t="str">
        <f>IFERROR(VLOOKUP($A158,[3]Hoja1!$A$1:$AQ$1000,20,FALSE),"")</f>
        <v/>
      </c>
      <c r="Y158" t="str">
        <f>IFERROR(VLOOKUP($A158,[3]Hoja1!$A$1:$AQ$1000,21,FALSE),"")</f>
        <v/>
      </c>
      <c r="Z158" t="str">
        <f>IFERROR(VLOOKUP($A158,[3]Hoja1!$A$1:$AQ$1000,22,FALSE),"")</f>
        <v/>
      </c>
      <c r="AA158" t="str">
        <f>IFERROR(VLOOKUP($A158,[3]Hoja1!$A$1:$AQ$1000,23,FALSE),"")</f>
        <v/>
      </c>
      <c r="AB158" t="str">
        <f>IFERROR(VLOOKUP($A158,[3]Hoja1!$A$1:$AQ$1000,24,FALSE),"")</f>
        <v/>
      </c>
      <c r="AC158" t="str">
        <f>IFERROR(VLOOKUP($A158,[3]Hoja1!$A$1:$AQ$1000,25,FALSE),"")</f>
        <v/>
      </c>
      <c r="AD158" t="str">
        <f>IFERROR(VLOOKUP($A158,[3]Hoja1!$A$1:$AQ$1000,26,FALSE),"")</f>
        <v/>
      </c>
      <c r="AE158" t="str">
        <f>IFERROR(VLOOKUP($A158,[3]Hoja1!$A$1:$AQ$1000,27,FALSE),"")</f>
        <v/>
      </c>
      <c r="AF158" t="str">
        <f>IFERROR(VLOOKUP($A158,[3]Hoja1!$A$1:$AQ$1000,28,FALSE),"")</f>
        <v/>
      </c>
      <c r="AG158" t="str">
        <f>IFERROR(VLOOKUP($A158,[3]Hoja1!$A$1:$AQ$1000,29,FALSE),"")</f>
        <v/>
      </c>
      <c r="AH158" t="str">
        <f>IFERROR(VLOOKUP($A158,[3]Hoja1!$A$1:$AQ$1000,30,FALSE),"")</f>
        <v/>
      </c>
      <c r="AI158" t="str">
        <f>IFERROR(VLOOKUP($A158,[3]Hoja1!$A$1:$AQ$1000,31,FALSE),"")</f>
        <v/>
      </c>
      <c r="AJ158" t="str">
        <f>IFERROR(VLOOKUP($A158,[3]Hoja1!$A$1:$AQ$1000,32,FALSE),"")</f>
        <v/>
      </c>
      <c r="AK158" t="str">
        <f>IFERROR(VLOOKUP($A158,[3]Hoja1!$A$1:$AQ$1000,33,FALSE),"")</f>
        <v/>
      </c>
      <c r="AL158" t="str">
        <f>IFERROR(VLOOKUP($A158,[3]Hoja1!$A$1:$AQ$1000,34,FALSE),"")</f>
        <v/>
      </c>
      <c r="AM158" t="str">
        <f>IFERROR(VLOOKUP($A158,[3]Hoja1!$A$1:$AQ$1000,35,FALSE),"")</f>
        <v/>
      </c>
      <c r="AN158" t="str">
        <f>IFERROR(VLOOKUP($A158,[3]Hoja1!$A$1:$AQ$1000,36,FALSE),"")</f>
        <v/>
      </c>
      <c r="AO158" t="str">
        <f>IFERROR(VLOOKUP($A158,[3]Hoja1!$A$1:$AQ$1000,37,FALSE),"")</f>
        <v/>
      </c>
      <c r="AP158" t="str">
        <f>IFERROR(VLOOKUP($A158,[3]Hoja1!$A$1:$AQ$1000,38,FALSE),"")</f>
        <v/>
      </c>
      <c r="AQ158" t="str">
        <f>IFERROR(VLOOKUP($A158,[3]Hoja1!$A$1:$AQ$1000,39,FALSE),"")</f>
        <v/>
      </c>
      <c r="AR158" t="str">
        <f>IFERROR(VLOOKUP($A158,[3]Hoja1!$A$1:$AQ$1000,40,FALSE),"")</f>
        <v/>
      </c>
      <c r="AS158" t="str">
        <f>IFERROR(VLOOKUP($A158,[3]Hoja1!$A$1:$AQ$1000,41,FALSE),"")</f>
        <v/>
      </c>
      <c r="AT158" t="str">
        <f>IFERROR(VLOOKUP($A158,[3]Hoja1!$A$1:$AQ$1000,42,FALSE),"")</f>
        <v/>
      </c>
      <c r="AU158" t="str">
        <f>IFERROR(VLOOKUP($A158,[3]Hoja1!$A$1:$AQ$1000,43,FALSE),"")</f>
        <v/>
      </c>
    </row>
    <row r="159" spans="1:47" ht="15" customHeight="1" x14ac:dyDescent="0.25">
      <c r="A159">
        <v>265</v>
      </c>
      <c r="B159">
        <v>1</v>
      </c>
      <c r="D159">
        <v>8703018</v>
      </c>
      <c r="E159" t="s">
        <v>642</v>
      </c>
      <c r="H159" s="1" t="s">
        <v>644</v>
      </c>
      <c r="J159" t="s">
        <v>1</v>
      </c>
      <c r="K159" t="s">
        <v>29</v>
      </c>
      <c r="L159" t="s">
        <v>2</v>
      </c>
      <c r="M159" t="s">
        <v>69</v>
      </c>
      <c r="O159" t="s">
        <v>643</v>
      </c>
      <c r="P159" s="4">
        <f>IFERROR(VLOOKUP(D159,[1]articulo!$A$1:$D$9000,4,FALSE),"")</f>
        <v>2347.79</v>
      </c>
      <c r="Q159" t="s">
        <v>645</v>
      </c>
      <c r="R159">
        <f>IFERROR(VLOOKUP(D159,[2]stock!$A$1:$B$9000,2,FALSE),"0")</f>
        <v>9</v>
      </c>
      <c r="S159">
        <v>5</v>
      </c>
      <c r="T159">
        <v>5</v>
      </c>
      <c r="U159">
        <v>5</v>
      </c>
      <c r="V159">
        <v>0.03</v>
      </c>
      <c r="W159" t="str">
        <f>IFERROR(VLOOKUP($A159,[3]Hoja1!$A$1:$AQ$1000,19,FALSE),"")</f>
        <v/>
      </c>
      <c r="X159" t="str">
        <f>IFERROR(VLOOKUP($A159,[3]Hoja1!$A$1:$AQ$1000,20,FALSE),"")</f>
        <v>Porta Objeto</v>
      </c>
      <c r="Y159" t="str">
        <f>IFERROR(VLOOKUP($A159,[3]Hoja1!$A$1:$AQ$1000,21,FALSE),"")</f>
        <v/>
      </c>
      <c r="Z159" t="str">
        <f>IFERROR(VLOOKUP($A159,[3]Hoja1!$A$1:$AQ$1000,22,FALSE),"")</f>
        <v>Poliamida</v>
      </c>
      <c r="AA159" t="str">
        <f>IFERROR(VLOOKUP($A159,[3]Hoja1!$A$1:$AQ$1000,23,FALSE),"")</f>
        <v>Muslera</v>
      </c>
      <c r="AB159" t="str">
        <f>IFERROR(VLOOKUP($A159,[3]Hoja1!$A$1:$AQ$1000,24,FALSE),"")</f>
        <v>14.5 cm</v>
      </c>
      <c r="AC159" t="str">
        <f>IFERROR(VLOOKUP($A159,[3]Hoja1!$A$1:$AQ$1000,25,FALSE),"")</f>
        <v>14 cm</v>
      </c>
      <c r="AD159" t="str">
        <f>IFERROR(VLOOKUP($A159,[3]Hoja1!$A$1:$AQ$1000,26,FALSE),"")</f>
        <v>5 cm</v>
      </c>
      <c r="AE159" t="str">
        <f>IFERROR(VLOOKUP($A159,[3]Hoja1!$A$1:$AQ$1000,27,FALSE),"")</f>
        <v/>
      </c>
      <c r="AF159" t="str">
        <f>IFERROR(VLOOKUP($A159,[3]Hoja1!$A$1:$AQ$1000,28,FALSE),"")</f>
        <v/>
      </c>
      <c r="AG159" t="str">
        <f>IFERROR(VLOOKUP($A159,[3]Hoja1!$A$1:$AQ$1000,29,FALSE),"")</f>
        <v/>
      </c>
      <c r="AH159" t="str">
        <f>IFERROR(VLOOKUP($A159,[3]Hoja1!$A$1:$AQ$1000,30,FALSE),"")</f>
        <v/>
      </c>
      <c r="AI159" t="str">
        <f>IFERROR(VLOOKUP($A159,[3]Hoja1!$A$1:$AQ$1000,31,FALSE),"")</f>
        <v/>
      </c>
      <c r="AJ159" t="str">
        <f>IFERROR(VLOOKUP($A159,[3]Hoja1!$A$1:$AQ$1000,32,FALSE),"")</f>
        <v/>
      </c>
      <c r="AK159" t="str">
        <f>IFERROR(VLOOKUP($A159,[3]Hoja1!$A$1:$AQ$1000,33,FALSE),"")</f>
        <v/>
      </c>
      <c r="AL159" t="str">
        <f>IFERROR(VLOOKUP($A159,[3]Hoja1!$A$1:$AQ$1000,34,FALSE),"")</f>
        <v/>
      </c>
      <c r="AM159" t="str">
        <f>IFERROR(VLOOKUP($A159,[3]Hoja1!$A$1:$AQ$1000,35,FALSE),"")</f>
        <v/>
      </c>
      <c r="AN159" t="str">
        <f>IFERROR(VLOOKUP($A159,[3]Hoja1!$A$1:$AQ$1000,36,FALSE),"")</f>
        <v/>
      </c>
      <c r="AO159" t="str">
        <f>IFERROR(VLOOKUP($A159,[3]Hoja1!$A$1:$AQ$1000,37,FALSE),"")</f>
        <v/>
      </c>
      <c r="AP159" t="str">
        <f>IFERROR(VLOOKUP($A159,[3]Hoja1!$A$1:$AQ$1000,38,FALSE),"")</f>
        <v/>
      </c>
      <c r="AQ159" t="str">
        <f>IFERROR(VLOOKUP($A159,[3]Hoja1!$A$1:$AQ$1000,39,FALSE),"")</f>
        <v/>
      </c>
      <c r="AR159" t="str">
        <f>IFERROR(VLOOKUP($A159,[3]Hoja1!$A$1:$AQ$1000,40,FALSE),"")</f>
        <v/>
      </c>
      <c r="AS159" t="str">
        <f>IFERROR(VLOOKUP($A159,[3]Hoja1!$A$1:$AQ$1000,41,FALSE),"")</f>
        <v/>
      </c>
      <c r="AT159" t="str">
        <f>IFERROR(VLOOKUP($A159,[3]Hoja1!$A$1:$AQ$1000,42,FALSE),"")</f>
        <v/>
      </c>
      <c r="AU159" t="str">
        <f>IFERROR(VLOOKUP($A159,[3]Hoja1!$A$1:$AQ$1000,43,FALSE),"")</f>
        <v/>
      </c>
    </row>
    <row r="160" spans="1:47" ht="15" customHeight="1" x14ac:dyDescent="0.25">
      <c r="A160">
        <v>266</v>
      </c>
      <c r="B160">
        <v>1</v>
      </c>
      <c r="D160">
        <v>8503224</v>
      </c>
      <c r="E160" t="s">
        <v>646</v>
      </c>
      <c r="H160" s="1" t="s">
        <v>649</v>
      </c>
      <c r="J160" t="s">
        <v>16</v>
      </c>
      <c r="K160" t="s">
        <v>647</v>
      </c>
      <c r="O160" t="s">
        <v>648</v>
      </c>
      <c r="P160" s="4">
        <f>IFERROR(VLOOKUP(D160,[1]articulo!$A$1:$D$9000,4,FALSE),"")</f>
        <v>1083.0999999999999</v>
      </c>
      <c r="Q160" t="s">
        <v>650</v>
      </c>
      <c r="R160">
        <f>IFERROR(VLOOKUP(D160,[2]stock!$A$1:$B$9000,2,FALSE),"0")</f>
        <v>158</v>
      </c>
      <c r="S160">
        <v>5</v>
      </c>
      <c r="T160">
        <v>5</v>
      </c>
      <c r="U160">
        <v>5</v>
      </c>
      <c r="V160">
        <v>0.03</v>
      </c>
      <c r="W160" t="str">
        <f>IFERROR(VLOOKUP($A160,[3]Hoja1!$A$1:$AQ$1000,19,FALSE),"")</f>
        <v/>
      </c>
      <c r="X160" t="str">
        <f>IFERROR(VLOOKUP($A160,[3]Hoja1!$A$1:$AQ$1000,20,FALSE),"")</f>
        <v/>
      </c>
      <c r="Y160" t="str">
        <f>IFERROR(VLOOKUP($A160,[3]Hoja1!$A$1:$AQ$1000,21,FALSE),"")</f>
        <v/>
      </c>
      <c r="Z160" t="str">
        <f>IFERROR(VLOOKUP($A160,[3]Hoja1!$A$1:$AQ$1000,22,FALSE),"")</f>
        <v/>
      </c>
      <c r="AA160" t="str">
        <f>IFERROR(VLOOKUP($A160,[3]Hoja1!$A$1:$AQ$1000,23,FALSE),"")</f>
        <v/>
      </c>
      <c r="AB160" t="str">
        <f>IFERROR(VLOOKUP($A160,[3]Hoja1!$A$1:$AQ$1000,24,FALSE),"")</f>
        <v/>
      </c>
      <c r="AC160" t="str">
        <f>IFERROR(VLOOKUP($A160,[3]Hoja1!$A$1:$AQ$1000,25,FALSE),"")</f>
        <v/>
      </c>
      <c r="AD160" t="str">
        <f>IFERROR(VLOOKUP($A160,[3]Hoja1!$A$1:$AQ$1000,26,FALSE),"")</f>
        <v/>
      </c>
      <c r="AE160" t="str">
        <f>IFERROR(VLOOKUP($A160,[3]Hoja1!$A$1:$AQ$1000,27,FALSE),"")</f>
        <v/>
      </c>
      <c r="AF160" t="str">
        <f>IFERROR(VLOOKUP($A160,[3]Hoja1!$A$1:$AQ$1000,28,FALSE),"")</f>
        <v/>
      </c>
      <c r="AG160" t="str">
        <f>IFERROR(VLOOKUP($A160,[3]Hoja1!$A$1:$AQ$1000,29,FALSE),"")</f>
        <v/>
      </c>
      <c r="AH160" t="str">
        <f>IFERROR(VLOOKUP($A160,[3]Hoja1!$A$1:$AQ$1000,30,FALSE),"")</f>
        <v/>
      </c>
      <c r="AI160" t="str">
        <f>IFERROR(VLOOKUP($A160,[3]Hoja1!$A$1:$AQ$1000,31,FALSE),"")</f>
        <v/>
      </c>
      <c r="AJ160" t="str">
        <f>IFERROR(VLOOKUP($A160,[3]Hoja1!$A$1:$AQ$1000,32,FALSE),"")</f>
        <v/>
      </c>
      <c r="AK160" t="str">
        <f>IFERROR(VLOOKUP($A160,[3]Hoja1!$A$1:$AQ$1000,33,FALSE),"")</f>
        <v/>
      </c>
      <c r="AL160" t="str">
        <f>IFERROR(VLOOKUP($A160,[3]Hoja1!$A$1:$AQ$1000,34,FALSE),"")</f>
        <v/>
      </c>
      <c r="AM160" t="str">
        <f>IFERROR(VLOOKUP($A160,[3]Hoja1!$A$1:$AQ$1000,35,FALSE),"")</f>
        <v/>
      </c>
      <c r="AN160" t="str">
        <f>IFERROR(VLOOKUP($A160,[3]Hoja1!$A$1:$AQ$1000,36,FALSE),"")</f>
        <v/>
      </c>
      <c r="AO160" t="str">
        <f>IFERROR(VLOOKUP($A160,[3]Hoja1!$A$1:$AQ$1000,37,FALSE),"")</f>
        <v/>
      </c>
      <c r="AP160" t="str">
        <f>IFERROR(VLOOKUP($A160,[3]Hoja1!$A$1:$AQ$1000,38,FALSE),"")</f>
        <v/>
      </c>
      <c r="AQ160" t="str">
        <f>IFERROR(VLOOKUP($A160,[3]Hoja1!$A$1:$AQ$1000,39,FALSE),"")</f>
        <v/>
      </c>
      <c r="AR160" t="str">
        <f>IFERROR(VLOOKUP($A160,[3]Hoja1!$A$1:$AQ$1000,40,FALSE),"")</f>
        <v/>
      </c>
      <c r="AS160" t="str">
        <f>IFERROR(VLOOKUP($A160,[3]Hoja1!$A$1:$AQ$1000,41,FALSE),"")</f>
        <v/>
      </c>
      <c r="AT160" t="str">
        <f>IFERROR(VLOOKUP($A160,[3]Hoja1!$A$1:$AQ$1000,42,FALSE),"")</f>
        <v/>
      </c>
      <c r="AU160" t="str">
        <f>IFERROR(VLOOKUP($A160,[3]Hoja1!$A$1:$AQ$1000,43,FALSE),"")</f>
        <v/>
      </c>
    </row>
    <row r="161" spans="1:47" ht="15" customHeight="1" x14ac:dyDescent="0.25">
      <c r="A161">
        <v>269</v>
      </c>
      <c r="B161">
        <v>1</v>
      </c>
      <c r="D161">
        <v>8612500</v>
      </c>
      <c r="E161" t="s">
        <v>651</v>
      </c>
      <c r="H161" t="s">
        <v>654</v>
      </c>
      <c r="I161" s="1" t="s">
        <v>655</v>
      </c>
      <c r="J161" t="s">
        <v>16</v>
      </c>
      <c r="K161" t="s">
        <v>652</v>
      </c>
      <c r="O161" t="s">
        <v>653</v>
      </c>
      <c r="P161" s="4">
        <f>IFERROR(VLOOKUP(D161,[1]articulo!$A$1:$D$9000,4,FALSE),"")</f>
        <v>713.51</v>
      </c>
      <c r="Q161" t="s">
        <v>656</v>
      </c>
      <c r="R161">
        <f>IFERROR(VLOOKUP(D161,[2]stock!$A$1:$B$9000,2,FALSE),"0")</f>
        <v>0</v>
      </c>
      <c r="S161">
        <v>5</v>
      </c>
      <c r="T161">
        <v>5</v>
      </c>
      <c r="U161">
        <v>5</v>
      </c>
      <c r="V161">
        <v>0.03</v>
      </c>
      <c r="W161" t="str">
        <f>IFERROR(VLOOKUP($A161,[3]Hoja1!$A$1:$AQ$1000,19,FALSE),"")</f>
        <v/>
      </c>
      <c r="X161" t="str">
        <f>IFERROR(VLOOKUP($A161,[3]Hoja1!$A$1:$AQ$1000,20,FALSE),"")</f>
        <v/>
      </c>
      <c r="Y161" t="str">
        <f>IFERROR(VLOOKUP($A161,[3]Hoja1!$A$1:$AQ$1000,21,FALSE),"")</f>
        <v/>
      </c>
      <c r="Z161" t="str">
        <f>IFERROR(VLOOKUP($A161,[3]Hoja1!$A$1:$AQ$1000,22,FALSE),"")</f>
        <v/>
      </c>
      <c r="AA161" t="str">
        <f>IFERROR(VLOOKUP($A161,[3]Hoja1!$A$1:$AQ$1000,23,FALSE),"")</f>
        <v/>
      </c>
      <c r="AB161" t="str">
        <f>IFERROR(VLOOKUP($A161,[3]Hoja1!$A$1:$AQ$1000,24,FALSE),"")</f>
        <v/>
      </c>
      <c r="AC161" t="str">
        <f>IFERROR(VLOOKUP($A161,[3]Hoja1!$A$1:$AQ$1000,25,FALSE),"")</f>
        <v/>
      </c>
      <c r="AD161" t="str">
        <f>IFERROR(VLOOKUP($A161,[3]Hoja1!$A$1:$AQ$1000,26,FALSE),"")</f>
        <v/>
      </c>
      <c r="AE161" t="str">
        <f>IFERROR(VLOOKUP($A161,[3]Hoja1!$A$1:$AQ$1000,27,FALSE),"")</f>
        <v/>
      </c>
      <c r="AF161" t="str">
        <f>IFERROR(VLOOKUP($A161,[3]Hoja1!$A$1:$AQ$1000,28,FALSE),"")</f>
        <v/>
      </c>
      <c r="AG161" t="str">
        <f>IFERROR(VLOOKUP($A161,[3]Hoja1!$A$1:$AQ$1000,29,FALSE),"")</f>
        <v/>
      </c>
      <c r="AH161" t="str">
        <f>IFERROR(VLOOKUP($A161,[3]Hoja1!$A$1:$AQ$1000,30,FALSE),"")</f>
        <v/>
      </c>
      <c r="AI161" t="str">
        <f>IFERROR(VLOOKUP($A161,[3]Hoja1!$A$1:$AQ$1000,31,FALSE),"")</f>
        <v/>
      </c>
      <c r="AJ161" t="str">
        <f>IFERROR(VLOOKUP($A161,[3]Hoja1!$A$1:$AQ$1000,32,FALSE),"")</f>
        <v/>
      </c>
      <c r="AK161" t="str">
        <f>IFERROR(VLOOKUP($A161,[3]Hoja1!$A$1:$AQ$1000,33,FALSE),"")</f>
        <v/>
      </c>
      <c r="AL161" t="str">
        <f>IFERROR(VLOOKUP($A161,[3]Hoja1!$A$1:$AQ$1000,34,FALSE),"")</f>
        <v/>
      </c>
      <c r="AM161" t="str">
        <f>IFERROR(VLOOKUP($A161,[3]Hoja1!$A$1:$AQ$1000,35,FALSE),"")</f>
        <v/>
      </c>
      <c r="AN161" t="str">
        <f>IFERROR(VLOOKUP($A161,[3]Hoja1!$A$1:$AQ$1000,36,FALSE),"")</f>
        <v/>
      </c>
      <c r="AO161" t="str">
        <f>IFERROR(VLOOKUP($A161,[3]Hoja1!$A$1:$AQ$1000,37,FALSE),"")</f>
        <v/>
      </c>
      <c r="AP161" t="str">
        <f>IFERROR(VLOOKUP($A161,[3]Hoja1!$A$1:$AQ$1000,38,FALSE),"")</f>
        <v/>
      </c>
      <c r="AQ161" t="str">
        <f>IFERROR(VLOOKUP($A161,[3]Hoja1!$A$1:$AQ$1000,39,FALSE),"")</f>
        <v/>
      </c>
      <c r="AR161" t="str">
        <f>IFERROR(VLOOKUP($A161,[3]Hoja1!$A$1:$AQ$1000,40,FALSE),"")</f>
        <v/>
      </c>
      <c r="AS161" t="str">
        <f>IFERROR(VLOOKUP($A161,[3]Hoja1!$A$1:$AQ$1000,41,FALSE),"")</f>
        <v/>
      </c>
      <c r="AT161" t="str">
        <f>IFERROR(VLOOKUP($A161,[3]Hoja1!$A$1:$AQ$1000,42,FALSE),"")</f>
        <v/>
      </c>
      <c r="AU161" t="str">
        <f>IFERROR(VLOOKUP($A161,[3]Hoja1!$A$1:$AQ$1000,43,FALSE),"")</f>
        <v/>
      </c>
    </row>
    <row r="162" spans="1:47" ht="15" customHeight="1" x14ac:dyDescent="0.25">
      <c r="A162">
        <v>273</v>
      </c>
      <c r="B162">
        <v>1</v>
      </c>
      <c r="D162">
        <v>8503045</v>
      </c>
      <c r="E162" t="s">
        <v>657</v>
      </c>
      <c r="H162" s="1" t="s">
        <v>660</v>
      </c>
      <c r="I162" s="1" t="s">
        <v>661</v>
      </c>
      <c r="J162" t="s">
        <v>1</v>
      </c>
      <c r="K162" t="s">
        <v>658</v>
      </c>
      <c r="O162" t="s">
        <v>659</v>
      </c>
      <c r="P162" s="4">
        <f>IFERROR(VLOOKUP(D162,[1]articulo!$A$1:$D$9000,4,FALSE),"")</f>
        <v>5900</v>
      </c>
      <c r="Q162" t="s">
        <v>662</v>
      </c>
      <c r="R162">
        <f>IFERROR(VLOOKUP(D162,[2]stock!$A$1:$B$9000,2,FALSE),"0")</f>
        <v>923</v>
      </c>
      <c r="S162">
        <v>5</v>
      </c>
      <c r="T162">
        <v>5</v>
      </c>
      <c r="U162">
        <v>5</v>
      </c>
      <c r="V162">
        <v>0.03</v>
      </c>
      <c r="W162" t="str">
        <f>IFERROR(VLOOKUP($A162,[3]Hoja1!$A$1:$AQ$1000,19,FALSE),"")</f>
        <v/>
      </c>
      <c r="X162" t="str">
        <f>IFERROR(VLOOKUP($A162,[3]Hoja1!$A$1:$AQ$1000,20,FALSE),"")</f>
        <v/>
      </c>
      <c r="Y162" t="str">
        <f>IFERROR(VLOOKUP($A162,[3]Hoja1!$A$1:$AQ$1000,21,FALSE),"")</f>
        <v/>
      </c>
      <c r="Z162" t="str">
        <f>IFERROR(VLOOKUP($A162,[3]Hoja1!$A$1:$AQ$1000,22,FALSE),"")</f>
        <v/>
      </c>
      <c r="AA162" t="str">
        <f>IFERROR(VLOOKUP($A162,[3]Hoja1!$A$1:$AQ$1000,23,FALSE),"")</f>
        <v/>
      </c>
      <c r="AB162" t="str">
        <f>IFERROR(VLOOKUP($A162,[3]Hoja1!$A$1:$AQ$1000,24,FALSE),"")</f>
        <v/>
      </c>
      <c r="AC162" t="str">
        <f>IFERROR(VLOOKUP($A162,[3]Hoja1!$A$1:$AQ$1000,25,FALSE),"")</f>
        <v/>
      </c>
      <c r="AD162" t="str">
        <f>IFERROR(VLOOKUP($A162,[3]Hoja1!$A$1:$AQ$1000,26,FALSE),"")</f>
        <v/>
      </c>
      <c r="AE162" t="str">
        <f>IFERROR(VLOOKUP($A162,[3]Hoja1!$A$1:$AQ$1000,27,FALSE),"")</f>
        <v/>
      </c>
      <c r="AF162" t="str">
        <f>IFERROR(VLOOKUP($A162,[3]Hoja1!$A$1:$AQ$1000,28,FALSE),"")</f>
        <v/>
      </c>
      <c r="AG162" t="str">
        <f>IFERROR(VLOOKUP($A162,[3]Hoja1!$A$1:$AQ$1000,29,FALSE),"")</f>
        <v/>
      </c>
      <c r="AH162" t="str">
        <f>IFERROR(VLOOKUP($A162,[3]Hoja1!$A$1:$AQ$1000,30,FALSE),"")</f>
        <v/>
      </c>
      <c r="AI162" t="str">
        <f>IFERROR(VLOOKUP($A162,[3]Hoja1!$A$1:$AQ$1000,31,FALSE),"")</f>
        <v/>
      </c>
      <c r="AJ162" t="str">
        <f>IFERROR(VLOOKUP($A162,[3]Hoja1!$A$1:$AQ$1000,32,FALSE),"")</f>
        <v/>
      </c>
      <c r="AK162" t="str">
        <f>IFERROR(VLOOKUP($A162,[3]Hoja1!$A$1:$AQ$1000,33,FALSE),"")</f>
        <v/>
      </c>
      <c r="AL162" t="str">
        <f>IFERROR(VLOOKUP($A162,[3]Hoja1!$A$1:$AQ$1000,34,FALSE),"")</f>
        <v/>
      </c>
      <c r="AM162" t="str">
        <f>IFERROR(VLOOKUP($A162,[3]Hoja1!$A$1:$AQ$1000,35,FALSE),"")</f>
        <v/>
      </c>
      <c r="AN162" t="str">
        <f>IFERROR(VLOOKUP($A162,[3]Hoja1!$A$1:$AQ$1000,36,FALSE),"")</f>
        <v/>
      </c>
      <c r="AO162" t="str">
        <f>IFERROR(VLOOKUP($A162,[3]Hoja1!$A$1:$AQ$1000,37,FALSE),"")</f>
        <v/>
      </c>
      <c r="AP162" t="str">
        <f>IFERROR(VLOOKUP($A162,[3]Hoja1!$A$1:$AQ$1000,38,FALSE),"")</f>
        <v/>
      </c>
      <c r="AQ162" t="str">
        <f>IFERROR(VLOOKUP($A162,[3]Hoja1!$A$1:$AQ$1000,39,FALSE),"")</f>
        <v/>
      </c>
      <c r="AR162" t="str">
        <f>IFERROR(VLOOKUP($A162,[3]Hoja1!$A$1:$AQ$1000,40,FALSE),"")</f>
        <v/>
      </c>
      <c r="AS162" t="str">
        <f>IFERROR(VLOOKUP($A162,[3]Hoja1!$A$1:$AQ$1000,41,FALSE),"")</f>
        <v/>
      </c>
      <c r="AT162" t="str">
        <f>IFERROR(VLOOKUP($A162,[3]Hoja1!$A$1:$AQ$1000,42,FALSE),"")</f>
        <v/>
      </c>
      <c r="AU162" t="str">
        <f>IFERROR(VLOOKUP($A162,[3]Hoja1!$A$1:$AQ$1000,43,FALSE),"")</f>
        <v/>
      </c>
    </row>
    <row r="163" spans="1:47" ht="15" customHeight="1" x14ac:dyDescent="0.25">
      <c r="A163">
        <v>276</v>
      </c>
      <c r="B163">
        <v>1</v>
      </c>
      <c r="D163">
        <v>8503310</v>
      </c>
      <c r="E163" t="s">
        <v>663</v>
      </c>
      <c r="H163" s="1" t="s">
        <v>665</v>
      </c>
      <c r="I163" s="1" t="s">
        <v>666</v>
      </c>
      <c r="J163" t="s">
        <v>1</v>
      </c>
      <c r="K163" t="s">
        <v>658</v>
      </c>
      <c r="O163" t="s">
        <v>664</v>
      </c>
      <c r="P163" s="4">
        <f>IFERROR(VLOOKUP(D163,[1]articulo!$A$1:$D$9000,4,FALSE),"")</f>
        <v>3538.08</v>
      </c>
      <c r="Q163" t="s">
        <v>667</v>
      </c>
      <c r="R163">
        <f>IFERROR(VLOOKUP(D163,[2]stock!$A$1:$B$9000,2,FALSE),"0")</f>
        <v>0</v>
      </c>
      <c r="S163">
        <v>5</v>
      </c>
      <c r="T163">
        <v>5</v>
      </c>
      <c r="U163">
        <v>5</v>
      </c>
      <c r="V163">
        <v>0.03</v>
      </c>
      <c r="W163" t="str">
        <f>IFERROR(VLOOKUP($A163,[3]Hoja1!$A$1:$AQ$1000,19,FALSE),"")</f>
        <v/>
      </c>
      <c r="X163" t="str">
        <f>IFERROR(VLOOKUP($A163,[3]Hoja1!$A$1:$AQ$1000,20,FALSE),"")</f>
        <v/>
      </c>
      <c r="Y163" t="str">
        <f>IFERROR(VLOOKUP($A163,[3]Hoja1!$A$1:$AQ$1000,21,FALSE),"")</f>
        <v/>
      </c>
      <c r="Z163" t="str">
        <f>IFERROR(VLOOKUP($A163,[3]Hoja1!$A$1:$AQ$1000,22,FALSE),"")</f>
        <v/>
      </c>
      <c r="AA163" t="str">
        <f>IFERROR(VLOOKUP($A163,[3]Hoja1!$A$1:$AQ$1000,23,FALSE),"")</f>
        <v/>
      </c>
      <c r="AB163" t="str">
        <f>IFERROR(VLOOKUP($A163,[3]Hoja1!$A$1:$AQ$1000,24,FALSE),"")</f>
        <v/>
      </c>
      <c r="AC163" t="str">
        <f>IFERROR(VLOOKUP($A163,[3]Hoja1!$A$1:$AQ$1000,25,FALSE),"")</f>
        <v/>
      </c>
      <c r="AD163" t="str">
        <f>IFERROR(VLOOKUP($A163,[3]Hoja1!$A$1:$AQ$1000,26,FALSE),"")</f>
        <v/>
      </c>
      <c r="AE163" t="str">
        <f>IFERROR(VLOOKUP($A163,[3]Hoja1!$A$1:$AQ$1000,27,FALSE),"")</f>
        <v/>
      </c>
      <c r="AF163" t="str">
        <f>IFERROR(VLOOKUP($A163,[3]Hoja1!$A$1:$AQ$1000,28,FALSE),"")</f>
        <v/>
      </c>
      <c r="AG163" t="str">
        <f>IFERROR(VLOOKUP($A163,[3]Hoja1!$A$1:$AQ$1000,29,FALSE),"")</f>
        <v/>
      </c>
      <c r="AH163" t="str">
        <f>IFERROR(VLOOKUP($A163,[3]Hoja1!$A$1:$AQ$1000,30,FALSE),"")</f>
        <v/>
      </c>
      <c r="AI163" t="str">
        <f>IFERROR(VLOOKUP($A163,[3]Hoja1!$A$1:$AQ$1000,31,FALSE),"")</f>
        <v/>
      </c>
      <c r="AJ163" t="str">
        <f>IFERROR(VLOOKUP($A163,[3]Hoja1!$A$1:$AQ$1000,32,FALSE),"")</f>
        <v/>
      </c>
      <c r="AK163" t="str">
        <f>IFERROR(VLOOKUP($A163,[3]Hoja1!$A$1:$AQ$1000,33,FALSE),"")</f>
        <v/>
      </c>
      <c r="AL163" t="str">
        <f>IFERROR(VLOOKUP($A163,[3]Hoja1!$A$1:$AQ$1000,34,FALSE),"")</f>
        <v/>
      </c>
      <c r="AM163" t="str">
        <f>IFERROR(VLOOKUP($A163,[3]Hoja1!$A$1:$AQ$1000,35,FALSE),"")</f>
        <v/>
      </c>
      <c r="AN163" t="str">
        <f>IFERROR(VLOOKUP($A163,[3]Hoja1!$A$1:$AQ$1000,36,FALSE),"")</f>
        <v/>
      </c>
      <c r="AO163" t="str">
        <f>IFERROR(VLOOKUP($A163,[3]Hoja1!$A$1:$AQ$1000,37,FALSE),"")</f>
        <v/>
      </c>
      <c r="AP163" t="str">
        <f>IFERROR(VLOOKUP($A163,[3]Hoja1!$A$1:$AQ$1000,38,FALSE),"")</f>
        <v/>
      </c>
      <c r="AQ163" t="str">
        <f>IFERROR(VLOOKUP($A163,[3]Hoja1!$A$1:$AQ$1000,39,FALSE),"")</f>
        <v/>
      </c>
      <c r="AR163" t="str">
        <f>IFERROR(VLOOKUP($A163,[3]Hoja1!$A$1:$AQ$1000,40,FALSE),"")</f>
        <v/>
      </c>
      <c r="AS163" t="str">
        <f>IFERROR(VLOOKUP($A163,[3]Hoja1!$A$1:$AQ$1000,41,FALSE),"")</f>
        <v/>
      </c>
      <c r="AT163" t="str">
        <f>IFERROR(VLOOKUP($A163,[3]Hoja1!$A$1:$AQ$1000,42,FALSE),"")</f>
        <v/>
      </c>
      <c r="AU163" t="str">
        <f>IFERROR(VLOOKUP($A163,[3]Hoja1!$A$1:$AQ$1000,43,FALSE),"")</f>
        <v/>
      </c>
    </row>
    <row r="164" spans="1:47" ht="15" customHeight="1" x14ac:dyDescent="0.25">
      <c r="A164">
        <v>277</v>
      </c>
      <c r="B164">
        <v>1</v>
      </c>
      <c r="D164">
        <v>8401001</v>
      </c>
      <c r="E164" t="s">
        <v>668</v>
      </c>
      <c r="H164" s="1" t="s">
        <v>671</v>
      </c>
      <c r="I164" t="s">
        <v>672</v>
      </c>
      <c r="J164" t="s">
        <v>16</v>
      </c>
      <c r="K164" t="s">
        <v>669</v>
      </c>
      <c r="O164" t="s">
        <v>670</v>
      </c>
      <c r="P164" s="4">
        <f>IFERROR(VLOOKUP(D164,[1]articulo!$A$1:$D$9000,4,FALSE),"")</f>
        <v>1976</v>
      </c>
      <c r="Q164" t="s">
        <v>673</v>
      </c>
      <c r="R164">
        <f>IFERROR(VLOOKUP(D164,[2]stock!$A$1:$B$9000,2,FALSE),"0")</f>
        <v>53</v>
      </c>
      <c r="S164">
        <v>5</v>
      </c>
      <c r="T164">
        <v>5</v>
      </c>
      <c r="U164">
        <v>5</v>
      </c>
      <c r="V164">
        <v>0.03</v>
      </c>
      <c r="W164" t="str">
        <f>IFERROR(VLOOKUP($A164,[3]Hoja1!$A$1:$AQ$1000,19,FALSE),"")</f>
        <v/>
      </c>
      <c r="X164" t="str">
        <f>IFERROR(VLOOKUP($A164,[3]Hoja1!$A$1:$AQ$1000,20,FALSE),"")</f>
        <v>Sudadera Táctica</v>
      </c>
      <c r="Y164" t="str">
        <f>IFERROR(VLOOKUP($A164,[3]Hoja1!$A$1:$AQ$1000,21,FALSE),"")</f>
        <v/>
      </c>
      <c r="Z164" t="str">
        <f>IFERROR(VLOOKUP($A164,[3]Hoja1!$A$1:$AQ$1000,22,FALSE),"")</f>
        <v/>
      </c>
      <c r="AA164" t="str">
        <f>IFERROR(VLOOKUP($A164,[3]Hoja1!$A$1:$AQ$1000,23,FALSE),"")</f>
        <v>Tejido Red</v>
      </c>
      <c r="AB164" t="str">
        <f>IFERROR(VLOOKUP($A164,[3]Hoja1!$A$1:$AQ$1000,24,FALSE),"")</f>
        <v/>
      </c>
      <c r="AC164" t="str">
        <f>IFERROR(VLOOKUP($A164,[3]Hoja1!$A$1:$AQ$1000,25,FALSE),"")</f>
        <v>40 cm aproximadamente</v>
      </c>
      <c r="AD164" t="str">
        <f>IFERROR(VLOOKUP($A164,[3]Hoja1!$A$1:$AQ$1000,26,FALSE),"")</f>
        <v/>
      </c>
      <c r="AE164" t="str">
        <f>IFERROR(VLOOKUP($A164,[3]Hoja1!$A$1:$AQ$1000,27,FALSE),"")</f>
        <v/>
      </c>
      <c r="AF164" t="str">
        <f>IFERROR(VLOOKUP($A164,[3]Hoja1!$A$1:$AQ$1000,28,FALSE),"")</f>
        <v>1.55 cm aproximadamente</v>
      </c>
      <c r="AG164" t="str">
        <f>IFERROR(VLOOKUP($A164,[3]Hoja1!$A$1:$AQ$1000,29,FALSE),"")</f>
        <v/>
      </c>
      <c r="AH164" t="str">
        <f>IFERROR(VLOOKUP($A164,[3]Hoja1!$A$1:$AQ$1000,30,FALSE),"")</f>
        <v/>
      </c>
      <c r="AI164" t="str">
        <f>IFERROR(VLOOKUP($A164,[3]Hoja1!$A$1:$AQ$1000,31,FALSE),"")</f>
        <v/>
      </c>
      <c r="AJ164" t="str">
        <f>IFERROR(VLOOKUP($A164,[3]Hoja1!$A$1:$AQ$1000,32,FALSE),"")</f>
        <v/>
      </c>
      <c r="AK164" t="str">
        <f>IFERROR(VLOOKUP($A164,[3]Hoja1!$A$1:$AQ$1000,33,FALSE),"")</f>
        <v/>
      </c>
      <c r="AL164" t="str">
        <f>IFERROR(VLOOKUP($A164,[3]Hoja1!$A$1:$AQ$1000,34,FALSE),"")</f>
        <v/>
      </c>
      <c r="AM164" t="str">
        <f>IFERROR(VLOOKUP($A164,[3]Hoja1!$A$1:$AQ$1000,35,FALSE),"")</f>
        <v/>
      </c>
      <c r="AN164" t="str">
        <f>IFERROR(VLOOKUP($A164,[3]Hoja1!$A$1:$AQ$1000,36,FALSE),"")</f>
        <v/>
      </c>
      <c r="AO164" t="str">
        <f>IFERROR(VLOOKUP($A164,[3]Hoja1!$A$1:$AQ$1000,37,FALSE),"")</f>
        <v/>
      </c>
      <c r="AP164" t="str">
        <f>IFERROR(VLOOKUP($A164,[3]Hoja1!$A$1:$AQ$1000,38,FALSE),"")</f>
        <v/>
      </c>
      <c r="AQ164" t="str">
        <f>IFERROR(VLOOKUP($A164,[3]Hoja1!$A$1:$AQ$1000,39,FALSE),"")</f>
        <v/>
      </c>
      <c r="AR164" t="str">
        <f>IFERROR(VLOOKUP($A164,[3]Hoja1!$A$1:$AQ$1000,40,FALSE),"")</f>
        <v/>
      </c>
      <c r="AS164" t="str">
        <f>IFERROR(VLOOKUP($A164,[3]Hoja1!$A$1:$AQ$1000,41,FALSE),"")</f>
        <v/>
      </c>
      <c r="AT164" t="str">
        <f>IFERROR(VLOOKUP($A164,[3]Hoja1!$A$1:$AQ$1000,42,FALSE),"")</f>
        <v/>
      </c>
      <c r="AU164" t="str">
        <f>IFERROR(VLOOKUP($A164,[3]Hoja1!$A$1:$AQ$1000,43,FALSE),"")</f>
        <v/>
      </c>
    </row>
    <row r="165" spans="1:47" ht="15" customHeight="1" x14ac:dyDescent="0.25">
      <c r="A165">
        <v>280</v>
      </c>
      <c r="B165">
        <v>1</v>
      </c>
      <c r="D165">
        <v>5919165</v>
      </c>
      <c r="E165" t="s">
        <v>674</v>
      </c>
      <c r="H165" t="s">
        <v>676</v>
      </c>
      <c r="I165" s="1" t="s">
        <v>677</v>
      </c>
      <c r="J165" t="s">
        <v>16</v>
      </c>
      <c r="K165" t="s">
        <v>132</v>
      </c>
      <c r="O165" t="s">
        <v>675</v>
      </c>
      <c r="P165" s="4">
        <f>IFERROR(VLOOKUP(D165,[1]articulo!$A$1:$D$9000,4,FALSE),"")</f>
        <v>1886.98</v>
      </c>
      <c r="Q165" t="s">
        <v>678</v>
      </c>
      <c r="R165">
        <f>IFERROR(VLOOKUP(D165,[2]stock!$A$1:$B$9000,2,FALSE),"0")</f>
        <v>54</v>
      </c>
      <c r="S165">
        <v>5</v>
      </c>
      <c r="T165">
        <v>5</v>
      </c>
      <c r="U165">
        <v>5</v>
      </c>
      <c r="V165">
        <v>0.03</v>
      </c>
      <c r="W165" t="str">
        <f>IFERROR(VLOOKUP($A165,[3]Hoja1!$A$1:$AQ$1000,19,FALSE),"")</f>
        <v/>
      </c>
      <c r="X165" t="str">
        <f>IFERROR(VLOOKUP($A165,[3]Hoja1!$A$1:$AQ$1000,20,FALSE),"")</f>
        <v/>
      </c>
      <c r="Y165" t="str">
        <f>IFERROR(VLOOKUP($A165,[3]Hoja1!$A$1:$AQ$1000,21,FALSE),"")</f>
        <v/>
      </c>
      <c r="Z165" t="str">
        <f>IFERROR(VLOOKUP($A165,[3]Hoja1!$A$1:$AQ$1000,22,FALSE),"")</f>
        <v>Aluminio de grado aeronáutico</v>
      </c>
      <c r="AA165" t="str">
        <f>IFERROR(VLOOKUP($A165,[3]Hoja1!$A$1:$AQ$1000,23,FALSE),"")</f>
        <v>WS903/328.</v>
      </c>
      <c r="AB165" t="str">
        <f>IFERROR(VLOOKUP($A165,[3]Hoja1!$A$1:$AQ$1000,24,FALSE),"")</f>
        <v>128 mm</v>
      </c>
      <c r="AC165" t="str">
        <f>IFERROR(VLOOKUP($A165,[3]Hoja1!$A$1:$AQ$1000,25,FALSE),"")</f>
        <v>265 mm</v>
      </c>
      <c r="AD165" t="str">
        <f>IFERROR(VLOOKUP($A165,[3]Hoja1!$A$1:$AQ$1000,26,FALSE),"")</f>
        <v>265 mm</v>
      </c>
      <c r="AE165" t="str">
        <f>IFERROR(VLOOKUP($A165,[3]Hoja1!$A$1:$AQ$1000,27,FALSE),"")</f>
        <v>94gr</v>
      </c>
      <c r="AF165" t="str">
        <f>IFERROR(VLOOKUP($A165,[3]Hoja1!$A$1:$AQ$1000,28,FALSE),"")</f>
        <v/>
      </c>
      <c r="AG165" t="str">
        <f>IFERROR(VLOOKUP($A165,[3]Hoja1!$A$1:$AQ$1000,29,FALSE),"")</f>
        <v/>
      </c>
      <c r="AH165" t="str">
        <f>IFERROR(VLOOKUP($A165,[3]Hoja1!$A$1:$AQ$1000,30,FALSE),"")</f>
        <v/>
      </c>
      <c r="AI165" t="str">
        <f>IFERROR(VLOOKUP($A165,[3]Hoja1!$A$1:$AQ$1000,31,FALSE),"")</f>
        <v/>
      </c>
      <c r="AJ165" t="str">
        <f>IFERROR(VLOOKUP($A165,[3]Hoja1!$A$1:$AQ$1000,32,FALSE),"")</f>
        <v/>
      </c>
      <c r="AK165" t="str">
        <f>IFERROR(VLOOKUP($A165,[3]Hoja1!$A$1:$AQ$1000,33,FALSE),"")</f>
        <v/>
      </c>
      <c r="AL165" t="str">
        <f>IFERROR(VLOOKUP($A165,[3]Hoja1!$A$1:$AQ$1000,34,FALSE),"")</f>
        <v/>
      </c>
      <c r="AM165" t="str">
        <f>IFERROR(VLOOKUP($A165,[3]Hoja1!$A$1:$AQ$1000,35,FALSE),"")</f>
        <v/>
      </c>
      <c r="AN165" t="str">
        <f>IFERROR(VLOOKUP($A165,[3]Hoja1!$A$1:$AQ$1000,36,FALSE),"")</f>
        <v/>
      </c>
      <c r="AO165" t="str">
        <f>IFERROR(VLOOKUP($A165,[3]Hoja1!$A$1:$AQ$1000,37,FALSE),"")</f>
        <v/>
      </c>
      <c r="AP165" t="str">
        <f>IFERROR(VLOOKUP($A165,[3]Hoja1!$A$1:$AQ$1000,38,FALSE),"")</f>
        <v/>
      </c>
      <c r="AQ165" t="str">
        <f>IFERROR(VLOOKUP($A165,[3]Hoja1!$A$1:$AQ$1000,39,FALSE),"")</f>
        <v/>
      </c>
      <c r="AR165" t="str">
        <f>IFERROR(VLOOKUP($A165,[3]Hoja1!$A$1:$AQ$1000,40,FALSE),"")</f>
        <v/>
      </c>
      <c r="AS165" t="str">
        <f>IFERROR(VLOOKUP($A165,[3]Hoja1!$A$1:$AQ$1000,41,FALSE),"")</f>
        <v/>
      </c>
      <c r="AT165" t="str">
        <f>IFERROR(VLOOKUP($A165,[3]Hoja1!$A$1:$AQ$1000,42,FALSE),"")</f>
        <v/>
      </c>
      <c r="AU165" t="str">
        <f>IFERROR(VLOOKUP($A165,[3]Hoja1!$A$1:$AQ$1000,43,FALSE),"")</f>
        <v/>
      </c>
    </row>
    <row r="166" spans="1:47" ht="15" customHeight="1" x14ac:dyDescent="0.25">
      <c r="A166">
        <v>281</v>
      </c>
      <c r="B166">
        <v>1</v>
      </c>
      <c r="D166">
        <v>8503003</v>
      </c>
      <c r="E166" t="s">
        <v>679</v>
      </c>
      <c r="H166" t="s">
        <v>680</v>
      </c>
      <c r="J166" t="s">
        <v>1</v>
      </c>
      <c r="K166" t="s">
        <v>658</v>
      </c>
      <c r="O166" t="s">
        <v>664</v>
      </c>
      <c r="P166" s="4">
        <f>IFERROR(VLOOKUP(D166,[1]articulo!$A$1:$D$9000,4,FALSE),"")</f>
        <v>818.99</v>
      </c>
      <c r="Q166" t="s">
        <v>681</v>
      </c>
      <c r="R166">
        <f>IFERROR(VLOOKUP(D166,[2]stock!$A$1:$B$9000,2,FALSE),"0")</f>
        <v>0</v>
      </c>
      <c r="S166">
        <v>5</v>
      </c>
      <c r="T166">
        <v>5</v>
      </c>
      <c r="U166">
        <v>5</v>
      </c>
      <c r="V166">
        <v>0.03</v>
      </c>
      <c r="W166" t="str">
        <f>IFERROR(VLOOKUP($A166,[3]Hoja1!$A$1:$AQ$1000,19,FALSE),"")</f>
        <v/>
      </c>
      <c r="X166" t="str">
        <f>IFERROR(VLOOKUP($A166,[3]Hoja1!$A$1:$AQ$1000,20,FALSE),"")</f>
        <v/>
      </c>
      <c r="Y166" t="str">
        <f>IFERROR(VLOOKUP($A166,[3]Hoja1!$A$1:$AQ$1000,21,FALSE),"")</f>
        <v/>
      </c>
      <c r="Z166" t="str">
        <f>IFERROR(VLOOKUP($A166,[3]Hoja1!$A$1:$AQ$1000,22,FALSE),"")</f>
        <v/>
      </c>
      <c r="AA166" t="str">
        <f>IFERROR(VLOOKUP($A166,[3]Hoja1!$A$1:$AQ$1000,23,FALSE),"")</f>
        <v/>
      </c>
      <c r="AB166" t="str">
        <f>IFERROR(VLOOKUP($A166,[3]Hoja1!$A$1:$AQ$1000,24,FALSE),"")</f>
        <v/>
      </c>
      <c r="AC166" t="str">
        <f>IFERROR(VLOOKUP($A166,[3]Hoja1!$A$1:$AQ$1000,25,FALSE),"")</f>
        <v/>
      </c>
      <c r="AD166" t="str">
        <f>IFERROR(VLOOKUP($A166,[3]Hoja1!$A$1:$AQ$1000,26,FALSE),"")</f>
        <v/>
      </c>
      <c r="AE166" t="str">
        <f>IFERROR(VLOOKUP($A166,[3]Hoja1!$A$1:$AQ$1000,27,FALSE),"")</f>
        <v/>
      </c>
      <c r="AF166" t="str">
        <f>IFERROR(VLOOKUP($A166,[3]Hoja1!$A$1:$AQ$1000,28,FALSE),"")</f>
        <v/>
      </c>
      <c r="AG166" t="str">
        <f>IFERROR(VLOOKUP($A166,[3]Hoja1!$A$1:$AQ$1000,29,FALSE),"")</f>
        <v/>
      </c>
      <c r="AH166" t="str">
        <f>IFERROR(VLOOKUP($A166,[3]Hoja1!$A$1:$AQ$1000,30,FALSE),"")</f>
        <v/>
      </c>
      <c r="AI166" t="str">
        <f>IFERROR(VLOOKUP($A166,[3]Hoja1!$A$1:$AQ$1000,31,FALSE),"")</f>
        <v/>
      </c>
      <c r="AJ166" t="str">
        <f>IFERROR(VLOOKUP($A166,[3]Hoja1!$A$1:$AQ$1000,32,FALSE),"")</f>
        <v/>
      </c>
      <c r="AK166" t="str">
        <f>IFERROR(VLOOKUP($A166,[3]Hoja1!$A$1:$AQ$1000,33,FALSE),"")</f>
        <v/>
      </c>
      <c r="AL166" t="str">
        <f>IFERROR(VLOOKUP($A166,[3]Hoja1!$A$1:$AQ$1000,34,FALSE),"")</f>
        <v/>
      </c>
      <c r="AM166" t="str">
        <f>IFERROR(VLOOKUP($A166,[3]Hoja1!$A$1:$AQ$1000,35,FALSE),"")</f>
        <v/>
      </c>
      <c r="AN166" t="str">
        <f>IFERROR(VLOOKUP($A166,[3]Hoja1!$A$1:$AQ$1000,36,FALSE),"")</f>
        <v/>
      </c>
      <c r="AO166" t="str">
        <f>IFERROR(VLOOKUP($A166,[3]Hoja1!$A$1:$AQ$1000,37,FALSE),"")</f>
        <v/>
      </c>
      <c r="AP166" t="str">
        <f>IFERROR(VLOOKUP($A166,[3]Hoja1!$A$1:$AQ$1000,38,FALSE),"")</f>
        <v/>
      </c>
      <c r="AQ166" t="str">
        <f>IFERROR(VLOOKUP($A166,[3]Hoja1!$A$1:$AQ$1000,39,FALSE),"")</f>
        <v/>
      </c>
      <c r="AR166" t="str">
        <f>IFERROR(VLOOKUP($A166,[3]Hoja1!$A$1:$AQ$1000,40,FALSE),"")</f>
        <v/>
      </c>
      <c r="AS166" t="str">
        <f>IFERROR(VLOOKUP($A166,[3]Hoja1!$A$1:$AQ$1000,41,FALSE),"")</f>
        <v/>
      </c>
      <c r="AT166" t="str">
        <f>IFERROR(VLOOKUP($A166,[3]Hoja1!$A$1:$AQ$1000,42,FALSE),"")</f>
        <v/>
      </c>
      <c r="AU166" t="str">
        <f>IFERROR(VLOOKUP($A166,[3]Hoja1!$A$1:$AQ$1000,43,FALSE),"")</f>
        <v/>
      </c>
    </row>
    <row r="167" spans="1:47" ht="15" customHeight="1" x14ac:dyDescent="0.25">
      <c r="A167">
        <v>282</v>
      </c>
      <c r="B167">
        <v>1</v>
      </c>
      <c r="D167">
        <v>8503000</v>
      </c>
      <c r="E167" t="s">
        <v>682</v>
      </c>
      <c r="H167" s="1" t="s">
        <v>683</v>
      </c>
      <c r="I167" t="s">
        <v>684</v>
      </c>
      <c r="J167" t="s">
        <v>1</v>
      </c>
      <c r="K167" t="s">
        <v>658</v>
      </c>
      <c r="O167" t="s">
        <v>664</v>
      </c>
      <c r="P167" s="4">
        <f>IFERROR(VLOOKUP(D167,[1]articulo!$A$1:$D$9000,4,FALSE),"")</f>
        <v>3553.3</v>
      </c>
      <c r="Q167" t="s">
        <v>685</v>
      </c>
      <c r="R167">
        <f>IFERROR(VLOOKUP(D167,[2]stock!$A$1:$B$9000,2,FALSE),"0")</f>
        <v>0</v>
      </c>
      <c r="S167">
        <v>5</v>
      </c>
      <c r="T167">
        <v>5</v>
      </c>
      <c r="U167">
        <v>5</v>
      </c>
      <c r="V167">
        <v>0.03</v>
      </c>
      <c r="W167" t="str">
        <f>IFERROR(VLOOKUP($A167,[3]Hoja1!$A$1:$AQ$1000,19,FALSE),"")</f>
        <v/>
      </c>
      <c r="X167" t="str">
        <f>IFERROR(VLOOKUP($A167,[3]Hoja1!$A$1:$AQ$1000,20,FALSE),"")</f>
        <v/>
      </c>
      <c r="Y167" t="str">
        <f>IFERROR(VLOOKUP($A167,[3]Hoja1!$A$1:$AQ$1000,21,FALSE),"")</f>
        <v/>
      </c>
      <c r="Z167" t="str">
        <f>IFERROR(VLOOKUP($A167,[3]Hoja1!$A$1:$AQ$1000,22,FALSE),"")</f>
        <v/>
      </c>
      <c r="AA167" t="str">
        <f>IFERROR(VLOOKUP($A167,[3]Hoja1!$A$1:$AQ$1000,23,FALSE),"")</f>
        <v/>
      </c>
      <c r="AB167" t="str">
        <f>IFERROR(VLOOKUP($A167,[3]Hoja1!$A$1:$AQ$1000,24,FALSE),"")</f>
        <v/>
      </c>
      <c r="AC167" t="str">
        <f>IFERROR(VLOOKUP($A167,[3]Hoja1!$A$1:$AQ$1000,25,FALSE),"")</f>
        <v/>
      </c>
      <c r="AD167" t="str">
        <f>IFERROR(VLOOKUP($A167,[3]Hoja1!$A$1:$AQ$1000,26,FALSE),"")</f>
        <v/>
      </c>
      <c r="AE167" t="str">
        <f>IFERROR(VLOOKUP($A167,[3]Hoja1!$A$1:$AQ$1000,27,FALSE),"")</f>
        <v/>
      </c>
      <c r="AF167" t="str">
        <f>IFERROR(VLOOKUP($A167,[3]Hoja1!$A$1:$AQ$1000,28,FALSE),"")</f>
        <v/>
      </c>
      <c r="AG167" t="str">
        <f>IFERROR(VLOOKUP($A167,[3]Hoja1!$A$1:$AQ$1000,29,FALSE),"")</f>
        <v/>
      </c>
      <c r="AH167" t="str">
        <f>IFERROR(VLOOKUP($A167,[3]Hoja1!$A$1:$AQ$1000,30,FALSE),"")</f>
        <v/>
      </c>
      <c r="AI167" t="str">
        <f>IFERROR(VLOOKUP($A167,[3]Hoja1!$A$1:$AQ$1000,31,FALSE),"")</f>
        <v/>
      </c>
      <c r="AJ167" t="str">
        <f>IFERROR(VLOOKUP($A167,[3]Hoja1!$A$1:$AQ$1000,32,FALSE),"")</f>
        <v/>
      </c>
      <c r="AK167" t="str">
        <f>IFERROR(VLOOKUP($A167,[3]Hoja1!$A$1:$AQ$1000,33,FALSE),"")</f>
        <v/>
      </c>
      <c r="AL167" t="str">
        <f>IFERROR(VLOOKUP($A167,[3]Hoja1!$A$1:$AQ$1000,34,FALSE),"")</f>
        <v/>
      </c>
      <c r="AM167" t="str">
        <f>IFERROR(VLOOKUP($A167,[3]Hoja1!$A$1:$AQ$1000,35,FALSE),"")</f>
        <v/>
      </c>
      <c r="AN167" t="str">
        <f>IFERROR(VLOOKUP($A167,[3]Hoja1!$A$1:$AQ$1000,36,FALSE),"")</f>
        <v/>
      </c>
      <c r="AO167" t="str">
        <f>IFERROR(VLOOKUP($A167,[3]Hoja1!$A$1:$AQ$1000,37,FALSE),"")</f>
        <v/>
      </c>
      <c r="AP167" t="str">
        <f>IFERROR(VLOOKUP($A167,[3]Hoja1!$A$1:$AQ$1000,38,FALSE),"")</f>
        <v/>
      </c>
      <c r="AQ167" t="str">
        <f>IFERROR(VLOOKUP($A167,[3]Hoja1!$A$1:$AQ$1000,39,FALSE),"")</f>
        <v/>
      </c>
      <c r="AR167" t="str">
        <f>IFERROR(VLOOKUP($A167,[3]Hoja1!$A$1:$AQ$1000,40,FALSE),"")</f>
        <v/>
      </c>
      <c r="AS167" t="str">
        <f>IFERROR(VLOOKUP($A167,[3]Hoja1!$A$1:$AQ$1000,41,FALSE),"")</f>
        <v/>
      </c>
      <c r="AT167" t="str">
        <f>IFERROR(VLOOKUP($A167,[3]Hoja1!$A$1:$AQ$1000,42,FALSE),"")</f>
        <v/>
      </c>
      <c r="AU167" t="str">
        <f>IFERROR(VLOOKUP($A167,[3]Hoja1!$A$1:$AQ$1000,43,FALSE),"")</f>
        <v/>
      </c>
    </row>
    <row r="168" spans="1:47" ht="15" customHeight="1" x14ac:dyDescent="0.25">
      <c r="A168">
        <v>283</v>
      </c>
      <c r="B168">
        <v>1</v>
      </c>
      <c r="D168">
        <v>8503012</v>
      </c>
      <c r="E168" t="s">
        <v>686</v>
      </c>
      <c r="H168" s="1" t="s">
        <v>687</v>
      </c>
      <c r="J168" t="s">
        <v>1</v>
      </c>
      <c r="K168" t="s">
        <v>658</v>
      </c>
      <c r="O168" t="s">
        <v>664</v>
      </c>
      <c r="P168" s="4">
        <f>IFERROR(VLOOKUP(D168,[1]articulo!$A$1:$D$9000,4,FALSE),"")</f>
        <v>4800</v>
      </c>
      <c r="Q168" t="s">
        <v>688</v>
      </c>
      <c r="R168">
        <f>IFERROR(VLOOKUP(D168,[2]stock!$A$1:$B$9000,2,FALSE),"0")</f>
        <v>763</v>
      </c>
      <c r="S168">
        <v>5</v>
      </c>
      <c r="T168">
        <v>5</v>
      </c>
      <c r="U168">
        <v>5</v>
      </c>
      <c r="V168">
        <v>0.03</v>
      </c>
      <c r="W168" t="str">
        <f>IFERROR(VLOOKUP($A168,[3]Hoja1!$A$1:$AQ$1000,19,FALSE),"")</f>
        <v/>
      </c>
      <c r="X168" t="str">
        <f>IFERROR(VLOOKUP($A168,[3]Hoja1!$A$1:$AQ$1000,20,FALSE),"")</f>
        <v/>
      </c>
      <c r="Y168" t="str">
        <f>IFERROR(VLOOKUP($A168,[3]Hoja1!$A$1:$AQ$1000,21,FALSE),"")</f>
        <v/>
      </c>
      <c r="Z168" t="str">
        <f>IFERROR(VLOOKUP($A168,[3]Hoja1!$A$1:$AQ$1000,22,FALSE),"")</f>
        <v/>
      </c>
      <c r="AA168" t="str">
        <f>IFERROR(VLOOKUP($A168,[3]Hoja1!$A$1:$AQ$1000,23,FALSE),"")</f>
        <v/>
      </c>
      <c r="AB168" t="str">
        <f>IFERROR(VLOOKUP($A168,[3]Hoja1!$A$1:$AQ$1000,24,FALSE),"")</f>
        <v/>
      </c>
      <c r="AC168" t="str">
        <f>IFERROR(VLOOKUP($A168,[3]Hoja1!$A$1:$AQ$1000,25,FALSE),"")</f>
        <v/>
      </c>
      <c r="AD168" t="str">
        <f>IFERROR(VLOOKUP($A168,[3]Hoja1!$A$1:$AQ$1000,26,FALSE),"")</f>
        <v/>
      </c>
      <c r="AE168" t="str">
        <f>IFERROR(VLOOKUP($A168,[3]Hoja1!$A$1:$AQ$1000,27,FALSE),"")</f>
        <v/>
      </c>
      <c r="AF168" t="str">
        <f>IFERROR(VLOOKUP($A168,[3]Hoja1!$A$1:$AQ$1000,28,FALSE),"")</f>
        <v/>
      </c>
      <c r="AG168" t="str">
        <f>IFERROR(VLOOKUP($A168,[3]Hoja1!$A$1:$AQ$1000,29,FALSE),"")</f>
        <v/>
      </c>
      <c r="AH168" t="str">
        <f>IFERROR(VLOOKUP($A168,[3]Hoja1!$A$1:$AQ$1000,30,FALSE),"")</f>
        <v/>
      </c>
      <c r="AI168" t="str">
        <f>IFERROR(VLOOKUP($A168,[3]Hoja1!$A$1:$AQ$1000,31,FALSE),"")</f>
        <v/>
      </c>
      <c r="AJ168" t="str">
        <f>IFERROR(VLOOKUP($A168,[3]Hoja1!$A$1:$AQ$1000,32,FALSE),"")</f>
        <v/>
      </c>
      <c r="AK168" t="str">
        <f>IFERROR(VLOOKUP($A168,[3]Hoja1!$A$1:$AQ$1000,33,FALSE),"")</f>
        <v/>
      </c>
      <c r="AL168" t="str">
        <f>IFERROR(VLOOKUP($A168,[3]Hoja1!$A$1:$AQ$1000,34,FALSE),"")</f>
        <v/>
      </c>
      <c r="AM168" t="str">
        <f>IFERROR(VLOOKUP($A168,[3]Hoja1!$A$1:$AQ$1000,35,FALSE),"")</f>
        <v/>
      </c>
      <c r="AN168" t="str">
        <f>IFERROR(VLOOKUP($A168,[3]Hoja1!$A$1:$AQ$1000,36,FALSE),"")</f>
        <v/>
      </c>
      <c r="AO168" t="str">
        <f>IFERROR(VLOOKUP($A168,[3]Hoja1!$A$1:$AQ$1000,37,FALSE),"")</f>
        <v/>
      </c>
      <c r="AP168" t="str">
        <f>IFERROR(VLOOKUP($A168,[3]Hoja1!$A$1:$AQ$1000,38,FALSE),"")</f>
        <v/>
      </c>
      <c r="AQ168" t="str">
        <f>IFERROR(VLOOKUP($A168,[3]Hoja1!$A$1:$AQ$1000,39,FALSE),"")</f>
        <v/>
      </c>
      <c r="AR168" t="str">
        <f>IFERROR(VLOOKUP($A168,[3]Hoja1!$A$1:$AQ$1000,40,FALSE),"")</f>
        <v/>
      </c>
      <c r="AS168" t="str">
        <f>IFERROR(VLOOKUP($A168,[3]Hoja1!$A$1:$AQ$1000,41,FALSE),"")</f>
        <v/>
      </c>
      <c r="AT168" t="str">
        <f>IFERROR(VLOOKUP($A168,[3]Hoja1!$A$1:$AQ$1000,42,FALSE),"")</f>
        <v/>
      </c>
      <c r="AU168" t="str">
        <f>IFERROR(VLOOKUP($A168,[3]Hoja1!$A$1:$AQ$1000,43,FALSE),"")</f>
        <v/>
      </c>
    </row>
    <row r="169" spans="1:47" ht="15" customHeight="1" x14ac:dyDescent="0.25">
      <c r="A169">
        <v>286</v>
      </c>
      <c r="B169">
        <v>1</v>
      </c>
      <c r="D169">
        <v>8707555</v>
      </c>
      <c r="E169" t="s">
        <v>689</v>
      </c>
      <c r="H169" s="1" t="s">
        <v>691</v>
      </c>
      <c r="J169" t="s">
        <v>1</v>
      </c>
      <c r="K169" t="s">
        <v>23</v>
      </c>
      <c r="O169" t="s">
        <v>690</v>
      </c>
      <c r="P169" s="4">
        <f>IFERROR(VLOOKUP(D169,[1]articulo!$A$1:$D$9000,4,FALSE),"")</f>
        <v>900.8</v>
      </c>
      <c r="Q169" t="s">
        <v>692</v>
      </c>
      <c r="R169">
        <f>IFERROR(VLOOKUP(D169,[2]stock!$A$1:$B$9000,2,FALSE),"0")</f>
        <v>1</v>
      </c>
      <c r="S169">
        <v>5</v>
      </c>
      <c r="T169">
        <v>5</v>
      </c>
      <c r="U169">
        <v>5</v>
      </c>
      <c r="V169">
        <v>0.03</v>
      </c>
      <c r="W169" t="str">
        <f>IFERROR(VLOOKUP($A169,[3]Hoja1!$A$1:$AQ$1000,19,FALSE),"")</f>
        <v/>
      </c>
      <c r="X169" t="str">
        <f>IFERROR(VLOOKUP($A169,[3]Hoja1!$A$1:$AQ$1000,20,FALSE),"")</f>
        <v>Porta Esposas</v>
      </c>
      <c r="Y169" t="str">
        <f>IFERROR(VLOOKUP($A169,[3]Hoja1!$A$1:$AQ$1000,21,FALSE),"")</f>
        <v>Gendarmería. Ejército. Infantería</v>
      </c>
      <c r="Z169" t="str">
        <f>IFERROR(VLOOKUP($A169,[3]Hoja1!$A$1:$AQ$1000,22,FALSE),"")</f>
        <v>Poliamida</v>
      </c>
      <c r="AA169" t="str">
        <f>IFERROR(VLOOKUP($A169,[3]Hoja1!$A$1:$AQ$1000,23,FALSE),"")</f>
        <v>Con Gancho</v>
      </c>
      <c r="AB169" t="str">
        <f>IFERROR(VLOOKUP($A169,[3]Hoja1!$A$1:$AQ$1000,24,FALSE),"")</f>
        <v>10.8 cm</v>
      </c>
      <c r="AC169" t="str">
        <f>IFERROR(VLOOKUP($A169,[3]Hoja1!$A$1:$AQ$1000,25,FALSE),"")</f>
        <v>11.5 cm</v>
      </c>
      <c r="AD169" t="str">
        <f>IFERROR(VLOOKUP($A169,[3]Hoja1!$A$1:$AQ$1000,26,FALSE),"")</f>
        <v>5.5 cm</v>
      </c>
      <c r="AE169" t="str">
        <f>IFERROR(VLOOKUP($A169,[3]Hoja1!$A$1:$AQ$1000,27,FALSE),"")</f>
        <v/>
      </c>
      <c r="AF169" t="str">
        <f>IFERROR(VLOOKUP($A169,[3]Hoja1!$A$1:$AQ$1000,28,FALSE),"")</f>
        <v/>
      </c>
      <c r="AG169" t="str">
        <f>IFERROR(VLOOKUP($A169,[3]Hoja1!$A$1:$AQ$1000,29,FALSE),"")</f>
        <v/>
      </c>
      <c r="AH169" t="str">
        <f>IFERROR(VLOOKUP($A169,[3]Hoja1!$A$1:$AQ$1000,30,FALSE),"")</f>
        <v/>
      </c>
      <c r="AI169" t="str">
        <f>IFERROR(VLOOKUP($A169,[3]Hoja1!$A$1:$AQ$1000,31,FALSE),"")</f>
        <v/>
      </c>
      <c r="AJ169" t="str">
        <f>IFERROR(VLOOKUP($A169,[3]Hoja1!$A$1:$AQ$1000,32,FALSE),"")</f>
        <v/>
      </c>
      <c r="AK169" t="str">
        <f>IFERROR(VLOOKUP($A169,[3]Hoja1!$A$1:$AQ$1000,33,FALSE),"")</f>
        <v/>
      </c>
      <c r="AL169" t="str">
        <f>IFERROR(VLOOKUP($A169,[3]Hoja1!$A$1:$AQ$1000,34,FALSE),"")</f>
        <v/>
      </c>
      <c r="AM169" t="str">
        <f>IFERROR(VLOOKUP($A169,[3]Hoja1!$A$1:$AQ$1000,35,FALSE),"")</f>
        <v/>
      </c>
      <c r="AN169" t="str">
        <f>IFERROR(VLOOKUP($A169,[3]Hoja1!$A$1:$AQ$1000,36,FALSE),"")</f>
        <v/>
      </c>
      <c r="AO169" t="str">
        <f>IFERROR(VLOOKUP($A169,[3]Hoja1!$A$1:$AQ$1000,37,FALSE),"")</f>
        <v/>
      </c>
      <c r="AP169" t="str">
        <f>IFERROR(VLOOKUP($A169,[3]Hoja1!$A$1:$AQ$1000,38,FALSE),"")</f>
        <v/>
      </c>
      <c r="AQ169" t="str">
        <f>IFERROR(VLOOKUP($A169,[3]Hoja1!$A$1:$AQ$1000,39,FALSE),"")</f>
        <v/>
      </c>
      <c r="AR169" t="str">
        <f>IFERROR(VLOOKUP($A169,[3]Hoja1!$A$1:$AQ$1000,40,FALSE),"")</f>
        <v/>
      </c>
      <c r="AS169" t="str">
        <f>IFERROR(VLOOKUP($A169,[3]Hoja1!$A$1:$AQ$1000,41,FALSE),"")</f>
        <v/>
      </c>
      <c r="AT169" t="str">
        <f>IFERROR(VLOOKUP($A169,[3]Hoja1!$A$1:$AQ$1000,42,FALSE),"")</f>
        <v/>
      </c>
      <c r="AU169" t="str">
        <f>IFERROR(VLOOKUP($A169,[3]Hoja1!$A$1:$AQ$1000,43,FALSE),"")</f>
        <v/>
      </c>
    </row>
    <row r="170" spans="1:47" ht="15" customHeight="1" x14ac:dyDescent="0.25">
      <c r="A170">
        <v>288</v>
      </c>
      <c r="B170">
        <v>1</v>
      </c>
      <c r="D170">
        <v>8705554</v>
      </c>
      <c r="E170" t="s">
        <v>693</v>
      </c>
      <c r="H170" s="1" t="s">
        <v>696</v>
      </c>
      <c r="J170" t="s">
        <v>1</v>
      </c>
      <c r="K170" t="s">
        <v>29</v>
      </c>
      <c r="L170" t="s">
        <v>694</v>
      </c>
      <c r="O170" t="s">
        <v>695</v>
      </c>
      <c r="P170" s="4">
        <f>IFERROR(VLOOKUP(D170,[1]articulo!$A$1:$D$9000,4,FALSE),"")</f>
        <v>630.02</v>
      </c>
      <c r="Q170" t="s">
        <v>697</v>
      </c>
      <c r="R170">
        <f>IFERROR(VLOOKUP(D170,[2]stock!$A$1:$B$9000,2,FALSE),"0")</f>
        <v>0</v>
      </c>
      <c r="S170">
        <v>5</v>
      </c>
      <c r="T170">
        <v>5</v>
      </c>
      <c r="U170">
        <v>5</v>
      </c>
      <c r="V170">
        <v>0.03</v>
      </c>
      <c r="W170" t="str">
        <f>IFERROR(VLOOKUP($A170,[3]Hoja1!$A$1:$AQ$1000,19,FALSE),"")</f>
        <v/>
      </c>
      <c r="X170" t="str">
        <f>IFERROR(VLOOKUP($A170,[3]Hoja1!$A$1:$AQ$1000,20,FALSE),"")</f>
        <v/>
      </c>
      <c r="Y170" t="str">
        <f>IFERROR(VLOOKUP($A170,[3]Hoja1!$A$1:$AQ$1000,21,FALSE),"")</f>
        <v>Gendarmería</v>
      </c>
      <c r="Z170" t="str">
        <f>IFERROR(VLOOKUP($A170,[3]Hoja1!$A$1:$AQ$1000,22,FALSE),"")</f>
        <v>Poliamida</v>
      </c>
      <c r="AA170" t="str">
        <f>IFERROR(VLOOKUP($A170,[3]Hoja1!$A$1:$AQ$1000,23,FALSE),"")</f>
        <v/>
      </c>
      <c r="AB170" t="str">
        <f>IFERROR(VLOOKUP($A170,[3]Hoja1!$A$1:$AQ$1000,24,FALSE),"")</f>
        <v>16 cm</v>
      </c>
      <c r="AC170" t="str">
        <f>IFERROR(VLOOKUP($A170,[3]Hoja1!$A$1:$AQ$1000,25,FALSE),"")</f>
        <v>10 cm</v>
      </c>
      <c r="AD170" t="str">
        <f>IFERROR(VLOOKUP($A170,[3]Hoja1!$A$1:$AQ$1000,26,FALSE),"")</f>
        <v>5 cm</v>
      </c>
      <c r="AE170" t="str">
        <f>IFERROR(VLOOKUP($A170,[3]Hoja1!$A$1:$AQ$1000,27,FALSE),"")</f>
        <v/>
      </c>
      <c r="AF170" t="str">
        <f>IFERROR(VLOOKUP($A170,[3]Hoja1!$A$1:$AQ$1000,28,FALSE),"")</f>
        <v/>
      </c>
      <c r="AG170" t="str">
        <f>IFERROR(VLOOKUP($A170,[3]Hoja1!$A$1:$AQ$1000,29,FALSE),"")</f>
        <v/>
      </c>
      <c r="AH170" t="str">
        <f>IFERROR(VLOOKUP($A170,[3]Hoja1!$A$1:$AQ$1000,30,FALSE),"")</f>
        <v/>
      </c>
      <c r="AI170" t="str">
        <f>IFERROR(VLOOKUP($A170,[3]Hoja1!$A$1:$AQ$1000,31,FALSE),"")</f>
        <v/>
      </c>
      <c r="AJ170" t="str">
        <f>IFERROR(VLOOKUP($A170,[3]Hoja1!$A$1:$AQ$1000,32,FALSE),"")</f>
        <v/>
      </c>
      <c r="AK170" t="str">
        <f>IFERROR(VLOOKUP($A170,[3]Hoja1!$A$1:$AQ$1000,33,FALSE),"")</f>
        <v/>
      </c>
      <c r="AL170" t="str">
        <f>IFERROR(VLOOKUP($A170,[3]Hoja1!$A$1:$AQ$1000,34,FALSE),"")</f>
        <v/>
      </c>
      <c r="AM170" t="str">
        <f>IFERROR(VLOOKUP($A170,[3]Hoja1!$A$1:$AQ$1000,35,FALSE),"")</f>
        <v/>
      </c>
      <c r="AN170" t="str">
        <f>IFERROR(VLOOKUP($A170,[3]Hoja1!$A$1:$AQ$1000,36,FALSE),"")</f>
        <v/>
      </c>
      <c r="AO170" t="str">
        <f>IFERROR(VLOOKUP($A170,[3]Hoja1!$A$1:$AQ$1000,37,FALSE),"")</f>
        <v/>
      </c>
      <c r="AP170" t="str">
        <f>IFERROR(VLOOKUP($A170,[3]Hoja1!$A$1:$AQ$1000,38,FALSE),"")</f>
        <v/>
      </c>
      <c r="AQ170" t="str">
        <f>IFERROR(VLOOKUP($A170,[3]Hoja1!$A$1:$AQ$1000,39,FALSE),"")</f>
        <v/>
      </c>
      <c r="AR170" t="str">
        <f>IFERROR(VLOOKUP($A170,[3]Hoja1!$A$1:$AQ$1000,40,FALSE),"")</f>
        <v/>
      </c>
      <c r="AS170" t="str">
        <f>IFERROR(VLOOKUP($A170,[3]Hoja1!$A$1:$AQ$1000,41,FALSE),"")</f>
        <v/>
      </c>
      <c r="AT170" t="str">
        <f>IFERROR(VLOOKUP($A170,[3]Hoja1!$A$1:$AQ$1000,42,FALSE),"")</f>
        <v/>
      </c>
      <c r="AU170" t="str">
        <f>IFERROR(VLOOKUP($A170,[3]Hoja1!$A$1:$AQ$1000,43,FALSE),"")</f>
        <v/>
      </c>
    </row>
    <row r="171" spans="1:47" ht="15" customHeight="1" x14ac:dyDescent="0.25">
      <c r="A171">
        <v>289</v>
      </c>
      <c r="B171">
        <v>1</v>
      </c>
      <c r="D171">
        <v>8705553</v>
      </c>
      <c r="E171" t="s">
        <v>698</v>
      </c>
      <c r="H171" t="s">
        <v>700</v>
      </c>
      <c r="I171" s="1" t="s">
        <v>701</v>
      </c>
      <c r="J171" t="s">
        <v>1</v>
      </c>
      <c r="K171" t="s">
        <v>125</v>
      </c>
      <c r="L171" t="s">
        <v>192</v>
      </c>
      <c r="O171" t="s">
        <v>699</v>
      </c>
      <c r="P171" s="4">
        <f>IFERROR(VLOOKUP(D171,[1]articulo!$A$1:$D$9000,4,FALSE),"")</f>
        <v>1144</v>
      </c>
      <c r="Q171" t="s">
        <v>702</v>
      </c>
      <c r="R171">
        <f>IFERROR(VLOOKUP(D171,[2]stock!$A$1:$B$9000,2,FALSE),"0")</f>
        <v>1</v>
      </c>
      <c r="S171">
        <v>5</v>
      </c>
      <c r="T171">
        <v>5</v>
      </c>
      <c r="U171">
        <v>5</v>
      </c>
      <c r="V171">
        <v>0.03</v>
      </c>
      <c r="W171" t="str">
        <f>IFERROR(VLOOKUP($A171,[3]Hoja1!$A$1:$AQ$1000,19,FALSE),"")</f>
        <v/>
      </c>
      <c r="X171" t="str">
        <f>IFERROR(VLOOKUP($A171,[3]Hoja1!$A$1:$AQ$1000,20,FALSE),"")</f>
        <v>Porta Tonfa</v>
      </c>
      <c r="Y171" t="str">
        <f>IFERROR(VLOOKUP($A171,[3]Hoja1!$A$1:$AQ$1000,21,FALSE),"")</f>
        <v>Gendarmería Nacional</v>
      </c>
      <c r="Z171" t="str">
        <f>IFERROR(VLOOKUP($A171,[3]Hoja1!$A$1:$AQ$1000,22,FALSE),"")</f>
        <v>Poliamida</v>
      </c>
      <c r="AA171" t="str">
        <f>IFERROR(VLOOKUP($A171,[3]Hoja1!$A$1:$AQ$1000,23,FALSE),"")</f>
        <v/>
      </c>
      <c r="AB171" t="str">
        <f>IFERROR(VLOOKUP($A171,[3]Hoja1!$A$1:$AQ$1000,24,FALSE),"")</f>
        <v>20 cm</v>
      </c>
      <c r="AC171" t="str">
        <f>IFERROR(VLOOKUP($A171,[3]Hoja1!$A$1:$AQ$1000,25,FALSE),"")</f>
        <v>6.5 cm</v>
      </c>
      <c r="AD171" t="str">
        <f>IFERROR(VLOOKUP($A171,[3]Hoja1!$A$1:$AQ$1000,26,FALSE),"")</f>
        <v>5.5 cm</v>
      </c>
      <c r="AE171" t="str">
        <f>IFERROR(VLOOKUP($A171,[3]Hoja1!$A$1:$AQ$1000,27,FALSE),"")</f>
        <v/>
      </c>
      <c r="AF171" t="str">
        <f>IFERROR(VLOOKUP($A171,[3]Hoja1!$A$1:$AQ$1000,28,FALSE),"")</f>
        <v/>
      </c>
      <c r="AG171" t="str">
        <f>IFERROR(VLOOKUP($A171,[3]Hoja1!$A$1:$AQ$1000,29,FALSE),"")</f>
        <v/>
      </c>
      <c r="AH171" t="str">
        <f>IFERROR(VLOOKUP($A171,[3]Hoja1!$A$1:$AQ$1000,30,FALSE),"")</f>
        <v/>
      </c>
      <c r="AI171" t="str">
        <f>IFERROR(VLOOKUP($A171,[3]Hoja1!$A$1:$AQ$1000,31,FALSE),"")</f>
        <v/>
      </c>
      <c r="AJ171" t="str">
        <f>IFERROR(VLOOKUP($A171,[3]Hoja1!$A$1:$AQ$1000,32,FALSE),"")</f>
        <v/>
      </c>
      <c r="AK171" t="str">
        <f>IFERROR(VLOOKUP($A171,[3]Hoja1!$A$1:$AQ$1000,33,FALSE),"")</f>
        <v/>
      </c>
      <c r="AL171" t="str">
        <f>IFERROR(VLOOKUP($A171,[3]Hoja1!$A$1:$AQ$1000,34,FALSE),"")</f>
        <v/>
      </c>
      <c r="AM171" t="str">
        <f>IFERROR(VLOOKUP($A171,[3]Hoja1!$A$1:$AQ$1000,35,FALSE),"")</f>
        <v/>
      </c>
      <c r="AN171" t="str">
        <f>IFERROR(VLOOKUP($A171,[3]Hoja1!$A$1:$AQ$1000,36,FALSE),"")</f>
        <v/>
      </c>
      <c r="AO171" t="str">
        <f>IFERROR(VLOOKUP($A171,[3]Hoja1!$A$1:$AQ$1000,37,FALSE),"")</f>
        <v/>
      </c>
      <c r="AP171" t="str">
        <f>IFERROR(VLOOKUP($A171,[3]Hoja1!$A$1:$AQ$1000,38,FALSE),"")</f>
        <v/>
      </c>
      <c r="AQ171" t="str">
        <f>IFERROR(VLOOKUP($A171,[3]Hoja1!$A$1:$AQ$1000,39,FALSE),"")</f>
        <v/>
      </c>
      <c r="AR171" t="str">
        <f>IFERROR(VLOOKUP($A171,[3]Hoja1!$A$1:$AQ$1000,40,FALSE),"")</f>
        <v/>
      </c>
      <c r="AS171" t="str">
        <f>IFERROR(VLOOKUP($A171,[3]Hoja1!$A$1:$AQ$1000,41,FALSE),"")</f>
        <v/>
      </c>
      <c r="AT171" t="str">
        <f>IFERROR(VLOOKUP($A171,[3]Hoja1!$A$1:$AQ$1000,42,FALSE),"")</f>
        <v/>
      </c>
      <c r="AU171" t="str">
        <f>IFERROR(VLOOKUP($A171,[3]Hoja1!$A$1:$AQ$1000,43,FALSE),"")</f>
        <v/>
      </c>
    </row>
    <row r="172" spans="1:47" ht="15" customHeight="1" x14ac:dyDescent="0.25">
      <c r="A172">
        <v>290</v>
      </c>
      <c r="B172">
        <v>1</v>
      </c>
      <c r="D172">
        <v>8705556</v>
      </c>
      <c r="E172" t="s">
        <v>703</v>
      </c>
      <c r="H172" s="1" t="s">
        <v>705</v>
      </c>
      <c r="J172" t="s">
        <v>1</v>
      </c>
      <c r="K172" t="s">
        <v>29</v>
      </c>
      <c r="L172" t="s">
        <v>30</v>
      </c>
      <c r="O172" t="s">
        <v>704</v>
      </c>
      <c r="P172" s="4">
        <f>IFERROR(VLOOKUP(D172,[1]articulo!$A$1:$D$9000,4,FALSE),"")</f>
        <v>900.8</v>
      </c>
      <c r="Q172" t="s">
        <v>706</v>
      </c>
      <c r="R172">
        <f>IFERROR(VLOOKUP(D172,[2]stock!$A$1:$B$9000,2,FALSE),"0")</f>
        <v>0</v>
      </c>
      <c r="S172">
        <v>5</v>
      </c>
      <c r="T172">
        <v>5</v>
      </c>
      <c r="U172">
        <v>5</v>
      </c>
      <c r="V172">
        <v>0.03</v>
      </c>
      <c r="W172" t="str">
        <f>IFERROR(VLOOKUP($A172,[3]Hoja1!$A$1:$AQ$1000,19,FALSE),"")</f>
        <v/>
      </c>
      <c r="X172" t="str">
        <f>IFERROR(VLOOKUP($A172,[3]Hoja1!$A$1:$AQ$1000,20,FALSE),"")</f>
        <v/>
      </c>
      <c r="Y172" t="str">
        <f>IFERROR(VLOOKUP($A172,[3]Hoja1!$A$1:$AQ$1000,21,FALSE),"")</f>
        <v/>
      </c>
      <c r="Z172" t="str">
        <f>IFERROR(VLOOKUP($A172,[3]Hoja1!$A$1:$AQ$1000,22,FALSE),"")</f>
        <v/>
      </c>
      <c r="AA172" t="str">
        <f>IFERROR(VLOOKUP($A172,[3]Hoja1!$A$1:$AQ$1000,23,FALSE),"")</f>
        <v/>
      </c>
      <c r="AB172" t="str">
        <f>IFERROR(VLOOKUP($A172,[3]Hoja1!$A$1:$AQ$1000,24,FALSE),"")</f>
        <v/>
      </c>
      <c r="AC172" t="str">
        <f>IFERROR(VLOOKUP($A172,[3]Hoja1!$A$1:$AQ$1000,25,FALSE),"")</f>
        <v/>
      </c>
      <c r="AD172" t="str">
        <f>IFERROR(VLOOKUP($A172,[3]Hoja1!$A$1:$AQ$1000,26,FALSE),"")</f>
        <v/>
      </c>
      <c r="AE172" t="str">
        <f>IFERROR(VLOOKUP($A172,[3]Hoja1!$A$1:$AQ$1000,27,FALSE),"")</f>
        <v/>
      </c>
      <c r="AF172" t="str">
        <f>IFERROR(VLOOKUP($A172,[3]Hoja1!$A$1:$AQ$1000,28,FALSE),"")</f>
        <v/>
      </c>
      <c r="AG172" t="str">
        <f>IFERROR(VLOOKUP($A172,[3]Hoja1!$A$1:$AQ$1000,29,FALSE),"")</f>
        <v/>
      </c>
      <c r="AH172" t="str">
        <f>IFERROR(VLOOKUP($A172,[3]Hoja1!$A$1:$AQ$1000,30,FALSE),"")</f>
        <v/>
      </c>
      <c r="AI172" t="str">
        <f>IFERROR(VLOOKUP($A172,[3]Hoja1!$A$1:$AQ$1000,31,FALSE),"")</f>
        <v/>
      </c>
      <c r="AJ172" t="str">
        <f>IFERROR(VLOOKUP($A172,[3]Hoja1!$A$1:$AQ$1000,32,FALSE),"")</f>
        <v/>
      </c>
      <c r="AK172" t="str">
        <f>IFERROR(VLOOKUP($A172,[3]Hoja1!$A$1:$AQ$1000,33,FALSE),"")</f>
        <v/>
      </c>
      <c r="AL172" t="str">
        <f>IFERROR(VLOOKUP($A172,[3]Hoja1!$A$1:$AQ$1000,34,FALSE),"")</f>
        <v/>
      </c>
      <c r="AM172" t="str">
        <f>IFERROR(VLOOKUP($A172,[3]Hoja1!$A$1:$AQ$1000,35,FALSE),"")</f>
        <v/>
      </c>
      <c r="AN172" t="str">
        <f>IFERROR(VLOOKUP($A172,[3]Hoja1!$A$1:$AQ$1000,36,FALSE),"")</f>
        <v/>
      </c>
      <c r="AO172" t="str">
        <f>IFERROR(VLOOKUP($A172,[3]Hoja1!$A$1:$AQ$1000,37,FALSE),"")</f>
        <v/>
      </c>
      <c r="AP172" t="str">
        <f>IFERROR(VLOOKUP($A172,[3]Hoja1!$A$1:$AQ$1000,38,FALSE),"")</f>
        <v/>
      </c>
      <c r="AQ172" t="str">
        <f>IFERROR(VLOOKUP($A172,[3]Hoja1!$A$1:$AQ$1000,39,FALSE),"")</f>
        <v/>
      </c>
      <c r="AR172" t="str">
        <f>IFERROR(VLOOKUP($A172,[3]Hoja1!$A$1:$AQ$1000,40,FALSE),"")</f>
        <v/>
      </c>
      <c r="AS172" t="str">
        <f>IFERROR(VLOOKUP($A172,[3]Hoja1!$A$1:$AQ$1000,41,FALSE),"")</f>
        <v/>
      </c>
      <c r="AT172" t="str">
        <f>IFERROR(VLOOKUP($A172,[3]Hoja1!$A$1:$AQ$1000,42,FALSE),"")</f>
        <v/>
      </c>
      <c r="AU172" t="str">
        <f>IFERROR(VLOOKUP($A172,[3]Hoja1!$A$1:$AQ$1000,43,FALSE),"")</f>
        <v/>
      </c>
    </row>
    <row r="173" spans="1:47" ht="15" customHeight="1" x14ac:dyDescent="0.25">
      <c r="A173">
        <v>291</v>
      </c>
      <c r="B173">
        <v>1</v>
      </c>
      <c r="D173">
        <v>8703553</v>
      </c>
      <c r="E173" t="s">
        <v>707</v>
      </c>
      <c r="H173" s="1" t="s">
        <v>709</v>
      </c>
      <c r="I173" t="s">
        <v>710</v>
      </c>
      <c r="J173" t="s">
        <v>1</v>
      </c>
      <c r="K173" t="s">
        <v>2</v>
      </c>
      <c r="L173" t="s">
        <v>69</v>
      </c>
      <c r="O173" t="s">
        <v>708</v>
      </c>
      <c r="P173" s="4">
        <f>IFERROR(VLOOKUP(D173,[1]articulo!$A$1:$D$9000,4,FALSE),"")</f>
        <v>1714.1</v>
      </c>
      <c r="Q173" t="s">
        <v>711</v>
      </c>
      <c r="R173">
        <f>IFERROR(VLOOKUP(D173,[2]stock!$A$1:$B$9000,2,FALSE),"0")</f>
        <v>0</v>
      </c>
      <c r="S173">
        <v>5</v>
      </c>
      <c r="T173">
        <v>5</v>
      </c>
      <c r="U173">
        <v>5</v>
      </c>
      <c r="V173">
        <v>0.03</v>
      </c>
      <c r="W173" t="str">
        <f>IFERROR(VLOOKUP($A173,[3]Hoja1!$A$1:$AQ$1000,19,FALSE),"")</f>
        <v/>
      </c>
      <c r="X173" t="str">
        <f>IFERROR(VLOOKUP($A173,[3]Hoja1!$A$1:$AQ$1000,20,FALSE),"")</f>
        <v/>
      </c>
      <c r="Y173" t="str">
        <f>IFERROR(VLOOKUP($A173,[3]Hoja1!$A$1:$AQ$1000,21,FALSE),"")</f>
        <v/>
      </c>
      <c r="Z173" t="str">
        <f>IFERROR(VLOOKUP($A173,[3]Hoja1!$A$1:$AQ$1000,22,FALSE),"")</f>
        <v/>
      </c>
      <c r="AA173" t="str">
        <f>IFERROR(VLOOKUP($A173,[3]Hoja1!$A$1:$AQ$1000,23,FALSE),"")</f>
        <v/>
      </c>
      <c r="AB173" t="str">
        <f>IFERROR(VLOOKUP($A173,[3]Hoja1!$A$1:$AQ$1000,24,FALSE),"")</f>
        <v/>
      </c>
      <c r="AC173" t="str">
        <f>IFERROR(VLOOKUP($A173,[3]Hoja1!$A$1:$AQ$1000,25,FALSE),"")</f>
        <v/>
      </c>
      <c r="AD173" t="str">
        <f>IFERROR(VLOOKUP($A173,[3]Hoja1!$A$1:$AQ$1000,26,FALSE),"")</f>
        <v/>
      </c>
      <c r="AE173" t="str">
        <f>IFERROR(VLOOKUP($A173,[3]Hoja1!$A$1:$AQ$1000,27,FALSE),"")</f>
        <v/>
      </c>
      <c r="AF173" t="str">
        <f>IFERROR(VLOOKUP($A173,[3]Hoja1!$A$1:$AQ$1000,28,FALSE),"")</f>
        <v/>
      </c>
      <c r="AG173" t="str">
        <f>IFERROR(VLOOKUP($A173,[3]Hoja1!$A$1:$AQ$1000,29,FALSE),"")</f>
        <v/>
      </c>
      <c r="AH173" t="str">
        <f>IFERROR(VLOOKUP($A173,[3]Hoja1!$A$1:$AQ$1000,30,FALSE),"")</f>
        <v/>
      </c>
      <c r="AI173" t="str">
        <f>IFERROR(VLOOKUP($A173,[3]Hoja1!$A$1:$AQ$1000,31,FALSE),"")</f>
        <v/>
      </c>
      <c r="AJ173" t="str">
        <f>IFERROR(VLOOKUP($A173,[3]Hoja1!$A$1:$AQ$1000,32,FALSE),"")</f>
        <v/>
      </c>
      <c r="AK173" t="str">
        <f>IFERROR(VLOOKUP($A173,[3]Hoja1!$A$1:$AQ$1000,33,FALSE),"")</f>
        <v/>
      </c>
      <c r="AL173" t="str">
        <f>IFERROR(VLOOKUP($A173,[3]Hoja1!$A$1:$AQ$1000,34,FALSE),"")</f>
        <v/>
      </c>
      <c r="AM173" t="str">
        <f>IFERROR(VLOOKUP($A173,[3]Hoja1!$A$1:$AQ$1000,35,FALSE),"")</f>
        <v/>
      </c>
      <c r="AN173" t="str">
        <f>IFERROR(VLOOKUP($A173,[3]Hoja1!$A$1:$AQ$1000,36,FALSE),"")</f>
        <v/>
      </c>
      <c r="AO173" t="str">
        <f>IFERROR(VLOOKUP($A173,[3]Hoja1!$A$1:$AQ$1000,37,FALSE),"")</f>
        <v/>
      </c>
      <c r="AP173" t="str">
        <f>IFERROR(VLOOKUP($A173,[3]Hoja1!$A$1:$AQ$1000,38,FALSE),"")</f>
        <v/>
      </c>
      <c r="AQ173" t="str">
        <f>IFERROR(VLOOKUP($A173,[3]Hoja1!$A$1:$AQ$1000,39,FALSE),"")</f>
        <v/>
      </c>
      <c r="AR173" t="str">
        <f>IFERROR(VLOOKUP($A173,[3]Hoja1!$A$1:$AQ$1000,40,FALSE),"")</f>
        <v/>
      </c>
      <c r="AS173" t="str">
        <f>IFERROR(VLOOKUP($A173,[3]Hoja1!$A$1:$AQ$1000,41,FALSE),"")</f>
        <v/>
      </c>
      <c r="AT173" t="str">
        <f>IFERROR(VLOOKUP($A173,[3]Hoja1!$A$1:$AQ$1000,42,FALSE),"")</f>
        <v/>
      </c>
      <c r="AU173" t="str">
        <f>IFERROR(VLOOKUP($A173,[3]Hoja1!$A$1:$AQ$1000,43,FALSE),"")</f>
        <v/>
      </c>
    </row>
    <row r="174" spans="1:47" ht="15" customHeight="1" x14ac:dyDescent="0.25">
      <c r="A174">
        <v>293</v>
      </c>
      <c r="B174">
        <v>1</v>
      </c>
      <c r="D174">
        <v>8701001</v>
      </c>
      <c r="E174" t="s">
        <v>712</v>
      </c>
      <c r="H174" s="1" t="s">
        <v>714</v>
      </c>
      <c r="I174" s="1" t="s">
        <v>715</v>
      </c>
      <c r="J174" t="s">
        <v>1</v>
      </c>
      <c r="K174" t="s">
        <v>155</v>
      </c>
      <c r="O174" t="s">
        <v>713</v>
      </c>
      <c r="P174" s="4">
        <f>IFERROR(VLOOKUP(D174,[1]articulo!$A$1:$D$9000,4,FALSE),"")</f>
        <v>2527.2600000000002</v>
      </c>
      <c r="Q174" t="s">
        <v>716</v>
      </c>
      <c r="R174">
        <f>IFERROR(VLOOKUP(D174,[2]stock!$A$1:$B$9000,2,FALSE),"0")</f>
        <v>0</v>
      </c>
      <c r="S174">
        <v>5</v>
      </c>
      <c r="T174">
        <v>5</v>
      </c>
      <c r="U174">
        <v>5</v>
      </c>
      <c r="V174">
        <v>0.03</v>
      </c>
      <c r="W174" t="str">
        <f>IFERROR(VLOOKUP($A174,[3]Hoja1!$A$1:$AQ$1000,19,FALSE),"")</f>
        <v/>
      </c>
      <c r="X174" t="str">
        <f>IFERROR(VLOOKUP($A174,[3]Hoja1!$A$1:$AQ$1000,20,FALSE),"")</f>
        <v/>
      </c>
      <c r="Y174" t="str">
        <f>IFERROR(VLOOKUP($A174,[3]Hoja1!$A$1:$AQ$1000,21,FALSE),"")</f>
        <v/>
      </c>
      <c r="Z174" t="str">
        <f>IFERROR(VLOOKUP($A174,[3]Hoja1!$A$1:$AQ$1000,22,FALSE),"")</f>
        <v/>
      </c>
      <c r="AA174" t="str">
        <f>IFERROR(VLOOKUP($A174,[3]Hoja1!$A$1:$AQ$1000,23,FALSE),"")</f>
        <v/>
      </c>
      <c r="AB174" t="str">
        <f>IFERROR(VLOOKUP($A174,[3]Hoja1!$A$1:$AQ$1000,24,FALSE),"")</f>
        <v/>
      </c>
      <c r="AC174" t="str">
        <f>IFERROR(VLOOKUP($A174,[3]Hoja1!$A$1:$AQ$1000,25,FALSE),"")</f>
        <v/>
      </c>
      <c r="AD174" t="str">
        <f>IFERROR(VLOOKUP($A174,[3]Hoja1!$A$1:$AQ$1000,26,FALSE),"")</f>
        <v/>
      </c>
      <c r="AE174" t="str">
        <f>IFERROR(VLOOKUP($A174,[3]Hoja1!$A$1:$AQ$1000,27,FALSE),"")</f>
        <v/>
      </c>
      <c r="AF174" t="str">
        <f>IFERROR(VLOOKUP($A174,[3]Hoja1!$A$1:$AQ$1000,28,FALSE),"")</f>
        <v/>
      </c>
      <c r="AG174" t="str">
        <f>IFERROR(VLOOKUP($A174,[3]Hoja1!$A$1:$AQ$1000,29,FALSE),"")</f>
        <v/>
      </c>
      <c r="AH174" t="str">
        <f>IFERROR(VLOOKUP($A174,[3]Hoja1!$A$1:$AQ$1000,30,FALSE),"")</f>
        <v/>
      </c>
      <c r="AI174" t="str">
        <f>IFERROR(VLOOKUP($A174,[3]Hoja1!$A$1:$AQ$1000,31,FALSE),"")</f>
        <v/>
      </c>
      <c r="AJ174" t="str">
        <f>IFERROR(VLOOKUP($A174,[3]Hoja1!$A$1:$AQ$1000,32,FALSE),"")</f>
        <v/>
      </c>
      <c r="AK174" t="str">
        <f>IFERROR(VLOOKUP($A174,[3]Hoja1!$A$1:$AQ$1000,33,FALSE),"")</f>
        <v/>
      </c>
      <c r="AL174" t="str">
        <f>IFERROR(VLOOKUP($A174,[3]Hoja1!$A$1:$AQ$1000,34,FALSE),"")</f>
        <v/>
      </c>
      <c r="AM174" t="str">
        <f>IFERROR(VLOOKUP($A174,[3]Hoja1!$A$1:$AQ$1000,35,FALSE),"")</f>
        <v/>
      </c>
      <c r="AN174" t="str">
        <f>IFERROR(VLOOKUP($A174,[3]Hoja1!$A$1:$AQ$1000,36,FALSE),"")</f>
        <v/>
      </c>
      <c r="AO174" t="str">
        <f>IFERROR(VLOOKUP($A174,[3]Hoja1!$A$1:$AQ$1000,37,FALSE),"")</f>
        <v/>
      </c>
      <c r="AP174" t="str">
        <f>IFERROR(VLOOKUP($A174,[3]Hoja1!$A$1:$AQ$1000,38,FALSE),"")</f>
        <v/>
      </c>
      <c r="AQ174" t="str">
        <f>IFERROR(VLOOKUP($A174,[3]Hoja1!$A$1:$AQ$1000,39,FALSE),"")</f>
        <v/>
      </c>
      <c r="AR174" t="str">
        <f>IFERROR(VLOOKUP($A174,[3]Hoja1!$A$1:$AQ$1000,40,FALSE),"")</f>
        <v/>
      </c>
      <c r="AS174" t="str">
        <f>IFERROR(VLOOKUP($A174,[3]Hoja1!$A$1:$AQ$1000,41,FALSE),"")</f>
        <v/>
      </c>
      <c r="AT174" t="str">
        <f>IFERROR(VLOOKUP($A174,[3]Hoja1!$A$1:$AQ$1000,42,FALSE),"")</f>
        <v/>
      </c>
      <c r="AU174" t="str">
        <f>IFERROR(VLOOKUP($A174,[3]Hoja1!$A$1:$AQ$1000,43,FALSE),"")</f>
        <v/>
      </c>
    </row>
    <row r="175" spans="1:47" ht="15" customHeight="1" x14ac:dyDescent="0.25">
      <c r="A175">
        <v>298</v>
      </c>
      <c r="B175">
        <v>1</v>
      </c>
      <c r="D175">
        <v>8702661</v>
      </c>
      <c r="E175" t="s">
        <v>717</v>
      </c>
      <c r="H175" s="1" t="s">
        <v>720</v>
      </c>
      <c r="J175" t="s">
        <v>1</v>
      </c>
      <c r="K175" t="s">
        <v>718</v>
      </c>
      <c r="O175" t="s">
        <v>719</v>
      </c>
      <c r="P175" s="4">
        <f>IFERROR(VLOOKUP(D175,[1]articulo!$A$1:$D$9000,4,FALSE),"")</f>
        <v>1528.79</v>
      </c>
      <c r="Q175" t="s">
        <v>721</v>
      </c>
      <c r="R175">
        <f>IFERROR(VLOOKUP(D175,[2]stock!$A$1:$B$9000,2,FALSE),"0")</f>
        <v>5</v>
      </c>
      <c r="S175">
        <v>5</v>
      </c>
      <c r="T175">
        <v>5</v>
      </c>
      <c r="U175">
        <v>5</v>
      </c>
      <c r="V175">
        <v>0.03</v>
      </c>
      <c r="W175" t="str">
        <f>IFERROR(VLOOKUP($A175,[3]Hoja1!$A$1:$AQ$1000,19,FALSE),"")</f>
        <v/>
      </c>
      <c r="X175" t="str">
        <f>IFERROR(VLOOKUP($A175,[3]Hoja1!$A$1:$AQ$1000,20,FALSE),"")</f>
        <v/>
      </c>
      <c r="Y175" t="str">
        <f>IFERROR(VLOOKUP($A175,[3]Hoja1!$A$1:$AQ$1000,21,FALSE),"")</f>
        <v/>
      </c>
      <c r="Z175" t="str">
        <f>IFERROR(VLOOKUP($A175,[3]Hoja1!$A$1:$AQ$1000,22,FALSE),"")</f>
        <v>Poliamida</v>
      </c>
      <c r="AA175" t="str">
        <f>IFERROR(VLOOKUP($A175,[3]Hoja1!$A$1:$AQ$1000,23,FALSE),"")</f>
        <v>Culata 8 Cartuchos</v>
      </c>
      <c r="AB175" t="str">
        <f>IFERROR(VLOOKUP($A175,[3]Hoja1!$A$1:$AQ$1000,24,FALSE),"")</f>
        <v>19.5 cm</v>
      </c>
      <c r="AC175" t="str">
        <f>IFERROR(VLOOKUP($A175,[3]Hoja1!$A$1:$AQ$1000,25,FALSE),"")</f>
        <v/>
      </c>
      <c r="AD175" t="str">
        <f>IFERROR(VLOOKUP($A175,[3]Hoja1!$A$1:$AQ$1000,26,FALSE),"")</f>
        <v/>
      </c>
      <c r="AE175" t="str">
        <f>IFERROR(VLOOKUP($A175,[3]Hoja1!$A$1:$AQ$1000,27,FALSE),"")</f>
        <v/>
      </c>
      <c r="AF175" t="str">
        <f>IFERROR(VLOOKUP($A175,[3]Hoja1!$A$1:$AQ$1000,28,FALSE),"")</f>
        <v/>
      </c>
      <c r="AG175" t="str">
        <f>IFERROR(VLOOKUP($A175,[3]Hoja1!$A$1:$AQ$1000,29,FALSE),"")</f>
        <v/>
      </c>
      <c r="AH175" t="str">
        <f>IFERROR(VLOOKUP($A175,[3]Hoja1!$A$1:$AQ$1000,30,FALSE),"")</f>
        <v/>
      </c>
      <c r="AI175" t="str">
        <f>IFERROR(VLOOKUP($A175,[3]Hoja1!$A$1:$AQ$1000,31,FALSE),"")</f>
        <v/>
      </c>
      <c r="AJ175" t="str">
        <f>IFERROR(VLOOKUP($A175,[3]Hoja1!$A$1:$AQ$1000,32,FALSE),"")</f>
        <v/>
      </c>
      <c r="AK175" t="str">
        <f>IFERROR(VLOOKUP($A175,[3]Hoja1!$A$1:$AQ$1000,33,FALSE),"")</f>
        <v/>
      </c>
      <c r="AL175" t="str">
        <f>IFERROR(VLOOKUP($A175,[3]Hoja1!$A$1:$AQ$1000,34,FALSE),"")</f>
        <v/>
      </c>
      <c r="AM175" t="str">
        <f>IFERROR(VLOOKUP($A175,[3]Hoja1!$A$1:$AQ$1000,35,FALSE),"")</f>
        <v/>
      </c>
      <c r="AN175" t="str">
        <f>IFERROR(VLOOKUP($A175,[3]Hoja1!$A$1:$AQ$1000,36,FALSE),"")</f>
        <v/>
      </c>
      <c r="AO175" t="str">
        <f>IFERROR(VLOOKUP($A175,[3]Hoja1!$A$1:$AQ$1000,37,FALSE),"")</f>
        <v/>
      </c>
      <c r="AP175" t="str">
        <f>IFERROR(VLOOKUP($A175,[3]Hoja1!$A$1:$AQ$1000,38,FALSE),"")</f>
        <v/>
      </c>
      <c r="AQ175" t="str">
        <f>IFERROR(VLOOKUP($A175,[3]Hoja1!$A$1:$AQ$1000,39,FALSE),"")</f>
        <v/>
      </c>
      <c r="AR175" t="str">
        <f>IFERROR(VLOOKUP($A175,[3]Hoja1!$A$1:$AQ$1000,40,FALSE),"")</f>
        <v/>
      </c>
      <c r="AS175" t="str">
        <f>IFERROR(VLOOKUP($A175,[3]Hoja1!$A$1:$AQ$1000,41,FALSE),"")</f>
        <v/>
      </c>
      <c r="AT175" t="str">
        <f>IFERROR(VLOOKUP($A175,[3]Hoja1!$A$1:$AQ$1000,42,FALSE),"")</f>
        <v/>
      </c>
      <c r="AU175" t="str">
        <f>IFERROR(VLOOKUP($A175,[3]Hoja1!$A$1:$AQ$1000,43,FALSE),"")</f>
        <v/>
      </c>
    </row>
    <row r="176" spans="1:47" ht="15" customHeight="1" x14ac:dyDescent="0.25">
      <c r="A176">
        <v>299</v>
      </c>
      <c r="B176">
        <v>1</v>
      </c>
      <c r="D176">
        <v>8708024</v>
      </c>
      <c r="E176" t="s">
        <v>722</v>
      </c>
      <c r="H176" s="1" t="s">
        <v>724</v>
      </c>
      <c r="J176" t="s">
        <v>1</v>
      </c>
      <c r="K176" t="s">
        <v>155</v>
      </c>
      <c r="O176" t="s">
        <v>723</v>
      </c>
      <c r="P176" s="4">
        <f>IFERROR(VLOOKUP(D176,[1]articulo!$A$1:$D$9000,4,FALSE),"")</f>
        <v>1714.1</v>
      </c>
      <c r="Q176" t="s">
        <v>725</v>
      </c>
      <c r="R176">
        <f>IFERROR(VLOOKUP(D176,[2]stock!$A$1:$B$9000,2,FALSE),"0")</f>
        <v>0</v>
      </c>
      <c r="S176">
        <v>5</v>
      </c>
      <c r="T176">
        <v>5</v>
      </c>
      <c r="U176">
        <v>5</v>
      </c>
      <c r="V176">
        <v>0.03</v>
      </c>
      <c r="W176" t="str">
        <f>IFERROR(VLOOKUP($A176,[3]Hoja1!$A$1:$AQ$1000,19,FALSE),"")</f>
        <v/>
      </c>
      <c r="X176" t="str">
        <f>IFERROR(VLOOKUP($A176,[3]Hoja1!$A$1:$AQ$1000,20,FALSE),"")</f>
        <v/>
      </c>
      <c r="Y176" t="str">
        <f>IFERROR(VLOOKUP($A176,[3]Hoja1!$A$1:$AQ$1000,21,FALSE),"")</f>
        <v/>
      </c>
      <c r="Z176" t="str">
        <f>IFERROR(VLOOKUP($A176,[3]Hoja1!$A$1:$AQ$1000,22,FALSE),"")</f>
        <v>Poliamida y enganches de Cuero</v>
      </c>
      <c r="AA176" t="str">
        <f>IFERROR(VLOOKUP($A176,[3]Hoja1!$A$1:$AQ$1000,23,FALSE),"")</f>
        <v/>
      </c>
      <c r="AB176" t="str">
        <f>IFERROR(VLOOKUP($A176,[3]Hoja1!$A$1:$AQ$1000,24,FALSE),"")</f>
        <v/>
      </c>
      <c r="AC176" t="str">
        <f>IFERROR(VLOOKUP($A176,[3]Hoja1!$A$1:$AQ$1000,25,FALSE),"")</f>
        <v>50 mm</v>
      </c>
      <c r="AD176" t="str">
        <f>IFERROR(VLOOKUP($A176,[3]Hoja1!$A$1:$AQ$1000,26,FALSE),"")</f>
        <v>2 mm</v>
      </c>
      <c r="AE176" t="str">
        <f>IFERROR(VLOOKUP($A176,[3]Hoja1!$A$1:$AQ$1000,27,FALSE),"")</f>
        <v/>
      </c>
      <c r="AF176" t="str">
        <f>IFERROR(VLOOKUP($A176,[3]Hoja1!$A$1:$AQ$1000,28,FALSE),"")</f>
        <v/>
      </c>
      <c r="AG176" t="str">
        <f>IFERROR(VLOOKUP($A176,[3]Hoja1!$A$1:$AQ$1000,29,FALSE),"")</f>
        <v/>
      </c>
      <c r="AH176" t="str">
        <f>IFERROR(VLOOKUP($A176,[3]Hoja1!$A$1:$AQ$1000,30,FALSE),"")</f>
        <v/>
      </c>
      <c r="AI176" t="str">
        <f>IFERROR(VLOOKUP($A176,[3]Hoja1!$A$1:$AQ$1000,31,FALSE),"")</f>
        <v/>
      </c>
      <c r="AJ176" t="str">
        <f>IFERROR(VLOOKUP($A176,[3]Hoja1!$A$1:$AQ$1000,32,FALSE),"")</f>
        <v/>
      </c>
      <c r="AK176" t="str">
        <f>IFERROR(VLOOKUP($A176,[3]Hoja1!$A$1:$AQ$1000,33,FALSE),"")</f>
        <v/>
      </c>
      <c r="AL176" t="str">
        <f>IFERROR(VLOOKUP($A176,[3]Hoja1!$A$1:$AQ$1000,34,FALSE),"")</f>
        <v/>
      </c>
      <c r="AM176" t="str">
        <f>IFERROR(VLOOKUP($A176,[3]Hoja1!$A$1:$AQ$1000,35,FALSE),"")</f>
        <v/>
      </c>
      <c r="AN176" t="str">
        <f>IFERROR(VLOOKUP($A176,[3]Hoja1!$A$1:$AQ$1000,36,FALSE),"")</f>
        <v/>
      </c>
      <c r="AO176" t="str">
        <f>IFERROR(VLOOKUP($A176,[3]Hoja1!$A$1:$AQ$1000,37,FALSE),"")</f>
        <v/>
      </c>
      <c r="AP176" t="str">
        <f>IFERROR(VLOOKUP($A176,[3]Hoja1!$A$1:$AQ$1000,38,FALSE),"")</f>
        <v/>
      </c>
      <c r="AQ176" t="str">
        <f>IFERROR(VLOOKUP($A176,[3]Hoja1!$A$1:$AQ$1000,39,FALSE),"")</f>
        <v/>
      </c>
      <c r="AR176" t="str">
        <f>IFERROR(VLOOKUP($A176,[3]Hoja1!$A$1:$AQ$1000,40,FALSE),"")</f>
        <v/>
      </c>
      <c r="AS176" t="str">
        <f>IFERROR(VLOOKUP($A176,[3]Hoja1!$A$1:$AQ$1000,41,FALSE),"")</f>
        <v/>
      </c>
      <c r="AT176" t="str">
        <f>IFERROR(VLOOKUP($A176,[3]Hoja1!$A$1:$AQ$1000,42,FALSE),"")</f>
        <v/>
      </c>
      <c r="AU176" t="str">
        <f>IFERROR(VLOOKUP($A176,[3]Hoja1!$A$1:$AQ$1000,43,FALSE),"")</f>
        <v/>
      </c>
    </row>
    <row r="177" spans="1:47" ht="15" customHeight="1" x14ac:dyDescent="0.25">
      <c r="A177">
        <v>301</v>
      </c>
      <c r="B177">
        <v>1</v>
      </c>
      <c r="D177">
        <v>8301311</v>
      </c>
      <c r="E177" t="s">
        <v>726</v>
      </c>
      <c r="H177" s="1" t="s">
        <v>729</v>
      </c>
      <c r="I177" s="1" t="s">
        <v>730</v>
      </c>
      <c r="J177" t="s">
        <v>16</v>
      </c>
      <c r="K177" t="s">
        <v>313</v>
      </c>
      <c r="L177" t="s">
        <v>727</v>
      </c>
      <c r="O177" t="s">
        <v>728</v>
      </c>
      <c r="P177" s="4">
        <f>IFERROR(VLOOKUP(D177,[1]articulo!$A$1:$D$9000,4,FALSE),"")</f>
        <v>1144</v>
      </c>
      <c r="Q177" t="s">
        <v>731</v>
      </c>
      <c r="R177">
        <f>IFERROR(VLOOKUP(D177,[2]stock!$A$1:$B$9000,2,FALSE),"0")</f>
        <v>0</v>
      </c>
      <c r="S177">
        <v>5</v>
      </c>
      <c r="T177">
        <v>5</v>
      </c>
      <c r="U177">
        <v>5</v>
      </c>
      <c r="V177">
        <v>0.03</v>
      </c>
      <c r="W177" t="str">
        <f>IFERROR(VLOOKUP($A177,[3]Hoja1!$A$1:$AQ$1000,19,FALSE),"")</f>
        <v/>
      </c>
      <c r="X177" t="str">
        <f>IFERROR(VLOOKUP($A177,[3]Hoja1!$A$1:$AQ$1000,20,FALSE),"")</f>
        <v/>
      </c>
      <c r="Y177" t="str">
        <f>IFERROR(VLOOKUP($A177,[3]Hoja1!$A$1:$AQ$1000,21,FALSE),"")</f>
        <v/>
      </c>
      <c r="Z177" t="str">
        <f>IFERROR(VLOOKUP($A177,[3]Hoja1!$A$1:$AQ$1000,22,FALSE),"")</f>
        <v/>
      </c>
      <c r="AA177" t="str">
        <f>IFERROR(VLOOKUP($A177,[3]Hoja1!$A$1:$AQ$1000,23,FALSE),"")</f>
        <v/>
      </c>
      <c r="AB177" t="str">
        <f>IFERROR(VLOOKUP($A177,[3]Hoja1!$A$1:$AQ$1000,24,FALSE),"")</f>
        <v/>
      </c>
      <c r="AC177" t="str">
        <f>IFERROR(VLOOKUP($A177,[3]Hoja1!$A$1:$AQ$1000,25,FALSE),"")</f>
        <v/>
      </c>
      <c r="AD177" t="str">
        <f>IFERROR(VLOOKUP($A177,[3]Hoja1!$A$1:$AQ$1000,26,FALSE),"")</f>
        <v/>
      </c>
      <c r="AE177" t="str">
        <f>IFERROR(VLOOKUP($A177,[3]Hoja1!$A$1:$AQ$1000,27,FALSE),"")</f>
        <v/>
      </c>
      <c r="AF177" t="str">
        <f>IFERROR(VLOOKUP($A177,[3]Hoja1!$A$1:$AQ$1000,28,FALSE),"")</f>
        <v/>
      </c>
      <c r="AG177" t="str">
        <f>IFERROR(VLOOKUP($A177,[3]Hoja1!$A$1:$AQ$1000,29,FALSE),"")</f>
        <v/>
      </c>
      <c r="AH177" t="str">
        <f>IFERROR(VLOOKUP($A177,[3]Hoja1!$A$1:$AQ$1000,30,FALSE),"")</f>
        <v/>
      </c>
      <c r="AI177" t="str">
        <f>IFERROR(VLOOKUP($A177,[3]Hoja1!$A$1:$AQ$1000,31,FALSE),"")</f>
        <v/>
      </c>
      <c r="AJ177" t="str">
        <f>IFERROR(VLOOKUP($A177,[3]Hoja1!$A$1:$AQ$1000,32,FALSE),"")</f>
        <v/>
      </c>
      <c r="AK177" t="str">
        <f>IFERROR(VLOOKUP($A177,[3]Hoja1!$A$1:$AQ$1000,33,FALSE),"")</f>
        <v/>
      </c>
      <c r="AL177" t="str">
        <f>IFERROR(VLOOKUP($A177,[3]Hoja1!$A$1:$AQ$1000,34,FALSE),"")</f>
        <v/>
      </c>
      <c r="AM177" t="str">
        <f>IFERROR(VLOOKUP($A177,[3]Hoja1!$A$1:$AQ$1000,35,FALSE),"")</f>
        <v/>
      </c>
      <c r="AN177" t="str">
        <f>IFERROR(VLOOKUP($A177,[3]Hoja1!$A$1:$AQ$1000,36,FALSE),"")</f>
        <v/>
      </c>
      <c r="AO177" t="str">
        <f>IFERROR(VLOOKUP($A177,[3]Hoja1!$A$1:$AQ$1000,37,FALSE),"")</f>
        <v/>
      </c>
      <c r="AP177" t="str">
        <f>IFERROR(VLOOKUP($A177,[3]Hoja1!$A$1:$AQ$1000,38,FALSE),"")</f>
        <v/>
      </c>
      <c r="AQ177" t="str">
        <f>IFERROR(VLOOKUP($A177,[3]Hoja1!$A$1:$AQ$1000,39,FALSE),"")</f>
        <v/>
      </c>
      <c r="AR177" t="str">
        <f>IFERROR(VLOOKUP($A177,[3]Hoja1!$A$1:$AQ$1000,40,FALSE),"")</f>
        <v/>
      </c>
      <c r="AS177" t="str">
        <f>IFERROR(VLOOKUP($A177,[3]Hoja1!$A$1:$AQ$1000,41,FALSE),"")</f>
        <v/>
      </c>
      <c r="AT177" t="str">
        <f>IFERROR(VLOOKUP($A177,[3]Hoja1!$A$1:$AQ$1000,42,FALSE),"")</f>
        <v/>
      </c>
      <c r="AU177" t="str">
        <f>IFERROR(VLOOKUP($A177,[3]Hoja1!$A$1:$AQ$1000,43,FALSE),"")</f>
        <v/>
      </c>
    </row>
    <row r="178" spans="1:47" ht="15" customHeight="1" x14ac:dyDescent="0.25">
      <c r="A178">
        <v>303</v>
      </c>
      <c r="B178">
        <v>1</v>
      </c>
      <c r="D178">
        <v>8703557</v>
      </c>
      <c r="E178" t="s">
        <v>732</v>
      </c>
      <c r="H178" s="1" t="s">
        <v>734</v>
      </c>
      <c r="J178" t="s">
        <v>1</v>
      </c>
      <c r="K178" t="s">
        <v>2</v>
      </c>
      <c r="O178" t="s">
        <v>733</v>
      </c>
      <c r="P178" s="4">
        <f>IFERROR(VLOOKUP(D178,[1]articulo!$A$1:$D$9000,4,FALSE),"")</f>
        <v>1415.23</v>
      </c>
      <c r="Q178" t="s">
        <v>735</v>
      </c>
      <c r="R178">
        <f>IFERROR(VLOOKUP(D178,[2]stock!$A$1:$B$9000,2,FALSE),"0")</f>
        <v>1</v>
      </c>
      <c r="S178">
        <v>5</v>
      </c>
      <c r="T178">
        <v>5</v>
      </c>
      <c r="U178">
        <v>5</v>
      </c>
      <c r="V178">
        <v>0.03</v>
      </c>
      <c r="W178" t="str">
        <f>IFERROR(VLOOKUP($A178,[3]Hoja1!$A$1:$AQ$1000,19,FALSE),"")</f>
        <v/>
      </c>
      <c r="X178" t="str">
        <f>IFERROR(VLOOKUP($A178,[3]Hoja1!$A$1:$AQ$1000,20,FALSE),"")</f>
        <v/>
      </c>
      <c r="Y178" t="str">
        <f>IFERROR(VLOOKUP($A178,[3]Hoja1!$A$1:$AQ$1000,21,FALSE),"")</f>
        <v/>
      </c>
      <c r="Z178" t="str">
        <f>IFERROR(VLOOKUP($A178,[3]Hoja1!$A$1:$AQ$1000,22,FALSE),"")</f>
        <v>Poliamida</v>
      </c>
      <c r="AA178" t="str">
        <f>IFERROR(VLOOKUP($A178,[3]Hoja1!$A$1:$AQ$1000,23,FALSE),"")</f>
        <v>Bersa Minithund XTl</v>
      </c>
      <c r="AB178" t="str">
        <f>IFERROR(VLOOKUP($A178,[3]Hoja1!$A$1:$AQ$1000,24,FALSE),"")</f>
        <v>20 cm</v>
      </c>
      <c r="AC178" t="str">
        <f>IFERROR(VLOOKUP($A178,[3]Hoja1!$A$1:$AQ$1000,25,FALSE),"")</f>
        <v>9 cm</v>
      </c>
      <c r="AD178" t="str">
        <f>IFERROR(VLOOKUP($A178,[3]Hoja1!$A$1:$AQ$1000,26,FALSE),"")</f>
        <v/>
      </c>
      <c r="AE178" t="str">
        <f>IFERROR(VLOOKUP($A178,[3]Hoja1!$A$1:$AQ$1000,27,FALSE),"")</f>
        <v/>
      </c>
      <c r="AF178" t="str">
        <f>IFERROR(VLOOKUP($A178,[3]Hoja1!$A$1:$AQ$1000,28,FALSE),"")</f>
        <v/>
      </c>
      <c r="AG178" t="str">
        <f>IFERROR(VLOOKUP($A178,[3]Hoja1!$A$1:$AQ$1000,29,FALSE),"")</f>
        <v/>
      </c>
      <c r="AH178" t="str">
        <f>IFERROR(VLOOKUP($A178,[3]Hoja1!$A$1:$AQ$1000,30,FALSE),"")</f>
        <v/>
      </c>
      <c r="AI178" t="str">
        <f>IFERROR(VLOOKUP($A178,[3]Hoja1!$A$1:$AQ$1000,31,FALSE),"")</f>
        <v/>
      </c>
      <c r="AJ178" t="str">
        <f>IFERROR(VLOOKUP($A178,[3]Hoja1!$A$1:$AQ$1000,32,FALSE),"")</f>
        <v/>
      </c>
      <c r="AK178" t="str">
        <f>IFERROR(VLOOKUP($A178,[3]Hoja1!$A$1:$AQ$1000,33,FALSE),"")</f>
        <v/>
      </c>
      <c r="AL178" t="str">
        <f>IFERROR(VLOOKUP($A178,[3]Hoja1!$A$1:$AQ$1000,34,FALSE),"")</f>
        <v/>
      </c>
      <c r="AM178" t="str">
        <f>IFERROR(VLOOKUP($A178,[3]Hoja1!$A$1:$AQ$1000,35,FALSE),"")</f>
        <v/>
      </c>
      <c r="AN178" t="str">
        <f>IFERROR(VLOOKUP($A178,[3]Hoja1!$A$1:$AQ$1000,36,FALSE),"")</f>
        <v/>
      </c>
      <c r="AO178" t="str">
        <f>IFERROR(VLOOKUP($A178,[3]Hoja1!$A$1:$AQ$1000,37,FALSE),"")</f>
        <v/>
      </c>
      <c r="AP178" t="str">
        <f>IFERROR(VLOOKUP($A178,[3]Hoja1!$A$1:$AQ$1000,38,FALSE),"")</f>
        <v/>
      </c>
      <c r="AQ178" t="str">
        <f>IFERROR(VLOOKUP($A178,[3]Hoja1!$A$1:$AQ$1000,39,FALSE),"")</f>
        <v/>
      </c>
      <c r="AR178" t="str">
        <f>IFERROR(VLOOKUP($A178,[3]Hoja1!$A$1:$AQ$1000,40,FALSE),"")</f>
        <v/>
      </c>
      <c r="AS178" t="str">
        <f>IFERROR(VLOOKUP($A178,[3]Hoja1!$A$1:$AQ$1000,41,FALSE),"")</f>
        <v/>
      </c>
      <c r="AT178" t="str">
        <f>IFERROR(VLOOKUP($A178,[3]Hoja1!$A$1:$AQ$1000,42,FALSE),"")</f>
        <v/>
      </c>
      <c r="AU178" t="str">
        <f>IFERROR(VLOOKUP($A178,[3]Hoja1!$A$1:$AQ$1000,43,FALSE),"")</f>
        <v/>
      </c>
    </row>
    <row r="179" spans="1:47" ht="15" customHeight="1" x14ac:dyDescent="0.25">
      <c r="A179">
        <v>304</v>
      </c>
      <c r="B179">
        <v>1</v>
      </c>
      <c r="D179">
        <v>8703509</v>
      </c>
      <c r="E179" t="s">
        <v>736</v>
      </c>
      <c r="H179" s="1" t="s">
        <v>738</v>
      </c>
      <c r="I179" s="1" t="s">
        <v>739</v>
      </c>
      <c r="J179" t="s">
        <v>1</v>
      </c>
      <c r="K179" t="s">
        <v>2</v>
      </c>
      <c r="O179" t="s">
        <v>737</v>
      </c>
      <c r="P179" s="4">
        <f>IFERROR(VLOOKUP(D179,[1]articulo!$A$1:$D$9000,4,FALSE),"")</f>
        <v>1380</v>
      </c>
      <c r="Q179" t="s">
        <v>740</v>
      </c>
      <c r="R179">
        <f>IFERROR(VLOOKUP(D179,[2]stock!$A$1:$B$9000,2,FALSE),"0")</f>
        <v>3</v>
      </c>
      <c r="S179">
        <v>5</v>
      </c>
      <c r="T179">
        <v>5</v>
      </c>
      <c r="U179">
        <v>5</v>
      </c>
      <c r="V179">
        <v>0.03</v>
      </c>
      <c r="W179" t="str">
        <f>IFERROR(VLOOKUP($A179,[3]Hoja1!$A$1:$AQ$1000,19,FALSE),"")</f>
        <v/>
      </c>
      <c r="X179" t="str">
        <f>IFERROR(VLOOKUP($A179,[3]Hoja1!$A$1:$AQ$1000,20,FALSE),"")</f>
        <v/>
      </c>
      <c r="Y179" t="str">
        <f>IFERROR(VLOOKUP($A179,[3]Hoja1!$A$1:$AQ$1000,21,FALSE),"")</f>
        <v/>
      </c>
      <c r="Z179" t="str">
        <f>IFERROR(VLOOKUP($A179,[3]Hoja1!$A$1:$AQ$1000,22,FALSE),"")</f>
        <v>Poliamida</v>
      </c>
      <c r="AA179" t="str">
        <f>IFERROR(VLOOKUP($A179,[3]Hoja1!$A$1:$AQ$1000,23,FALSE),"")</f>
        <v>Pistolera Termoformada Thunder</v>
      </c>
      <c r="AB179" t="str">
        <f>IFERROR(VLOOKUP($A179,[3]Hoja1!$A$1:$AQ$1000,24,FALSE),"")</f>
        <v>21.5 cm</v>
      </c>
      <c r="AC179" t="str">
        <f>IFERROR(VLOOKUP($A179,[3]Hoja1!$A$1:$AQ$1000,25,FALSE),"")</f>
        <v>9.3 cm</v>
      </c>
      <c r="AD179" t="str">
        <f>IFERROR(VLOOKUP($A179,[3]Hoja1!$A$1:$AQ$1000,26,FALSE),"")</f>
        <v/>
      </c>
      <c r="AE179" t="str">
        <f>IFERROR(VLOOKUP($A179,[3]Hoja1!$A$1:$AQ$1000,27,FALSE),"")</f>
        <v/>
      </c>
      <c r="AF179" t="str">
        <f>IFERROR(VLOOKUP($A179,[3]Hoja1!$A$1:$AQ$1000,28,FALSE),"")</f>
        <v/>
      </c>
      <c r="AG179" t="str">
        <f>IFERROR(VLOOKUP($A179,[3]Hoja1!$A$1:$AQ$1000,29,FALSE),"")</f>
        <v/>
      </c>
      <c r="AH179" t="str">
        <f>IFERROR(VLOOKUP($A179,[3]Hoja1!$A$1:$AQ$1000,30,FALSE),"")</f>
        <v/>
      </c>
      <c r="AI179" t="str">
        <f>IFERROR(VLOOKUP($A179,[3]Hoja1!$A$1:$AQ$1000,31,FALSE),"")</f>
        <v/>
      </c>
      <c r="AJ179" t="str">
        <f>IFERROR(VLOOKUP($A179,[3]Hoja1!$A$1:$AQ$1000,32,FALSE),"")</f>
        <v/>
      </c>
      <c r="AK179" t="str">
        <f>IFERROR(VLOOKUP($A179,[3]Hoja1!$A$1:$AQ$1000,33,FALSE),"")</f>
        <v/>
      </c>
      <c r="AL179" t="str">
        <f>IFERROR(VLOOKUP($A179,[3]Hoja1!$A$1:$AQ$1000,34,FALSE),"")</f>
        <v/>
      </c>
      <c r="AM179" t="str">
        <f>IFERROR(VLOOKUP($A179,[3]Hoja1!$A$1:$AQ$1000,35,FALSE),"")</f>
        <v/>
      </c>
      <c r="AN179" t="str">
        <f>IFERROR(VLOOKUP($A179,[3]Hoja1!$A$1:$AQ$1000,36,FALSE),"")</f>
        <v/>
      </c>
      <c r="AO179" t="str">
        <f>IFERROR(VLOOKUP($A179,[3]Hoja1!$A$1:$AQ$1000,37,FALSE),"")</f>
        <v/>
      </c>
      <c r="AP179" t="str">
        <f>IFERROR(VLOOKUP($A179,[3]Hoja1!$A$1:$AQ$1000,38,FALSE),"")</f>
        <v/>
      </c>
      <c r="AQ179" t="str">
        <f>IFERROR(VLOOKUP($A179,[3]Hoja1!$A$1:$AQ$1000,39,FALSE),"")</f>
        <v/>
      </c>
      <c r="AR179" t="str">
        <f>IFERROR(VLOOKUP($A179,[3]Hoja1!$A$1:$AQ$1000,40,FALSE),"")</f>
        <v/>
      </c>
      <c r="AS179" t="str">
        <f>IFERROR(VLOOKUP($A179,[3]Hoja1!$A$1:$AQ$1000,41,FALSE),"")</f>
        <v/>
      </c>
      <c r="AT179" t="str">
        <f>IFERROR(VLOOKUP($A179,[3]Hoja1!$A$1:$AQ$1000,42,FALSE),"")</f>
        <v/>
      </c>
      <c r="AU179" t="str">
        <f>IFERROR(VLOOKUP($A179,[3]Hoja1!$A$1:$AQ$1000,43,FALSE),"")</f>
        <v/>
      </c>
    </row>
    <row r="180" spans="1:47" ht="15" customHeight="1" x14ac:dyDescent="0.25">
      <c r="A180">
        <v>305</v>
      </c>
      <c r="B180">
        <v>1</v>
      </c>
      <c r="D180">
        <v>8708107</v>
      </c>
      <c r="E180" t="s">
        <v>741</v>
      </c>
      <c r="H180" s="1" t="s">
        <v>743</v>
      </c>
      <c r="I180" t="s">
        <v>744</v>
      </c>
      <c r="J180" t="s">
        <v>1</v>
      </c>
      <c r="K180" t="s">
        <v>742</v>
      </c>
      <c r="O180" t="s">
        <v>335</v>
      </c>
      <c r="P180" s="4">
        <f>IFERROR(VLOOKUP(D180,[1]articulo!$A$1:$D$9000,4,FALSE),"")</f>
        <v>2700</v>
      </c>
      <c r="Q180" t="s">
        <v>745</v>
      </c>
      <c r="R180">
        <f>IFERROR(VLOOKUP(D180,[2]stock!$A$1:$B$9000,2,FALSE),"0")</f>
        <v>0</v>
      </c>
      <c r="S180">
        <v>5</v>
      </c>
      <c r="T180">
        <v>5</v>
      </c>
      <c r="U180">
        <v>5</v>
      </c>
      <c r="V180">
        <v>0.03</v>
      </c>
      <c r="W180" t="str">
        <f>IFERROR(VLOOKUP($A180,[3]Hoja1!$A$1:$AQ$1000,19,FALSE),"")</f>
        <v/>
      </c>
      <c r="X180" t="str">
        <f>IFERROR(VLOOKUP($A180,[3]Hoja1!$A$1:$AQ$1000,20,FALSE),"")</f>
        <v/>
      </c>
      <c r="Y180" t="str">
        <f>IFERROR(VLOOKUP($A180,[3]Hoja1!$A$1:$AQ$1000,21,FALSE),"")</f>
        <v/>
      </c>
      <c r="Z180" t="str">
        <f>IFERROR(VLOOKUP($A180,[3]Hoja1!$A$1:$AQ$1000,22,FALSE),"")</f>
        <v/>
      </c>
      <c r="AA180" t="str">
        <f>IFERROR(VLOOKUP($A180,[3]Hoja1!$A$1:$AQ$1000,23,FALSE),"")</f>
        <v/>
      </c>
      <c r="AB180" t="str">
        <f>IFERROR(VLOOKUP($A180,[3]Hoja1!$A$1:$AQ$1000,24,FALSE),"")</f>
        <v>15.5 cm</v>
      </c>
      <c r="AC180" t="str">
        <f>IFERROR(VLOOKUP($A180,[3]Hoja1!$A$1:$AQ$1000,25,FALSE),"")</f>
        <v>22.5 cm</v>
      </c>
      <c r="AD180" t="str">
        <f>IFERROR(VLOOKUP($A180,[3]Hoja1!$A$1:$AQ$1000,26,FALSE),"")</f>
        <v>6 cm</v>
      </c>
      <c r="AE180" t="str">
        <f>IFERROR(VLOOKUP($A180,[3]Hoja1!$A$1:$AQ$1000,27,FALSE),"")</f>
        <v/>
      </c>
      <c r="AF180" t="str">
        <f>IFERROR(VLOOKUP($A180,[3]Hoja1!$A$1:$AQ$1000,28,FALSE),"")</f>
        <v/>
      </c>
      <c r="AG180" t="str">
        <f>IFERROR(VLOOKUP($A180,[3]Hoja1!$A$1:$AQ$1000,29,FALSE),"")</f>
        <v/>
      </c>
      <c r="AH180" t="str">
        <f>IFERROR(VLOOKUP($A180,[3]Hoja1!$A$1:$AQ$1000,30,FALSE),"")</f>
        <v/>
      </c>
      <c r="AI180" t="str">
        <f>IFERROR(VLOOKUP($A180,[3]Hoja1!$A$1:$AQ$1000,31,FALSE),"")</f>
        <v/>
      </c>
      <c r="AJ180" t="str">
        <f>IFERROR(VLOOKUP($A180,[3]Hoja1!$A$1:$AQ$1000,32,FALSE),"")</f>
        <v/>
      </c>
      <c r="AK180" t="str">
        <f>IFERROR(VLOOKUP($A180,[3]Hoja1!$A$1:$AQ$1000,33,FALSE),"")</f>
        <v/>
      </c>
      <c r="AL180" t="str">
        <f>IFERROR(VLOOKUP($A180,[3]Hoja1!$A$1:$AQ$1000,34,FALSE),"")</f>
        <v/>
      </c>
      <c r="AM180" t="str">
        <f>IFERROR(VLOOKUP($A180,[3]Hoja1!$A$1:$AQ$1000,35,FALSE),"")</f>
        <v/>
      </c>
      <c r="AN180" t="str">
        <f>IFERROR(VLOOKUP($A180,[3]Hoja1!$A$1:$AQ$1000,36,FALSE),"")</f>
        <v/>
      </c>
      <c r="AO180" t="str">
        <f>IFERROR(VLOOKUP($A180,[3]Hoja1!$A$1:$AQ$1000,37,FALSE),"")</f>
        <v/>
      </c>
      <c r="AP180" t="str">
        <f>IFERROR(VLOOKUP($A180,[3]Hoja1!$A$1:$AQ$1000,38,FALSE),"")</f>
        <v/>
      </c>
      <c r="AQ180" t="str">
        <f>IFERROR(VLOOKUP($A180,[3]Hoja1!$A$1:$AQ$1000,39,FALSE),"")</f>
        <v/>
      </c>
      <c r="AR180" t="str">
        <f>IFERROR(VLOOKUP($A180,[3]Hoja1!$A$1:$AQ$1000,40,FALSE),"")</f>
        <v/>
      </c>
      <c r="AS180" t="str">
        <f>IFERROR(VLOOKUP($A180,[3]Hoja1!$A$1:$AQ$1000,41,FALSE),"")</f>
        <v/>
      </c>
      <c r="AT180" t="str">
        <f>IFERROR(VLOOKUP($A180,[3]Hoja1!$A$1:$AQ$1000,42,FALSE),"")</f>
        <v/>
      </c>
      <c r="AU180" t="str">
        <f>IFERROR(VLOOKUP($A180,[3]Hoja1!$A$1:$AQ$1000,43,FALSE),"")</f>
        <v/>
      </c>
    </row>
    <row r="181" spans="1:47" ht="15" customHeight="1" x14ac:dyDescent="0.25">
      <c r="A181">
        <v>306</v>
      </c>
      <c r="B181">
        <v>1</v>
      </c>
      <c r="D181">
        <v>8708040</v>
      </c>
      <c r="E181" t="s">
        <v>746</v>
      </c>
      <c r="J181" t="s">
        <v>1</v>
      </c>
      <c r="K181" t="s">
        <v>155</v>
      </c>
      <c r="O181" t="s">
        <v>747</v>
      </c>
      <c r="P181" s="4">
        <f>IFERROR(VLOOKUP(D181,[1]articulo!$A$1:$D$9000,4,FALSE),"")</f>
        <v>2100</v>
      </c>
      <c r="Q181" t="s">
        <v>748</v>
      </c>
      <c r="R181">
        <f>IFERROR(VLOOKUP(D181,[2]stock!$A$1:$B$9000,2,FALSE),"0")</f>
        <v>0</v>
      </c>
      <c r="S181">
        <v>5</v>
      </c>
      <c r="T181">
        <v>5</v>
      </c>
      <c r="U181">
        <v>5</v>
      </c>
      <c r="V181">
        <v>0.03</v>
      </c>
      <c r="W181" t="str">
        <f>IFERROR(VLOOKUP($A181,[3]Hoja1!$A$1:$AQ$1000,19,FALSE),"")</f>
        <v/>
      </c>
      <c r="X181" t="str">
        <f>IFERROR(VLOOKUP($A181,[3]Hoja1!$A$1:$AQ$1000,20,FALSE),"")</f>
        <v/>
      </c>
      <c r="Y181" t="str">
        <f>IFERROR(VLOOKUP($A181,[3]Hoja1!$A$1:$AQ$1000,21,FALSE),"")</f>
        <v/>
      </c>
      <c r="Z181" t="str">
        <f>IFERROR(VLOOKUP($A181,[3]Hoja1!$A$1:$AQ$1000,22,FALSE),"")</f>
        <v/>
      </c>
      <c r="AA181" t="str">
        <f>IFERROR(VLOOKUP($A181,[3]Hoja1!$A$1:$AQ$1000,23,FALSE),"")</f>
        <v>3 puntas</v>
      </c>
      <c r="AB181" t="str">
        <f>IFERROR(VLOOKUP($A181,[3]Hoja1!$A$1:$AQ$1000,24,FALSE),"")</f>
        <v/>
      </c>
      <c r="AC181" t="str">
        <f>IFERROR(VLOOKUP($A181,[3]Hoja1!$A$1:$AQ$1000,25,FALSE),"")</f>
        <v>4 cm</v>
      </c>
      <c r="AD181" t="str">
        <f>IFERROR(VLOOKUP($A181,[3]Hoja1!$A$1:$AQ$1000,26,FALSE),"")</f>
        <v/>
      </c>
      <c r="AE181" t="str">
        <f>IFERROR(VLOOKUP($A181,[3]Hoja1!$A$1:$AQ$1000,27,FALSE),"")</f>
        <v/>
      </c>
      <c r="AF181" t="str">
        <f>IFERROR(VLOOKUP($A181,[3]Hoja1!$A$1:$AQ$1000,28,FALSE),"")</f>
        <v/>
      </c>
      <c r="AG181" t="str">
        <f>IFERROR(VLOOKUP($A181,[3]Hoja1!$A$1:$AQ$1000,29,FALSE),"")</f>
        <v/>
      </c>
      <c r="AH181" t="str">
        <f>IFERROR(VLOOKUP($A181,[3]Hoja1!$A$1:$AQ$1000,30,FALSE),"")</f>
        <v/>
      </c>
      <c r="AI181" t="str">
        <f>IFERROR(VLOOKUP($A181,[3]Hoja1!$A$1:$AQ$1000,31,FALSE),"")</f>
        <v/>
      </c>
      <c r="AJ181" t="str">
        <f>IFERROR(VLOOKUP($A181,[3]Hoja1!$A$1:$AQ$1000,32,FALSE),"")</f>
        <v/>
      </c>
      <c r="AK181" t="str">
        <f>IFERROR(VLOOKUP($A181,[3]Hoja1!$A$1:$AQ$1000,33,FALSE),"")</f>
        <v/>
      </c>
      <c r="AL181" t="str">
        <f>IFERROR(VLOOKUP($A181,[3]Hoja1!$A$1:$AQ$1000,34,FALSE),"")</f>
        <v/>
      </c>
      <c r="AM181" t="str">
        <f>IFERROR(VLOOKUP($A181,[3]Hoja1!$A$1:$AQ$1000,35,FALSE),"")</f>
        <v/>
      </c>
      <c r="AN181" t="str">
        <f>IFERROR(VLOOKUP($A181,[3]Hoja1!$A$1:$AQ$1000,36,FALSE),"")</f>
        <v/>
      </c>
      <c r="AO181" t="str">
        <f>IFERROR(VLOOKUP($A181,[3]Hoja1!$A$1:$AQ$1000,37,FALSE),"")</f>
        <v/>
      </c>
      <c r="AP181" t="str">
        <f>IFERROR(VLOOKUP($A181,[3]Hoja1!$A$1:$AQ$1000,38,FALSE),"")</f>
        <v/>
      </c>
      <c r="AQ181" t="str">
        <f>IFERROR(VLOOKUP($A181,[3]Hoja1!$A$1:$AQ$1000,39,FALSE),"")</f>
        <v/>
      </c>
      <c r="AR181" t="str">
        <f>IFERROR(VLOOKUP($A181,[3]Hoja1!$A$1:$AQ$1000,40,FALSE),"")</f>
        <v/>
      </c>
      <c r="AS181" t="str">
        <f>IFERROR(VLOOKUP($A181,[3]Hoja1!$A$1:$AQ$1000,41,FALSE),"")</f>
        <v/>
      </c>
      <c r="AT181" t="str">
        <f>IFERROR(VLOOKUP($A181,[3]Hoja1!$A$1:$AQ$1000,42,FALSE),"")</f>
        <v/>
      </c>
      <c r="AU181" t="str">
        <f>IFERROR(VLOOKUP($A181,[3]Hoja1!$A$1:$AQ$1000,43,FALSE),"")</f>
        <v/>
      </c>
    </row>
    <row r="182" spans="1:47" ht="15" customHeight="1" x14ac:dyDescent="0.25">
      <c r="A182">
        <v>307</v>
      </c>
      <c r="B182">
        <v>1</v>
      </c>
      <c r="D182">
        <v>8703960</v>
      </c>
      <c r="E182" t="s">
        <v>749</v>
      </c>
      <c r="H182" s="1" t="s">
        <v>751</v>
      </c>
      <c r="I182" s="1" t="s">
        <v>752</v>
      </c>
      <c r="J182" t="s">
        <v>1</v>
      </c>
      <c r="K182" t="s">
        <v>2</v>
      </c>
      <c r="O182" t="s">
        <v>750</v>
      </c>
      <c r="P182" s="4">
        <f>IFERROR(VLOOKUP(D182,[1]articulo!$A$1:$D$9000,4,FALSE),"")</f>
        <v>4245.7</v>
      </c>
      <c r="Q182" t="s">
        <v>753</v>
      </c>
      <c r="R182">
        <f>IFERROR(VLOOKUP(D182,[2]stock!$A$1:$B$9000,2,FALSE),"0")</f>
        <v>0</v>
      </c>
      <c r="S182">
        <v>5</v>
      </c>
      <c r="T182">
        <v>5</v>
      </c>
      <c r="U182">
        <v>5</v>
      </c>
      <c r="V182">
        <v>0.03</v>
      </c>
      <c r="W182" t="str">
        <f>IFERROR(VLOOKUP($A182,[3]Hoja1!$A$1:$AQ$1000,19,FALSE),"")</f>
        <v/>
      </c>
      <c r="X182" t="str">
        <f>IFERROR(VLOOKUP($A182,[3]Hoja1!$A$1:$AQ$1000,20,FALSE),"")</f>
        <v>Pistolera Nivel de Seguridad 2.</v>
      </c>
      <c r="Y182" t="str">
        <f>IFERROR(VLOOKUP($A182,[3]Hoja1!$A$1:$AQ$1000,21,FALSE),"")</f>
        <v/>
      </c>
      <c r="Z182" t="str">
        <f>IFERROR(VLOOKUP($A182,[3]Hoja1!$A$1:$AQ$1000,22,FALSE),"")</f>
        <v>Polímero</v>
      </c>
      <c r="AA182" t="str">
        <f>IFERROR(VLOOKUP($A182,[3]Hoja1!$A$1:$AQ$1000,23,FALSE),"")</f>
        <v>Bersa TPR9.</v>
      </c>
      <c r="AB182" t="str">
        <f>IFERROR(VLOOKUP($A182,[3]Hoja1!$A$1:$AQ$1000,24,FALSE),"")</f>
        <v>14 cm</v>
      </c>
      <c r="AC182" t="str">
        <f>IFERROR(VLOOKUP($A182,[3]Hoja1!$A$1:$AQ$1000,25,FALSE),"")</f>
        <v>8.5 cm</v>
      </c>
      <c r="AD182" t="str">
        <f>IFERROR(VLOOKUP($A182,[3]Hoja1!$A$1:$AQ$1000,26,FALSE),"")</f>
        <v>5 cm</v>
      </c>
      <c r="AE182" t="str">
        <f>IFERROR(VLOOKUP($A182,[3]Hoja1!$A$1:$AQ$1000,27,FALSE),"")</f>
        <v/>
      </c>
      <c r="AF182" t="str">
        <f>IFERROR(VLOOKUP($A182,[3]Hoja1!$A$1:$AQ$1000,28,FALSE),"")</f>
        <v/>
      </c>
      <c r="AG182" t="str">
        <f>IFERROR(VLOOKUP($A182,[3]Hoja1!$A$1:$AQ$1000,29,FALSE),"")</f>
        <v/>
      </c>
      <c r="AH182" t="str">
        <f>IFERROR(VLOOKUP($A182,[3]Hoja1!$A$1:$AQ$1000,30,FALSE),"")</f>
        <v/>
      </c>
      <c r="AI182" t="str">
        <f>IFERROR(VLOOKUP($A182,[3]Hoja1!$A$1:$AQ$1000,31,FALSE),"")</f>
        <v/>
      </c>
      <c r="AJ182" t="str">
        <f>IFERROR(VLOOKUP($A182,[3]Hoja1!$A$1:$AQ$1000,32,FALSE),"")</f>
        <v/>
      </c>
      <c r="AK182" t="str">
        <f>IFERROR(VLOOKUP($A182,[3]Hoja1!$A$1:$AQ$1000,33,FALSE),"")</f>
        <v/>
      </c>
      <c r="AL182" t="str">
        <f>IFERROR(VLOOKUP($A182,[3]Hoja1!$A$1:$AQ$1000,34,FALSE),"")</f>
        <v/>
      </c>
      <c r="AM182" t="str">
        <f>IFERROR(VLOOKUP($A182,[3]Hoja1!$A$1:$AQ$1000,35,FALSE),"")</f>
        <v/>
      </c>
      <c r="AN182" t="str">
        <f>IFERROR(VLOOKUP($A182,[3]Hoja1!$A$1:$AQ$1000,36,FALSE),"")</f>
        <v/>
      </c>
      <c r="AO182" t="str">
        <f>IFERROR(VLOOKUP($A182,[3]Hoja1!$A$1:$AQ$1000,37,FALSE),"")</f>
        <v/>
      </c>
      <c r="AP182" t="str">
        <f>IFERROR(VLOOKUP($A182,[3]Hoja1!$A$1:$AQ$1000,38,FALSE),"")</f>
        <v/>
      </c>
      <c r="AQ182" t="str">
        <f>IFERROR(VLOOKUP($A182,[3]Hoja1!$A$1:$AQ$1000,39,FALSE),"")</f>
        <v/>
      </c>
      <c r="AR182" t="str">
        <f>IFERROR(VLOOKUP($A182,[3]Hoja1!$A$1:$AQ$1000,40,FALSE),"")</f>
        <v/>
      </c>
      <c r="AS182" t="str">
        <f>IFERROR(VLOOKUP($A182,[3]Hoja1!$A$1:$AQ$1000,41,FALSE),"")</f>
        <v/>
      </c>
      <c r="AT182" t="str">
        <f>IFERROR(VLOOKUP($A182,[3]Hoja1!$A$1:$AQ$1000,42,FALSE),"")</f>
        <v/>
      </c>
      <c r="AU182" t="str">
        <f>IFERROR(VLOOKUP($A182,[3]Hoja1!$A$1:$AQ$1000,43,FALSE),"")</f>
        <v/>
      </c>
    </row>
    <row r="183" spans="1:47" ht="15" customHeight="1" x14ac:dyDescent="0.25">
      <c r="A183">
        <v>308</v>
      </c>
      <c r="B183">
        <v>1</v>
      </c>
      <c r="D183">
        <v>8703208</v>
      </c>
      <c r="E183" t="s">
        <v>754</v>
      </c>
      <c r="H183" t="s">
        <v>756</v>
      </c>
      <c r="I183" t="s">
        <v>757</v>
      </c>
      <c r="J183" t="s">
        <v>1</v>
      </c>
      <c r="K183" t="s">
        <v>2</v>
      </c>
      <c r="O183" t="s">
        <v>755</v>
      </c>
      <c r="P183" s="4">
        <f>IFERROR(VLOOKUP(D183,[1]articulo!$A$1:$D$9000,4,FALSE),"")</f>
        <v>15319.89</v>
      </c>
      <c r="Q183" t="s">
        <v>758</v>
      </c>
      <c r="R183">
        <f>IFERROR(VLOOKUP(D183,[2]stock!$A$1:$B$9000,2,FALSE),"0")</f>
        <v>37</v>
      </c>
      <c r="S183">
        <v>5</v>
      </c>
      <c r="T183">
        <v>5</v>
      </c>
      <c r="U183">
        <v>5</v>
      </c>
      <c r="V183">
        <v>0.03</v>
      </c>
      <c r="W183" t="str">
        <f>IFERROR(VLOOKUP($A183,[3]Hoja1!$A$1:$AQ$1000,19,FALSE),"")</f>
        <v/>
      </c>
      <c r="X183" t="str">
        <f>IFERROR(VLOOKUP($A183,[3]Hoja1!$A$1:$AQ$1000,20,FALSE),"")</f>
        <v/>
      </c>
      <c r="Y183" t="str">
        <f>IFERROR(VLOOKUP($A183,[3]Hoja1!$A$1:$AQ$1000,21,FALSE),"")</f>
        <v/>
      </c>
      <c r="Z183" t="str">
        <f>IFERROR(VLOOKUP($A183,[3]Hoja1!$A$1:$AQ$1000,22,FALSE),"")</f>
        <v>Polímero</v>
      </c>
      <c r="AA183" t="str">
        <f>IFERROR(VLOOKUP($A183,[3]Hoja1!$A$1:$AQ$1000,23,FALSE),"")</f>
        <v>AH Bersa Thunder Pro</v>
      </c>
      <c r="AB183" t="str">
        <f>IFERROR(VLOOKUP($A183,[3]Hoja1!$A$1:$AQ$1000,24,FALSE),"")</f>
        <v/>
      </c>
      <c r="AC183" t="str">
        <f>IFERROR(VLOOKUP($A183,[3]Hoja1!$A$1:$AQ$1000,25,FALSE),"")</f>
        <v/>
      </c>
      <c r="AD183" t="str">
        <f>IFERROR(VLOOKUP($A183,[3]Hoja1!$A$1:$AQ$1000,26,FALSE),"")</f>
        <v/>
      </c>
      <c r="AE183" t="str">
        <f>IFERROR(VLOOKUP($A183,[3]Hoja1!$A$1:$AQ$1000,27,FALSE),"")</f>
        <v/>
      </c>
      <c r="AF183" t="str">
        <f>IFERROR(VLOOKUP($A183,[3]Hoja1!$A$1:$AQ$1000,28,FALSE),"")</f>
        <v/>
      </c>
      <c r="AG183" t="str">
        <f>IFERROR(VLOOKUP($A183,[3]Hoja1!$A$1:$AQ$1000,29,FALSE),"")</f>
        <v/>
      </c>
      <c r="AH183" t="str">
        <f>IFERROR(VLOOKUP($A183,[3]Hoja1!$A$1:$AQ$1000,30,FALSE),"")</f>
        <v/>
      </c>
      <c r="AI183" t="str">
        <f>IFERROR(VLOOKUP($A183,[3]Hoja1!$A$1:$AQ$1000,31,FALSE),"")</f>
        <v/>
      </c>
      <c r="AJ183" t="str">
        <f>IFERROR(VLOOKUP($A183,[3]Hoja1!$A$1:$AQ$1000,32,FALSE),"")</f>
        <v/>
      </c>
      <c r="AK183" t="str">
        <f>IFERROR(VLOOKUP($A183,[3]Hoja1!$A$1:$AQ$1000,33,FALSE),"")</f>
        <v/>
      </c>
      <c r="AL183" t="str">
        <f>IFERROR(VLOOKUP($A183,[3]Hoja1!$A$1:$AQ$1000,34,FALSE),"")</f>
        <v/>
      </c>
      <c r="AM183" t="str">
        <f>IFERROR(VLOOKUP($A183,[3]Hoja1!$A$1:$AQ$1000,35,FALSE),"")</f>
        <v/>
      </c>
      <c r="AN183" t="str">
        <f>IFERROR(VLOOKUP($A183,[3]Hoja1!$A$1:$AQ$1000,36,FALSE),"")</f>
        <v/>
      </c>
      <c r="AO183" t="str">
        <f>IFERROR(VLOOKUP($A183,[3]Hoja1!$A$1:$AQ$1000,37,FALSE),"")</f>
        <v/>
      </c>
      <c r="AP183" t="str">
        <f>IFERROR(VLOOKUP($A183,[3]Hoja1!$A$1:$AQ$1000,38,FALSE),"")</f>
        <v/>
      </c>
      <c r="AQ183" t="str">
        <f>IFERROR(VLOOKUP($A183,[3]Hoja1!$A$1:$AQ$1000,39,FALSE),"")</f>
        <v/>
      </c>
      <c r="AR183" t="str">
        <f>IFERROR(VLOOKUP($A183,[3]Hoja1!$A$1:$AQ$1000,40,FALSE),"")</f>
        <v/>
      </c>
      <c r="AS183" t="str">
        <f>IFERROR(VLOOKUP($A183,[3]Hoja1!$A$1:$AQ$1000,41,FALSE),"")</f>
        <v/>
      </c>
      <c r="AT183" t="str">
        <f>IFERROR(VLOOKUP($A183,[3]Hoja1!$A$1:$AQ$1000,42,FALSE),"")</f>
        <v/>
      </c>
      <c r="AU183" t="str">
        <f>IFERROR(VLOOKUP($A183,[3]Hoja1!$A$1:$AQ$1000,43,FALSE),"")</f>
        <v/>
      </c>
    </row>
    <row r="184" spans="1:47" ht="15" customHeight="1" x14ac:dyDescent="0.25">
      <c r="A184">
        <v>310</v>
      </c>
      <c r="B184">
        <v>1</v>
      </c>
      <c r="D184">
        <v>8707556</v>
      </c>
      <c r="E184" t="s">
        <v>759</v>
      </c>
      <c r="H184" t="s">
        <v>761</v>
      </c>
      <c r="I184" s="1" t="s">
        <v>762</v>
      </c>
      <c r="J184" t="s">
        <v>1</v>
      </c>
      <c r="K184" t="s">
        <v>23</v>
      </c>
      <c r="O184" t="s">
        <v>760</v>
      </c>
      <c r="P184" s="4">
        <f>IFERROR(VLOOKUP(D184,[1]articulo!$A$1:$D$9000,4,FALSE),"")</f>
        <v>0</v>
      </c>
      <c r="Q184" t="s">
        <v>763</v>
      </c>
      <c r="R184">
        <f>IFERROR(VLOOKUP(D184,[2]stock!$A$1:$B$9000,2,FALSE),"0")</f>
        <v>0</v>
      </c>
      <c r="S184">
        <v>5</v>
      </c>
      <c r="T184">
        <v>5</v>
      </c>
      <c r="U184">
        <v>5</v>
      </c>
      <c r="V184">
        <v>0.03</v>
      </c>
      <c r="W184" t="str">
        <f>IFERROR(VLOOKUP($A184,[3]Hoja1!$A$1:$AQ$1000,19,FALSE),"")</f>
        <v/>
      </c>
      <c r="X184" t="str">
        <f>IFERROR(VLOOKUP($A184,[3]Hoja1!$A$1:$AQ$1000,20,FALSE),"")</f>
        <v/>
      </c>
      <c r="Y184" t="str">
        <f>IFERROR(VLOOKUP($A184,[3]Hoja1!$A$1:$AQ$1000,21,FALSE),"")</f>
        <v/>
      </c>
      <c r="Z184" t="str">
        <f>IFERROR(VLOOKUP($A184,[3]Hoja1!$A$1:$AQ$1000,22,FALSE),"")</f>
        <v/>
      </c>
      <c r="AA184" t="str">
        <f>IFERROR(VLOOKUP($A184,[3]Hoja1!$A$1:$AQ$1000,23,FALSE),"")</f>
        <v/>
      </c>
      <c r="AB184" t="str">
        <f>IFERROR(VLOOKUP($A184,[3]Hoja1!$A$1:$AQ$1000,24,FALSE),"")</f>
        <v/>
      </c>
      <c r="AC184" t="str">
        <f>IFERROR(VLOOKUP($A184,[3]Hoja1!$A$1:$AQ$1000,25,FALSE),"")</f>
        <v/>
      </c>
      <c r="AD184" t="str">
        <f>IFERROR(VLOOKUP($A184,[3]Hoja1!$A$1:$AQ$1000,26,FALSE),"")</f>
        <v/>
      </c>
      <c r="AE184" t="str">
        <f>IFERROR(VLOOKUP($A184,[3]Hoja1!$A$1:$AQ$1000,27,FALSE),"")</f>
        <v/>
      </c>
      <c r="AF184" t="str">
        <f>IFERROR(VLOOKUP($A184,[3]Hoja1!$A$1:$AQ$1000,28,FALSE),"")</f>
        <v/>
      </c>
      <c r="AG184" t="str">
        <f>IFERROR(VLOOKUP($A184,[3]Hoja1!$A$1:$AQ$1000,29,FALSE),"")</f>
        <v/>
      </c>
      <c r="AH184" t="str">
        <f>IFERROR(VLOOKUP($A184,[3]Hoja1!$A$1:$AQ$1000,30,FALSE),"")</f>
        <v/>
      </c>
      <c r="AI184" t="str">
        <f>IFERROR(VLOOKUP($A184,[3]Hoja1!$A$1:$AQ$1000,31,FALSE),"")</f>
        <v/>
      </c>
      <c r="AJ184" t="str">
        <f>IFERROR(VLOOKUP($A184,[3]Hoja1!$A$1:$AQ$1000,32,FALSE),"")</f>
        <v/>
      </c>
      <c r="AK184" t="str">
        <f>IFERROR(VLOOKUP($A184,[3]Hoja1!$A$1:$AQ$1000,33,FALSE),"")</f>
        <v/>
      </c>
      <c r="AL184" t="str">
        <f>IFERROR(VLOOKUP($A184,[3]Hoja1!$A$1:$AQ$1000,34,FALSE),"")</f>
        <v/>
      </c>
      <c r="AM184" t="str">
        <f>IFERROR(VLOOKUP($A184,[3]Hoja1!$A$1:$AQ$1000,35,FALSE),"")</f>
        <v/>
      </c>
      <c r="AN184" t="str">
        <f>IFERROR(VLOOKUP($A184,[3]Hoja1!$A$1:$AQ$1000,36,FALSE),"")</f>
        <v/>
      </c>
      <c r="AO184" t="str">
        <f>IFERROR(VLOOKUP($A184,[3]Hoja1!$A$1:$AQ$1000,37,FALSE),"")</f>
        <v/>
      </c>
      <c r="AP184" t="str">
        <f>IFERROR(VLOOKUP($A184,[3]Hoja1!$A$1:$AQ$1000,38,FALSE),"")</f>
        <v/>
      </c>
      <c r="AQ184" t="str">
        <f>IFERROR(VLOOKUP($A184,[3]Hoja1!$A$1:$AQ$1000,39,FALSE),"")</f>
        <v/>
      </c>
      <c r="AR184" t="str">
        <f>IFERROR(VLOOKUP($A184,[3]Hoja1!$A$1:$AQ$1000,40,FALSE),"")</f>
        <v/>
      </c>
      <c r="AS184" t="str">
        <f>IFERROR(VLOOKUP($A184,[3]Hoja1!$A$1:$AQ$1000,41,FALSE),"")</f>
        <v/>
      </c>
      <c r="AT184" t="str">
        <f>IFERROR(VLOOKUP($A184,[3]Hoja1!$A$1:$AQ$1000,42,FALSE),"")</f>
        <v/>
      </c>
      <c r="AU184" t="str">
        <f>IFERROR(VLOOKUP($A184,[3]Hoja1!$A$1:$AQ$1000,43,FALSE),"")</f>
        <v/>
      </c>
    </row>
    <row r="185" spans="1:47" ht="15" customHeight="1" x14ac:dyDescent="0.25">
      <c r="A185">
        <v>311</v>
      </c>
      <c r="B185">
        <v>1</v>
      </c>
      <c r="D185">
        <v>8707553</v>
      </c>
      <c r="E185" t="s">
        <v>764</v>
      </c>
      <c r="H185" t="s">
        <v>766</v>
      </c>
      <c r="J185" t="s">
        <v>1</v>
      </c>
      <c r="K185" t="s">
        <v>23</v>
      </c>
      <c r="O185" t="s">
        <v>765</v>
      </c>
      <c r="P185" s="4">
        <f>IFERROR(VLOOKUP(D185,[1]articulo!$A$1:$D$9000,4,FALSE),"")</f>
        <v>1080</v>
      </c>
      <c r="Q185" t="s">
        <v>767</v>
      </c>
      <c r="R185">
        <f>IFERROR(VLOOKUP(D185,[2]stock!$A$1:$B$9000,2,FALSE),"0")</f>
        <v>16</v>
      </c>
      <c r="S185">
        <v>5</v>
      </c>
      <c r="T185">
        <v>5</v>
      </c>
      <c r="U185">
        <v>5</v>
      </c>
      <c r="V185">
        <v>0.03</v>
      </c>
      <c r="W185" t="str">
        <f>IFERROR(VLOOKUP($A185,[3]Hoja1!$A$1:$AQ$1000,19,FALSE),"")</f>
        <v/>
      </c>
      <c r="X185" t="str">
        <f>IFERROR(VLOOKUP($A185,[3]Hoja1!$A$1:$AQ$1000,20,FALSE),"")</f>
        <v/>
      </c>
      <c r="Y185" t="str">
        <f>IFERROR(VLOOKUP($A185,[3]Hoja1!$A$1:$AQ$1000,21,FALSE),"")</f>
        <v/>
      </c>
      <c r="Z185" t="str">
        <f>IFERROR(VLOOKUP($A185,[3]Hoja1!$A$1:$AQ$1000,22,FALSE),"")</f>
        <v>Poliamida</v>
      </c>
      <c r="AA185" t="str">
        <f>IFERROR(VLOOKUP($A185,[3]Hoja1!$A$1:$AQ$1000,23,FALSE),"")</f>
        <v>Saque Rápido</v>
      </c>
      <c r="AB185" t="str">
        <f>IFERROR(VLOOKUP($A185,[3]Hoja1!$A$1:$AQ$1000,24,FALSE),"")</f>
        <v>10.5 cm</v>
      </c>
      <c r="AC185" t="str">
        <f>IFERROR(VLOOKUP($A185,[3]Hoja1!$A$1:$AQ$1000,25,FALSE),"")</f>
        <v>11.5 cm</v>
      </c>
      <c r="AD185" t="str">
        <f>IFERROR(VLOOKUP($A185,[3]Hoja1!$A$1:$AQ$1000,26,FALSE),"")</f>
        <v/>
      </c>
      <c r="AE185" t="str">
        <f>IFERROR(VLOOKUP($A185,[3]Hoja1!$A$1:$AQ$1000,27,FALSE),"")</f>
        <v/>
      </c>
      <c r="AF185" t="str">
        <f>IFERROR(VLOOKUP($A185,[3]Hoja1!$A$1:$AQ$1000,28,FALSE),"")</f>
        <v/>
      </c>
      <c r="AG185" t="str">
        <f>IFERROR(VLOOKUP($A185,[3]Hoja1!$A$1:$AQ$1000,29,FALSE),"")</f>
        <v/>
      </c>
      <c r="AH185" t="str">
        <f>IFERROR(VLOOKUP($A185,[3]Hoja1!$A$1:$AQ$1000,30,FALSE),"")</f>
        <v/>
      </c>
      <c r="AI185" t="str">
        <f>IFERROR(VLOOKUP($A185,[3]Hoja1!$A$1:$AQ$1000,31,FALSE),"")</f>
        <v/>
      </c>
      <c r="AJ185" t="str">
        <f>IFERROR(VLOOKUP($A185,[3]Hoja1!$A$1:$AQ$1000,32,FALSE),"")</f>
        <v/>
      </c>
      <c r="AK185" t="str">
        <f>IFERROR(VLOOKUP($A185,[3]Hoja1!$A$1:$AQ$1000,33,FALSE),"")</f>
        <v/>
      </c>
      <c r="AL185" t="str">
        <f>IFERROR(VLOOKUP($A185,[3]Hoja1!$A$1:$AQ$1000,34,FALSE),"")</f>
        <v/>
      </c>
      <c r="AM185" t="str">
        <f>IFERROR(VLOOKUP($A185,[3]Hoja1!$A$1:$AQ$1000,35,FALSE),"")</f>
        <v/>
      </c>
      <c r="AN185" t="str">
        <f>IFERROR(VLOOKUP($A185,[3]Hoja1!$A$1:$AQ$1000,36,FALSE),"")</f>
        <v/>
      </c>
      <c r="AO185" t="str">
        <f>IFERROR(VLOOKUP($A185,[3]Hoja1!$A$1:$AQ$1000,37,FALSE),"")</f>
        <v/>
      </c>
      <c r="AP185" t="str">
        <f>IFERROR(VLOOKUP($A185,[3]Hoja1!$A$1:$AQ$1000,38,FALSE),"")</f>
        <v/>
      </c>
      <c r="AQ185" t="str">
        <f>IFERROR(VLOOKUP($A185,[3]Hoja1!$A$1:$AQ$1000,39,FALSE),"")</f>
        <v/>
      </c>
      <c r="AR185" t="str">
        <f>IFERROR(VLOOKUP($A185,[3]Hoja1!$A$1:$AQ$1000,40,FALSE),"")</f>
        <v/>
      </c>
      <c r="AS185" t="str">
        <f>IFERROR(VLOOKUP($A185,[3]Hoja1!$A$1:$AQ$1000,41,FALSE),"")</f>
        <v/>
      </c>
      <c r="AT185" t="str">
        <f>IFERROR(VLOOKUP($A185,[3]Hoja1!$A$1:$AQ$1000,42,FALSE),"")</f>
        <v/>
      </c>
      <c r="AU185" t="str">
        <f>IFERROR(VLOOKUP($A185,[3]Hoja1!$A$1:$AQ$1000,43,FALSE),"")</f>
        <v/>
      </c>
    </row>
    <row r="186" spans="1:47" ht="15" customHeight="1" x14ac:dyDescent="0.25">
      <c r="A186">
        <v>312</v>
      </c>
      <c r="B186">
        <v>1</v>
      </c>
      <c r="D186">
        <v>8707023</v>
      </c>
      <c r="E186" t="s">
        <v>768</v>
      </c>
      <c r="H186" s="1" t="s">
        <v>770</v>
      </c>
      <c r="J186" t="s">
        <v>1</v>
      </c>
      <c r="K186" t="s">
        <v>23</v>
      </c>
      <c r="O186" t="s">
        <v>769</v>
      </c>
      <c r="P186" s="4">
        <f>IFERROR(VLOOKUP(D186,[1]articulo!$A$1:$D$9000,4,FALSE),"")</f>
        <v>3240</v>
      </c>
      <c r="Q186" t="s">
        <v>771</v>
      </c>
      <c r="R186">
        <f>IFERROR(VLOOKUP(D186,[2]stock!$A$1:$B$9000,2,FALSE),"0")</f>
        <v>15</v>
      </c>
      <c r="S186">
        <v>5</v>
      </c>
      <c r="T186">
        <v>5</v>
      </c>
      <c r="U186">
        <v>5</v>
      </c>
      <c r="V186">
        <v>0.03</v>
      </c>
      <c r="W186" t="str">
        <f>IFERROR(VLOOKUP($A186,[3]Hoja1!$A$1:$AQ$1000,19,FALSE),"")</f>
        <v/>
      </c>
      <c r="X186" t="str">
        <f>IFERROR(VLOOKUP($A186,[3]Hoja1!$A$1:$AQ$1000,20,FALSE),"")</f>
        <v/>
      </c>
      <c r="Y186" t="str">
        <f>IFERROR(VLOOKUP($A186,[3]Hoja1!$A$1:$AQ$1000,21,FALSE),"")</f>
        <v/>
      </c>
      <c r="Z186" t="str">
        <f>IFERROR(VLOOKUP($A186,[3]Hoja1!$A$1:$AQ$1000,22,FALSE),"")</f>
        <v>Cuero</v>
      </c>
      <c r="AA186" t="str">
        <f>IFERROR(VLOOKUP($A186,[3]Hoja1!$A$1:$AQ$1000,23,FALSE),"")</f>
        <v/>
      </c>
      <c r="AB186" t="str">
        <f>IFERROR(VLOOKUP($A186,[3]Hoja1!$A$1:$AQ$1000,24,FALSE),"")</f>
        <v>13 cm</v>
      </c>
      <c r="AC186" t="str">
        <f>IFERROR(VLOOKUP($A186,[3]Hoja1!$A$1:$AQ$1000,25,FALSE),"")</f>
        <v>10.6 cm</v>
      </c>
      <c r="AD186" t="str">
        <f>IFERROR(VLOOKUP($A186,[3]Hoja1!$A$1:$AQ$1000,26,FALSE),"")</f>
        <v>3.5 cm</v>
      </c>
      <c r="AE186" t="str">
        <f>IFERROR(VLOOKUP($A186,[3]Hoja1!$A$1:$AQ$1000,27,FALSE),"")</f>
        <v/>
      </c>
      <c r="AF186" t="str">
        <f>IFERROR(VLOOKUP($A186,[3]Hoja1!$A$1:$AQ$1000,28,FALSE),"")</f>
        <v/>
      </c>
      <c r="AG186" t="str">
        <f>IFERROR(VLOOKUP($A186,[3]Hoja1!$A$1:$AQ$1000,29,FALSE),"")</f>
        <v/>
      </c>
      <c r="AH186" t="str">
        <f>IFERROR(VLOOKUP($A186,[3]Hoja1!$A$1:$AQ$1000,30,FALSE),"")</f>
        <v/>
      </c>
      <c r="AI186" t="str">
        <f>IFERROR(VLOOKUP($A186,[3]Hoja1!$A$1:$AQ$1000,31,FALSE),"")</f>
        <v/>
      </c>
      <c r="AJ186" t="str">
        <f>IFERROR(VLOOKUP($A186,[3]Hoja1!$A$1:$AQ$1000,32,FALSE),"")</f>
        <v/>
      </c>
      <c r="AK186" t="str">
        <f>IFERROR(VLOOKUP($A186,[3]Hoja1!$A$1:$AQ$1000,33,FALSE),"")</f>
        <v/>
      </c>
      <c r="AL186" t="str">
        <f>IFERROR(VLOOKUP($A186,[3]Hoja1!$A$1:$AQ$1000,34,FALSE),"")</f>
        <v/>
      </c>
      <c r="AM186" t="str">
        <f>IFERROR(VLOOKUP($A186,[3]Hoja1!$A$1:$AQ$1000,35,FALSE),"")</f>
        <v/>
      </c>
      <c r="AN186" t="str">
        <f>IFERROR(VLOOKUP($A186,[3]Hoja1!$A$1:$AQ$1000,36,FALSE),"")</f>
        <v/>
      </c>
      <c r="AO186" t="str">
        <f>IFERROR(VLOOKUP($A186,[3]Hoja1!$A$1:$AQ$1000,37,FALSE),"")</f>
        <v/>
      </c>
      <c r="AP186" t="str">
        <f>IFERROR(VLOOKUP($A186,[3]Hoja1!$A$1:$AQ$1000,38,FALSE),"")</f>
        <v/>
      </c>
      <c r="AQ186" t="str">
        <f>IFERROR(VLOOKUP($A186,[3]Hoja1!$A$1:$AQ$1000,39,FALSE),"")</f>
        <v/>
      </c>
      <c r="AR186" t="str">
        <f>IFERROR(VLOOKUP($A186,[3]Hoja1!$A$1:$AQ$1000,40,FALSE),"")</f>
        <v/>
      </c>
      <c r="AS186" t="str">
        <f>IFERROR(VLOOKUP($A186,[3]Hoja1!$A$1:$AQ$1000,41,FALSE),"")</f>
        <v/>
      </c>
      <c r="AT186" t="str">
        <f>IFERROR(VLOOKUP($A186,[3]Hoja1!$A$1:$AQ$1000,42,FALSE),"")</f>
        <v/>
      </c>
      <c r="AU186" t="str">
        <f>IFERROR(VLOOKUP($A186,[3]Hoja1!$A$1:$AQ$1000,43,FALSE),"")</f>
        <v/>
      </c>
    </row>
    <row r="187" spans="1:47" ht="15" customHeight="1" x14ac:dyDescent="0.25">
      <c r="A187">
        <v>313</v>
      </c>
      <c r="B187">
        <v>1</v>
      </c>
      <c r="D187">
        <v>8707509</v>
      </c>
      <c r="E187" t="s">
        <v>772</v>
      </c>
      <c r="H187" t="s">
        <v>774</v>
      </c>
      <c r="J187" t="s">
        <v>1</v>
      </c>
      <c r="K187" t="s">
        <v>23</v>
      </c>
      <c r="O187" t="s">
        <v>773</v>
      </c>
      <c r="P187" s="4">
        <f>IFERROR(VLOOKUP(D187,[1]articulo!$A$1:$D$9000,4,FALSE),"")</f>
        <v>1830</v>
      </c>
      <c r="Q187" t="s">
        <v>775</v>
      </c>
      <c r="R187">
        <f>IFERROR(VLOOKUP(D187,[2]stock!$A$1:$B$9000,2,FALSE),"0")</f>
        <v>1</v>
      </c>
      <c r="S187">
        <v>5</v>
      </c>
      <c r="T187">
        <v>5</v>
      </c>
      <c r="U187">
        <v>5</v>
      </c>
      <c r="V187">
        <v>0.03</v>
      </c>
      <c r="W187" t="str">
        <f>IFERROR(VLOOKUP($A187,[3]Hoja1!$A$1:$AQ$1000,19,FALSE),"")</f>
        <v/>
      </c>
      <c r="X187" t="str">
        <f>IFERROR(VLOOKUP($A187,[3]Hoja1!$A$1:$AQ$1000,20,FALSE),"")</f>
        <v/>
      </c>
      <c r="Y187" t="str">
        <f>IFERROR(VLOOKUP($A187,[3]Hoja1!$A$1:$AQ$1000,21,FALSE),"")</f>
        <v/>
      </c>
      <c r="Z187" t="str">
        <f>IFERROR(VLOOKUP($A187,[3]Hoja1!$A$1:$AQ$1000,22,FALSE),"")</f>
        <v>Poliamida</v>
      </c>
      <c r="AA187" t="str">
        <f>IFERROR(VLOOKUP($A187,[3]Hoja1!$A$1:$AQ$1000,23,FALSE),"")</f>
        <v>Táctico TMf</v>
      </c>
      <c r="AB187" t="str">
        <f>IFERROR(VLOOKUP($A187,[3]Hoja1!$A$1:$AQ$1000,24,FALSE),"")</f>
        <v>12.5 cm</v>
      </c>
      <c r="AC187" t="str">
        <f>IFERROR(VLOOKUP($A187,[3]Hoja1!$A$1:$AQ$1000,25,FALSE),"")</f>
        <v>11 cm</v>
      </c>
      <c r="AD187" t="str">
        <f>IFERROR(VLOOKUP($A187,[3]Hoja1!$A$1:$AQ$1000,26,FALSE),"")</f>
        <v>4 cm</v>
      </c>
      <c r="AE187" t="str">
        <f>IFERROR(VLOOKUP($A187,[3]Hoja1!$A$1:$AQ$1000,27,FALSE),"")</f>
        <v/>
      </c>
      <c r="AF187" t="str">
        <f>IFERROR(VLOOKUP($A187,[3]Hoja1!$A$1:$AQ$1000,28,FALSE),"")</f>
        <v/>
      </c>
      <c r="AG187" t="str">
        <f>IFERROR(VLOOKUP($A187,[3]Hoja1!$A$1:$AQ$1000,29,FALSE),"")</f>
        <v/>
      </c>
      <c r="AH187" t="str">
        <f>IFERROR(VLOOKUP($A187,[3]Hoja1!$A$1:$AQ$1000,30,FALSE),"")</f>
        <v/>
      </c>
      <c r="AI187" t="str">
        <f>IFERROR(VLOOKUP($A187,[3]Hoja1!$A$1:$AQ$1000,31,FALSE),"")</f>
        <v/>
      </c>
      <c r="AJ187" t="str">
        <f>IFERROR(VLOOKUP($A187,[3]Hoja1!$A$1:$AQ$1000,32,FALSE),"")</f>
        <v/>
      </c>
      <c r="AK187" t="str">
        <f>IFERROR(VLOOKUP($A187,[3]Hoja1!$A$1:$AQ$1000,33,FALSE),"")</f>
        <v/>
      </c>
      <c r="AL187" t="str">
        <f>IFERROR(VLOOKUP($A187,[3]Hoja1!$A$1:$AQ$1000,34,FALSE),"")</f>
        <v/>
      </c>
      <c r="AM187" t="str">
        <f>IFERROR(VLOOKUP($A187,[3]Hoja1!$A$1:$AQ$1000,35,FALSE),"")</f>
        <v/>
      </c>
      <c r="AN187" t="str">
        <f>IFERROR(VLOOKUP($A187,[3]Hoja1!$A$1:$AQ$1000,36,FALSE),"")</f>
        <v/>
      </c>
      <c r="AO187" t="str">
        <f>IFERROR(VLOOKUP($A187,[3]Hoja1!$A$1:$AQ$1000,37,FALSE),"")</f>
        <v/>
      </c>
      <c r="AP187" t="str">
        <f>IFERROR(VLOOKUP($A187,[3]Hoja1!$A$1:$AQ$1000,38,FALSE),"")</f>
        <v/>
      </c>
      <c r="AQ187" t="str">
        <f>IFERROR(VLOOKUP($A187,[3]Hoja1!$A$1:$AQ$1000,39,FALSE),"")</f>
        <v/>
      </c>
      <c r="AR187" t="str">
        <f>IFERROR(VLOOKUP($A187,[3]Hoja1!$A$1:$AQ$1000,40,FALSE),"")</f>
        <v/>
      </c>
      <c r="AS187" t="str">
        <f>IFERROR(VLOOKUP($A187,[3]Hoja1!$A$1:$AQ$1000,41,FALSE),"")</f>
        <v/>
      </c>
      <c r="AT187" t="str">
        <f>IFERROR(VLOOKUP($A187,[3]Hoja1!$A$1:$AQ$1000,42,FALSE),"")</f>
        <v/>
      </c>
      <c r="AU187" t="str">
        <f>IFERROR(VLOOKUP($A187,[3]Hoja1!$A$1:$AQ$1000,43,FALSE),"")</f>
        <v/>
      </c>
    </row>
    <row r="188" spans="1:47" ht="15" customHeight="1" x14ac:dyDescent="0.25">
      <c r="A188">
        <v>314</v>
      </c>
      <c r="B188">
        <v>1</v>
      </c>
      <c r="D188">
        <v>8703604</v>
      </c>
      <c r="E188" t="s">
        <v>776</v>
      </c>
      <c r="H188" s="1" t="s">
        <v>778</v>
      </c>
      <c r="J188" t="s">
        <v>1</v>
      </c>
      <c r="K188" t="s">
        <v>2</v>
      </c>
      <c r="O188" t="s">
        <v>777</v>
      </c>
      <c r="P188" s="4">
        <f>IFERROR(VLOOKUP(D188,[1]articulo!$A$1:$D$9000,4,FALSE),"")</f>
        <v>3465</v>
      </c>
      <c r="Q188" t="s">
        <v>779</v>
      </c>
      <c r="R188">
        <f>IFERROR(VLOOKUP(D188,[2]stock!$A$1:$B$9000,2,FALSE),"0")</f>
        <v>10</v>
      </c>
      <c r="S188">
        <v>5</v>
      </c>
      <c r="T188">
        <v>5</v>
      </c>
      <c r="U188">
        <v>5</v>
      </c>
      <c r="V188">
        <v>0.03</v>
      </c>
      <c r="W188" t="str">
        <f>IFERROR(VLOOKUP($A188,[3]Hoja1!$A$1:$AQ$1000,19,FALSE),"")</f>
        <v/>
      </c>
      <c r="X188" t="str">
        <f>IFERROR(VLOOKUP($A188,[3]Hoja1!$A$1:$AQ$1000,20,FALSE),"")</f>
        <v>Funda Pistolera</v>
      </c>
      <c r="Y188" t="str">
        <f>IFERROR(VLOOKUP($A188,[3]Hoja1!$A$1:$AQ$1000,21,FALSE),"")</f>
        <v/>
      </c>
      <c r="Z188" t="str">
        <f>IFERROR(VLOOKUP($A188,[3]Hoja1!$A$1:$AQ$1000,22,FALSE),"")</f>
        <v>Poliamida y Cuero</v>
      </c>
      <c r="AA188" t="str">
        <f>IFERROR(VLOOKUP($A188,[3]Hoja1!$A$1:$AQ$1000,23,FALSE),"")</f>
        <v>Tipo táctica o Holster</v>
      </c>
      <c r="AB188" t="str">
        <f>IFERROR(VLOOKUP($A188,[3]Hoja1!$A$1:$AQ$1000,24,FALSE),"")</f>
        <v>19.4 cm</v>
      </c>
      <c r="AC188" t="str">
        <f>IFERROR(VLOOKUP($A188,[3]Hoja1!$A$1:$AQ$1000,25,FALSE),"")</f>
        <v>10 cm</v>
      </c>
      <c r="AD188" t="str">
        <f>IFERROR(VLOOKUP($A188,[3]Hoja1!$A$1:$AQ$1000,26,FALSE),"")</f>
        <v>6.5 cm</v>
      </c>
      <c r="AE188" t="str">
        <f>IFERROR(VLOOKUP($A188,[3]Hoja1!$A$1:$AQ$1000,27,FALSE),"")</f>
        <v/>
      </c>
      <c r="AF188" t="str">
        <f>IFERROR(VLOOKUP($A188,[3]Hoja1!$A$1:$AQ$1000,28,FALSE),"")</f>
        <v/>
      </c>
      <c r="AG188" t="str">
        <f>IFERROR(VLOOKUP($A188,[3]Hoja1!$A$1:$AQ$1000,29,FALSE),"")</f>
        <v/>
      </c>
      <c r="AH188" t="str">
        <f>IFERROR(VLOOKUP($A188,[3]Hoja1!$A$1:$AQ$1000,30,FALSE),"")</f>
        <v/>
      </c>
      <c r="AI188" t="str">
        <f>IFERROR(VLOOKUP($A188,[3]Hoja1!$A$1:$AQ$1000,31,FALSE),"")</f>
        <v/>
      </c>
      <c r="AJ188" t="str">
        <f>IFERROR(VLOOKUP($A188,[3]Hoja1!$A$1:$AQ$1000,32,FALSE),"")</f>
        <v/>
      </c>
      <c r="AK188" t="str">
        <f>IFERROR(VLOOKUP($A188,[3]Hoja1!$A$1:$AQ$1000,33,FALSE),"")</f>
        <v/>
      </c>
      <c r="AL188" t="str">
        <f>IFERROR(VLOOKUP($A188,[3]Hoja1!$A$1:$AQ$1000,34,FALSE),"")</f>
        <v/>
      </c>
      <c r="AM188" t="str">
        <f>IFERROR(VLOOKUP($A188,[3]Hoja1!$A$1:$AQ$1000,35,FALSE),"")</f>
        <v/>
      </c>
      <c r="AN188" t="str">
        <f>IFERROR(VLOOKUP($A188,[3]Hoja1!$A$1:$AQ$1000,36,FALSE),"")</f>
        <v/>
      </c>
      <c r="AO188" t="str">
        <f>IFERROR(VLOOKUP($A188,[3]Hoja1!$A$1:$AQ$1000,37,FALSE),"")</f>
        <v/>
      </c>
      <c r="AP188" t="str">
        <f>IFERROR(VLOOKUP($A188,[3]Hoja1!$A$1:$AQ$1000,38,FALSE),"")</f>
        <v/>
      </c>
      <c r="AQ188" t="str">
        <f>IFERROR(VLOOKUP($A188,[3]Hoja1!$A$1:$AQ$1000,39,FALSE),"")</f>
        <v/>
      </c>
      <c r="AR188" t="str">
        <f>IFERROR(VLOOKUP($A188,[3]Hoja1!$A$1:$AQ$1000,40,FALSE),"")</f>
        <v/>
      </c>
      <c r="AS188" t="str">
        <f>IFERROR(VLOOKUP($A188,[3]Hoja1!$A$1:$AQ$1000,41,FALSE),"")</f>
        <v/>
      </c>
      <c r="AT188" t="str">
        <f>IFERROR(VLOOKUP($A188,[3]Hoja1!$A$1:$AQ$1000,42,FALSE),"")</f>
        <v/>
      </c>
      <c r="AU188" t="str">
        <f>IFERROR(VLOOKUP($A188,[3]Hoja1!$A$1:$AQ$1000,43,FALSE),"")</f>
        <v/>
      </c>
    </row>
    <row r="189" spans="1:47" ht="15" customHeight="1" x14ac:dyDescent="0.25">
      <c r="A189">
        <v>315</v>
      </c>
      <c r="B189">
        <v>1</v>
      </c>
      <c r="D189">
        <v>8703506</v>
      </c>
      <c r="E189" t="s">
        <v>780</v>
      </c>
      <c r="H189" t="s">
        <v>782</v>
      </c>
      <c r="I189" t="s">
        <v>783</v>
      </c>
      <c r="J189" t="s">
        <v>1</v>
      </c>
      <c r="K189" t="s">
        <v>2</v>
      </c>
      <c r="O189" t="s">
        <v>781</v>
      </c>
      <c r="P189" s="4">
        <f>IFERROR(VLOOKUP(D189,[1]articulo!$A$1:$D$9000,4,FALSE),"")</f>
        <v>2145</v>
      </c>
      <c r="Q189" t="s">
        <v>784</v>
      </c>
      <c r="R189">
        <f>IFERROR(VLOOKUP(D189,[2]stock!$A$1:$B$9000,2,FALSE),"0")</f>
        <v>0</v>
      </c>
      <c r="S189">
        <v>5</v>
      </c>
      <c r="T189">
        <v>5</v>
      </c>
      <c r="U189">
        <v>5</v>
      </c>
      <c r="V189">
        <v>0.03</v>
      </c>
      <c r="W189" t="str">
        <f>IFERROR(VLOOKUP($A189,[3]Hoja1!$A$1:$AQ$1000,19,FALSE),"")</f>
        <v/>
      </c>
      <c r="X189" t="str">
        <f>IFERROR(VLOOKUP($A189,[3]Hoja1!$A$1:$AQ$1000,20,FALSE),"")</f>
        <v>Funda Pistolera</v>
      </c>
      <c r="Y189" t="str">
        <f>IFERROR(VLOOKUP($A189,[3]Hoja1!$A$1:$AQ$1000,21,FALSE),"")</f>
        <v/>
      </c>
      <c r="Z189" t="str">
        <f>IFERROR(VLOOKUP($A189,[3]Hoja1!$A$1:$AQ$1000,22,FALSE),"")</f>
        <v>Poliamida</v>
      </c>
      <c r="AA189" t="str">
        <f>IFERROR(VLOOKUP($A189,[3]Hoja1!$A$1:$AQ$1000,23,FALSE),"")</f>
        <v>Multimarca</v>
      </c>
      <c r="AB189" t="str">
        <f>IFERROR(VLOOKUP($A189,[3]Hoja1!$A$1:$AQ$1000,24,FALSE),"")</f>
        <v>14.5 cm</v>
      </c>
      <c r="AC189" t="str">
        <f>IFERROR(VLOOKUP($A189,[3]Hoja1!$A$1:$AQ$1000,25,FALSE),"")</f>
        <v>16.8 cm</v>
      </c>
      <c r="AD189" t="str">
        <f>IFERROR(VLOOKUP($A189,[3]Hoja1!$A$1:$AQ$1000,26,FALSE),"")</f>
        <v>4.5 cm</v>
      </c>
      <c r="AE189" t="str">
        <f>IFERROR(VLOOKUP($A189,[3]Hoja1!$A$1:$AQ$1000,27,FALSE),"")</f>
        <v/>
      </c>
      <c r="AF189" t="str">
        <f>IFERROR(VLOOKUP($A189,[3]Hoja1!$A$1:$AQ$1000,28,FALSE),"")</f>
        <v/>
      </c>
      <c r="AG189" t="str">
        <f>IFERROR(VLOOKUP($A189,[3]Hoja1!$A$1:$AQ$1000,29,FALSE),"")</f>
        <v/>
      </c>
      <c r="AH189" t="str">
        <f>IFERROR(VLOOKUP($A189,[3]Hoja1!$A$1:$AQ$1000,30,FALSE),"")</f>
        <v/>
      </c>
      <c r="AI189" t="str">
        <f>IFERROR(VLOOKUP($A189,[3]Hoja1!$A$1:$AQ$1000,31,FALSE),"")</f>
        <v/>
      </c>
      <c r="AJ189" t="str">
        <f>IFERROR(VLOOKUP($A189,[3]Hoja1!$A$1:$AQ$1000,32,FALSE),"")</f>
        <v/>
      </c>
      <c r="AK189" t="str">
        <f>IFERROR(VLOOKUP($A189,[3]Hoja1!$A$1:$AQ$1000,33,FALSE),"")</f>
        <v/>
      </c>
      <c r="AL189" t="str">
        <f>IFERROR(VLOOKUP($A189,[3]Hoja1!$A$1:$AQ$1000,34,FALSE),"")</f>
        <v/>
      </c>
      <c r="AM189" t="str">
        <f>IFERROR(VLOOKUP($A189,[3]Hoja1!$A$1:$AQ$1000,35,FALSE),"")</f>
        <v/>
      </c>
      <c r="AN189" t="str">
        <f>IFERROR(VLOOKUP($A189,[3]Hoja1!$A$1:$AQ$1000,36,FALSE),"")</f>
        <v/>
      </c>
      <c r="AO189" t="str">
        <f>IFERROR(VLOOKUP($A189,[3]Hoja1!$A$1:$AQ$1000,37,FALSE),"")</f>
        <v/>
      </c>
      <c r="AP189" t="str">
        <f>IFERROR(VLOOKUP($A189,[3]Hoja1!$A$1:$AQ$1000,38,FALSE),"")</f>
        <v/>
      </c>
      <c r="AQ189" t="str">
        <f>IFERROR(VLOOKUP($A189,[3]Hoja1!$A$1:$AQ$1000,39,FALSE),"")</f>
        <v/>
      </c>
      <c r="AR189" t="str">
        <f>IFERROR(VLOOKUP($A189,[3]Hoja1!$A$1:$AQ$1000,40,FALSE),"")</f>
        <v/>
      </c>
      <c r="AS189" t="str">
        <f>IFERROR(VLOOKUP($A189,[3]Hoja1!$A$1:$AQ$1000,41,FALSE),"")</f>
        <v/>
      </c>
      <c r="AT189" t="str">
        <f>IFERROR(VLOOKUP($A189,[3]Hoja1!$A$1:$AQ$1000,42,FALSE),"")</f>
        <v/>
      </c>
      <c r="AU189" t="str">
        <f>IFERROR(VLOOKUP($A189,[3]Hoja1!$A$1:$AQ$1000,43,FALSE),"")</f>
        <v/>
      </c>
    </row>
    <row r="190" spans="1:47" ht="15" customHeight="1" x14ac:dyDescent="0.25">
      <c r="A190">
        <v>316</v>
      </c>
      <c r="B190">
        <v>1</v>
      </c>
      <c r="D190">
        <v>8703105</v>
      </c>
      <c r="E190" t="s">
        <v>785</v>
      </c>
      <c r="H190" s="1" t="s">
        <v>787</v>
      </c>
      <c r="I190" s="1" t="s">
        <v>788</v>
      </c>
      <c r="J190" t="s">
        <v>1</v>
      </c>
      <c r="K190" t="s">
        <v>2</v>
      </c>
      <c r="O190" t="s">
        <v>786</v>
      </c>
      <c r="P190" s="4">
        <f>IFERROR(VLOOKUP(D190,[1]articulo!$A$1:$D$9000,4,FALSE),"")</f>
        <v>5359.43</v>
      </c>
      <c r="Q190" t="s">
        <v>789</v>
      </c>
      <c r="R190">
        <f>IFERROR(VLOOKUP(D190,[2]stock!$A$1:$B$9000,2,FALSE),"0")</f>
        <v>0</v>
      </c>
      <c r="S190">
        <v>5</v>
      </c>
      <c r="T190">
        <v>5</v>
      </c>
      <c r="U190">
        <v>5</v>
      </c>
      <c r="V190">
        <v>0.03</v>
      </c>
      <c r="W190" t="str">
        <f>IFERROR(VLOOKUP($A190,[3]Hoja1!$A$1:$AQ$1000,19,FALSE),"")</f>
        <v/>
      </c>
      <c r="X190" t="str">
        <f>IFERROR(VLOOKUP($A190,[3]Hoja1!$A$1:$AQ$1000,20,FALSE),"")</f>
        <v/>
      </c>
      <c r="Y190" t="str">
        <f>IFERROR(VLOOKUP($A190,[3]Hoja1!$A$1:$AQ$1000,21,FALSE),"")</f>
        <v/>
      </c>
      <c r="Z190" t="str">
        <f>IFERROR(VLOOKUP($A190,[3]Hoja1!$A$1:$AQ$1000,22,FALSE),"")</f>
        <v/>
      </c>
      <c r="AA190" t="str">
        <f>IFERROR(VLOOKUP($A190,[3]Hoja1!$A$1:$AQ$1000,23,FALSE),"")</f>
        <v/>
      </c>
      <c r="AB190" t="str">
        <f>IFERROR(VLOOKUP($A190,[3]Hoja1!$A$1:$AQ$1000,24,FALSE),"")</f>
        <v/>
      </c>
      <c r="AC190" t="str">
        <f>IFERROR(VLOOKUP($A190,[3]Hoja1!$A$1:$AQ$1000,25,FALSE),"")</f>
        <v/>
      </c>
      <c r="AD190" t="str">
        <f>IFERROR(VLOOKUP($A190,[3]Hoja1!$A$1:$AQ$1000,26,FALSE),"")</f>
        <v/>
      </c>
      <c r="AE190" t="str">
        <f>IFERROR(VLOOKUP($A190,[3]Hoja1!$A$1:$AQ$1000,27,FALSE),"")</f>
        <v/>
      </c>
      <c r="AF190" t="str">
        <f>IFERROR(VLOOKUP($A190,[3]Hoja1!$A$1:$AQ$1000,28,FALSE),"")</f>
        <v/>
      </c>
      <c r="AG190" t="str">
        <f>IFERROR(VLOOKUP($A190,[3]Hoja1!$A$1:$AQ$1000,29,FALSE),"")</f>
        <v/>
      </c>
      <c r="AH190" t="str">
        <f>IFERROR(VLOOKUP($A190,[3]Hoja1!$A$1:$AQ$1000,30,FALSE),"")</f>
        <v/>
      </c>
      <c r="AI190" t="str">
        <f>IFERROR(VLOOKUP($A190,[3]Hoja1!$A$1:$AQ$1000,31,FALSE),"")</f>
        <v/>
      </c>
      <c r="AJ190" t="str">
        <f>IFERROR(VLOOKUP($A190,[3]Hoja1!$A$1:$AQ$1000,32,FALSE),"")</f>
        <v/>
      </c>
      <c r="AK190" t="str">
        <f>IFERROR(VLOOKUP($A190,[3]Hoja1!$A$1:$AQ$1000,33,FALSE),"")</f>
        <v/>
      </c>
      <c r="AL190" t="str">
        <f>IFERROR(VLOOKUP($A190,[3]Hoja1!$A$1:$AQ$1000,34,FALSE),"")</f>
        <v/>
      </c>
      <c r="AM190" t="str">
        <f>IFERROR(VLOOKUP($A190,[3]Hoja1!$A$1:$AQ$1000,35,FALSE),"")</f>
        <v/>
      </c>
      <c r="AN190" t="str">
        <f>IFERROR(VLOOKUP($A190,[3]Hoja1!$A$1:$AQ$1000,36,FALSE),"")</f>
        <v/>
      </c>
      <c r="AO190" t="str">
        <f>IFERROR(VLOOKUP($A190,[3]Hoja1!$A$1:$AQ$1000,37,FALSE),"")</f>
        <v/>
      </c>
      <c r="AP190" t="str">
        <f>IFERROR(VLOOKUP($A190,[3]Hoja1!$A$1:$AQ$1000,38,FALSE),"")</f>
        <v/>
      </c>
      <c r="AQ190" t="str">
        <f>IFERROR(VLOOKUP($A190,[3]Hoja1!$A$1:$AQ$1000,39,FALSE),"")</f>
        <v/>
      </c>
      <c r="AR190" t="str">
        <f>IFERROR(VLOOKUP($A190,[3]Hoja1!$A$1:$AQ$1000,40,FALSE),"")</f>
        <v/>
      </c>
      <c r="AS190" t="str">
        <f>IFERROR(VLOOKUP($A190,[3]Hoja1!$A$1:$AQ$1000,41,FALSE),"")</f>
        <v/>
      </c>
      <c r="AT190" t="str">
        <f>IFERROR(VLOOKUP($A190,[3]Hoja1!$A$1:$AQ$1000,42,FALSE),"")</f>
        <v/>
      </c>
      <c r="AU190" t="str">
        <f>IFERROR(VLOOKUP($A190,[3]Hoja1!$A$1:$AQ$1000,43,FALSE),"")</f>
        <v/>
      </c>
    </row>
    <row r="191" spans="1:47" ht="15" customHeight="1" x14ac:dyDescent="0.25">
      <c r="A191">
        <v>317</v>
      </c>
      <c r="B191">
        <v>1</v>
      </c>
      <c r="D191">
        <v>8501621</v>
      </c>
      <c r="E191" t="s">
        <v>790</v>
      </c>
      <c r="H191" s="1" t="s">
        <v>792</v>
      </c>
      <c r="I191" t="s">
        <v>793</v>
      </c>
      <c r="J191" t="s">
        <v>1</v>
      </c>
      <c r="K191" t="s">
        <v>29</v>
      </c>
      <c r="O191" t="s">
        <v>791</v>
      </c>
      <c r="P191" s="4">
        <f>IFERROR(VLOOKUP(D191,[1]articulo!$A$1:$D$9000,4,FALSE),"")</f>
        <v>707.61</v>
      </c>
      <c r="Q191" t="s">
        <v>794</v>
      </c>
      <c r="R191">
        <f>IFERROR(VLOOKUP(D191,[2]stock!$A$1:$B$9000,2,FALSE),"0")</f>
        <v>-1</v>
      </c>
      <c r="S191">
        <v>5</v>
      </c>
      <c r="T191">
        <v>5</v>
      </c>
      <c r="U191">
        <v>5</v>
      </c>
      <c r="V191">
        <v>0.03</v>
      </c>
      <c r="W191" t="str">
        <f>IFERROR(VLOOKUP($A191,[3]Hoja1!$A$1:$AQ$1000,19,FALSE),"")</f>
        <v/>
      </c>
      <c r="X191" t="str">
        <f>IFERROR(VLOOKUP($A191,[3]Hoja1!$A$1:$AQ$1000,20,FALSE),"")</f>
        <v/>
      </c>
      <c r="Y191" t="str">
        <f>IFERROR(VLOOKUP($A191,[3]Hoja1!$A$1:$AQ$1000,21,FALSE),"")</f>
        <v/>
      </c>
      <c r="Z191" t="str">
        <f>IFERROR(VLOOKUP($A191,[3]Hoja1!$A$1:$AQ$1000,22,FALSE),"")</f>
        <v/>
      </c>
      <c r="AA191" t="str">
        <f>IFERROR(VLOOKUP($A191,[3]Hoja1!$A$1:$AQ$1000,23,FALSE),"")</f>
        <v/>
      </c>
      <c r="AB191" t="str">
        <f>IFERROR(VLOOKUP($A191,[3]Hoja1!$A$1:$AQ$1000,24,FALSE),"")</f>
        <v/>
      </c>
      <c r="AC191" t="str">
        <f>IFERROR(VLOOKUP($A191,[3]Hoja1!$A$1:$AQ$1000,25,FALSE),"")</f>
        <v/>
      </c>
      <c r="AD191" t="str">
        <f>IFERROR(VLOOKUP($A191,[3]Hoja1!$A$1:$AQ$1000,26,FALSE),"")</f>
        <v/>
      </c>
      <c r="AE191" t="str">
        <f>IFERROR(VLOOKUP($A191,[3]Hoja1!$A$1:$AQ$1000,27,FALSE),"")</f>
        <v/>
      </c>
      <c r="AF191" t="str">
        <f>IFERROR(VLOOKUP($A191,[3]Hoja1!$A$1:$AQ$1000,28,FALSE),"")</f>
        <v/>
      </c>
      <c r="AG191" t="str">
        <f>IFERROR(VLOOKUP($A191,[3]Hoja1!$A$1:$AQ$1000,29,FALSE),"")</f>
        <v/>
      </c>
      <c r="AH191" t="str">
        <f>IFERROR(VLOOKUP($A191,[3]Hoja1!$A$1:$AQ$1000,30,FALSE),"")</f>
        <v/>
      </c>
      <c r="AI191" t="str">
        <f>IFERROR(VLOOKUP($A191,[3]Hoja1!$A$1:$AQ$1000,31,FALSE),"")</f>
        <v/>
      </c>
      <c r="AJ191" t="str">
        <f>IFERROR(VLOOKUP($A191,[3]Hoja1!$A$1:$AQ$1000,32,FALSE),"")</f>
        <v/>
      </c>
      <c r="AK191" t="str">
        <f>IFERROR(VLOOKUP($A191,[3]Hoja1!$A$1:$AQ$1000,33,FALSE),"")</f>
        <v/>
      </c>
      <c r="AL191" t="str">
        <f>IFERROR(VLOOKUP($A191,[3]Hoja1!$A$1:$AQ$1000,34,FALSE),"")</f>
        <v/>
      </c>
      <c r="AM191" t="str">
        <f>IFERROR(VLOOKUP($A191,[3]Hoja1!$A$1:$AQ$1000,35,FALSE),"")</f>
        <v/>
      </c>
      <c r="AN191" t="str">
        <f>IFERROR(VLOOKUP($A191,[3]Hoja1!$A$1:$AQ$1000,36,FALSE),"")</f>
        <v/>
      </c>
      <c r="AO191" t="str">
        <f>IFERROR(VLOOKUP($A191,[3]Hoja1!$A$1:$AQ$1000,37,FALSE),"")</f>
        <v/>
      </c>
      <c r="AP191" t="str">
        <f>IFERROR(VLOOKUP($A191,[3]Hoja1!$A$1:$AQ$1000,38,FALSE),"")</f>
        <v/>
      </c>
      <c r="AQ191" t="str">
        <f>IFERROR(VLOOKUP($A191,[3]Hoja1!$A$1:$AQ$1000,39,FALSE),"")</f>
        <v/>
      </c>
      <c r="AR191" t="str">
        <f>IFERROR(VLOOKUP($A191,[3]Hoja1!$A$1:$AQ$1000,40,FALSE),"")</f>
        <v/>
      </c>
      <c r="AS191" t="str">
        <f>IFERROR(VLOOKUP($A191,[3]Hoja1!$A$1:$AQ$1000,41,FALSE),"")</f>
        <v/>
      </c>
      <c r="AT191" t="str">
        <f>IFERROR(VLOOKUP($A191,[3]Hoja1!$A$1:$AQ$1000,42,FALSE),"")</f>
        <v/>
      </c>
      <c r="AU191" t="str">
        <f>IFERROR(VLOOKUP($A191,[3]Hoja1!$A$1:$AQ$1000,43,FALSE),"")</f>
        <v/>
      </c>
    </row>
    <row r="192" spans="1:47" ht="15" customHeight="1" x14ac:dyDescent="0.25">
      <c r="A192">
        <v>318</v>
      </c>
      <c r="D192">
        <v>8503712</v>
      </c>
      <c r="E192" t="s">
        <v>795</v>
      </c>
      <c r="H192" s="1" t="s">
        <v>798</v>
      </c>
      <c r="I192" s="1" t="s">
        <v>799</v>
      </c>
      <c r="J192" t="s">
        <v>1</v>
      </c>
      <c r="K192" t="s">
        <v>796</v>
      </c>
      <c r="O192" t="s">
        <v>797</v>
      </c>
      <c r="P192" s="4">
        <f>IFERROR(VLOOKUP(D192,[1]articulo!$A$1:$D$9000,4,FALSE),"")</f>
        <v>0</v>
      </c>
      <c r="Q192" t="s">
        <v>800</v>
      </c>
      <c r="R192">
        <f>IFERROR(VLOOKUP(D192,[2]stock!$A$1:$B$9000,2,FALSE),"0")</f>
        <v>0</v>
      </c>
      <c r="S192">
        <v>5</v>
      </c>
      <c r="T192">
        <v>5</v>
      </c>
      <c r="U192">
        <v>5</v>
      </c>
      <c r="V192">
        <v>0.03</v>
      </c>
      <c r="W192" t="str">
        <f>IFERROR(VLOOKUP($A192,[3]Hoja1!$A$1:$AQ$1000,19,FALSE),"")</f>
        <v/>
      </c>
      <c r="X192" t="str">
        <f>IFERROR(VLOOKUP($A192,[3]Hoja1!$A$1:$AQ$1000,20,FALSE),"")</f>
        <v/>
      </c>
      <c r="Y192" t="str">
        <f>IFERROR(VLOOKUP($A192,[3]Hoja1!$A$1:$AQ$1000,21,FALSE),"")</f>
        <v/>
      </c>
      <c r="Z192" t="str">
        <f>IFERROR(VLOOKUP($A192,[3]Hoja1!$A$1:$AQ$1000,22,FALSE),"")</f>
        <v/>
      </c>
      <c r="AA192" t="str">
        <f>IFERROR(VLOOKUP($A192,[3]Hoja1!$A$1:$AQ$1000,23,FALSE),"")</f>
        <v/>
      </c>
      <c r="AB192" t="str">
        <f>IFERROR(VLOOKUP($A192,[3]Hoja1!$A$1:$AQ$1000,24,FALSE),"")</f>
        <v/>
      </c>
      <c r="AC192" t="str">
        <f>IFERROR(VLOOKUP($A192,[3]Hoja1!$A$1:$AQ$1000,25,FALSE),"")</f>
        <v/>
      </c>
      <c r="AD192" t="str">
        <f>IFERROR(VLOOKUP($A192,[3]Hoja1!$A$1:$AQ$1000,26,FALSE),"")</f>
        <v/>
      </c>
      <c r="AE192" t="str">
        <f>IFERROR(VLOOKUP($A192,[3]Hoja1!$A$1:$AQ$1000,27,FALSE),"")</f>
        <v/>
      </c>
      <c r="AF192" t="str">
        <f>IFERROR(VLOOKUP($A192,[3]Hoja1!$A$1:$AQ$1000,28,FALSE),"")</f>
        <v/>
      </c>
      <c r="AG192" t="str">
        <f>IFERROR(VLOOKUP($A192,[3]Hoja1!$A$1:$AQ$1000,29,FALSE),"")</f>
        <v/>
      </c>
      <c r="AH192" t="str">
        <f>IFERROR(VLOOKUP($A192,[3]Hoja1!$A$1:$AQ$1000,30,FALSE),"")</f>
        <v/>
      </c>
      <c r="AI192" t="str">
        <f>IFERROR(VLOOKUP($A192,[3]Hoja1!$A$1:$AQ$1000,31,FALSE),"")</f>
        <v/>
      </c>
      <c r="AJ192" t="str">
        <f>IFERROR(VLOOKUP($A192,[3]Hoja1!$A$1:$AQ$1000,32,FALSE),"")</f>
        <v/>
      </c>
      <c r="AK192" t="str">
        <f>IFERROR(VLOOKUP($A192,[3]Hoja1!$A$1:$AQ$1000,33,FALSE),"")</f>
        <v/>
      </c>
      <c r="AL192" t="str">
        <f>IFERROR(VLOOKUP($A192,[3]Hoja1!$A$1:$AQ$1000,34,FALSE),"")</f>
        <v/>
      </c>
      <c r="AM192" t="str">
        <f>IFERROR(VLOOKUP($A192,[3]Hoja1!$A$1:$AQ$1000,35,FALSE),"")</f>
        <v/>
      </c>
      <c r="AN192" t="str">
        <f>IFERROR(VLOOKUP($A192,[3]Hoja1!$A$1:$AQ$1000,36,FALSE),"")</f>
        <v/>
      </c>
      <c r="AO192" t="str">
        <f>IFERROR(VLOOKUP($A192,[3]Hoja1!$A$1:$AQ$1000,37,FALSE),"")</f>
        <v/>
      </c>
      <c r="AP192" t="str">
        <f>IFERROR(VLOOKUP($A192,[3]Hoja1!$A$1:$AQ$1000,38,FALSE),"")</f>
        <v/>
      </c>
      <c r="AQ192" t="str">
        <f>IFERROR(VLOOKUP($A192,[3]Hoja1!$A$1:$AQ$1000,39,FALSE),"")</f>
        <v/>
      </c>
      <c r="AR192" t="str">
        <f>IFERROR(VLOOKUP($A192,[3]Hoja1!$A$1:$AQ$1000,40,FALSE),"")</f>
        <v/>
      </c>
      <c r="AS192" t="str">
        <f>IFERROR(VLOOKUP($A192,[3]Hoja1!$A$1:$AQ$1000,41,FALSE),"")</f>
        <v/>
      </c>
      <c r="AT192" t="str">
        <f>IFERROR(VLOOKUP($A192,[3]Hoja1!$A$1:$AQ$1000,42,FALSE),"")</f>
        <v/>
      </c>
      <c r="AU192" t="str">
        <f>IFERROR(VLOOKUP($A192,[3]Hoja1!$A$1:$AQ$1000,43,FALSE),"")</f>
        <v/>
      </c>
    </row>
    <row r="193" spans="1:47" ht="15" customHeight="1" x14ac:dyDescent="0.25">
      <c r="A193">
        <v>319</v>
      </c>
      <c r="B193">
        <v>1</v>
      </c>
      <c r="D193">
        <v>8520265</v>
      </c>
      <c r="E193" t="s">
        <v>801</v>
      </c>
      <c r="H193" t="s">
        <v>803</v>
      </c>
      <c r="I193" t="s">
        <v>804</v>
      </c>
      <c r="J193" t="s">
        <v>16</v>
      </c>
      <c r="K193" t="s">
        <v>132</v>
      </c>
      <c r="O193" t="s">
        <v>802</v>
      </c>
      <c r="P193" s="4">
        <f>IFERROR(VLOOKUP(D193,[1]articulo!$A$1:$D$9000,4,FALSE),"")</f>
        <v>364</v>
      </c>
      <c r="Q193" t="s">
        <v>805</v>
      </c>
      <c r="R193">
        <f>IFERROR(VLOOKUP(D193,[2]stock!$A$1:$B$9000,2,FALSE),"0")</f>
        <v>152</v>
      </c>
      <c r="S193">
        <v>5</v>
      </c>
      <c r="T193">
        <v>5</v>
      </c>
      <c r="U193">
        <v>5</v>
      </c>
      <c r="V193">
        <v>0.03</v>
      </c>
      <c r="W193" t="str">
        <f>IFERROR(VLOOKUP($A193,[3]Hoja1!$A$1:$AQ$1000,19,FALSE),"")</f>
        <v/>
      </c>
      <c r="X193" t="str">
        <f>IFERROR(VLOOKUP($A193,[3]Hoja1!$A$1:$AQ$1000,20,FALSE),"")</f>
        <v>Linterna con Aumento</v>
      </c>
      <c r="Y193" t="str">
        <f>IFERROR(VLOOKUP($A193,[3]Hoja1!$A$1:$AQ$1000,21,FALSE),"")</f>
        <v/>
      </c>
      <c r="Z193" t="str">
        <f>IFERROR(VLOOKUP($A193,[3]Hoja1!$A$1:$AQ$1000,22,FALSE),"")</f>
        <v>Metal</v>
      </c>
      <c r="AA193" t="str">
        <f>IFERROR(VLOOKUP($A193,[3]Hoja1!$A$1:$AQ$1000,23,FALSE),"")</f>
        <v>LPA2009</v>
      </c>
      <c r="AB193" t="str">
        <f>IFERROR(VLOOKUP($A193,[3]Hoja1!$A$1:$AQ$1000,24,FALSE),"")</f>
        <v/>
      </c>
      <c r="AC193" t="str">
        <f>IFERROR(VLOOKUP($A193,[3]Hoja1!$A$1:$AQ$1000,25,FALSE),"")</f>
        <v>3 cm</v>
      </c>
      <c r="AD193" t="str">
        <f>IFERROR(VLOOKUP($A193,[3]Hoja1!$A$1:$AQ$1000,26,FALSE),"")</f>
        <v>3 cm</v>
      </c>
      <c r="AE193" t="str">
        <f>IFERROR(VLOOKUP($A193,[3]Hoja1!$A$1:$AQ$1000,27,FALSE),"")</f>
        <v/>
      </c>
      <c r="AF193" t="str">
        <f>IFERROR(VLOOKUP($A193,[3]Hoja1!$A$1:$AQ$1000,28,FALSE),"")</f>
        <v>10.8 cm</v>
      </c>
      <c r="AG193" t="str">
        <f>IFERROR(VLOOKUP($A193,[3]Hoja1!$A$1:$AQ$1000,29,FALSE),"")</f>
        <v>9.8 cm</v>
      </c>
      <c r="AH193" t="str">
        <f>IFERROR(VLOOKUP($A193,[3]Hoja1!$A$1:$AQ$1000,30,FALSE),"")</f>
        <v>4.5v</v>
      </c>
      <c r="AI193" t="str">
        <f>IFERROR(VLOOKUP($A193,[3]Hoja1!$A$1:$AQ$1000,31,FALSE),"")</f>
        <v/>
      </c>
      <c r="AJ193" t="str">
        <f>IFERROR(VLOOKUP($A193,[3]Hoja1!$A$1:$AQ$1000,32,FALSE),"")</f>
        <v/>
      </c>
      <c r="AK193" t="str">
        <f>IFERROR(VLOOKUP($A193,[3]Hoja1!$A$1:$AQ$1000,33,FALSE),"")</f>
        <v/>
      </c>
      <c r="AL193" t="str">
        <f>IFERROR(VLOOKUP($A193,[3]Hoja1!$A$1:$AQ$1000,34,FALSE),"")</f>
        <v/>
      </c>
      <c r="AM193" t="str">
        <f>IFERROR(VLOOKUP($A193,[3]Hoja1!$A$1:$AQ$1000,35,FALSE),"")</f>
        <v/>
      </c>
      <c r="AN193" t="str">
        <f>IFERROR(VLOOKUP($A193,[3]Hoja1!$A$1:$AQ$1000,36,FALSE),"")</f>
        <v/>
      </c>
      <c r="AO193" t="str">
        <f>IFERROR(VLOOKUP($A193,[3]Hoja1!$A$1:$AQ$1000,37,FALSE),"")</f>
        <v/>
      </c>
      <c r="AP193" t="str">
        <f>IFERROR(VLOOKUP($A193,[3]Hoja1!$A$1:$AQ$1000,38,FALSE),"")</f>
        <v/>
      </c>
      <c r="AQ193" t="str">
        <f>IFERROR(VLOOKUP($A193,[3]Hoja1!$A$1:$AQ$1000,39,FALSE),"")</f>
        <v/>
      </c>
      <c r="AR193" t="str">
        <f>IFERROR(VLOOKUP($A193,[3]Hoja1!$A$1:$AQ$1000,40,FALSE),"")</f>
        <v/>
      </c>
      <c r="AS193" t="str">
        <f>IFERROR(VLOOKUP($A193,[3]Hoja1!$A$1:$AQ$1000,41,FALSE),"")</f>
        <v/>
      </c>
      <c r="AT193" t="str">
        <f>IFERROR(VLOOKUP($A193,[3]Hoja1!$A$1:$AQ$1000,42,FALSE),"")</f>
        <v/>
      </c>
      <c r="AU193" t="str">
        <f>IFERROR(VLOOKUP($A193,[3]Hoja1!$A$1:$AQ$1000,43,FALSE),"")</f>
        <v/>
      </c>
    </row>
    <row r="194" spans="1:47" ht="15" customHeight="1" x14ac:dyDescent="0.25">
      <c r="A194">
        <v>320</v>
      </c>
      <c r="B194">
        <v>1</v>
      </c>
      <c r="D194">
        <v>8513175</v>
      </c>
      <c r="E194" t="s">
        <v>806</v>
      </c>
      <c r="H194" s="1" t="s">
        <v>809</v>
      </c>
      <c r="J194" t="s">
        <v>16</v>
      </c>
      <c r="K194" t="s">
        <v>807</v>
      </c>
      <c r="O194" t="s">
        <v>808</v>
      </c>
      <c r="P194" s="4">
        <f>IFERROR(VLOOKUP(D194,[1]articulo!$A$1:$D$9000,4,FALSE),"")</f>
        <v>832</v>
      </c>
      <c r="Q194" t="s">
        <v>810</v>
      </c>
      <c r="R194">
        <f>IFERROR(VLOOKUP(D194,[2]stock!$A$1:$B$9000,2,FALSE),"0")</f>
        <v>4</v>
      </c>
      <c r="S194">
        <v>5</v>
      </c>
      <c r="T194">
        <v>5</v>
      </c>
      <c r="U194">
        <v>5</v>
      </c>
      <c r="V194">
        <v>0.03</v>
      </c>
      <c r="W194" t="str">
        <f>IFERROR(VLOOKUP($A194,[3]Hoja1!$A$1:$AQ$1000,19,FALSE),"")</f>
        <v/>
      </c>
      <c r="X194" t="str">
        <f>IFERROR(VLOOKUP($A194,[3]Hoja1!$A$1:$AQ$1000,20,FALSE),"")</f>
        <v/>
      </c>
      <c r="Y194" t="str">
        <f>IFERROR(VLOOKUP($A194,[3]Hoja1!$A$1:$AQ$1000,21,FALSE),"")</f>
        <v/>
      </c>
      <c r="Z194" t="str">
        <f>IFERROR(VLOOKUP($A194,[3]Hoja1!$A$1:$AQ$1000,22,FALSE),"")</f>
        <v>Aluminio</v>
      </c>
      <c r="AA194" t="str">
        <f>IFERROR(VLOOKUP($A194,[3]Hoja1!$A$1:$AQ$1000,23,FALSE),"")</f>
        <v>Giratoria Grueso Calibre</v>
      </c>
      <c r="AB194" t="str">
        <f>IFERROR(VLOOKUP($A194,[3]Hoja1!$A$1:$AQ$1000,24,FALSE),"")</f>
        <v>24 cm</v>
      </c>
      <c r="AC194" t="str">
        <f>IFERROR(VLOOKUP($A194,[3]Hoja1!$A$1:$AQ$1000,25,FALSE),"")</f>
        <v>5 mm</v>
      </c>
      <c r="AD194" t="str">
        <f>IFERROR(VLOOKUP($A194,[3]Hoja1!$A$1:$AQ$1000,26,FALSE),"")</f>
        <v>5 mm</v>
      </c>
      <c r="AE194" t="str">
        <f>IFERROR(VLOOKUP($A194,[3]Hoja1!$A$1:$AQ$1000,27,FALSE),"")</f>
        <v/>
      </c>
      <c r="AF194" t="str">
        <f>IFERROR(VLOOKUP($A194,[3]Hoja1!$A$1:$AQ$1000,28,FALSE),"")</f>
        <v/>
      </c>
      <c r="AG194" t="str">
        <f>IFERROR(VLOOKUP($A194,[3]Hoja1!$A$1:$AQ$1000,29,FALSE),"")</f>
        <v/>
      </c>
      <c r="AH194" t="str">
        <f>IFERROR(VLOOKUP($A194,[3]Hoja1!$A$1:$AQ$1000,30,FALSE),"")</f>
        <v/>
      </c>
      <c r="AI194" t="str">
        <f>IFERROR(VLOOKUP($A194,[3]Hoja1!$A$1:$AQ$1000,31,FALSE),"")</f>
        <v/>
      </c>
      <c r="AJ194" t="str">
        <f>IFERROR(VLOOKUP($A194,[3]Hoja1!$A$1:$AQ$1000,32,FALSE),"")</f>
        <v/>
      </c>
      <c r="AK194" t="str">
        <f>IFERROR(VLOOKUP($A194,[3]Hoja1!$A$1:$AQ$1000,33,FALSE),"")</f>
        <v/>
      </c>
      <c r="AL194" t="str">
        <f>IFERROR(VLOOKUP($A194,[3]Hoja1!$A$1:$AQ$1000,34,FALSE),"")</f>
        <v/>
      </c>
      <c r="AM194" t="str">
        <f>IFERROR(VLOOKUP($A194,[3]Hoja1!$A$1:$AQ$1000,35,FALSE),"")</f>
        <v/>
      </c>
      <c r="AN194" t="str">
        <f>IFERROR(VLOOKUP($A194,[3]Hoja1!$A$1:$AQ$1000,36,FALSE),"")</f>
        <v/>
      </c>
      <c r="AO194" t="str">
        <f>IFERROR(VLOOKUP($A194,[3]Hoja1!$A$1:$AQ$1000,37,FALSE),"")</f>
        <v/>
      </c>
      <c r="AP194" t="str">
        <f>IFERROR(VLOOKUP($A194,[3]Hoja1!$A$1:$AQ$1000,38,FALSE),"")</f>
        <v/>
      </c>
      <c r="AQ194" t="str">
        <f>IFERROR(VLOOKUP($A194,[3]Hoja1!$A$1:$AQ$1000,39,FALSE),"")</f>
        <v/>
      </c>
      <c r="AR194" t="str">
        <f>IFERROR(VLOOKUP($A194,[3]Hoja1!$A$1:$AQ$1000,40,FALSE),"")</f>
        <v/>
      </c>
      <c r="AS194" t="str">
        <f>IFERROR(VLOOKUP($A194,[3]Hoja1!$A$1:$AQ$1000,41,FALSE),"")</f>
        <v/>
      </c>
      <c r="AT194" t="str">
        <f>IFERROR(VLOOKUP($A194,[3]Hoja1!$A$1:$AQ$1000,42,FALSE),"")</f>
        <v/>
      </c>
      <c r="AU194" t="str">
        <f>IFERROR(VLOOKUP($A194,[3]Hoja1!$A$1:$AQ$1000,43,FALSE),"")</f>
        <v/>
      </c>
    </row>
    <row r="195" spans="1:47" ht="15" customHeight="1" x14ac:dyDescent="0.25">
      <c r="A195">
        <v>321</v>
      </c>
      <c r="B195">
        <v>1</v>
      </c>
      <c r="D195">
        <v>8513303</v>
      </c>
      <c r="E195" t="s">
        <v>811</v>
      </c>
      <c r="H195" t="s">
        <v>812</v>
      </c>
      <c r="J195" t="s">
        <v>16</v>
      </c>
      <c r="K195" t="s">
        <v>807</v>
      </c>
      <c r="O195" t="s">
        <v>808</v>
      </c>
      <c r="P195" s="4">
        <f>IFERROR(VLOOKUP(D195,[1]articulo!$A$1:$D$9000,4,FALSE),"")</f>
        <v>208</v>
      </c>
      <c r="Q195" t="s">
        <v>813</v>
      </c>
      <c r="R195">
        <f>IFERROR(VLOOKUP(D195,[2]stock!$A$1:$B$9000,2,FALSE),"0")</f>
        <v>3</v>
      </c>
      <c r="S195">
        <v>5</v>
      </c>
      <c r="T195">
        <v>5</v>
      </c>
      <c r="U195">
        <v>5</v>
      </c>
      <c r="V195">
        <v>0.03</v>
      </c>
      <c r="W195" t="str">
        <f>IFERROR(VLOOKUP($A195,[3]Hoja1!$A$1:$AQ$1000,19,FALSE),"")</f>
        <v/>
      </c>
      <c r="X195" t="str">
        <f>IFERROR(VLOOKUP($A195,[3]Hoja1!$A$1:$AQ$1000,20,FALSE),"")</f>
        <v/>
      </c>
      <c r="Y195" t="str">
        <f>IFERROR(VLOOKUP($A195,[3]Hoja1!$A$1:$AQ$1000,21,FALSE),"")</f>
        <v/>
      </c>
      <c r="Z195" t="str">
        <f>IFERROR(VLOOKUP($A195,[3]Hoja1!$A$1:$AQ$1000,22,FALSE),"")</f>
        <v>Paño</v>
      </c>
      <c r="AA195" t="str">
        <f>IFERROR(VLOOKUP($A195,[3]Hoja1!$A$1:$AQ$1000,23,FALSE),"")</f>
        <v/>
      </c>
      <c r="AB195" t="str">
        <f>IFERROR(VLOOKUP($A195,[3]Hoja1!$A$1:$AQ$1000,24,FALSE),"")</f>
        <v>5 cm</v>
      </c>
      <c r="AC195" t="str">
        <f>IFERROR(VLOOKUP($A195,[3]Hoja1!$A$1:$AQ$1000,25,FALSE),"")</f>
        <v>5 cm</v>
      </c>
      <c r="AD195" t="str">
        <f>IFERROR(VLOOKUP($A195,[3]Hoja1!$A$1:$AQ$1000,26,FALSE),"")</f>
        <v/>
      </c>
      <c r="AE195" t="str">
        <f>IFERROR(VLOOKUP($A195,[3]Hoja1!$A$1:$AQ$1000,27,FALSE),"")</f>
        <v/>
      </c>
      <c r="AF195" t="str">
        <f>IFERROR(VLOOKUP($A195,[3]Hoja1!$A$1:$AQ$1000,28,FALSE),"")</f>
        <v/>
      </c>
      <c r="AG195" t="str">
        <f>IFERROR(VLOOKUP($A195,[3]Hoja1!$A$1:$AQ$1000,29,FALSE),"")</f>
        <v/>
      </c>
      <c r="AH195" t="str">
        <f>IFERROR(VLOOKUP($A195,[3]Hoja1!$A$1:$AQ$1000,30,FALSE),"")</f>
        <v/>
      </c>
      <c r="AI195" t="str">
        <f>IFERROR(VLOOKUP($A195,[3]Hoja1!$A$1:$AQ$1000,31,FALSE),"")</f>
        <v/>
      </c>
      <c r="AJ195" t="str">
        <f>IFERROR(VLOOKUP($A195,[3]Hoja1!$A$1:$AQ$1000,32,FALSE),"")</f>
        <v/>
      </c>
      <c r="AK195" t="str">
        <f>IFERROR(VLOOKUP($A195,[3]Hoja1!$A$1:$AQ$1000,33,FALSE),"")</f>
        <v/>
      </c>
      <c r="AL195" t="str">
        <f>IFERROR(VLOOKUP($A195,[3]Hoja1!$A$1:$AQ$1000,34,FALSE),"")</f>
        <v/>
      </c>
      <c r="AM195" t="str">
        <f>IFERROR(VLOOKUP($A195,[3]Hoja1!$A$1:$AQ$1000,35,FALSE),"")</f>
        <v/>
      </c>
      <c r="AN195" t="str">
        <f>IFERROR(VLOOKUP($A195,[3]Hoja1!$A$1:$AQ$1000,36,FALSE),"")</f>
        <v/>
      </c>
      <c r="AO195" t="str">
        <f>IFERROR(VLOOKUP($A195,[3]Hoja1!$A$1:$AQ$1000,37,FALSE),"")</f>
        <v/>
      </c>
      <c r="AP195" t="str">
        <f>IFERROR(VLOOKUP($A195,[3]Hoja1!$A$1:$AQ$1000,38,FALSE),"")</f>
        <v/>
      </c>
      <c r="AQ195" t="str">
        <f>IFERROR(VLOOKUP($A195,[3]Hoja1!$A$1:$AQ$1000,39,FALSE),"")</f>
        <v/>
      </c>
      <c r="AR195" t="str">
        <f>IFERROR(VLOOKUP($A195,[3]Hoja1!$A$1:$AQ$1000,40,FALSE),"")</f>
        <v/>
      </c>
      <c r="AS195" t="str">
        <f>IFERROR(VLOOKUP($A195,[3]Hoja1!$A$1:$AQ$1000,41,FALSE),"")</f>
        <v/>
      </c>
      <c r="AT195" t="str">
        <f>IFERROR(VLOOKUP($A195,[3]Hoja1!$A$1:$AQ$1000,42,FALSE),"")</f>
        <v/>
      </c>
      <c r="AU195" t="str">
        <f>IFERROR(VLOOKUP($A195,[3]Hoja1!$A$1:$AQ$1000,43,FALSE),"")</f>
        <v/>
      </c>
    </row>
    <row r="196" spans="1:47" ht="15" customHeight="1" x14ac:dyDescent="0.25">
      <c r="A196">
        <v>322</v>
      </c>
      <c r="B196">
        <v>1</v>
      </c>
      <c r="D196">
        <v>8520166</v>
      </c>
      <c r="E196" t="s">
        <v>814</v>
      </c>
      <c r="H196" s="1" t="s">
        <v>816</v>
      </c>
      <c r="I196" s="1" t="s">
        <v>817</v>
      </c>
      <c r="J196" t="s">
        <v>16</v>
      </c>
      <c r="K196" t="s">
        <v>132</v>
      </c>
      <c r="O196" t="s">
        <v>815</v>
      </c>
      <c r="P196" s="4">
        <f>IFERROR(VLOOKUP(D196,[1]articulo!$A$1:$D$9000,4,FALSE),"")</f>
        <v>1651.1</v>
      </c>
      <c r="Q196" t="s">
        <v>818</v>
      </c>
      <c r="R196">
        <f>IFERROR(VLOOKUP(D196,[2]stock!$A$1:$B$9000,2,FALSE),"0")</f>
        <v>0</v>
      </c>
      <c r="S196">
        <v>5</v>
      </c>
      <c r="T196">
        <v>5</v>
      </c>
      <c r="U196">
        <v>5</v>
      </c>
      <c r="V196">
        <v>0.03</v>
      </c>
      <c r="W196" t="str">
        <f>IFERROR(VLOOKUP($A196,[3]Hoja1!$A$1:$AQ$1000,19,FALSE),"")</f>
        <v/>
      </c>
      <c r="X196" t="str">
        <f>IFERROR(VLOOKUP($A196,[3]Hoja1!$A$1:$AQ$1000,20,FALSE),"")</f>
        <v/>
      </c>
      <c r="Y196" t="str">
        <f>IFERROR(VLOOKUP($A196,[3]Hoja1!$A$1:$AQ$1000,21,FALSE),"")</f>
        <v/>
      </c>
      <c r="Z196" t="str">
        <f>IFERROR(VLOOKUP($A196,[3]Hoja1!$A$1:$AQ$1000,22,FALSE),"")</f>
        <v/>
      </c>
      <c r="AA196" t="str">
        <f>IFERROR(VLOOKUP($A196,[3]Hoja1!$A$1:$AQ$1000,23,FALSE),"")</f>
        <v/>
      </c>
      <c r="AB196" t="str">
        <f>IFERROR(VLOOKUP($A196,[3]Hoja1!$A$1:$AQ$1000,24,FALSE),"")</f>
        <v/>
      </c>
      <c r="AC196" t="str">
        <f>IFERROR(VLOOKUP($A196,[3]Hoja1!$A$1:$AQ$1000,25,FALSE),"")</f>
        <v/>
      </c>
      <c r="AD196" t="str">
        <f>IFERROR(VLOOKUP($A196,[3]Hoja1!$A$1:$AQ$1000,26,FALSE),"")</f>
        <v/>
      </c>
      <c r="AE196" t="str">
        <f>IFERROR(VLOOKUP($A196,[3]Hoja1!$A$1:$AQ$1000,27,FALSE),"")</f>
        <v/>
      </c>
      <c r="AF196" t="str">
        <f>IFERROR(VLOOKUP($A196,[3]Hoja1!$A$1:$AQ$1000,28,FALSE),"")</f>
        <v/>
      </c>
      <c r="AG196" t="str">
        <f>IFERROR(VLOOKUP($A196,[3]Hoja1!$A$1:$AQ$1000,29,FALSE),"")</f>
        <v/>
      </c>
      <c r="AH196" t="str">
        <f>IFERROR(VLOOKUP($A196,[3]Hoja1!$A$1:$AQ$1000,30,FALSE),"")</f>
        <v/>
      </c>
      <c r="AI196" t="str">
        <f>IFERROR(VLOOKUP($A196,[3]Hoja1!$A$1:$AQ$1000,31,FALSE),"")</f>
        <v/>
      </c>
      <c r="AJ196" t="str">
        <f>IFERROR(VLOOKUP($A196,[3]Hoja1!$A$1:$AQ$1000,32,FALSE),"")</f>
        <v/>
      </c>
      <c r="AK196" t="str">
        <f>IFERROR(VLOOKUP($A196,[3]Hoja1!$A$1:$AQ$1000,33,FALSE),"")</f>
        <v/>
      </c>
      <c r="AL196" t="str">
        <f>IFERROR(VLOOKUP($A196,[3]Hoja1!$A$1:$AQ$1000,34,FALSE),"")</f>
        <v/>
      </c>
      <c r="AM196" t="str">
        <f>IFERROR(VLOOKUP($A196,[3]Hoja1!$A$1:$AQ$1000,35,FALSE),"")</f>
        <v/>
      </c>
      <c r="AN196" t="str">
        <f>IFERROR(VLOOKUP($A196,[3]Hoja1!$A$1:$AQ$1000,36,FALSE),"")</f>
        <v/>
      </c>
      <c r="AO196" t="str">
        <f>IFERROR(VLOOKUP($A196,[3]Hoja1!$A$1:$AQ$1000,37,FALSE),"")</f>
        <v/>
      </c>
      <c r="AP196" t="str">
        <f>IFERROR(VLOOKUP($A196,[3]Hoja1!$A$1:$AQ$1000,38,FALSE),"")</f>
        <v/>
      </c>
      <c r="AQ196" t="str">
        <f>IFERROR(VLOOKUP($A196,[3]Hoja1!$A$1:$AQ$1000,39,FALSE),"")</f>
        <v/>
      </c>
      <c r="AR196" t="str">
        <f>IFERROR(VLOOKUP($A196,[3]Hoja1!$A$1:$AQ$1000,40,FALSE),"")</f>
        <v/>
      </c>
      <c r="AS196" t="str">
        <f>IFERROR(VLOOKUP($A196,[3]Hoja1!$A$1:$AQ$1000,41,FALSE),"")</f>
        <v/>
      </c>
      <c r="AT196" t="str">
        <f>IFERROR(VLOOKUP($A196,[3]Hoja1!$A$1:$AQ$1000,42,FALSE),"")</f>
        <v/>
      </c>
      <c r="AU196" t="str">
        <f>IFERROR(VLOOKUP($A196,[3]Hoja1!$A$1:$AQ$1000,43,FALSE),"")</f>
        <v/>
      </c>
    </row>
    <row r="197" spans="1:47" ht="15" customHeight="1" x14ac:dyDescent="0.25">
      <c r="A197">
        <v>323</v>
      </c>
      <c r="B197">
        <v>1</v>
      </c>
      <c r="D197">
        <v>8520141</v>
      </c>
      <c r="E197" t="s">
        <v>819</v>
      </c>
      <c r="H197" t="s">
        <v>821</v>
      </c>
      <c r="I197" t="s">
        <v>822</v>
      </c>
      <c r="J197" t="s">
        <v>16</v>
      </c>
      <c r="K197" t="s">
        <v>132</v>
      </c>
      <c r="O197" t="s">
        <v>820</v>
      </c>
      <c r="P197" s="4">
        <f>IFERROR(VLOOKUP(D197,[1]articulo!$A$1:$D$9000,4,FALSE),"")</f>
        <v>539.75</v>
      </c>
      <c r="Q197" t="s">
        <v>823</v>
      </c>
      <c r="R197">
        <f>IFERROR(VLOOKUP(D197,[2]stock!$A$1:$B$9000,2,FALSE),"0")</f>
        <v>27</v>
      </c>
      <c r="S197">
        <v>5</v>
      </c>
      <c r="T197">
        <v>5</v>
      </c>
      <c r="U197">
        <v>5</v>
      </c>
      <c r="V197">
        <v>0.03</v>
      </c>
      <c r="W197" t="str">
        <f>IFERROR(VLOOKUP($A197,[3]Hoja1!$A$1:$AQ$1000,19,FALSE),"")</f>
        <v/>
      </c>
      <c r="X197" t="str">
        <f>IFERROR(VLOOKUP($A197,[3]Hoja1!$A$1:$AQ$1000,20,FALSE),"")</f>
        <v>LED mini linterna Rayovac 9</v>
      </c>
      <c r="Y197" t="str">
        <f>IFERROR(VLOOKUP($A197,[3]Hoja1!$A$1:$AQ$1000,21,FALSE),"")</f>
        <v/>
      </c>
      <c r="Z197" t="str">
        <f>IFERROR(VLOOKUP($A197,[3]Hoja1!$A$1:$AQ$1000,22,FALSE),"")</f>
        <v>Goma</v>
      </c>
      <c r="AA197" t="str">
        <f>IFERROR(VLOOKUP($A197,[3]Hoja1!$A$1:$AQ$1000,23,FALSE),"")</f>
        <v/>
      </c>
      <c r="AB197" t="str">
        <f>IFERROR(VLOOKUP($A197,[3]Hoja1!$A$1:$AQ$1000,24,FALSE),"")</f>
        <v>9.73 cm</v>
      </c>
      <c r="AC197" t="str">
        <f>IFERROR(VLOOKUP($A197,[3]Hoja1!$A$1:$AQ$1000,25,FALSE),"")</f>
        <v>3.63 cm</v>
      </c>
      <c r="AD197" t="str">
        <f>IFERROR(VLOOKUP($A197,[3]Hoja1!$A$1:$AQ$1000,26,FALSE),"")</f>
        <v>3.63 cm</v>
      </c>
      <c r="AE197" t="str">
        <f>IFERROR(VLOOKUP($A197,[3]Hoja1!$A$1:$AQ$1000,27,FALSE),"")</f>
        <v/>
      </c>
      <c r="AF197" t="str">
        <f>IFERROR(VLOOKUP($A197,[3]Hoja1!$A$1:$AQ$1000,28,FALSE),"")</f>
        <v/>
      </c>
      <c r="AG197" t="str">
        <f>IFERROR(VLOOKUP($A197,[3]Hoja1!$A$1:$AQ$1000,29,FALSE),"")</f>
        <v/>
      </c>
      <c r="AH197" t="str">
        <f>IFERROR(VLOOKUP($A197,[3]Hoja1!$A$1:$AQ$1000,30,FALSE),"")</f>
        <v/>
      </c>
      <c r="AI197" t="str">
        <f>IFERROR(VLOOKUP($A197,[3]Hoja1!$A$1:$AQ$1000,31,FALSE),"")</f>
        <v/>
      </c>
      <c r="AJ197" t="str">
        <f>IFERROR(VLOOKUP($A197,[3]Hoja1!$A$1:$AQ$1000,32,FALSE),"")</f>
        <v/>
      </c>
      <c r="AK197" t="str">
        <f>IFERROR(VLOOKUP($A197,[3]Hoja1!$A$1:$AQ$1000,33,FALSE),"")</f>
        <v/>
      </c>
      <c r="AL197" t="str">
        <f>IFERROR(VLOOKUP($A197,[3]Hoja1!$A$1:$AQ$1000,34,FALSE),"")</f>
        <v/>
      </c>
      <c r="AM197" t="str">
        <f>IFERROR(VLOOKUP($A197,[3]Hoja1!$A$1:$AQ$1000,35,FALSE),"")</f>
        <v/>
      </c>
      <c r="AN197" t="str">
        <f>IFERROR(VLOOKUP($A197,[3]Hoja1!$A$1:$AQ$1000,36,FALSE),"")</f>
        <v/>
      </c>
      <c r="AO197" t="str">
        <f>IFERROR(VLOOKUP($A197,[3]Hoja1!$A$1:$AQ$1000,37,FALSE),"")</f>
        <v/>
      </c>
      <c r="AP197" t="str">
        <f>IFERROR(VLOOKUP($A197,[3]Hoja1!$A$1:$AQ$1000,38,FALSE),"")</f>
        <v/>
      </c>
      <c r="AQ197" t="str">
        <f>IFERROR(VLOOKUP($A197,[3]Hoja1!$A$1:$AQ$1000,39,FALSE),"")</f>
        <v/>
      </c>
      <c r="AR197" t="str">
        <f>IFERROR(VLOOKUP($A197,[3]Hoja1!$A$1:$AQ$1000,40,FALSE),"")</f>
        <v/>
      </c>
      <c r="AS197" t="str">
        <f>IFERROR(VLOOKUP($A197,[3]Hoja1!$A$1:$AQ$1000,41,FALSE),"")</f>
        <v/>
      </c>
      <c r="AT197" t="str">
        <f>IFERROR(VLOOKUP($A197,[3]Hoja1!$A$1:$AQ$1000,42,FALSE),"")</f>
        <v/>
      </c>
      <c r="AU197" t="str">
        <f>IFERROR(VLOOKUP($A197,[3]Hoja1!$A$1:$AQ$1000,43,FALSE),"")</f>
        <v/>
      </c>
    </row>
    <row r="198" spans="1:47" ht="15" customHeight="1" x14ac:dyDescent="0.25">
      <c r="A198">
        <v>324</v>
      </c>
      <c r="B198">
        <v>1</v>
      </c>
      <c r="D198">
        <v>2401550</v>
      </c>
      <c r="E198" t="s">
        <v>824</v>
      </c>
      <c r="H198" s="1" t="s">
        <v>826</v>
      </c>
      <c r="I198" s="1" t="s">
        <v>827</v>
      </c>
      <c r="J198" t="s">
        <v>1</v>
      </c>
      <c r="K198" t="s">
        <v>45</v>
      </c>
      <c r="O198" t="s">
        <v>825</v>
      </c>
      <c r="P198" s="4">
        <f>IFERROR(VLOOKUP(D198,[1]articulo!$A$1:$D$9000,4,FALSE),"")</f>
        <v>8856</v>
      </c>
      <c r="Q198" t="s">
        <v>828</v>
      </c>
      <c r="R198">
        <f>IFERROR(VLOOKUP(D198,[2]stock!$A$1:$B$9000,2,FALSE),"0")</f>
        <v>4</v>
      </c>
      <c r="S198">
        <v>5</v>
      </c>
      <c r="T198">
        <v>5</v>
      </c>
      <c r="U198">
        <v>5</v>
      </c>
      <c r="V198">
        <v>0.03</v>
      </c>
      <c r="W198" t="str">
        <f>IFERROR(VLOOKUP($A198,[3]Hoja1!$A$1:$AQ$1000,19,FALSE),"")</f>
        <v/>
      </c>
      <c r="X198" t="str">
        <f>IFERROR(VLOOKUP($A198,[3]Hoja1!$A$1:$AQ$1000,20,FALSE),"")</f>
        <v/>
      </c>
      <c r="Y198" t="str">
        <f>IFERROR(VLOOKUP($A198,[3]Hoja1!$A$1:$AQ$1000,21,FALSE),"")</f>
        <v>Gendarmería</v>
      </c>
      <c r="Z198" t="str">
        <f>IFERROR(VLOOKUP($A198,[3]Hoja1!$A$1:$AQ$1000,22,FALSE),"")</f>
        <v/>
      </c>
      <c r="AA198" t="str">
        <f>IFERROR(VLOOKUP($A198,[3]Hoja1!$A$1:$AQ$1000,23,FALSE),"")</f>
        <v>Táctico Vial</v>
      </c>
      <c r="AB198" t="str">
        <f>IFERROR(VLOOKUP($A198,[3]Hoja1!$A$1:$AQ$1000,24,FALSE),"")</f>
        <v/>
      </c>
      <c r="AC198" t="str">
        <f>IFERROR(VLOOKUP($A198,[3]Hoja1!$A$1:$AQ$1000,25,FALSE),"")</f>
        <v/>
      </c>
      <c r="AD198" t="str">
        <f>IFERROR(VLOOKUP($A198,[3]Hoja1!$A$1:$AQ$1000,26,FALSE),"")</f>
        <v/>
      </c>
      <c r="AE198" t="str">
        <f>IFERROR(VLOOKUP($A198,[3]Hoja1!$A$1:$AQ$1000,27,FALSE),"")</f>
        <v/>
      </c>
      <c r="AF198" t="str">
        <f>IFERROR(VLOOKUP($A198,[3]Hoja1!$A$1:$AQ$1000,28,FALSE),"")</f>
        <v/>
      </c>
      <c r="AG198" t="str">
        <f>IFERROR(VLOOKUP($A198,[3]Hoja1!$A$1:$AQ$1000,29,FALSE),"")</f>
        <v/>
      </c>
      <c r="AH198" t="str">
        <f>IFERROR(VLOOKUP($A198,[3]Hoja1!$A$1:$AQ$1000,30,FALSE),"")</f>
        <v/>
      </c>
      <c r="AI198" t="str">
        <f>IFERROR(VLOOKUP($A198,[3]Hoja1!$A$1:$AQ$1000,31,FALSE),"")</f>
        <v/>
      </c>
      <c r="AJ198" t="str">
        <f>IFERROR(VLOOKUP($A198,[3]Hoja1!$A$1:$AQ$1000,32,FALSE),"")</f>
        <v/>
      </c>
      <c r="AK198" t="str">
        <f>IFERROR(VLOOKUP($A198,[3]Hoja1!$A$1:$AQ$1000,33,FALSE),"")</f>
        <v/>
      </c>
      <c r="AL198" t="str">
        <f>IFERROR(VLOOKUP($A198,[3]Hoja1!$A$1:$AQ$1000,34,FALSE),"")</f>
        <v/>
      </c>
      <c r="AM198" t="str">
        <f>IFERROR(VLOOKUP($A198,[3]Hoja1!$A$1:$AQ$1000,35,FALSE),"")</f>
        <v/>
      </c>
      <c r="AN198" t="str">
        <f>IFERROR(VLOOKUP($A198,[3]Hoja1!$A$1:$AQ$1000,36,FALSE),"")</f>
        <v/>
      </c>
      <c r="AO198" t="str">
        <f>IFERROR(VLOOKUP($A198,[3]Hoja1!$A$1:$AQ$1000,37,FALSE),"")</f>
        <v/>
      </c>
      <c r="AP198" t="str">
        <f>IFERROR(VLOOKUP($A198,[3]Hoja1!$A$1:$AQ$1000,38,FALSE),"")</f>
        <v/>
      </c>
      <c r="AQ198" t="str">
        <f>IFERROR(VLOOKUP($A198,[3]Hoja1!$A$1:$AQ$1000,39,FALSE),"")</f>
        <v/>
      </c>
      <c r="AR198" t="str">
        <f>IFERROR(VLOOKUP($A198,[3]Hoja1!$A$1:$AQ$1000,40,FALSE),"")</f>
        <v/>
      </c>
      <c r="AS198" t="str">
        <f>IFERROR(VLOOKUP($A198,[3]Hoja1!$A$1:$AQ$1000,41,FALSE),"")</f>
        <v/>
      </c>
      <c r="AT198" t="str">
        <f>IFERROR(VLOOKUP($A198,[3]Hoja1!$A$1:$AQ$1000,42,FALSE),"")</f>
        <v/>
      </c>
      <c r="AU198" t="str">
        <f>IFERROR(VLOOKUP($A198,[3]Hoja1!$A$1:$AQ$1000,43,FALSE),"")</f>
        <v/>
      </c>
    </row>
    <row r="199" spans="1:47" ht="15" customHeight="1" x14ac:dyDescent="0.25">
      <c r="A199">
        <v>325</v>
      </c>
      <c r="B199">
        <v>1</v>
      </c>
      <c r="D199">
        <v>8522011</v>
      </c>
      <c r="E199" t="s">
        <v>829</v>
      </c>
      <c r="H199" t="s">
        <v>832</v>
      </c>
      <c r="I199" t="s">
        <v>833</v>
      </c>
      <c r="J199" t="s">
        <v>1</v>
      </c>
      <c r="K199" t="s">
        <v>830</v>
      </c>
      <c r="O199" t="s">
        <v>831</v>
      </c>
      <c r="P199" s="4">
        <f>IFERROR(VLOOKUP(D199,[1]articulo!$A$1:$D$9000,4,FALSE),"")</f>
        <v>624</v>
      </c>
      <c r="Q199" t="s">
        <v>834</v>
      </c>
      <c r="R199">
        <f>IFERROR(VLOOKUP(D199,[2]stock!$A$1:$B$9000,2,FALSE),"0")</f>
        <v>0</v>
      </c>
      <c r="S199">
        <v>5</v>
      </c>
      <c r="T199">
        <v>5</v>
      </c>
      <c r="U199">
        <v>5</v>
      </c>
      <c r="V199">
        <v>0.03</v>
      </c>
      <c r="W199" t="str">
        <f>IFERROR(VLOOKUP($A199,[3]Hoja1!$A$1:$AQ$1000,19,FALSE),"")</f>
        <v/>
      </c>
      <c r="X199" t="str">
        <f>IFERROR(VLOOKUP($A199,[3]Hoja1!$A$1:$AQ$1000,20,FALSE),"")</f>
        <v/>
      </c>
      <c r="Y199" t="str">
        <f>IFERROR(VLOOKUP($A199,[3]Hoja1!$A$1:$AQ$1000,21,FALSE),"")</f>
        <v/>
      </c>
      <c r="Z199" t="str">
        <f>IFERROR(VLOOKUP($A199,[3]Hoja1!$A$1:$AQ$1000,22,FALSE),"")</f>
        <v>Poliamida</v>
      </c>
      <c r="AA199" t="str">
        <f>IFERROR(VLOOKUP($A199,[3]Hoja1!$A$1:$AQ$1000,23,FALSE),"")</f>
        <v/>
      </c>
      <c r="AB199" t="str">
        <f>IFERROR(VLOOKUP($A199,[3]Hoja1!$A$1:$AQ$1000,24,FALSE),"")</f>
        <v/>
      </c>
      <c r="AC199" t="str">
        <f>IFERROR(VLOOKUP($A199,[3]Hoja1!$A$1:$AQ$1000,25,FALSE),"")</f>
        <v/>
      </c>
      <c r="AD199" t="str">
        <f>IFERROR(VLOOKUP($A199,[3]Hoja1!$A$1:$AQ$1000,26,FALSE),"")</f>
        <v/>
      </c>
      <c r="AE199" t="str">
        <f>IFERROR(VLOOKUP($A199,[3]Hoja1!$A$1:$AQ$1000,27,FALSE),"")</f>
        <v/>
      </c>
      <c r="AF199" t="str">
        <f>IFERROR(VLOOKUP($A199,[3]Hoja1!$A$1:$AQ$1000,28,FALSE),"")</f>
        <v>140 cm</v>
      </c>
      <c r="AG199" t="str">
        <f>IFERROR(VLOOKUP($A199,[3]Hoja1!$A$1:$AQ$1000,29,FALSE),"")</f>
        <v>66 cm</v>
      </c>
      <c r="AH199" t="str">
        <f>IFERROR(VLOOKUP($A199,[3]Hoja1!$A$1:$AQ$1000,30,FALSE),"")</f>
        <v/>
      </c>
      <c r="AI199" t="str">
        <f>IFERROR(VLOOKUP($A199,[3]Hoja1!$A$1:$AQ$1000,31,FALSE),"")</f>
        <v/>
      </c>
      <c r="AJ199" t="str">
        <f>IFERROR(VLOOKUP($A199,[3]Hoja1!$A$1:$AQ$1000,32,FALSE),"")</f>
        <v/>
      </c>
      <c r="AK199" t="str">
        <f>IFERROR(VLOOKUP($A199,[3]Hoja1!$A$1:$AQ$1000,33,FALSE),"")</f>
        <v/>
      </c>
      <c r="AL199" t="str">
        <f>IFERROR(VLOOKUP($A199,[3]Hoja1!$A$1:$AQ$1000,34,FALSE),"")</f>
        <v/>
      </c>
      <c r="AM199" t="str">
        <f>IFERROR(VLOOKUP($A199,[3]Hoja1!$A$1:$AQ$1000,35,FALSE),"")</f>
        <v/>
      </c>
      <c r="AN199" t="str">
        <f>IFERROR(VLOOKUP($A199,[3]Hoja1!$A$1:$AQ$1000,36,FALSE),"")</f>
        <v/>
      </c>
      <c r="AO199" t="str">
        <f>IFERROR(VLOOKUP($A199,[3]Hoja1!$A$1:$AQ$1000,37,FALSE),"")</f>
        <v/>
      </c>
      <c r="AP199" t="str">
        <f>IFERROR(VLOOKUP($A199,[3]Hoja1!$A$1:$AQ$1000,38,FALSE),"")</f>
        <v/>
      </c>
      <c r="AQ199" t="str">
        <f>IFERROR(VLOOKUP($A199,[3]Hoja1!$A$1:$AQ$1000,39,FALSE),"")</f>
        <v/>
      </c>
      <c r="AR199" t="str">
        <f>IFERROR(VLOOKUP($A199,[3]Hoja1!$A$1:$AQ$1000,40,FALSE),"")</f>
        <v/>
      </c>
      <c r="AS199" t="str">
        <f>IFERROR(VLOOKUP($A199,[3]Hoja1!$A$1:$AQ$1000,41,FALSE),"")</f>
        <v/>
      </c>
      <c r="AT199" t="str">
        <f>IFERROR(VLOOKUP($A199,[3]Hoja1!$A$1:$AQ$1000,42,FALSE),"")</f>
        <v/>
      </c>
      <c r="AU199" t="str">
        <f>IFERROR(VLOOKUP($A199,[3]Hoja1!$A$1:$AQ$1000,43,FALSE),"")</f>
        <v/>
      </c>
    </row>
    <row r="200" spans="1:47" ht="15" customHeight="1" x14ac:dyDescent="0.25">
      <c r="A200">
        <v>327</v>
      </c>
      <c r="B200">
        <v>1</v>
      </c>
      <c r="D200">
        <v>8503061</v>
      </c>
      <c r="E200" t="s">
        <v>835</v>
      </c>
      <c r="H200" s="1" t="s">
        <v>838</v>
      </c>
      <c r="J200" t="s">
        <v>1</v>
      </c>
      <c r="K200" t="s">
        <v>125</v>
      </c>
      <c r="L200" t="s">
        <v>836</v>
      </c>
      <c r="O200" t="s">
        <v>837</v>
      </c>
      <c r="P200" s="4">
        <f>IFERROR(VLOOKUP(D200,[1]articulo!$A$1:$D$9000,4,FALSE),"")</f>
        <v>3500</v>
      </c>
      <c r="Q200" t="s">
        <v>839</v>
      </c>
      <c r="R200">
        <f>IFERROR(VLOOKUP(D200,[2]stock!$A$1:$B$9000,2,FALSE),"0")</f>
        <v>289</v>
      </c>
      <c r="S200">
        <v>5</v>
      </c>
      <c r="T200">
        <v>5</v>
      </c>
      <c r="U200">
        <v>5</v>
      </c>
      <c r="V200">
        <v>0.03</v>
      </c>
      <c r="W200" t="str">
        <f>IFERROR(VLOOKUP($A200,[3]Hoja1!$A$1:$AQ$1000,19,FALSE),"")</f>
        <v/>
      </c>
      <c r="X200" t="str">
        <f>IFERROR(VLOOKUP($A200,[3]Hoja1!$A$1:$AQ$1000,20,FALSE),"")</f>
        <v/>
      </c>
      <c r="Y200" t="str">
        <f>IFERROR(VLOOKUP($A200,[3]Hoja1!$A$1:$AQ$1000,21,FALSE),"")</f>
        <v/>
      </c>
      <c r="Z200" t="str">
        <f>IFERROR(VLOOKUP($A200,[3]Hoja1!$A$1:$AQ$1000,22,FALSE),"")</f>
        <v>Policarbonato (Termoplástico de ingenieria)</v>
      </c>
      <c r="AA200" t="str">
        <f>IFERROR(VLOOKUP($A200,[3]Hoja1!$A$1:$AQ$1000,23,FALSE),"")</f>
        <v>Policial</v>
      </c>
      <c r="AB200" t="str">
        <f>IFERROR(VLOOKUP($A200,[3]Hoja1!$A$1:$AQ$1000,24,FALSE),"")</f>
        <v>60.5 cm</v>
      </c>
      <c r="AC200" t="str">
        <f>IFERROR(VLOOKUP($A200,[3]Hoja1!$A$1:$AQ$1000,25,FALSE),"")</f>
        <v>3.2 cm</v>
      </c>
      <c r="AD200" t="str">
        <f>IFERROR(VLOOKUP($A200,[3]Hoja1!$A$1:$AQ$1000,26,FALSE),"")</f>
        <v>3.2 cm</v>
      </c>
      <c r="AE200" t="str">
        <f>IFERROR(VLOOKUP($A200,[3]Hoja1!$A$1:$AQ$1000,27,FALSE),"")</f>
        <v/>
      </c>
      <c r="AF200" t="str">
        <f>IFERROR(VLOOKUP($A200,[3]Hoja1!$A$1:$AQ$1000,28,FALSE),"")</f>
        <v/>
      </c>
      <c r="AG200" t="str">
        <f>IFERROR(VLOOKUP($A200,[3]Hoja1!$A$1:$AQ$1000,29,FALSE),"")</f>
        <v/>
      </c>
      <c r="AH200" t="str">
        <f>IFERROR(VLOOKUP($A200,[3]Hoja1!$A$1:$AQ$1000,30,FALSE),"")</f>
        <v/>
      </c>
      <c r="AI200" t="str">
        <f>IFERROR(VLOOKUP($A200,[3]Hoja1!$A$1:$AQ$1000,31,FALSE),"")</f>
        <v/>
      </c>
      <c r="AJ200" t="str">
        <f>IFERROR(VLOOKUP($A200,[3]Hoja1!$A$1:$AQ$1000,32,FALSE),"")</f>
        <v/>
      </c>
      <c r="AK200" t="str">
        <f>IFERROR(VLOOKUP($A200,[3]Hoja1!$A$1:$AQ$1000,33,FALSE),"")</f>
        <v/>
      </c>
      <c r="AL200" t="str">
        <f>IFERROR(VLOOKUP($A200,[3]Hoja1!$A$1:$AQ$1000,34,FALSE),"")</f>
        <v/>
      </c>
      <c r="AM200" t="str">
        <f>IFERROR(VLOOKUP($A200,[3]Hoja1!$A$1:$AQ$1000,35,FALSE),"")</f>
        <v/>
      </c>
      <c r="AN200" t="str">
        <f>IFERROR(VLOOKUP($A200,[3]Hoja1!$A$1:$AQ$1000,36,FALSE),"")</f>
        <v/>
      </c>
      <c r="AO200" t="str">
        <f>IFERROR(VLOOKUP($A200,[3]Hoja1!$A$1:$AQ$1000,37,FALSE),"")</f>
        <v/>
      </c>
      <c r="AP200" t="str">
        <f>IFERROR(VLOOKUP($A200,[3]Hoja1!$A$1:$AQ$1000,38,FALSE),"")</f>
        <v/>
      </c>
      <c r="AQ200" t="str">
        <f>IFERROR(VLOOKUP($A200,[3]Hoja1!$A$1:$AQ$1000,39,FALSE),"")</f>
        <v/>
      </c>
      <c r="AR200" t="str">
        <f>IFERROR(VLOOKUP($A200,[3]Hoja1!$A$1:$AQ$1000,40,FALSE),"")</f>
        <v/>
      </c>
      <c r="AS200" t="str">
        <f>IFERROR(VLOOKUP($A200,[3]Hoja1!$A$1:$AQ$1000,41,FALSE),"")</f>
        <v/>
      </c>
      <c r="AT200" t="str">
        <f>IFERROR(VLOOKUP($A200,[3]Hoja1!$A$1:$AQ$1000,42,FALSE),"")</f>
        <v/>
      </c>
      <c r="AU200" t="str">
        <f>IFERROR(VLOOKUP($A200,[3]Hoja1!$A$1:$AQ$1000,43,FALSE),"")</f>
        <v/>
      </c>
    </row>
    <row r="201" spans="1:47" ht="15" customHeight="1" x14ac:dyDescent="0.25">
      <c r="A201">
        <v>330</v>
      </c>
      <c r="B201">
        <v>1</v>
      </c>
      <c r="D201">
        <v>8513173</v>
      </c>
      <c r="E201" t="s">
        <v>840</v>
      </c>
      <c r="H201" s="1" t="s">
        <v>842</v>
      </c>
      <c r="I201" s="1" t="s">
        <v>843</v>
      </c>
      <c r="J201" t="s">
        <v>16</v>
      </c>
      <c r="K201" t="s">
        <v>807</v>
      </c>
      <c r="O201" t="s">
        <v>841</v>
      </c>
      <c r="P201" s="4">
        <f>IFERROR(VLOOKUP(D201,[1]articulo!$A$1:$D$9000,4,FALSE),"")</f>
        <v>2852.62</v>
      </c>
      <c r="Q201" t="s">
        <v>844</v>
      </c>
      <c r="R201">
        <f>IFERROR(VLOOKUP(D201,[2]stock!$A$1:$B$9000,2,FALSE),"0")</f>
        <v>0</v>
      </c>
      <c r="S201">
        <v>5</v>
      </c>
      <c r="T201">
        <v>5</v>
      </c>
      <c r="U201">
        <v>5</v>
      </c>
      <c r="V201">
        <v>0.03</v>
      </c>
      <c r="W201" t="str">
        <f>IFERROR(VLOOKUP($A201,[3]Hoja1!$A$1:$AQ$1000,19,FALSE),"")</f>
        <v/>
      </c>
      <c r="X201" t="str">
        <f>IFERROR(VLOOKUP($A201,[3]Hoja1!$A$1:$AQ$1000,20,FALSE),"")</f>
        <v/>
      </c>
      <c r="Y201" t="str">
        <f>IFERROR(VLOOKUP($A201,[3]Hoja1!$A$1:$AQ$1000,21,FALSE),"")</f>
        <v/>
      </c>
      <c r="Z201" t="str">
        <f>IFERROR(VLOOKUP($A201,[3]Hoja1!$A$1:$AQ$1000,22,FALSE),"")</f>
        <v/>
      </c>
      <c r="AA201" t="str">
        <f>IFERROR(VLOOKUP($A201,[3]Hoja1!$A$1:$AQ$1000,23,FALSE),"")</f>
        <v/>
      </c>
      <c r="AB201" t="str">
        <f>IFERROR(VLOOKUP($A201,[3]Hoja1!$A$1:$AQ$1000,24,FALSE),"")</f>
        <v/>
      </c>
      <c r="AC201" t="str">
        <f>IFERROR(VLOOKUP($A201,[3]Hoja1!$A$1:$AQ$1000,25,FALSE),"")</f>
        <v/>
      </c>
      <c r="AD201" t="str">
        <f>IFERROR(VLOOKUP($A201,[3]Hoja1!$A$1:$AQ$1000,26,FALSE),"")</f>
        <v/>
      </c>
      <c r="AE201" t="str">
        <f>IFERROR(VLOOKUP($A201,[3]Hoja1!$A$1:$AQ$1000,27,FALSE),"")</f>
        <v/>
      </c>
      <c r="AF201" t="str">
        <f>IFERROR(VLOOKUP($A201,[3]Hoja1!$A$1:$AQ$1000,28,FALSE),"")</f>
        <v/>
      </c>
      <c r="AG201" t="str">
        <f>IFERROR(VLOOKUP($A201,[3]Hoja1!$A$1:$AQ$1000,29,FALSE),"")</f>
        <v/>
      </c>
      <c r="AH201" t="str">
        <f>IFERROR(VLOOKUP($A201,[3]Hoja1!$A$1:$AQ$1000,30,FALSE),"")</f>
        <v/>
      </c>
      <c r="AI201" t="str">
        <f>IFERROR(VLOOKUP($A201,[3]Hoja1!$A$1:$AQ$1000,31,FALSE),"")</f>
        <v/>
      </c>
      <c r="AJ201" t="str">
        <f>IFERROR(VLOOKUP($A201,[3]Hoja1!$A$1:$AQ$1000,32,FALSE),"")</f>
        <v/>
      </c>
      <c r="AK201" t="str">
        <f>IFERROR(VLOOKUP($A201,[3]Hoja1!$A$1:$AQ$1000,33,FALSE),"")</f>
        <v/>
      </c>
      <c r="AL201" t="str">
        <f>IFERROR(VLOOKUP($A201,[3]Hoja1!$A$1:$AQ$1000,34,FALSE),"")</f>
        <v/>
      </c>
      <c r="AM201" t="str">
        <f>IFERROR(VLOOKUP($A201,[3]Hoja1!$A$1:$AQ$1000,35,FALSE),"")</f>
        <v/>
      </c>
      <c r="AN201" t="str">
        <f>IFERROR(VLOOKUP($A201,[3]Hoja1!$A$1:$AQ$1000,36,FALSE),"")</f>
        <v/>
      </c>
      <c r="AO201" t="str">
        <f>IFERROR(VLOOKUP($A201,[3]Hoja1!$A$1:$AQ$1000,37,FALSE),"")</f>
        <v/>
      </c>
      <c r="AP201" t="str">
        <f>IFERROR(VLOOKUP($A201,[3]Hoja1!$A$1:$AQ$1000,38,FALSE),"")</f>
        <v/>
      </c>
      <c r="AQ201" t="str">
        <f>IFERROR(VLOOKUP($A201,[3]Hoja1!$A$1:$AQ$1000,39,FALSE),"")</f>
        <v/>
      </c>
      <c r="AR201" t="str">
        <f>IFERROR(VLOOKUP($A201,[3]Hoja1!$A$1:$AQ$1000,40,FALSE),"")</f>
        <v/>
      </c>
      <c r="AS201" t="str">
        <f>IFERROR(VLOOKUP($A201,[3]Hoja1!$A$1:$AQ$1000,41,FALSE),"")</f>
        <v/>
      </c>
      <c r="AT201" t="str">
        <f>IFERROR(VLOOKUP($A201,[3]Hoja1!$A$1:$AQ$1000,42,FALSE),"")</f>
        <v/>
      </c>
      <c r="AU201" t="str">
        <f>IFERROR(VLOOKUP($A201,[3]Hoja1!$A$1:$AQ$1000,43,FALSE),"")</f>
        <v/>
      </c>
    </row>
    <row r="202" spans="1:47" ht="15" customHeight="1" x14ac:dyDescent="0.25">
      <c r="A202">
        <v>331</v>
      </c>
      <c r="B202">
        <v>1</v>
      </c>
      <c r="D202">
        <v>8708010</v>
      </c>
      <c r="E202" t="s">
        <v>845</v>
      </c>
      <c r="H202" s="1" t="s">
        <v>847</v>
      </c>
      <c r="I202" s="1" t="s">
        <v>848</v>
      </c>
      <c r="J202" t="s">
        <v>1</v>
      </c>
      <c r="K202" t="s">
        <v>155</v>
      </c>
      <c r="O202" t="s">
        <v>846</v>
      </c>
      <c r="P202" s="4">
        <f>IFERROR(VLOOKUP(D202,[1]articulo!$A$1:$D$9000,4,FALSE),"")</f>
        <v>2220</v>
      </c>
      <c r="Q202" t="s">
        <v>849</v>
      </c>
      <c r="R202">
        <f>IFERROR(VLOOKUP(D202,[2]stock!$A$1:$B$9000,2,FALSE),"0")</f>
        <v>0</v>
      </c>
      <c r="S202">
        <v>5</v>
      </c>
      <c r="T202">
        <v>5</v>
      </c>
      <c r="U202">
        <v>5</v>
      </c>
      <c r="V202">
        <v>0.03</v>
      </c>
      <c r="W202" t="str">
        <f>IFERROR(VLOOKUP($A202,[3]Hoja1!$A$1:$AQ$1000,19,FALSE),"")</f>
        <v/>
      </c>
      <c r="X202" t="str">
        <f>IFERROR(VLOOKUP($A202,[3]Hoja1!$A$1:$AQ$1000,20,FALSE),"")</f>
        <v/>
      </c>
      <c r="Y202" t="str">
        <f>IFERROR(VLOOKUP($A202,[3]Hoja1!$A$1:$AQ$1000,21,FALSE),"")</f>
        <v/>
      </c>
      <c r="Z202" t="str">
        <f>IFERROR(VLOOKUP($A202,[3]Hoja1!$A$1:$AQ$1000,22,FALSE),"")</f>
        <v>Poliester 600</v>
      </c>
      <c r="AA202" t="str">
        <f>IFERROR(VLOOKUP($A202,[3]Hoja1!$A$1:$AQ$1000,23,FALSE),"")</f>
        <v/>
      </c>
      <c r="AB202" t="str">
        <f>IFERROR(VLOOKUP($A202,[3]Hoja1!$A$1:$AQ$1000,24,FALSE),"")</f>
        <v/>
      </c>
      <c r="AC202" t="str">
        <f>IFERROR(VLOOKUP($A202,[3]Hoja1!$A$1:$AQ$1000,25,FALSE),"")</f>
        <v/>
      </c>
      <c r="AD202" t="str">
        <f>IFERROR(VLOOKUP($A202,[3]Hoja1!$A$1:$AQ$1000,26,FALSE),"")</f>
        <v/>
      </c>
      <c r="AE202" t="str">
        <f>IFERROR(VLOOKUP($A202,[3]Hoja1!$A$1:$AQ$1000,27,FALSE),"")</f>
        <v/>
      </c>
      <c r="AF202" t="str">
        <f>IFERROR(VLOOKUP($A202,[3]Hoja1!$A$1:$AQ$1000,28,FALSE),"")</f>
        <v/>
      </c>
      <c r="AG202" t="str">
        <f>IFERROR(VLOOKUP($A202,[3]Hoja1!$A$1:$AQ$1000,29,FALSE),"")</f>
        <v/>
      </c>
      <c r="AH202" t="str">
        <f>IFERROR(VLOOKUP($A202,[3]Hoja1!$A$1:$AQ$1000,30,FALSE),"")</f>
        <v/>
      </c>
      <c r="AI202" t="str">
        <f>IFERROR(VLOOKUP($A202,[3]Hoja1!$A$1:$AQ$1000,31,FALSE),"")</f>
        <v/>
      </c>
      <c r="AJ202" t="str">
        <f>IFERROR(VLOOKUP($A202,[3]Hoja1!$A$1:$AQ$1000,32,FALSE),"")</f>
        <v/>
      </c>
      <c r="AK202" t="str">
        <f>IFERROR(VLOOKUP($A202,[3]Hoja1!$A$1:$AQ$1000,33,FALSE),"")</f>
        <v/>
      </c>
      <c r="AL202" t="str">
        <f>IFERROR(VLOOKUP($A202,[3]Hoja1!$A$1:$AQ$1000,34,FALSE),"")</f>
        <v/>
      </c>
      <c r="AM202" t="str">
        <f>IFERROR(VLOOKUP($A202,[3]Hoja1!$A$1:$AQ$1000,35,FALSE),"")</f>
        <v/>
      </c>
      <c r="AN202" t="str">
        <f>IFERROR(VLOOKUP($A202,[3]Hoja1!$A$1:$AQ$1000,36,FALSE),"")</f>
        <v/>
      </c>
      <c r="AO202" t="str">
        <f>IFERROR(VLOOKUP($A202,[3]Hoja1!$A$1:$AQ$1000,37,FALSE),"")</f>
        <v/>
      </c>
      <c r="AP202" t="str">
        <f>IFERROR(VLOOKUP($A202,[3]Hoja1!$A$1:$AQ$1000,38,FALSE),"")</f>
        <v/>
      </c>
      <c r="AQ202" t="str">
        <f>IFERROR(VLOOKUP($A202,[3]Hoja1!$A$1:$AQ$1000,39,FALSE),"")</f>
        <v/>
      </c>
      <c r="AR202" t="str">
        <f>IFERROR(VLOOKUP($A202,[3]Hoja1!$A$1:$AQ$1000,40,FALSE),"")</f>
        <v/>
      </c>
      <c r="AS202" t="str">
        <f>IFERROR(VLOOKUP($A202,[3]Hoja1!$A$1:$AQ$1000,41,FALSE),"")</f>
        <v/>
      </c>
      <c r="AT202" t="str">
        <f>IFERROR(VLOOKUP($A202,[3]Hoja1!$A$1:$AQ$1000,42,FALSE),"")</f>
        <v/>
      </c>
      <c r="AU202" t="str">
        <f>IFERROR(VLOOKUP($A202,[3]Hoja1!$A$1:$AQ$1000,43,FALSE),"")</f>
        <v/>
      </c>
    </row>
    <row r="203" spans="1:47" ht="15" customHeight="1" x14ac:dyDescent="0.25">
      <c r="A203">
        <v>332</v>
      </c>
      <c r="B203">
        <v>1</v>
      </c>
      <c r="D203">
        <v>8503168</v>
      </c>
      <c r="E203" t="s">
        <v>850</v>
      </c>
      <c r="H203" t="s">
        <v>852</v>
      </c>
      <c r="J203" t="s">
        <v>1</v>
      </c>
      <c r="K203" t="s">
        <v>125</v>
      </c>
      <c r="L203" t="s">
        <v>126</v>
      </c>
      <c r="O203" t="s">
        <v>851</v>
      </c>
      <c r="P203" s="4">
        <f>IFERROR(VLOOKUP(D203,[1]articulo!$A$1:$D$9000,4,FALSE),"")</f>
        <v>3328</v>
      </c>
      <c r="Q203" t="s">
        <v>853</v>
      </c>
      <c r="R203">
        <f>IFERROR(VLOOKUP(D203,[2]stock!$A$1:$B$9000,2,FALSE),"0")</f>
        <v>0</v>
      </c>
      <c r="S203">
        <v>5</v>
      </c>
      <c r="T203">
        <v>5</v>
      </c>
      <c r="U203">
        <v>5</v>
      </c>
      <c r="V203">
        <v>0.03</v>
      </c>
      <c r="W203" t="str">
        <f>IFERROR(VLOOKUP($A203,[3]Hoja1!$A$1:$AQ$1000,19,FALSE),"")</f>
        <v/>
      </c>
      <c r="X203" t="str">
        <f>IFERROR(VLOOKUP($A203,[3]Hoja1!$A$1:$AQ$1000,20,FALSE),"")</f>
        <v/>
      </c>
      <c r="Y203" t="str">
        <f>IFERROR(VLOOKUP($A203,[3]Hoja1!$A$1:$AQ$1000,21,FALSE),"")</f>
        <v/>
      </c>
      <c r="Z203" t="str">
        <f>IFERROR(VLOOKUP($A203,[3]Hoja1!$A$1:$AQ$1000,22,FALSE),"")</f>
        <v/>
      </c>
      <c r="AA203" t="str">
        <f>IFERROR(VLOOKUP($A203,[3]Hoja1!$A$1:$AQ$1000,23,FALSE),"")</f>
        <v/>
      </c>
      <c r="AB203" t="str">
        <f>IFERROR(VLOOKUP($A203,[3]Hoja1!$A$1:$AQ$1000,24,FALSE),"")</f>
        <v/>
      </c>
      <c r="AC203" t="str">
        <f>IFERROR(VLOOKUP($A203,[3]Hoja1!$A$1:$AQ$1000,25,FALSE),"")</f>
        <v/>
      </c>
      <c r="AD203" t="str">
        <f>IFERROR(VLOOKUP($A203,[3]Hoja1!$A$1:$AQ$1000,26,FALSE),"")</f>
        <v/>
      </c>
      <c r="AE203" t="str">
        <f>IFERROR(VLOOKUP($A203,[3]Hoja1!$A$1:$AQ$1000,27,FALSE),"")</f>
        <v/>
      </c>
      <c r="AF203" t="str">
        <f>IFERROR(VLOOKUP($A203,[3]Hoja1!$A$1:$AQ$1000,28,FALSE),"")</f>
        <v/>
      </c>
      <c r="AG203" t="str">
        <f>IFERROR(VLOOKUP($A203,[3]Hoja1!$A$1:$AQ$1000,29,FALSE),"")</f>
        <v/>
      </c>
      <c r="AH203" t="str">
        <f>IFERROR(VLOOKUP($A203,[3]Hoja1!$A$1:$AQ$1000,30,FALSE),"")</f>
        <v/>
      </c>
      <c r="AI203" t="str">
        <f>IFERROR(VLOOKUP($A203,[3]Hoja1!$A$1:$AQ$1000,31,FALSE),"")</f>
        <v/>
      </c>
      <c r="AJ203" t="str">
        <f>IFERROR(VLOOKUP($A203,[3]Hoja1!$A$1:$AQ$1000,32,FALSE),"")</f>
        <v/>
      </c>
      <c r="AK203" t="str">
        <f>IFERROR(VLOOKUP($A203,[3]Hoja1!$A$1:$AQ$1000,33,FALSE),"")</f>
        <v/>
      </c>
      <c r="AL203" t="str">
        <f>IFERROR(VLOOKUP($A203,[3]Hoja1!$A$1:$AQ$1000,34,FALSE),"")</f>
        <v/>
      </c>
      <c r="AM203" t="str">
        <f>IFERROR(VLOOKUP($A203,[3]Hoja1!$A$1:$AQ$1000,35,FALSE),"")</f>
        <v/>
      </c>
      <c r="AN203" t="str">
        <f>IFERROR(VLOOKUP($A203,[3]Hoja1!$A$1:$AQ$1000,36,FALSE),"")</f>
        <v/>
      </c>
      <c r="AO203" t="str">
        <f>IFERROR(VLOOKUP($A203,[3]Hoja1!$A$1:$AQ$1000,37,FALSE),"")</f>
        <v/>
      </c>
      <c r="AP203" t="str">
        <f>IFERROR(VLOOKUP($A203,[3]Hoja1!$A$1:$AQ$1000,38,FALSE),"")</f>
        <v/>
      </c>
      <c r="AQ203" t="str">
        <f>IFERROR(VLOOKUP($A203,[3]Hoja1!$A$1:$AQ$1000,39,FALSE),"")</f>
        <v/>
      </c>
      <c r="AR203" t="str">
        <f>IFERROR(VLOOKUP($A203,[3]Hoja1!$A$1:$AQ$1000,40,FALSE),"")</f>
        <v/>
      </c>
      <c r="AS203" t="str">
        <f>IFERROR(VLOOKUP($A203,[3]Hoja1!$A$1:$AQ$1000,41,FALSE),"")</f>
        <v/>
      </c>
      <c r="AT203" t="str">
        <f>IFERROR(VLOOKUP($A203,[3]Hoja1!$A$1:$AQ$1000,42,FALSE),"")</f>
        <v/>
      </c>
      <c r="AU203" t="str">
        <f>IFERROR(VLOOKUP($A203,[3]Hoja1!$A$1:$AQ$1000,43,FALSE),"")</f>
        <v/>
      </c>
    </row>
    <row r="204" spans="1:47" ht="15" customHeight="1" x14ac:dyDescent="0.25">
      <c r="A204">
        <v>333</v>
      </c>
      <c r="B204">
        <v>1</v>
      </c>
      <c r="D204">
        <v>8703108</v>
      </c>
      <c r="E204" t="s">
        <v>854</v>
      </c>
      <c r="H204" s="1" t="s">
        <v>856</v>
      </c>
      <c r="I204" s="1" t="s">
        <v>857</v>
      </c>
      <c r="J204" t="s">
        <v>1</v>
      </c>
      <c r="K204" t="s">
        <v>29</v>
      </c>
      <c r="L204" t="s">
        <v>30</v>
      </c>
      <c r="O204" t="s">
        <v>855</v>
      </c>
      <c r="P204" s="4">
        <f>IFERROR(VLOOKUP(D204,[1]articulo!$A$1:$D$9000,4,FALSE),"")</f>
        <v>3568.02</v>
      </c>
      <c r="Q204" t="s">
        <v>858</v>
      </c>
      <c r="R204">
        <f>IFERROR(VLOOKUP(D204,[2]stock!$A$1:$B$9000,2,FALSE),"0")</f>
        <v>2</v>
      </c>
      <c r="S204">
        <v>5</v>
      </c>
      <c r="T204">
        <v>5</v>
      </c>
      <c r="U204">
        <v>5</v>
      </c>
      <c r="V204">
        <v>0.03</v>
      </c>
      <c r="W204" t="str">
        <f>IFERROR(VLOOKUP($A204,[3]Hoja1!$A$1:$AQ$1000,19,FALSE),"")</f>
        <v/>
      </c>
      <c r="X204" t="str">
        <f>IFERROR(VLOOKUP($A204,[3]Hoja1!$A$1:$AQ$1000,20,FALSE),"")</f>
        <v/>
      </c>
      <c r="Y204" t="str">
        <f>IFERROR(VLOOKUP($A204,[3]Hoja1!$A$1:$AQ$1000,21,FALSE),"")</f>
        <v/>
      </c>
      <c r="Z204" t="str">
        <f>IFERROR(VLOOKUP($A204,[3]Hoja1!$A$1:$AQ$1000,22,FALSE),"")</f>
        <v/>
      </c>
      <c r="AA204" t="str">
        <f>IFERROR(VLOOKUP($A204,[3]Hoja1!$A$1:$AQ$1000,23,FALSE),"")</f>
        <v/>
      </c>
      <c r="AB204" t="str">
        <f>IFERROR(VLOOKUP($A204,[3]Hoja1!$A$1:$AQ$1000,24,FALSE),"")</f>
        <v/>
      </c>
      <c r="AC204" t="str">
        <f>IFERROR(VLOOKUP($A204,[3]Hoja1!$A$1:$AQ$1000,25,FALSE),"")</f>
        <v/>
      </c>
      <c r="AD204" t="str">
        <f>IFERROR(VLOOKUP($A204,[3]Hoja1!$A$1:$AQ$1000,26,FALSE),"")</f>
        <v/>
      </c>
      <c r="AE204" t="str">
        <f>IFERROR(VLOOKUP($A204,[3]Hoja1!$A$1:$AQ$1000,27,FALSE),"")</f>
        <v/>
      </c>
      <c r="AF204" t="str">
        <f>IFERROR(VLOOKUP($A204,[3]Hoja1!$A$1:$AQ$1000,28,FALSE),"")</f>
        <v/>
      </c>
      <c r="AG204" t="str">
        <f>IFERROR(VLOOKUP($A204,[3]Hoja1!$A$1:$AQ$1000,29,FALSE),"")</f>
        <v/>
      </c>
      <c r="AH204" t="str">
        <f>IFERROR(VLOOKUP($A204,[3]Hoja1!$A$1:$AQ$1000,30,FALSE),"")</f>
        <v/>
      </c>
      <c r="AI204" t="str">
        <f>IFERROR(VLOOKUP($A204,[3]Hoja1!$A$1:$AQ$1000,31,FALSE),"")</f>
        <v/>
      </c>
      <c r="AJ204" t="str">
        <f>IFERROR(VLOOKUP($A204,[3]Hoja1!$A$1:$AQ$1000,32,FALSE),"")</f>
        <v/>
      </c>
      <c r="AK204" t="str">
        <f>IFERROR(VLOOKUP($A204,[3]Hoja1!$A$1:$AQ$1000,33,FALSE),"")</f>
        <v/>
      </c>
      <c r="AL204" t="str">
        <f>IFERROR(VLOOKUP($A204,[3]Hoja1!$A$1:$AQ$1000,34,FALSE),"")</f>
        <v/>
      </c>
      <c r="AM204" t="str">
        <f>IFERROR(VLOOKUP($A204,[3]Hoja1!$A$1:$AQ$1000,35,FALSE),"")</f>
        <v/>
      </c>
      <c r="AN204" t="str">
        <f>IFERROR(VLOOKUP($A204,[3]Hoja1!$A$1:$AQ$1000,36,FALSE),"")</f>
        <v/>
      </c>
      <c r="AO204" t="str">
        <f>IFERROR(VLOOKUP($A204,[3]Hoja1!$A$1:$AQ$1000,37,FALSE),"")</f>
        <v/>
      </c>
      <c r="AP204" t="str">
        <f>IFERROR(VLOOKUP($A204,[3]Hoja1!$A$1:$AQ$1000,38,FALSE),"")</f>
        <v/>
      </c>
      <c r="AQ204" t="str">
        <f>IFERROR(VLOOKUP($A204,[3]Hoja1!$A$1:$AQ$1000,39,FALSE),"")</f>
        <v/>
      </c>
      <c r="AR204" t="str">
        <f>IFERROR(VLOOKUP($A204,[3]Hoja1!$A$1:$AQ$1000,40,FALSE),"")</f>
        <v/>
      </c>
      <c r="AS204" t="str">
        <f>IFERROR(VLOOKUP($A204,[3]Hoja1!$A$1:$AQ$1000,41,FALSE),"")</f>
        <v/>
      </c>
      <c r="AT204" t="str">
        <f>IFERROR(VLOOKUP($A204,[3]Hoja1!$A$1:$AQ$1000,42,FALSE),"")</f>
        <v/>
      </c>
      <c r="AU204" t="str">
        <f>IFERROR(VLOOKUP($A204,[3]Hoja1!$A$1:$AQ$1000,43,FALSE),"")</f>
        <v/>
      </c>
    </row>
    <row r="205" spans="1:47" ht="15" customHeight="1" x14ac:dyDescent="0.25">
      <c r="A205">
        <v>334</v>
      </c>
      <c r="B205">
        <v>1</v>
      </c>
      <c r="D205">
        <v>8703104</v>
      </c>
      <c r="E205" t="s">
        <v>859</v>
      </c>
      <c r="H205" s="1" t="s">
        <v>861</v>
      </c>
      <c r="I205" s="1" t="s">
        <v>862</v>
      </c>
      <c r="J205" t="s">
        <v>1</v>
      </c>
      <c r="K205" t="s">
        <v>29</v>
      </c>
      <c r="L205" t="s">
        <v>30</v>
      </c>
      <c r="O205" t="s">
        <v>860</v>
      </c>
      <c r="P205" s="4">
        <f>IFERROR(VLOOKUP(D205,[1]articulo!$A$1:$D$9000,4,FALSE),"")</f>
        <v>3277.9</v>
      </c>
      <c r="Q205" t="s">
        <v>863</v>
      </c>
      <c r="R205">
        <f>IFERROR(VLOOKUP(D205,[2]stock!$A$1:$B$9000,2,FALSE),"0")</f>
        <v>0</v>
      </c>
      <c r="S205">
        <v>5</v>
      </c>
      <c r="T205">
        <v>5</v>
      </c>
      <c r="U205">
        <v>5</v>
      </c>
      <c r="V205">
        <v>0.03</v>
      </c>
      <c r="W205" t="str">
        <f>IFERROR(VLOOKUP($A205,[3]Hoja1!$A$1:$AQ$1000,19,FALSE),"")</f>
        <v/>
      </c>
      <c r="X205" t="str">
        <f>IFERROR(VLOOKUP($A205,[3]Hoja1!$A$1:$AQ$1000,20,FALSE),"")</f>
        <v/>
      </c>
      <c r="Y205" t="str">
        <f>IFERROR(VLOOKUP($A205,[3]Hoja1!$A$1:$AQ$1000,21,FALSE),"")</f>
        <v/>
      </c>
      <c r="Z205" t="str">
        <f>IFERROR(VLOOKUP($A205,[3]Hoja1!$A$1:$AQ$1000,22,FALSE),"")</f>
        <v/>
      </c>
      <c r="AA205" t="str">
        <f>IFERROR(VLOOKUP($A205,[3]Hoja1!$A$1:$AQ$1000,23,FALSE),"")</f>
        <v/>
      </c>
      <c r="AB205" t="str">
        <f>IFERROR(VLOOKUP($A205,[3]Hoja1!$A$1:$AQ$1000,24,FALSE),"")</f>
        <v/>
      </c>
      <c r="AC205" t="str">
        <f>IFERROR(VLOOKUP($A205,[3]Hoja1!$A$1:$AQ$1000,25,FALSE),"")</f>
        <v/>
      </c>
      <c r="AD205" t="str">
        <f>IFERROR(VLOOKUP($A205,[3]Hoja1!$A$1:$AQ$1000,26,FALSE),"")</f>
        <v/>
      </c>
      <c r="AE205" t="str">
        <f>IFERROR(VLOOKUP($A205,[3]Hoja1!$A$1:$AQ$1000,27,FALSE),"")</f>
        <v/>
      </c>
      <c r="AF205" t="str">
        <f>IFERROR(VLOOKUP($A205,[3]Hoja1!$A$1:$AQ$1000,28,FALSE),"")</f>
        <v/>
      </c>
      <c r="AG205" t="str">
        <f>IFERROR(VLOOKUP($A205,[3]Hoja1!$A$1:$AQ$1000,29,FALSE),"")</f>
        <v/>
      </c>
      <c r="AH205" t="str">
        <f>IFERROR(VLOOKUP($A205,[3]Hoja1!$A$1:$AQ$1000,30,FALSE),"")</f>
        <v/>
      </c>
      <c r="AI205" t="str">
        <f>IFERROR(VLOOKUP($A205,[3]Hoja1!$A$1:$AQ$1000,31,FALSE),"")</f>
        <v/>
      </c>
      <c r="AJ205" t="str">
        <f>IFERROR(VLOOKUP($A205,[3]Hoja1!$A$1:$AQ$1000,32,FALSE),"")</f>
        <v/>
      </c>
      <c r="AK205" t="str">
        <f>IFERROR(VLOOKUP($A205,[3]Hoja1!$A$1:$AQ$1000,33,FALSE),"")</f>
        <v/>
      </c>
      <c r="AL205" t="str">
        <f>IFERROR(VLOOKUP($A205,[3]Hoja1!$A$1:$AQ$1000,34,FALSE),"")</f>
        <v/>
      </c>
      <c r="AM205" t="str">
        <f>IFERROR(VLOOKUP($A205,[3]Hoja1!$A$1:$AQ$1000,35,FALSE),"")</f>
        <v/>
      </c>
      <c r="AN205" t="str">
        <f>IFERROR(VLOOKUP($A205,[3]Hoja1!$A$1:$AQ$1000,36,FALSE),"")</f>
        <v/>
      </c>
      <c r="AO205" t="str">
        <f>IFERROR(VLOOKUP($A205,[3]Hoja1!$A$1:$AQ$1000,37,FALSE),"")</f>
        <v/>
      </c>
      <c r="AP205" t="str">
        <f>IFERROR(VLOOKUP($A205,[3]Hoja1!$A$1:$AQ$1000,38,FALSE),"")</f>
        <v/>
      </c>
      <c r="AQ205" t="str">
        <f>IFERROR(VLOOKUP($A205,[3]Hoja1!$A$1:$AQ$1000,39,FALSE),"")</f>
        <v/>
      </c>
      <c r="AR205" t="str">
        <f>IFERROR(VLOOKUP($A205,[3]Hoja1!$A$1:$AQ$1000,40,FALSE),"")</f>
        <v/>
      </c>
      <c r="AS205" t="str">
        <f>IFERROR(VLOOKUP($A205,[3]Hoja1!$A$1:$AQ$1000,41,FALSE),"")</f>
        <v/>
      </c>
      <c r="AT205" t="str">
        <f>IFERROR(VLOOKUP($A205,[3]Hoja1!$A$1:$AQ$1000,42,FALSE),"")</f>
        <v/>
      </c>
      <c r="AU205" t="str">
        <f>IFERROR(VLOOKUP($A205,[3]Hoja1!$A$1:$AQ$1000,43,FALSE),"")</f>
        <v/>
      </c>
    </row>
    <row r="206" spans="1:47" ht="15" customHeight="1" x14ac:dyDescent="0.25">
      <c r="A206">
        <v>335</v>
      </c>
      <c r="B206">
        <v>1</v>
      </c>
      <c r="D206">
        <v>8703103</v>
      </c>
      <c r="E206" t="s">
        <v>864</v>
      </c>
      <c r="H206" s="1" t="s">
        <v>866</v>
      </c>
      <c r="I206" s="1" t="s">
        <v>867</v>
      </c>
      <c r="J206" t="s">
        <v>1</v>
      </c>
      <c r="K206" t="s">
        <v>2</v>
      </c>
      <c r="O206" t="s">
        <v>865</v>
      </c>
      <c r="P206" s="4">
        <f>IFERROR(VLOOKUP(D206,[1]articulo!$A$1:$D$9000,4,FALSE),"")</f>
        <v>3373.72</v>
      </c>
      <c r="Q206" t="s">
        <v>868</v>
      </c>
      <c r="R206">
        <f>IFERROR(VLOOKUP(D206,[2]stock!$A$1:$B$9000,2,FALSE),"0")</f>
        <v>1</v>
      </c>
      <c r="S206">
        <v>5</v>
      </c>
      <c r="T206">
        <v>5</v>
      </c>
      <c r="U206">
        <v>5</v>
      </c>
      <c r="V206">
        <v>0.03</v>
      </c>
      <c r="W206" t="str">
        <f>IFERROR(VLOOKUP($A206,[3]Hoja1!$A$1:$AQ$1000,19,FALSE),"")</f>
        <v/>
      </c>
      <c r="X206" t="str">
        <f>IFERROR(VLOOKUP($A206,[3]Hoja1!$A$1:$AQ$1000,20,FALSE),"")</f>
        <v/>
      </c>
      <c r="Y206" t="str">
        <f>IFERROR(VLOOKUP($A206,[3]Hoja1!$A$1:$AQ$1000,21,FALSE),"")</f>
        <v/>
      </c>
      <c r="Z206" t="str">
        <f>IFERROR(VLOOKUP($A206,[3]Hoja1!$A$1:$AQ$1000,22,FALSE),"")</f>
        <v/>
      </c>
      <c r="AA206" t="str">
        <f>IFERROR(VLOOKUP($A206,[3]Hoja1!$A$1:$AQ$1000,23,FALSE),"")</f>
        <v/>
      </c>
      <c r="AB206" t="str">
        <f>IFERROR(VLOOKUP($A206,[3]Hoja1!$A$1:$AQ$1000,24,FALSE),"")</f>
        <v/>
      </c>
      <c r="AC206" t="str">
        <f>IFERROR(VLOOKUP($A206,[3]Hoja1!$A$1:$AQ$1000,25,FALSE),"")</f>
        <v/>
      </c>
      <c r="AD206" t="str">
        <f>IFERROR(VLOOKUP($A206,[3]Hoja1!$A$1:$AQ$1000,26,FALSE),"")</f>
        <v/>
      </c>
      <c r="AE206" t="str">
        <f>IFERROR(VLOOKUP($A206,[3]Hoja1!$A$1:$AQ$1000,27,FALSE),"")</f>
        <v/>
      </c>
      <c r="AF206" t="str">
        <f>IFERROR(VLOOKUP($A206,[3]Hoja1!$A$1:$AQ$1000,28,FALSE),"")</f>
        <v/>
      </c>
      <c r="AG206" t="str">
        <f>IFERROR(VLOOKUP($A206,[3]Hoja1!$A$1:$AQ$1000,29,FALSE),"")</f>
        <v/>
      </c>
      <c r="AH206" t="str">
        <f>IFERROR(VLOOKUP($A206,[3]Hoja1!$A$1:$AQ$1000,30,FALSE),"")</f>
        <v/>
      </c>
      <c r="AI206" t="str">
        <f>IFERROR(VLOOKUP($A206,[3]Hoja1!$A$1:$AQ$1000,31,FALSE),"")</f>
        <v/>
      </c>
      <c r="AJ206" t="str">
        <f>IFERROR(VLOOKUP($A206,[3]Hoja1!$A$1:$AQ$1000,32,FALSE),"")</f>
        <v/>
      </c>
      <c r="AK206" t="str">
        <f>IFERROR(VLOOKUP($A206,[3]Hoja1!$A$1:$AQ$1000,33,FALSE),"")</f>
        <v/>
      </c>
      <c r="AL206" t="str">
        <f>IFERROR(VLOOKUP($A206,[3]Hoja1!$A$1:$AQ$1000,34,FALSE),"")</f>
        <v/>
      </c>
      <c r="AM206" t="str">
        <f>IFERROR(VLOOKUP($A206,[3]Hoja1!$A$1:$AQ$1000,35,FALSE),"")</f>
        <v/>
      </c>
      <c r="AN206" t="str">
        <f>IFERROR(VLOOKUP($A206,[3]Hoja1!$A$1:$AQ$1000,36,FALSE),"")</f>
        <v/>
      </c>
      <c r="AO206" t="str">
        <f>IFERROR(VLOOKUP($A206,[3]Hoja1!$A$1:$AQ$1000,37,FALSE),"")</f>
        <v/>
      </c>
      <c r="AP206" t="str">
        <f>IFERROR(VLOOKUP($A206,[3]Hoja1!$A$1:$AQ$1000,38,FALSE),"")</f>
        <v/>
      </c>
      <c r="AQ206" t="str">
        <f>IFERROR(VLOOKUP($A206,[3]Hoja1!$A$1:$AQ$1000,39,FALSE),"")</f>
        <v/>
      </c>
      <c r="AR206" t="str">
        <f>IFERROR(VLOOKUP($A206,[3]Hoja1!$A$1:$AQ$1000,40,FALSE),"")</f>
        <v/>
      </c>
      <c r="AS206" t="str">
        <f>IFERROR(VLOOKUP($A206,[3]Hoja1!$A$1:$AQ$1000,41,FALSE),"")</f>
        <v/>
      </c>
      <c r="AT206" t="str">
        <f>IFERROR(VLOOKUP($A206,[3]Hoja1!$A$1:$AQ$1000,42,FALSE),"")</f>
        <v/>
      </c>
      <c r="AU206" t="str">
        <f>IFERROR(VLOOKUP($A206,[3]Hoja1!$A$1:$AQ$1000,43,FALSE),"")</f>
        <v/>
      </c>
    </row>
    <row r="207" spans="1:47" ht="15" customHeight="1" x14ac:dyDescent="0.25">
      <c r="A207">
        <v>336</v>
      </c>
      <c r="B207">
        <v>1</v>
      </c>
      <c r="D207">
        <v>8612053</v>
      </c>
      <c r="E207" t="s">
        <v>869</v>
      </c>
      <c r="H207" s="1" t="s">
        <v>871</v>
      </c>
      <c r="I207" s="1" t="s">
        <v>872</v>
      </c>
      <c r="J207" t="s">
        <v>102</v>
      </c>
      <c r="K207" t="s">
        <v>103</v>
      </c>
      <c r="O207" t="s">
        <v>870</v>
      </c>
      <c r="P207" s="4">
        <f>IFERROR(VLOOKUP(D207,[1]articulo!$A$1:$D$9000,4,FALSE),"")</f>
        <v>12905.11</v>
      </c>
      <c r="Q207" t="s">
        <v>873</v>
      </c>
      <c r="R207">
        <f>IFERROR(VLOOKUP(D207,[2]stock!$A$1:$B$9000,2,FALSE),"0")</f>
        <v>0</v>
      </c>
      <c r="S207">
        <v>5</v>
      </c>
      <c r="T207">
        <v>5</v>
      </c>
      <c r="U207">
        <v>5</v>
      </c>
      <c r="V207">
        <v>0.03</v>
      </c>
      <c r="W207" t="str">
        <f>IFERROR(VLOOKUP($A207,[3]Hoja1!$A$1:$AQ$1000,19,FALSE),"")</f>
        <v/>
      </c>
      <c r="X207" t="str">
        <f>IFERROR(VLOOKUP($A207,[3]Hoja1!$A$1:$AQ$1000,20,FALSE),"")</f>
        <v/>
      </c>
      <c r="Y207" t="str">
        <f>IFERROR(VLOOKUP($A207,[3]Hoja1!$A$1:$AQ$1000,21,FALSE),"")</f>
        <v/>
      </c>
      <c r="Z207" t="str">
        <f>IFERROR(VLOOKUP($A207,[3]Hoja1!$A$1:$AQ$1000,22,FALSE),"")</f>
        <v/>
      </c>
      <c r="AA207" t="str">
        <f>IFERROR(VLOOKUP($A207,[3]Hoja1!$A$1:$AQ$1000,23,FALSE),"")</f>
        <v/>
      </c>
      <c r="AB207" t="str">
        <f>IFERROR(VLOOKUP($A207,[3]Hoja1!$A$1:$AQ$1000,24,FALSE),"")</f>
        <v/>
      </c>
      <c r="AC207" t="str">
        <f>IFERROR(VLOOKUP($A207,[3]Hoja1!$A$1:$AQ$1000,25,FALSE),"")</f>
        <v/>
      </c>
      <c r="AD207" t="str">
        <f>IFERROR(VLOOKUP($A207,[3]Hoja1!$A$1:$AQ$1000,26,FALSE),"")</f>
        <v/>
      </c>
      <c r="AE207" t="str">
        <f>IFERROR(VLOOKUP($A207,[3]Hoja1!$A$1:$AQ$1000,27,FALSE),"")</f>
        <v/>
      </c>
      <c r="AF207" t="str">
        <f>IFERROR(VLOOKUP($A207,[3]Hoja1!$A$1:$AQ$1000,28,FALSE),"")</f>
        <v/>
      </c>
      <c r="AG207" t="str">
        <f>IFERROR(VLOOKUP($A207,[3]Hoja1!$A$1:$AQ$1000,29,FALSE),"")</f>
        <v/>
      </c>
      <c r="AH207" t="str">
        <f>IFERROR(VLOOKUP($A207,[3]Hoja1!$A$1:$AQ$1000,30,FALSE),"")</f>
        <v/>
      </c>
      <c r="AI207" t="str">
        <f>IFERROR(VLOOKUP($A207,[3]Hoja1!$A$1:$AQ$1000,31,FALSE),"")</f>
        <v/>
      </c>
      <c r="AJ207" t="str">
        <f>IFERROR(VLOOKUP($A207,[3]Hoja1!$A$1:$AQ$1000,32,FALSE),"")</f>
        <v/>
      </c>
      <c r="AK207" t="str">
        <f>IFERROR(VLOOKUP($A207,[3]Hoja1!$A$1:$AQ$1000,33,FALSE),"")</f>
        <v/>
      </c>
      <c r="AL207" t="str">
        <f>IFERROR(VLOOKUP($A207,[3]Hoja1!$A$1:$AQ$1000,34,FALSE),"")</f>
        <v/>
      </c>
      <c r="AM207" t="str">
        <f>IFERROR(VLOOKUP($A207,[3]Hoja1!$A$1:$AQ$1000,35,FALSE),"")</f>
        <v/>
      </c>
      <c r="AN207" t="str">
        <f>IFERROR(VLOOKUP($A207,[3]Hoja1!$A$1:$AQ$1000,36,FALSE),"")</f>
        <v/>
      </c>
      <c r="AO207" t="str">
        <f>IFERROR(VLOOKUP($A207,[3]Hoja1!$A$1:$AQ$1000,37,FALSE),"")</f>
        <v/>
      </c>
      <c r="AP207" t="str">
        <f>IFERROR(VLOOKUP($A207,[3]Hoja1!$A$1:$AQ$1000,38,FALSE),"")</f>
        <v/>
      </c>
      <c r="AQ207" t="str">
        <f>IFERROR(VLOOKUP($A207,[3]Hoja1!$A$1:$AQ$1000,39,FALSE),"")</f>
        <v/>
      </c>
      <c r="AR207" t="str">
        <f>IFERROR(VLOOKUP($A207,[3]Hoja1!$A$1:$AQ$1000,40,FALSE),"")</f>
        <v/>
      </c>
      <c r="AS207" t="str">
        <f>IFERROR(VLOOKUP($A207,[3]Hoja1!$A$1:$AQ$1000,41,FALSE),"")</f>
        <v/>
      </c>
      <c r="AT207" t="str">
        <f>IFERROR(VLOOKUP($A207,[3]Hoja1!$A$1:$AQ$1000,42,FALSE),"")</f>
        <v/>
      </c>
      <c r="AU207" t="str">
        <f>IFERROR(VLOOKUP($A207,[3]Hoja1!$A$1:$AQ$1000,43,FALSE),"")</f>
        <v/>
      </c>
    </row>
    <row r="208" spans="1:47" ht="15" customHeight="1" x14ac:dyDescent="0.25">
      <c r="A208">
        <v>337</v>
      </c>
      <c r="B208">
        <v>1</v>
      </c>
      <c r="D208">
        <v>8612051</v>
      </c>
      <c r="E208" t="s">
        <v>874</v>
      </c>
      <c r="H208" s="1" t="s">
        <v>876</v>
      </c>
      <c r="I208" s="1" t="s">
        <v>877</v>
      </c>
      <c r="J208" t="s">
        <v>102</v>
      </c>
      <c r="K208" t="s">
        <v>103</v>
      </c>
      <c r="O208" t="s">
        <v>875</v>
      </c>
      <c r="P208" s="4">
        <f>IFERROR(VLOOKUP(D208,[1]articulo!$A$1:$D$9000,4,FALSE),"")</f>
        <v>11912.25</v>
      </c>
      <c r="Q208" t="s">
        <v>878</v>
      </c>
      <c r="R208">
        <f>IFERROR(VLOOKUP(D208,[2]stock!$A$1:$B$9000,2,FALSE),"0")</f>
        <v>0</v>
      </c>
      <c r="S208">
        <v>5</v>
      </c>
      <c r="T208">
        <v>5</v>
      </c>
      <c r="U208">
        <v>5</v>
      </c>
      <c r="V208">
        <v>0.03</v>
      </c>
      <c r="W208" t="str">
        <f>IFERROR(VLOOKUP($A208,[3]Hoja1!$A$1:$AQ$1000,19,FALSE),"")</f>
        <v/>
      </c>
      <c r="X208" t="str">
        <f>IFERROR(VLOOKUP($A208,[3]Hoja1!$A$1:$AQ$1000,20,FALSE),"")</f>
        <v/>
      </c>
      <c r="Y208" t="str">
        <f>IFERROR(VLOOKUP($A208,[3]Hoja1!$A$1:$AQ$1000,21,FALSE),"")</f>
        <v/>
      </c>
      <c r="Z208" t="str">
        <f>IFERROR(VLOOKUP($A208,[3]Hoja1!$A$1:$AQ$1000,22,FALSE),"")</f>
        <v/>
      </c>
      <c r="AA208" t="str">
        <f>IFERROR(VLOOKUP($A208,[3]Hoja1!$A$1:$AQ$1000,23,FALSE),"")</f>
        <v/>
      </c>
      <c r="AB208" t="str">
        <f>IFERROR(VLOOKUP($A208,[3]Hoja1!$A$1:$AQ$1000,24,FALSE),"")</f>
        <v/>
      </c>
      <c r="AC208" t="str">
        <f>IFERROR(VLOOKUP($A208,[3]Hoja1!$A$1:$AQ$1000,25,FALSE),"")</f>
        <v/>
      </c>
      <c r="AD208" t="str">
        <f>IFERROR(VLOOKUP($A208,[3]Hoja1!$A$1:$AQ$1000,26,FALSE),"")</f>
        <v/>
      </c>
      <c r="AE208" t="str">
        <f>IFERROR(VLOOKUP($A208,[3]Hoja1!$A$1:$AQ$1000,27,FALSE),"")</f>
        <v/>
      </c>
      <c r="AF208" t="str">
        <f>IFERROR(VLOOKUP($A208,[3]Hoja1!$A$1:$AQ$1000,28,FALSE),"")</f>
        <v/>
      </c>
      <c r="AG208" t="str">
        <f>IFERROR(VLOOKUP($A208,[3]Hoja1!$A$1:$AQ$1000,29,FALSE),"")</f>
        <v/>
      </c>
      <c r="AH208" t="str">
        <f>IFERROR(VLOOKUP($A208,[3]Hoja1!$A$1:$AQ$1000,30,FALSE),"")</f>
        <v/>
      </c>
      <c r="AI208" t="str">
        <f>IFERROR(VLOOKUP($A208,[3]Hoja1!$A$1:$AQ$1000,31,FALSE),"")</f>
        <v/>
      </c>
      <c r="AJ208" t="str">
        <f>IFERROR(VLOOKUP($A208,[3]Hoja1!$A$1:$AQ$1000,32,FALSE),"")</f>
        <v/>
      </c>
      <c r="AK208" t="str">
        <f>IFERROR(VLOOKUP($A208,[3]Hoja1!$A$1:$AQ$1000,33,FALSE),"")</f>
        <v/>
      </c>
      <c r="AL208" t="str">
        <f>IFERROR(VLOOKUP($A208,[3]Hoja1!$A$1:$AQ$1000,34,FALSE),"")</f>
        <v/>
      </c>
      <c r="AM208" t="str">
        <f>IFERROR(VLOOKUP($A208,[3]Hoja1!$A$1:$AQ$1000,35,FALSE),"")</f>
        <v/>
      </c>
      <c r="AN208" t="str">
        <f>IFERROR(VLOOKUP($A208,[3]Hoja1!$A$1:$AQ$1000,36,FALSE),"")</f>
        <v/>
      </c>
      <c r="AO208" t="str">
        <f>IFERROR(VLOOKUP($A208,[3]Hoja1!$A$1:$AQ$1000,37,FALSE),"")</f>
        <v/>
      </c>
      <c r="AP208" t="str">
        <f>IFERROR(VLOOKUP($A208,[3]Hoja1!$A$1:$AQ$1000,38,FALSE),"")</f>
        <v/>
      </c>
      <c r="AQ208" t="str">
        <f>IFERROR(VLOOKUP($A208,[3]Hoja1!$A$1:$AQ$1000,39,FALSE),"")</f>
        <v/>
      </c>
      <c r="AR208" t="str">
        <f>IFERROR(VLOOKUP($A208,[3]Hoja1!$A$1:$AQ$1000,40,FALSE),"")</f>
        <v/>
      </c>
      <c r="AS208" t="str">
        <f>IFERROR(VLOOKUP($A208,[3]Hoja1!$A$1:$AQ$1000,41,FALSE),"")</f>
        <v/>
      </c>
      <c r="AT208" t="str">
        <f>IFERROR(VLOOKUP($A208,[3]Hoja1!$A$1:$AQ$1000,42,FALSE),"")</f>
        <v/>
      </c>
      <c r="AU208" t="str">
        <f>IFERROR(VLOOKUP($A208,[3]Hoja1!$A$1:$AQ$1000,43,FALSE),"")</f>
        <v/>
      </c>
    </row>
    <row r="209" spans="1:47" ht="15" customHeight="1" x14ac:dyDescent="0.25">
      <c r="A209">
        <v>338</v>
      </c>
      <c r="B209">
        <v>1</v>
      </c>
      <c r="D209">
        <v>8612052</v>
      </c>
      <c r="E209" t="s">
        <v>879</v>
      </c>
      <c r="H209" s="1" t="s">
        <v>881</v>
      </c>
      <c r="I209" s="1" t="s">
        <v>882</v>
      </c>
      <c r="J209" t="s">
        <v>102</v>
      </c>
      <c r="K209" t="s">
        <v>103</v>
      </c>
      <c r="O209" t="s">
        <v>880</v>
      </c>
      <c r="P209" s="4">
        <f>IFERROR(VLOOKUP(D209,[1]articulo!$A$1:$D$9000,4,FALSE),"")</f>
        <v>12905.11</v>
      </c>
      <c r="Q209" t="s">
        <v>883</v>
      </c>
      <c r="R209">
        <f>IFERROR(VLOOKUP(D209,[2]stock!$A$1:$B$9000,2,FALSE),"0")</f>
        <v>0</v>
      </c>
      <c r="S209">
        <v>5</v>
      </c>
      <c r="T209">
        <v>5</v>
      </c>
      <c r="U209">
        <v>5</v>
      </c>
      <c r="V209">
        <v>0.03</v>
      </c>
      <c r="W209" t="str">
        <f>IFERROR(VLOOKUP($A209,[3]Hoja1!$A$1:$AQ$1000,19,FALSE),"")</f>
        <v/>
      </c>
      <c r="X209" t="str">
        <f>IFERROR(VLOOKUP($A209,[3]Hoja1!$A$1:$AQ$1000,20,FALSE),"")</f>
        <v/>
      </c>
      <c r="Y209" t="str">
        <f>IFERROR(VLOOKUP($A209,[3]Hoja1!$A$1:$AQ$1000,21,FALSE),"")</f>
        <v/>
      </c>
      <c r="Z209" t="str">
        <f>IFERROR(VLOOKUP($A209,[3]Hoja1!$A$1:$AQ$1000,22,FALSE),"")</f>
        <v/>
      </c>
      <c r="AA209" t="str">
        <f>IFERROR(VLOOKUP($A209,[3]Hoja1!$A$1:$AQ$1000,23,FALSE),"")</f>
        <v/>
      </c>
      <c r="AB209" t="str">
        <f>IFERROR(VLOOKUP($A209,[3]Hoja1!$A$1:$AQ$1000,24,FALSE),"")</f>
        <v/>
      </c>
      <c r="AC209" t="str">
        <f>IFERROR(VLOOKUP($A209,[3]Hoja1!$A$1:$AQ$1000,25,FALSE),"")</f>
        <v/>
      </c>
      <c r="AD209" t="str">
        <f>IFERROR(VLOOKUP($A209,[3]Hoja1!$A$1:$AQ$1000,26,FALSE),"")</f>
        <v/>
      </c>
      <c r="AE209" t="str">
        <f>IFERROR(VLOOKUP($A209,[3]Hoja1!$A$1:$AQ$1000,27,FALSE),"")</f>
        <v/>
      </c>
      <c r="AF209" t="str">
        <f>IFERROR(VLOOKUP($A209,[3]Hoja1!$A$1:$AQ$1000,28,FALSE),"")</f>
        <v/>
      </c>
      <c r="AG209" t="str">
        <f>IFERROR(VLOOKUP($A209,[3]Hoja1!$A$1:$AQ$1000,29,FALSE),"")</f>
        <v/>
      </c>
      <c r="AH209" t="str">
        <f>IFERROR(VLOOKUP($A209,[3]Hoja1!$A$1:$AQ$1000,30,FALSE),"")</f>
        <v/>
      </c>
      <c r="AI209" t="str">
        <f>IFERROR(VLOOKUP($A209,[3]Hoja1!$A$1:$AQ$1000,31,FALSE),"")</f>
        <v/>
      </c>
      <c r="AJ209" t="str">
        <f>IFERROR(VLOOKUP($A209,[3]Hoja1!$A$1:$AQ$1000,32,FALSE),"")</f>
        <v/>
      </c>
      <c r="AK209" t="str">
        <f>IFERROR(VLOOKUP($A209,[3]Hoja1!$A$1:$AQ$1000,33,FALSE),"")</f>
        <v/>
      </c>
      <c r="AL209" t="str">
        <f>IFERROR(VLOOKUP($A209,[3]Hoja1!$A$1:$AQ$1000,34,FALSE),"")</f>
        <v/>
      </c>
      <c r="AM209" t="str">
        <f>IFERROR(VLOOKUP($A209,[3]Hoja1!$A$1:$AQ$1000,35,FALSE),"")</f>
        <v/>
      </c>
      <c r="AN209" t="str">
        <f>IFERROR(VLOOKUP($A209,[3]Hoja1!$A$1:$AQ$1000,36,FALSE),"")</f>
        <v/>
      </c>
      <c r="AO209" t="str">
        <f>IFERROR(VLOOKUP($A209,[3]Hoja1!$A$1:$AQ$1000,37,FALSE),"")</f>
        <v/>
      </c>
      <c r="AP209" t="str">
        <f>IFERROR(VLOOKUP($A209,[3]Hoja1!$A$1:$AQ$1000,38,FALSE),"")</f>
        <v/>
      </c>
      <c r="AQ209" t="str">
        <f>IFERROR(VLOOKUP($A209,[3]Hoja1!$A$1:$AQ$1000,39,FALSE),"")</f>
        <v/>
      </c>
      <c r="AR209" t="str">
        <f>IFERROR(VLOOKUP($A209,[3]Hoja1!$A$1:$AQ$1000,40,FALSE),"")</f>
        <v/>
      </c>
      <c r="AS209" t="str">
        <f>IFERROR(VLOOKUP($A209,[3]Hoja1!$A$1:$AQ$1000,41,FALSE),"")</f>
        <v/>
      </c>
      <c r="AT209" t="str">
        <f>IFERROR(VLOOKUP($A209,[3]Hoja1!$A$1:$AQ$1000,42,FALSE),"")</f>
        <v/>
      </c>
      <c r="AU209" t="str">
        <f>IFERROR(VLOOKUP($A209,[3]Hoja1!$A$1:$AQ$1000,43,FALSE),"")</f>
        <v/>
      </c>
    </row>
    <row r="210" spans="1:47" ht="15" customHeight="1" x14ac:dyDescent="0.25">
      <c r="A210">
        <v>339</v>
      </c>
      <c r="B210">
        <v>1</v>
      </c>
      <c r="D210">
        <v>8612055</v>
      </c>
      <c r="E210" t="s">
        <v>884</v>
      </c>
      <c r="H210" s="1" t="s">
        <v>886</v>
      </c>
      <c r="I210" s="1" t="s">
        <v>887</v>
      </c>
      <c r="J210" t="s">
        <v>102</v>
      </c>
      <c r="K210" t="s">
        <v>103</v>
      </c>
      <c r="O210" t="s">
        <v>885</v>
      </c>
      <c r="P210" s="4">
        <f>IFERROR(VLOOKUP(D210,[1]articulo!$A$1:$D$9000,4,FALSE),"")</f>
        <v>4962.29</v>
      </c>
      <c r="Q210" t="s">
        <v>888</v>
      </c>
      <c r="R210">
        <f>IFERROR(VLOOKUP(D210,[2]stock!$A$1:$B$9000,2,FALSE),"0")</f>
        <v>0</v>
      </c>
      <c r="S210">
        <v>5</v>
      </c>
      <c r="T210">
        <v>5</v>
      </c>
      <c r="U210">
        <v>5</v>
      </c>
      <c r="V210">
        <v>0.03</v>
      </c>
      <c r="W210" t="str">
        <f>IFERROR(VLOOKUP($A210,[3]Hoja1!$A$1:$AQ$1000,19,FALSE),"")</f>
        <v/>
      </c>
      <c r="X210" t="str">
        <f>IFERROR(VLOOKUP($A210,[3]Hoja1!$A$1:$AQ$1000,20,FALSE),"")</f>
        <v/>
      </c>
      <c r="Y210" t="str">
        <f>IFERROR(VLOOKUP($A210,[3]Hoja1!$A$1:$AQ$1000,21,FALSE),"")</f>
        <v/>
      </c>
      <c r="Z210" t="str">
        <f>IFERROR(VLOOKUP($A210,[3]Hoja1!$A$1:$AQ$1000,22,FALSE),"")</f>
        <v/>
      </c>
      <c r="AA210" t="str">
        <f>IFERROR(VLOOKUP($A210,[3]Hoja1!$A$1:$AQ$1000,23,FALSE),"")</f>
        <v/>
      </c>
      <c r="AB210" t="str">
        <f>IFERROR(VLOOKUP($A210,[3]Hoja1!$A$1:$AQ$1000,24,FALSE),"")</f>
        <v/>
      </c>
      <c r="AC210" t="str">
        <f>IFERROR(VLOOKUP($A210,[3]Hoja1!$A$1:$AQ$1000,25,FALSE),"")</f>
        <v/>
      </c>
      <c r="AD210" t="str">
        <f>IFERROR(VLOOKUP($A210,[3]Hoja1!$A$1:$AQ$1000,26,FALSE),"")</f>
        <v/>
      </c>
      <c r="AE210" t="str">
        <f>IFERROR(VLOOKUP($A210,[3]Hoja1!$A$1:$AQ$1000,27,FALSE),"")</f>
        <v/>
      </c>
      <c r="AF210" t="str">
        <f>IFERROR(VLOOKUP($A210,[3]Hoja1!$A$1:$AQ$1000,28,FALSE),"")</f>
        <v/>
      </c>
      <c r="AG210" t="str">
        <f>IFERROR(VLOOKUP($A210,[3]Hoja1!$A$1:$AQ$1000,29,FALSE),"")</f>
        <v/>
      </c>
      <c r="AH210" t="str">
        <f>IFERROR(VLOOKUP($A210,[3]Hoja1!$A$1:$AQ$1000,30,FALSE),"")</f>
        <v/>
      </c>
      <c r="AI210" t="str">
        <f>IFERROR(VLOOKUP($A210,[3]Hoja1!$A$1:$AQ$1000,31,FALSE),"")</f>
        <v/>
      </c>
      <c r="AJ210" t="str">
        <f>IFERROR(VLOOKUP($A210,[3]Hoja1!$A$1:$AQ$1000,32,FALSE),"")</f>
        <v/>
      </c>
      <c r="AK210" t="str">
        <f>IFERROR(VLOOKUP($A210,[3]Hoja1!$A$1:$AQ$1000,33,FALSE),"")</f>
        <v/>
      </c>
      <c r="AL210" t="str">
        <f>IFERROR(VLOOKUP($A210,[3]Hoja1!$A$1:$AQ$1000,34,FALSE),"")</f>
        <v/>
      </c>
      <c r="AM210" t="str">
        <f>IFERROR(VLOOKUP($A210,[3]Hoja1!$A$1:$AQ$1000,35,FALSE),"")</f>
        <v/>
      </c>
      <c r="AN210" t="str">
        <f>IFERROR(VLOOKUP($A210,[3]Hoja1!$A$1:$AQ$1000,36,FALSE),"")</f>
        <v/>
      </c>
      <c r="AO210" t="str">
        <f>IFERROR(VLOOKUP($A210,[3]Hoja1!$A$1:$AQ$1000,37,FALSE),"")</f>
        <v/>
      </c>
      <c r="AP210" t="str">
        <f>IFERROR(VLOOKUP($A210,[3]Hoja1!$A$1:$AQ$1000,38,FALSE),"")</f>
        <v/>
      </c>
      <c r="AQ210" t="str">
        <f>IFERROR(VLOOKUP($A210,[3]Hoja1!$A$1:$AQ$1000,39,FALSE),"")</f>
        <v/>
      </c>
      <c r="AR210" t="str">
        <f>IFERROR(VLOOKUP($A210,[3]Hoja1!$A$1:$AQ$1000,40,FALSE),"")</f>
        <v/>
      </c>
      <c r="AS210" t="str">
        <f>IFERROR(VLOOKUP($A210,[3]Hoja1!$A$1:$AQ$1000,41,FALSE),"")</f>
        <v/>
      </c>
      <c r="AT210" t="str">
        <f>IFERROR(VLOOKUP($A210,[3]Hoja1!$A$1:$AQ$1000,42,FALSE),"")</f>
        <v/>
      </c>
      <c r="AU210" t="str">
        <f>IFERROR(VLOOKUP($A210,[3]Hoja1!$A$1:$AQ$1000,43,FALSE),"")</f>
        <v/>
      </c>
    </row>
    <row r="211" spans="1:47" ht="15" customHeight="1" x14ac:dyDescent="0.25">
      <c r="A211">
        <v>343</v>
      </c>
      <c r="B211">
        <v>1</v>
      </c>
      <c r="D211">
        <v>8520372</v>
      </c>
      <c r="E211" t="s">
        <v>889</v>
      </c>
      <c r="H211" t="s">
        <v>891</v>
      </c>
      <c r="I211" s="1" t="s">
        <v>892</v>
      </c>
      <c r="J211" t="s">
        <v>16</v>
      </c>
      <c r="K211" t="s">
        <v>115</v>
      </c>
      <c r="O211" t="s">
        <v>890</v>
      </c>
      <c r="P211" s="4">
        <f>IFERROR(VLOOKUP(D211,[1]articulo!$A$1:$D$9000,4,FALSE),"")</f>
        <v>1421.4</v>
      </c>
      <c r="Q211" t="s">
        <v>893</v>
      </c>
      <c r="R211">
        <f>IFERROR(VLOOKUP(D211,[2]stock!$A$1:$B$9000,2,FALSE),"0")</f>
        <v>0</v>
      </c>
      <c r="S211">
        <v>5</v>
      </c>
      <c r="T211">
        <v>5</v>
      </c>
      <c r="U211">
        <v>5</v>
      </c>
      <c r="V211">
        <v>0.03</v>
      </c>
      <c r="W211" t="str">
        <f>IFERROR(VLOOKUP($A211,[3]Hoja1!$A$1:$AQ$1000,19,FALSE),"")</f>
        <v/>
      </c>
      <c r="X211" t="str">
        <f>IFERROR(VLOOKUP($A211,[3]Hoja1!$A$1:$AQ$1000,20,FALSE),"")</f>
        <v/>
      </c>
      <c r="Y211" t="str">
        <f>IFERROR(VLOOKUP($A211,[3]Hoja1!$A$1:$AQ$1000,21,FALSE),"")</f>
        <v/>
      </c>
      <c r="Z211" t="str">
        <f>IFERROR(VLOOKUP($A211,[3]Hoja1!$A$1:$AQ$1000,22,FALSE),"")</f>
        <v/>
      </c>
      <c r="AA211" t="str">
        <f>IFERROR(VLOOKUP($A211,[3]Hoja1!$A$1:$AQ$1000,23,FALSE),"")</f>
        <v/>
      </c>
      <c r="AB211" t="str">
        <f>IFERROR(VLOOKUP($A211,[3]Hoja1!$A$1:$AQ$1000,24,FALSE),"")</f>
        <v/>
      </c>
      <c r="AC211" t="str">
        <f>IFERROR(VLOOKUP($A211,[3]Hoja1!$A$1:$AQ$1000,25,FALSE),"")</f>
        <v/>
      </c>
      <c r="AD211" t="str">
        <f>IFERROR(VLOOKUP($A211,[3]Hoja1!$A$1:$AQ$1000,26,FALSE),"")</f>
        <v/>
      </c>
      <c r="AE211" t="str">
        <f>IFERROR(VLOOKUP($A211,[3]Hoja1!$A$1:$AQ$1000,27,FALSE),"")</f>
        <v/>
      </c>
      <c r="AF211" t="str">
        <f>IFERROR(VLOOKUP($A211,[3]Hoja1!$A$1:$AQ$1000,28,FALSE),"")</f>
        <v/>
      </c>
      <c r="AG211" t="str">
        <f>IFERROR(VLOOKUP($A211,[3]Hoja1!$A$1:$AQ$1000,29,FALSE),"")</f>
        <v/>
      </c>
      <c r="AH211" t="str">
        <f>IFERROR(VLOOKUP($A211,[3]Hoja1!$A$1:$AQ$1000,30,FALSE),"")</f>
        <v/>
      </c>
      <c r="AI211" t="str">
        <f>IFERROR(VLOOKUP($A211,[3]Hoja1!$A$1:$AQ$1000,31,FALSE),"")</f>
        <v/>
      </c>
      <c r="AJ211" t="str">
        <f>IFERROR(VLOOKUP($A211,[3]Hoja1!$A$1:$AQ$1000,32,FALSE),"")</f>
        <v/>
      </c>
      <c r="AK211" t="str">
        <f>IFERROR(VLOOKUP($A211,[3]Hoja1!$A$1:$AQ$1000,33,FALSE),"")</f>
        <v/>
      </c>
      <c r="AL211" t="str">
        <f>IFERROR(VLOOKUP($A211,[3]Hoja1!$A$1:$AQ$1000,34,FALSE),"")</f>
        <v/>
      </c>
      <c r="AM211" t="str">
        <f>IFERROR(VLOOKUP($A211,[3]Hoja1!$A$1:$AQ$1000,35,FALSE),"")</f>
        <v/>
      </c>
      <c r="AN211" t="str">
        <f>IFERROR(VLOOKUP($A211,[3]Hoja1!$A$1:$AQ$1000,36,FALSE),"")</f>
        <v/>
      </c>
      <c r="AO211" t="str">
        <f>IFERROR(VLOOKUP($A211,[3]Hoja1!$A$1:$AQ$1000,37,FALSE),"")</f>
        <v/>
      </c>
      <c r="AP211" t="str">
        <f>IFERROR(VLOOKUP($A211,[3]Hoja1!$A$1:$AQ$1000,38,FALSE),"")</f>
        <v/>
      </c>
      <c r="AQ211" t="str">
        <f>IFERROR(VLOOKUP($A211,[3]Hoja1!$A$1:$AQ$1000,39,FALSE),"")</f>
        <v/>
      </c>
      <c r="AR211" t="str">
        <f>IFERROR(VLOOKUP($A211,[3]Hoja1!$A$1:$AQ$1000,40,FALSE),"")</f>
        <v/>
      </c>
      <c r="AS211" t="str">
        <f>IFERROR(VLOOKUP($A211,[3]Hoja1!$A$1:$AQ$1000,41,FALSE),"")</f>
        <v/>
      </c>
      <c r="AT211" t="str">
        <f>IFERROR(VLOOKUP($A211,[3]Hoja1!$A$1:$AQ$1000,42,FALSE),"")</f>
        <v/>
      </c>
      <c r="AU211" t="str">
        <f>IFERROR(VLOOKUP($A211,[3]Hoja1!$A$1:$AQ$1000,43,FALSE),"")</f>
        <v/>
      </c>
    </row>
    <row r="212" spans="1:47" ht="15" customHeight="1" x14ac:dyDescent="0.25">
      <c r="A212">
        <v>344</v>
      </c>
      <c r="B212">
        <v>1</v>
      </c>
      <c r="D212">
        <v>8521305</v>
      </c>
      <c r="E212" t="s">
        <v>894</v>
      </c>
      <c r="H212" t="s">
        <v>896</v>
      </c>
      <c r="I212" t="s">
        <v>897</v>
      </c>
      <c r="J212" t="s">
        <v>16</v>
      </c>
      <c r="K212" t="s">
        <v>115</v>
      </c>
      <c r="O212" t="s">
        <v>895</v>
      </c>
      <c r="P212" s="4">
        <f>IFERROR(VLOOKUP(D212,[1]articulo!$A$1:$D$9000,4,FALSE),"")</f>
        <v>676</v>
      </c>
      <c r="Q212" t="s">
        <v>898</v>
      </c>
      <c r="R212">
        <f>IFERROR(VLOOKUP(D212,[2]stock!$A$1:$B$9000,2,FALSE),"0")</f>
        <v>23</v>
      </c>
      <c r="S212">
        <v>5</v>
      </c>
      <c r="T212">
        <v>5</v>
      </c>
      <c r="U212">
        <v>5</v>
      </c>
      <c r="V212">
        <v>0.03</v>
      </c>
      <c r="W212" t="str">
        <f>IFERROR(VLOOKUP($A212,[3]Hoja1!$A$1:$AQ$1000,19,FALSE),"")</f>
        <v/>
      </c>
      <c r="X212" t="str">
        <f>IFERROR(VLOOKUP($A212,[3]Hoja1!$A$1:$AQ$1000,20,FALSE),"")</f>
        <v/>
      </c>
      <c r="Y212" t="str">
        <f>IFERROR(VLOOKUP($A212,[3]Hoja1!$A$1:$AQ$1000,21,FALSE),"")</f>
        <v/>
      </c>
      <c r="Z212" t="str">
        <f>IFERROR(VLOOKUP($A212,[3]Hoja1!$A$1:$AQ$1000,22,FALSE),"")</f>
        <v>Acero Inoxidable</v>
      </c>
      <c r="AA212" t="str">
        <f>IFERROR(VLOOKUP($A212,[3]Hoja1!$A$1:$AQ$1000,23,FALSE),"")</f>
        <v>Multiuso tipo Suiza</v>
      </c>
      <c r="AB212" t="str">
        <f>IFERROR(VLOOKUP($A212,[3]Hoja1!$A$1:$AQ$1000,24,FALSE),"")</f>
        <v/>
      </c>
      <c r="AC212" t="str">
        <f>IFERROR(VLOOKUP($A212,[3]Hoja1!$A$1:$AQ$1000,25,FALSE),"")</f>
        <v>2.5 cm</v>
      </c>
      <c r="AD212" t="str">
        <f>IFERROR(VLOOKUP($A212,[3]Hoja1!$A$1:$AQ$1000,26,FALSE),"")</f>
        <v>2 cm</v>
      </c>
      <c r="AE212" t="str">
        <f>IFERROR(VLOOKUP($A212,[3]Hoja1!$A$1:$AQ$1000,27,FALSE),"")</f>
        <v/>
      </c>
      <c r="AF212" t="str">
        <f>IFERROR(VLOOKUP($A212,[3]Hoja1!$A$1:$AQ$1000,28,FALSE),"")</f>
        <v>15.5 cm</v>
      </c>
      <c r="AG212" t="str">
        <f>IFERROR(VLOOKUP($A212,[3]Hoja1!$A$1:$AQ$1000,29,FALSE),"")</f>
        <v>9 cm</v>
      </c>
      <c r="AH212" t="str">
        <f>IFERROR(VLOOKUP($A212,[3]Hoja1!$A$1:$AQ$1000,30,FALSE),"")</f>
        <v/>
      </c>
      <c r="AI212" t="str">
        <f>IFERROR(VLOOKUP($A212,[3]Hoja1!$A$1:$AQ$1000,31,FALSE),"")</f>
        <v/>
      </c>
      <c r="AJ212" t="str">
        <f>IFERROR(VLOOKUP($A212,[3]Hoja1!$A$1:$AQ$1000,32,FALSE),"")</f>
        <v/>
      </c>
      <c r="AK212" t="str">
        <f>IFERROR(VLOOKUP($A212,[3]Hoja1!$A$1:$AQ$1000,33,FALSE),"")</f>
        <v/>
      </c>
      <c r="AL212" t="str">
        <f>IFERROR(VLOOKUP($A212,[3]Hoja1!$A$1:$AQ$1000,34,FALSE),"")</f>
        <v/>
      </c>
      <c r="AM212" t="str">
        <f>IFERROR(VLOOKUP($A212,[3]Hoja1!$A$1:$AQ$1000,35,FALSE),"")</f>
        <v/>
      </c>
      <c r="AN212" t="str">
        <f>IFERROR(VLOOKUP($A212,[3]Hoja1!$A$1:$AQ$1000,36,FALSE),"")</f>
        <v/>
      </c>
      <c r="AO212" t="str">
        <f>IFERROR(VLOOKUP($A212,[3]Hoja1!$A$1:$AQ$1000,37,FALSE),"")</f>
        <v/>
      </c>
      <c r="AP212" t="str">
        <f>IFERROR(VLOOKUP($A212,[3]Hoja1!$A$1:$AQ$1000,38,FALSE),"")</f>
        <v/>
      </c>
      <c r="AQ212" t="str">
        <f>IFERROR(VLOOKUP($A212,[3]Hoja1!$A$1:$AQ$1000,39,FALSE),"")</f>
        <v/>
      </c>
      <c r="AR212" t="str">
        <f>IFERROR(VLOOKUP($A212,[3]Hoja1!$A$1:$AQ$1000,40,FALSE),"")</f>
        <v/>
      </c>
      <c r="AS212" t="str">
        <f>IFERROR(VLOOKUP($A212,[3]Hoja1!$A$1:$AQ$1000,41,FALSE),"")</f>
        <v/>
      </c>
      <c r="AT212" t="str">
        <f>IFERROR(VLOOKUP($A212,[3]Hoja1!$A$1:$AQ$1000,42,FALSE),"")</f>
        <v/>
      </c>
      <c r="AU212" t="str">
        <f>IFERROR(VLOOKUP($A212,[3]Hoja1!$A$1:$AQ$1000,43,FALSE),"")</f>
        <v/>
      </c>
    </row>
    <row r="213" spans="1:47" ht="15" customHeight="1" x14ac:dyDescent="0.25">
      <c r="A213">
        <v>346</v>
      </c>
      <c r="B213">
        <v>1</v>
      </c>
      <c r="D213">
        <v>5320787</v>
      </c>
      <c r="E213" t="s">
        <v>899</v>
      </c>
      <c r="H213" s="1" t="s">
        <v>903</v>
      </c>
      <c r="J213" t="s">
        <v>900</v>
      </c>
      <c r="K213" t="s">
        <v>901</v>
      </c>
      <c r="O213" t="s">
        <v>902</v>
      </c>
      <c r="P213" s="4">
        <f>IFERROR(VLOOKUP(D213,[1]articulo!$A$1:$D$9000,4,FALSE),"")</f>
        <v>39000</v>
      </c>
      <c r="Q213" t="s">
        <v>904</v>
      </c>
      <c r="R213">
        <f>IFERROR(VLOOKUP(D213,[2]stock!$A$1:$B$9000,2,FALSE),"0")</f>
        <v>1</v>
      </c>
      <c r="S213">
        <v>5</v>
      </c>
      <c r="T213">
        <v>5</v>
      </c>
      <c r="U213">
        <v>5</v>
      </c>
      <c r="V213">
        <v>0.03</v>
      </c>
      <c r="W213" t="str">
        <f>IFERROR(VLOOKUP($A213,[3]Hoja1!$A$1:$AQ$1000,19,FALSE),"")</f>
        <v/>
      </c>
      <c r="X213" t="str">
        <f>IFERROR(VLOOKUP($A213,[3]Hoja1!$A$1:$AQ$1000,20,FALSE),"")</f>
        <v/>
      </c>
      <c r="Y213" t="str">
        <f>IFERROR(VLOOKUP($A213,[3]Hoja1!$A$1:$AQ$1000,21,FALSE),"")</f>
        <v/>
      </c>
      <c r="Z213" t="str">
        <f>IFERROR(VLOOKUP($A213,[3]Hoja1!$A$1:$AQ$1000,22,FALSE),"")</f>
        <v>Gabardina</v>
      </c>
      <c r="AA213" t="str">
        <f>IFERROR(VLOOKUP($A213,[3]Hoja1!$A$1:$AQ$1000,23,FALSE),"")</f>
        <v/>
      </c>
      <c r="AB213" t="str">
        <f>IFERROR(VLOOKUP($A213,[3]Hoja1!$A$1:$AQ$1000,24,FALSE),"")</f>
        <v/>
      </c>
      <c r="AC213" t="str">
        <f>IFERROR(VLOOKUP($A213,[3]Hoja1!$A$1:$AQ$1000,25,FALSE),"")</f>
        <v/>
      </c>
      <c r="AD213" t="str">
        <f>IFERROR(VLOOKUP($A213,[3]Hoja1!$A$1:$AQ$1000,26,FALSE),"")</f>
        <v/>
      </c>
      <c r="AE213" t="str">
        <f>IFERROR(VLOOKUP($A213,[3]Hoja1!$A$1:$AQ$1000,27,FALSE),"")</f>
        <v/>
      </c>
      <c r="AF213" t="str">
        <f>IFERROR(VLOOKUP($A213,[3]Hoja1!$A$1:$AQ$1000,28,FALSE),"")</f>
        <v/>
      </c>
      <c r="AG213" t="str">
        <f>IFERROR(VLOOKUP($A213,[3]Hoja1!$A$1:$AQ$1000,29,FALSE),"")</f>
        <v/>
      </c>
      <c r="AH213" t="str">
        <f>IFERROR(VLOOKUP($A213,[3]Hoja1!$A$1:$AQ$1000,30,FALSE),"")</f>
        <v/>
      </c>
      <c r="AI213" t="str">
        <f>IFERROR(VLOOKUP($A213,[3]Hoja1!$A$1:$AQ$1000,31,FALSE),"")</f>
        <v/>
      </c>
      <c r="AJ213" t="str">
        <f>IFERROR(VLOOKUP($A213,[3]Hoja1!$A$1:$AQ$1000,32,FALSE),"")</f>
        <v/>
      </c>
      <c r="AK213" t="str">
        <f>IFERROR(VLOOKUP($A213,[3]Hoja1!$A$1:$AQ$1000,33,FALSE),"")</f>
        <v/>
      </c>
      <c r="AL213" t="str">
        <f>IFERROR(VLOOKUP($A213,[3]Hoja1!$A$1:$AQ$1000,34,FALSE),"")</f>
        <v/>
      </c>
      <c r="AM213" t="str">
        <f>IFERROR(VLOOKUP($A213,[3]Hoja1!$A$1:$AQ$1000,35,FALSE),"")</f>
        <v/>
      </c>
      <c r="AN213" t="str">
        <f>IFERROR(VLOOKUP($A213,[3]Hoja1!$A$1:$AQ$1000,36,FALSE),"")</f>
        <v/>
      </c>
      <c r="AO213" t="str">
        <f>IFERROR(VLOOKUP($A213,[3]Hoja1!$A$1:$AQ$1000,37,FALSE),"")</f>
        <v/>
      </c>
      <c r="AP213" t="str">
        <f>IFERROR(VLOOKUP($A213,[3]Hoja1!$A$1:$AQ$1000,38,FALSE),"")</f>
        <v/>
      </c>
      <c r="AQ213" t="str">
        <f>IFERROR(VLOOKUP($A213,[3]Hoja1!$A$1:$AQ$1000,39,FALSE),"")</f>
        <v/>
      </c>
      <c r="AR213" t="str">
        <f>IFERROR(VLOOKUP($A213,[3]Hoja1!$A$1:$AQ$1000,40,FALSE),"")</f>
        <v/>
      </c>
      <c r="AS213" t="str">
        <f>IFERROR(VLOOKUP($A213,[3]Hoja1!$A$1:$AQ$1000,41,FALSE),"")</f>
        <v/>
      </c>
      <c r="AT213" t="str">
        <f>IFERROR(VLOOKUP($A213,[3]Hoja1!$A$1:$AQ$1000,42,FALSE),"")</f>
        <v/>
      </c>
      <c r="AU213" t="str">
        <f>IFERROR(VLOOKUP($A213,[3]Hoja1!$A$1:$AQ$1000,43,FALSE),"")</f>
        <v/>
      </c>
    </row>
    <row r="214" spans="1:47" ht="15" customHeight="1" x14ac:dyDescent="0.25">
      <c r="A214">
        <v>347</v>
      </c>
      <c r="B214">
        <v>1</v>
      </c>
      <c r="D214">
        <v>7707357</v>
      </c>
      <c r="E214" t="s">
        <v>905</v>
      </c>
      <c r="H214" t="s">
        <v>908</v>
      </c>
      <c r="J214" t="s">
        <v>50</v>
      </c>
      <c r="K214" t="s">
        <v>906</v>
      </c>
      <c r="L214" t="s">
        <v>425</v>
      </c>
      <c r="O214" t="s">
        <v>907</v>
      </c>
      <c r="P214" s="4">
        <f>IFERROR(VLOOKUP(D214,[1]articulo!$A$1:$D$9000,4,FALSE),"")</f>
        <v>312</v>
      </c>
      <c r="Q214" t="s">
        <v>909</v>
      </c>
      <c r="R214">
        <f>IFERROR(VLOOKUP(D214,[2]stock!$A$1:$B$9000,2,FALSE),"0")</f>
        <v>65</v>
      </c>
      <c r="S214">
        <v>5</v>
      </c>
      <c r="T214">
        <v>5</v>
      </c>
      <c r="U214">
        <v>5</v>
      </c>
      <c r="V214">
        <v>0.03</v>
      </c>
      <c r="W214">
        <f>IFERROR(VLOOKUP($A214,[3]Hoja1!$A$1:$AQ$1000,19,FALSE),"")</f>
        <v>1</v>
      </c>
      <c r="X214" t="str">
        <f>IFERROR(VLOOKUP($A214,[3]Hoja1!$A$1:$AQ$1000,20,FALSE),"")</f>
        <v>Riel de 1</v>
      </c>
      <c r="Y214" t="str">
        <f>IFERROR(VLOOKUP($A214,[3]Hoja1!$A$1:$AQ$1000,21,FALSE),"")</f>
        <v/>
      </c>
      <c r="Z214" t="str">
        <f>IFERROR(VLOOKUP($A214,[3]Hoja1!$A$1:$AQ$1000,22,FALSE),"")</f>
        <v>Metal</v>
      </c>
      <c r="AA214" t="str">
        <f>IFERROR(VLOOKUP($A214,[3]Hoja1!$A$1:$AQ$1000,23,FALSE),"")</f>
        <v>Con 2 pines</v>
      </c>
      <c r="AB214" t="str">
        <f>IFERROR(VLOOKUP($A214,[3]Hoja1!$A$1:$AQ$1000,24,FALSE),"")</f>
        <v>1 cm</v>
      </c>
      <c r="AC214" t="str">
        <f>IFERROR(VLOOKUP($A214,[3]Hoja1!$A$1:$AQ$1000,25,FALSE),"")</f>
        <v>3 cm</v>
      </c>
      <c r="AD214" t="str">
        <f>IFERROR(VLOOKUP($A214,[3]Hoja1!$A$1:$AQ$1000,26,FALSE),"")</f>
        <v/>
      </c>
      <c r="AE214" t="str">
        <f>IFERROR(VLOOKUP($A214,[3]Hoja1!$A$1:$AQ$1000,27,FALSE),"")</f>
        <v/>
      </c>
      <c r="AF214" t="str">
        <f>IFERROR(VLOOKUP($A214,[3]Hoja1!$A$1:$AQ$1000,28,FALSE),"")</f>
        <v/>
      </c>
      <c r="AG214" t="str">
        <f>IFERROR(VLOOKUP($A214,[3]Hoja1!$A$1:$AQ$1000,29,FALSE),"")</f>
        <v/>
      </c>
      <c r="AH214" t="str">
        <f>IFERROR(VLOOKUP($A214,[3]Hoja1!$A$1:$AQ$1000,30,FALSE),"")</f>
        <v/>
      </c>
      <c r="AI214" t="str">
        <f>IFERROR(VLOOKUP($A214,[3]Hoja1!$A$1:$AQ$1000,31,FALSE),"")</f>
        <v/>
      </c>
      <c r="AJ214" t="str">
        <f>IFERROR(VLOOKUP($A214,[3]Hoja1!$A$1:$AQ$1000,32,FALSE),"")</f>
        <v/>
      </c>
      <c r="AK214" t="str">
        <f>IFERROR(VLOOKUP($A214,[3]Hoja1!$A$1:$AQ$1000,33,FALSE),"")</f>
        <v/>
      </c>
      <c r="AL214" t="str">
        <f>IFERROR(VLOOKUP($A214,[3]Hoja1!$A$1:$AQ$1000,34,FALSE),"")</f>
        <v/>
      </c>
      <c r="AM214" t="str">
        <f>IFERROR(VLOOKUP($A214,[3]Hoja1!$A$1:$AQ$1000,35,FALSE),"")</f>
        <v/>
      </c>
      <c r="AN214" t="str">
        <f>IFERROR(VLOOKUP($A214,[3]Hoja1!$A$1:$AQ$1000,36,FALSE),"")</f>
        <v/>
      </c>
      <c r="AO214" t="str">
        <f>IFERROR(VLOOKUP($A214,[3]Hoja1!$A$1:$AQ$1000,37,FALSE),"")</f>
        <v/>
      </c>
      <c r="AP214" t="str">
        <f>IFERROR(VLOOKUP($A214,[3]Hoja1!$A$1:$AQ$1000,38,FALSE),"")</f>
        <v/>
      </c>
      <c r="AQ214" t="str">
        <f>IFERROR(VLOOKUP($A214,[3]Hoja1!$A$1:$AQ$1000,39,FALSE),"")</f>
        <v/>
      </c>
      <c r="AR214" t="str">
        <f>IFERROR(VLOOKUP($A214,[3]Hoja1!$A$1:$AQ$1000,40,FALSE),"")</f>
        <v/>
      </c>
      <c r="AS214" t="str">
        <f>IFERROR(VLOOKUP($A214,[3]Hoja1!$A$1:$AQ$1000,41,FALSE),"")</f>
        <v/>
      </c>
      <c r="AT214" t="str">
        <f>IFERROR(VLOOKUP($A214,[3]Hoja1!$A$1:$AQ$1000,42,FALSE),"")</f>
        <v/>
      </c>
      <c r="AU214" t="str">
        <f>IFERROR(VLOOKUP($A214,[3]Hoja1!$A$1:$AQ$1000,43,FALSE),"")</f>
        <v/>
      </c>
    </row>
    <row r="215" spans="1:47" ht="15" customHeight="1" x14ac:dyDescent="0.25">
      <c r="A215">
        <v>348</v>
      </c>
      <c r="B215">
        <v>1</v>
      </c>
      <c r="D215">
        <v>7707002</v>
      </c>
      <c r="E215" t="s">
        <v>910</v>
      </c>
      <c r="H215" t="s">
        <v>912</v>
      </c>
      <c r="J215" t="s">
        <v>50</v>
      </c>
      <c r="K215" t="s">
        <v>906</v>
      </c>
      <c r="L215" t="s">
        <v>425</v>
      </c>
      <c r="O215" t="s">
        <v>911</v>
      </c>
      <c r="P215" s="4">
        <f>IFERROR(VLOOKUP(D215,[1]articulo!$A$1:$D$9000,4,FALSE),"")</f>
        <v>318.43</v>
      </c>
      <c r="Q215" t="s">
        <v>913</v>
      </c>
      <c r="R215">
        <f>IFERROR(VLOOKUP(D215,[2]stock!$A$1:$B$9000,2,FALSE),"0")</f>
        <v>27</v>
      </c>
      <c r="S215">
        <v>5</v>
      </c>
      <c r="T215">
        <v>5</v>
      </c>
      <c r="U215">
        <v>5</v>
      </c>
      <c r="V215">
        <v>0.03</v>
      </c>
      <c r="W215">
        <f>IFERROR(VLOOKUP($A215,[3]Hoja1!$A$1:$AQ$1000,19,FALSE),"")</f>
        <v>2</v>
      </c>
      <c r="X215" t="str">
        <f>IFERROR(VLOOKUP($A215,[3]Hoja1!$A$1:$AQ$1000,20,FALSE),"")</f>
        <v>Riel de 2</v>
      </c>
      <c r="Y215" t="str">
        <f>IFERROR(VLOOKUP($A215,[3]Hoja1!$A$1:$AQ$1000,21,FALSE),"")</f>
        <v/>
      </c>
      <c r="Z215" t="str">
        <f>IFERROR(VLOOKUP($A215,[3]Hoja1!$A$1:$AQ$1000,22,FALSE),"")</f>
        <v>Metal</v>
      </c>
      <c r="AA215" t="str">
        <f>IFERROR(VLOOKUP($A215,[3]Hoja1!$A$1:$AQ$1000,23,FALSE),"")</f>
        <v>Con 2 pines</v>
      </c>
      <c r="AB215" t="str">
        <f>IFERROR(VLOOKUP($A215,[3]Hoja1!$A$1:$AQ$1000,24,FALSE),"")</f>
        <v>1 cm</v>
      </c>
      <c r="AC215" t="str">
        <f>IFERROR(VLOOKUP($A215,[3]Hoja1!$A$1:$AQ$1000,25,FALSE),"")</f>
        <v>6 cm</v>
      </c>
      <c r="AD215" t="str">
        <f>IFERROR(VLOOKUP($A215,[3]Hoja1!$A$1:$AQ$1000,26,FALSE),"")</f>
        <v/>
      </c>
      <c r="AE215" t="str">
        <f>IFERROR(VLOOKUP($A215,[3]Hoja1!$A$1:$AQ$1000,27,FALSE),"")</f>
        <v/>
      </c>
      <c r="AF215" t="str">
        <f>IFERROR(VLOOKUP($A215,[3]Hoja1!$A$1:$AQ$1000,28,FALSE),"")</f>
        <v/>
      </c>
      <c r="AG215" t="str">
        <f>IFERROR(VLOOKUP($A215,[3]Hoja1!$A$1:$AQ$1000,29,FALSE),"")</f>
        <v/>
      </c>
      <c r="AH215" t="str">
        <f>IFERROR(VLOOKUP($A215,[3]Hoja1!$A$1:$AQ$1000,30,FALSE),"")</f>
        <v/>
      </c>
      <c r="AI215" t="str">
        <f>IFERROR(VLOOKUP($A215,[3]Hoja1!$A$1:$AQ$1000,31,FALSE),"")</f>
        <v/>
      </c>
      <c r="AJ215" t="str">
        <f>IFERROR(VLOOKUP($A215,[3]Hoja1!$A$1:$AQ$1000,32,FALSE),"")</f>
        <v/>
      </c>
      <c r="AK215" t="str">
        <f>IFERROR(VLOOKUP($A215,[3]Hoja1!$A$1:$AQ$1000,33,FALSE),"")</f>
        <v/>
      </c>
      <c r="AL215" t="str">
        <f>IFERROR(VLOOKUP($A215,[3]Hoja1!$A$1:$AQ$1000,34,FALSE),"")</f>
        <v/>
      </c>
      <c r="AM215" t="str">
        <f>IFERROR(VLOOKUP($A215,[3]Hoja1!$A$1:$AQ$1000,35,FALSE),"")</f>
        <v/>
      </c>
      <c r="AN215" t="str">
        <f>IFERROR(VLOOKUP($A215,[3]Hoja1!$A$1:$AQ$1000,36,FALSE),"")</f>
        <v/>
      </c>
      <c r="AO215" t="str">
        <f>IFERROR(VLOOKUP($A215,[3]Hoja1!$A$1:$AQ$1000,37,FALSE),"")</f>
        <v/>
      </c>
      <c r="AP215" t="str">
        <f>IFERROR(VLOOKUP($A215,[3]Hoja1!$A$1:$AQ$1000,38,FALSE),"")</f>
        <v/>
      </c>
      <c r="AQ215" t="str">
        <f>IFERROR(VLOOKUP($A215,[3]Hoja1!$A$1:$AQ$1000,39,FALSE),"")</f>
        <v/>
      </c>
      <c r="AR215" t="str">
        <f>IFERROR(VLOOKUP($A215,[3]Hoja1!$A$1:$AQ$1000,40,FALSE),"")</f>
        <v/>
      </c>
      <c r="AS215" t="str">
        <f>IFERROR(VLOOKUP($A215,[3]Hoja1!$A$1:$AQ$1000,41,FALSE),"")</f>
        <v/>
      </c>
      <c r="AT215" t="str">
        <f>IFERROR(VLOOKUP($A215,[3]Hoja1!$A$1:$AQ$1000,42,FALSE),"")</f>
        <v/>
      </c>
      <c r="AU215" t="str">
        <f>IFERROR(VLOOKUP($A215,[3]Hoja1!$A$1:$AQ$1000,43,FALSE),"")</f>
        <v/>
      </c>
    </row>
    <row r="216" spans="1:47" ht="15" customHeight="1" x14ac:dyDescent="0.25">
      <c r="A216">
        <v>349</v>
      </c>
      <c r="B216">
        <v>1</v>
      </c>
      <c r="D216">
        <v>7707013</v>
      </c>
      <c r="E216" t="s">
        <v>914</v>
      </c>
      <c r="H216" s="1" t="s">
        <v>916</v>
      </c>
      <c r="J216" t="s">
        <v>50</v>
      </c>
      <c r="K216" t="s">
        <v>906</v>
      </c>
      <c r="L216" t="s">
        <v>425</v>
      </c>
      <c r="O216" t="s">
        <v>915</v>
      </c>
      <c r="P216" s="4">
        <f>IFERROR(VLOOKUP(D216,[1]articulo!$A$1:$D$9000,4,FALSE),"")</f>
        <v>365.6</v>
      </c>
      <c r="Q216" t="s">
        <v>917</v>
      </c>
      <c r="R216">
        <f>IFERROR(VLOOKUP(D216,[2]stock!$A$1:$B$9000,2,FALSE),"0")</f>
        <v>19</v>
      </c>
      <c r="S216">
        <v>5</v>
      </c>
      <c r="T216">
        <v>5</v>
      </c>
      <c r="U216">
        <v>5</v>
      </c>
      <c r="V216">
        <v>0.03</v>
      </c>
      <c r="W216">
        <f>IFERROR(VLOOKUP($A216,[3]Hoja1!$A$1:$AQ$1000,19,FALSE),"")</f>
        <v>3</v>
      </c>
      <c r="X216" t="str">
        <f>IFERROR(VLOOKUP($A216,[3]Hoja1!$A$1:$AQ$1000,20,FALSE),"")</f>
        <v>Riel de 3</v>
      </c>
      <c r="Y216" t="str">
        <f>IFERROR(VLOOKUP($A216,[3]Hoja1!$A$1:$AQ$1000,21,FALSE),"")</f>
        <v/>
      </c>
      <c r="Z216" t="str">
        <f>IFERROR(VLOOKUP($A216,[3]Hoja1!$A$1:$AQ$1000,22,FALSE),"")</f>
        <v>Metal</v>
      </c>
      <c r="AA216" t="str">
        <f>IFERROR(VLOOKUP($A216,[3]Hoja1!$A$1:$AQ$1000,23,FALSE),"")</f>
        <v>Con 2 pines</v>
      </c>
      <c r="AB216" t="str">
        <f>IFERROR(VLOOKUP($A216,[3]Hoja1!$A$1:$AQ$1000,24,FALSE),"")</f>
        <v>1 cm</v>
      </c>
      <c r="AC216" t="str">
        <f>IFERROR(VLOOKUP($A216,[3]Hoja1!$A$1:$AQ$1000,25,FALSE),"")</f>
        <v>9 cm</v>
      </c>
      <c r="AD216" t="str">
        <f>IFERROR(VLOOKUP($A216,[3]Hoja1!$A$1:$AQ$1000,26,FALSE),"")</f>
        <v/>
      </c>
      <c r="AE216" t="str">
        <f>IFERROR(VLOOKUP($A216,[3]Hoja1!$A$1:$AQ$1000,27,FALSE),"")</f>
        <v/>
      </c>
      <c r="AF216" t="str">
        <f>IFERROR(VLOOKUP($A216,[3]Hoja1!$A$1:$AQ$1000,28,FALSE),"")</f>
        <v/>
      </c>
      <c r="AG216" t="str">
        <f>IFERROR(VLOOKUP($A216,[3]Hoja1!$A$1:$AQ$1000,29,FALSE),"")</f>
        <v/>
      </c>
      <c r="AH216" t="str">
        <f>IFERROR(VLOOKUP($A216,[3]Hoja1!$A$1:$AQ$1000,30,FALSE),"")</f>
        <v/>
      </c>
      <c r="AI216" t="str">
        <f>IFERROR(VLOOKUP($A216,[3]Hoja1!$A$1:$AQ$1000,31,FALSE),"")</f>
        <v/>
      </c>
      <c r="AJ216" t="str">
        <f>IFERROR(VLOOKUP($A216,[3]Hoja1!$A$1:$AQ$1000,32,FALSE),"")</f>
        <v/>
      </c>
      <c r="AK216" t="str">
        <f>IFERROR(VLOOKUP($A216,[3]Hoja1!$A$1:$AQ$1000,33,FALSE),"")</f>
        <v/>
      </c>
      <c r="AL216" t="str">
        <f>IFERROR(VLOOKUP($A216,[3]Hoja1!$A$1:$AQ$1000,34,FALSE),"")</f>
        <v/>
      </c>
      <c r="AM216" t="str">
        <f>IFERROR(VLOOKUP($A216,[3]Hoja1!$A$1:$AQ$1000,35,FALSE),"")</f>
        <v/>
      </c>
      <c r="AN216" t="str">
        <f>IFERROR(VLOOKUP($A216,[3]Hoja1!$A$1:$AQ$1000,36,FALSE),"")</f>
        <v/>
      </c>
      <c r="AO216" t="str">
        <f>IFERROR(VLOOKUP($A216,[3]Hoja1!$A$1:$AQ$1000,37,FALSE),"")</f>
        <v/>
      </c>
      <c r="AP216" t="str">
        <f>IFERROR(VLOOKUP($A216,[3]Hoja1!$A$1:$AQ$1000,38,FALSE),"")</f>
        <v/>
      </c>
      <c r="AQ216" t="str">
        <f>IFERROR(VLOOKUP($A216,[3]Hoja1!$A$1:$AQ$1000,39,FALSE),"")</f>
        <v/>
      </c>
      <c r="AR216" t="str">
        <f>IFERROR(VLOOKUP($A216,[3]Hoja1!$A$1:$AQ$1000,40,FALSE),"")</f>
        <v/>
      </c>
      <c r="AS216" t="str">
        <f>IFERROR(VLOOKUP($A216,[3]Hoja1!$A$1:$AQ$1000,41,FALSE),"")</f>
        <v/>
      </c>
      <c r="AT216" t="str">
        <f>IFERROR(VLOOKUP($A216,[3]Hoja1!$A$1:$AQ$1000,42,FALSE),"")</f>
        <v/>
      </c>
      <c r="AU216" t="str">
        <f>IFERROR(VLOOKUP($A216,[3]Hoja1!$A$1:$AQ$1000,43,FALSE),"")</f>
        <v/>
      </c>
    </row>
    <row r="217" spans="1:47" ht="15" customHeight="1" x14ac:dyDescent="0.25">
      <c r="A217">
        <v>350</v>
      </c>
      <c r="B217">
        <v>1</v>
      </c>
      <c r="D217">
        <v>7707246</v>
      </c>
      <c r="E217" t="s">
        <v>918</v>
      </c>
      <c r="H217" s="1" t="s">
        <v>920</v>
      </c>
      <c r="J217" t="s">
        <v>50</v>
      </c>
      <c r="K217" t="s">
        <v>906</v>
      </c>
      <c r="L217" t="s">
        <v>425</v>
      </c>
      <c r="O217" t="s">
        <v>919</v>
      </c>
      <c r="P217" s="4">
        <f>IFERROR(VLOOKUP(D217,[1]articulo!$A$1:$D$9000,4,FALSE),"")</f>
        <v>412.78</v>
      </c>
      <c r="Q217" t="s">
        <v>921</v>
      </c>
      <c r="R217">
        <f>IFERROR(VLOOKUP(D217,[2]stock!$A$1:$B$9000,2,FALSE),"0")</f>
        <v>51</v>
      </c>
      <c r="S217">
        <v>5</v>
      </c>
      <c r="T217">
        <v>5</v>
      </c>
      <c r="U217">
        <v>5</v>
      </c>
      <c r="V217">
        <v>0.03</v>
      </c>
      <c r="W217">
        <f>IFERROR(VLOOKUP($A217,[3]Hoja1!$A$1:$AQ$1000,19,FALSE),"")</f>
        <v>4</v>
      </c>
      <c r="X217" t="str">
        <f>IFERROR(VLOOKUP($A217,[3]Hoja1!$A$1:$AQ$1000,20,FALSE),"")</f>
        <v>Riel de 4</v>
      </c>
      <c r="Y217" t="str">
        <f>IFERROR(VLOOKUP($A217,[3]Hoja1!$A$1:$AQ$1000,21,FALSE),"")</f>
        <v/>
      </c>
      <c r="Z217" t="str">
        <f>IFERROR(VLOOKUP($A217,[3]Hoja1!$A$1:$AQ$1000,22,FALSE),"")</f>
        <v>Metal</v>
      </c>
      <c r="AA217" t="str">
        <f>IFERROR(VLOOKUP($A217,[3]Hoja1!$A$1:$AQ$1000,23,FALSE),"")</f>
        <v>Con 2 pines</v>
      </c>
      <c r="AB217" t="str">
        <f>IFERROR(VLOOKUP($A217,[3]Hoja1!$A$1:$AQ$1000,24,FALSE),"")</f>
        <v>1 cm</v>
      </c>
      <c r="AC217" t="str">
        <f>IFERROR(VLOOKUP($A217,[3]Hoja1!$A$1:$AQ$1000,25,FALSE),"")</f>
        <v>12 cm</v>
      </c>
      <c r="AD217" t="str">
        <f>IFERROR(VLOOKUP($A217,[3]Hoja1!$A$1:$AQ$1000,26,FALSE),"")</f>
        <v/>
      </c>
      <c r="AE217" t="str">
        <f>IFERROR(VLOOKUP($A217,[3]Hoja1!$A$1:$AQ$1000,27,FALSE),"")</f>
        <v/>
      </c>
      <c r="AF217" t="str">
        <f>IFERROR(VLOOKUP($A217,[3]Hoja1!$A$1:$AQ$1000,28,FALSE),"")</f>
        <v/>
      </c>
      <c r="AG217" t="str">
        <f>IFERROR(VLOOKUP($A217,[3]Hoja1!$A$1:$AQ$1000,29,FALSE),"")</f>
        <v/>
      </c>
      <c r="AH217" t="str">
        <f>IFERROR(VLOOKUP($A217,[3]Hoja1!$A$1:$AQ$1000,30,FALSE),"")</f>
        <v/>
      </c>
      <c r="AI217" t="str">
        <f>IFERROR(VLOOKUP($A217,[3]Hoja1!$A$1:$AQ$1000,31,FALSE),"")</f>
        <v/>
      </c>
      <c r="AJ217" t="str">
        <f>IFERROR(VLOOKUP($A217,[3]Hoja1!$A$1:$AQ$1000,32,FALSE),"")</f>
        <v/>
      </c>
      <c r="AK217" t="str">
        <f>IFERROR(VLOOKUP($A217,[3]Hoja1!$A$1:$AQ$1000,33,FALSE),"")</f>
        <v/>
      </c>
      <c r="AL217" t="str">
        <f>IFERROR(VLOOKUP($A217,[3]Hoja1!$A$1:$AQ$1000,34,FALSE),"")</f>
        <v/>
      </c>
      <c r="AM217" t="str">
        <f>IFERROR(VLOOKUP($A217,[3]Hoja1!$A$1:$AQ$1000,35,FALSE),"")</f>
        <v/>
      </c>
      <c r="AN217" t="str">
        <f>IFERROR(VLOOKUP($A217,[3]Hoja1!$A$1:$AQ$1000,36,FALSE),"")</f>
        <v/>
      </c>
      <c r="AO217" t="str">
        <f>IFERROR(VLOOKUP($A217,[3]Hoja1!$A$1:$AQ$1000,37,FALSE),"")</f>
        <v/>
      </c>
      <c r="AP217" t="str">
        <f>IFERROR(VLOOKUP($A217,[3]Hoja1!$A$1:$AQ$1000,38,FALSE),"")</f>
        <v/>
      </c>
      <c r="AQ217" t="str">
        <f>IFERROR(VLOOKUP($A217,[3]Hoja1!$A$1:$AQ$1000,39,FALSE),"")</f>
        <v/>
      </c>
      <c r="AR217" t="str">
        <f>IFERROR(VLOOKUP($A217,[3]Hoja1!$A$1:$AQ$1000,40,FALSE),"")</f>
        <v/>
      </c>
      <c r="AS217" t="str">
        <f>IFERROR(VLOOKUP($A217,[3]Hoja1!$A$1:$AQ$1000,41,FALSE),"")</f>
        <v/>
      </c>
      <c r="AT217" t="str">
        <f>IFERROR(VLOOKUP($A217,[3]Hoja1!$A$1:$AQ$1000,42,FALSE),"")</f>
        <v/>
      </c>
      <c r="AU217" t="str">
        <f>IFERROR(VLOOKUP($A217,[3]Hoja1!$A$1:$AQ$1000,43,FALSE),"")</f>
        <v/>
      </c>
    </row>
    <row r="218" spans="1:47" ht="15" customHeight="1" x14ac:dyDescent="0.25">
      <c r="A218">
        <v>351</v>
      </c>
      <c r="B218">
        <v>1</v>
      </c>
      <c r="D218">
        <v>7707450</v>
      </c>
      <c r="E218" t="s">
        <v>922</v>
      </c>
      <c r="H218" t="s">
        <v>925</v>
      </c>
      <c r="J218" t="s">
        <v>50</v>
      </c>
      <c r="K218" t="s">
        <v>906</v>
      </c>
      <c r="L218" t="s">
        <v>923</v>
      </c>
      <c r="O218" t="s">
        <v>924</v>
      </c>
      <c r="P218" s="4">
        <f>IFERROR(VLOOKUP(D218,[1]articulo!$A$1:$D$9000,4,FALSE),"")</f>
        <v>294.83999999999997</v>
      </c>
      <c r="Q218" t="s">
        <v>926</v>
      </c>
      <c r="R218">
        <f>IFERROR(VLOOKUP(D218,[2]stock!$A$1:$B$9000,2,FALSE),"0")</f>
        <v>0</v>
      </c>
      <c r="S218">
        <v>5</v>
      </c>
      <c r="T218">
        <v>5</v>
      </c>
      <c r="U218">
        <v>5</v>
      </c>
      <c r="V218">
        <v>0.03</v>
      </c>
      <c r="W218" t="str">
        <f>IFERROR(VLOOKUP($A218,[3]Hoja1!$A$1:$AQ$1000,19,FALSE),"")</f>
        <v/>
      </c>
      <c r="X218" t="str">
        <f>IFERROR(VLOOKUP($A218,[3]Hoja1!$A$1:$AQ$1000,20,FALSE),"")</f>
        <v>Ruedas Aladas</v>
      </c>
      <c r="Y218" t="str">
        <f>IFERROR(VLOOKUP($A218,[3]Hoja1!$A$1:$AQ$1000,21,FALSE),"")</f>
        <v/>
      </c>
      <c r="Z218" t="str">
        <f>IFERROR(VLOOKUP($A218,[3]Hoja1!$A$1:$AQ$1000,22,FALSE),"")</f>
        <v>Metal</v>
      </c>
      <c r="AA218" t="str">
        <f>IFERROR(VLOOKUP($A218,[3]Hoja1!$A$1:$AQ$1000,23,FALSE),"")</f>
        <v>2 pines</v>
      </c>
      <c r="AB218" t="str">
        <f>IFERROR(VLOOKUP($A218,[3]Hoja1!$A$1:$AQ$1000,24,FALSE),"")</f>
        <v>2.5 cm</v>
      </c>
      <c r="AC218" t="str">
        <f>IFERROR(VLOOKUP($A218,[3]Hoja1!$A$1:$AQ$1000,25,FALSE),"")</f>
        <v>6.5 cm</v>
      </c>
      <c r="AD218" t="str">
        <f>IFERROR(VLOOKUP($A218,[3]Hoja1!$A$1:$AQ$1000,26,FALSE),"")</f>
        <v/>
      </c>
      <c r="AE218" t="str">
        <f>IFERROR(VLOOKUP($A218,[3]Hoja1!$A$1:$AQ$1000,27,FALSE),"")</f>
        <v/>
      </c>
      <c r="AF218" t="str">
        <f>IFERROR(VLOOKUP($A218,[3]Hoja1!$A$1:$AQ$1000,28,FALSE),"")</f>
        <v/>
      </c>
      <c r="AG218" t="str">
        <f>IFERROR(VLOOKUP($A218,[3]Hoja1!$A$1:$AQ$1000,29,FALSE),"")</f>
        <v/>
      </c>
      <c r="AH218" t="str">
        <f>IFERROR(VLOOKUP($A218,[3]Hoja1!$A$1:$AQ$1000,30,FALSE),"")</f>
        <v/>
      </c>
      <c r="AI218" t="str">
        <f>IFERROR(VLOOKUP($A218,[3]Hoja1!$A$1:$AQ$1000,31,FALSE),"")</f>
        <v/>
      </c>
      <c r="AJ218" t="str">
        <f>IFERROR(VLOOKUP($A218,[3]Hoja1!$A$1:$AQ$1000,32,FALSE),"")</f>
        <v/>
      </c>
      <c r="AK218" t="str">
        <f>IFERROR(VLOOKUP($A218,[3]Hoja1!$A$1:$AQ$1000,33,FALSE),"")</f>
        <v/>
      </c>
      <c r="AL218" t="str">
        <f>IFERROR(VLOOKUP($A218,[3]Hoja1!$A$1:$AQ$1000,34,FALSE),"")</f>
        <v/>
      </c>
      <c r="AM218" t="str">
        <f>IFERROR(VLOOKUP($A218,[3]Hoja1!$A$1:$AQ$1000,35,FALSE),"")</f>
        <v/>
      </c>
      <c r="AN218" t="str">
        <f>IFERROR(VLOOKUP($A218,[3]Hoja1!$A$1:$AQ$1000,36,FALSE),"")</f>
        <v/>
      </c>
      <c r="AO218" t="str">
        <f>IFERROR(VLOOKUP($A218,[3]Hoja1!$A$1:$AQ$1000,37,FALSE),"")</f>
        <v/>
      </c>
      <c r="AP218" t="str">
        <f>IFERROR(VLOOKUP($A218,[3]Hoja1!$A$1:$AQ$1000,38,FALSE),"")</f>
        <v/>
      </c>
      <c r="AQ218" t="str">
        <f>IFERROR(VLOOKUP($A218,[3]Hoja1!$A$1:$AQ$1000,39,FALSE),"")</f>
        <v/>
      </c>
      <c r="AR218" t="str">
        <f>IFERROR(VLOOKUP($A218,[3]Hoja1!$A$1:$AQ$1000,40,FALSE),"")</f>
        <v/>
      </c>
      <c r="AS218" t="str">
        <f>IFERROR(VLOOKUP($A218,[3]Hoja1!$A$1:$AQ$1000,41,FALSE),"")</f>
        <v/>
      </c>
      <c r="AT218" t="str">
        <f>IFERROR(VLOOKUP($A218,[3]Hoja1!$A$1:$AQ$1000,42,FALSE),"")</f>
        <v/>
      </c>
      <c r="AU218" t="str">
        <f>IFERROR(VLOOKUP($A218,[3]Hoja1!$A$1:$AQ$1000,43,FALSE),"")</f>
        <v/>
      </c>
    </row>
    <row r="219" spans="1:47" ht="15" customHeight="1" x14ac:dyDescent="0.25">
      <c r="A219">
        <v>352</v>
      </c>
      <c r="B219">
        <v>1</v>
      </c>
      <c r="D219">
        <v>7707556</v>
      </c>
      <c r="E219" t="s">
        <v>927</v>
      </c>
      <c r="H219" t="s">
        <v>930</v>
      </c>
      <c r="J219" t="s">
        <v>50</v>
      </c>
      <c r="K219" t="s">
        <v>906</v>
      </c>
      <c r="L219" t="s">
        <v>928</v>
      </c>
      <c r="O219" t="s">
        <v>929</v>
      </c>
      <c r="P219" s="4">
        <f>IFERROR(VLOOKUP(D219,[1]articulo!$A$1:$D$9000,4,FALSE),"")</f>
        <v>124.8</v>
      </c>
      <c r="Q219" t="s">
        <v>931</v>
      </c>
      <c r="R219">
        <f>IFERROR(VLOOKUP(D219,[2]stock!$A$1:$B$9000,2,FALSE),"0")</f>
        <v>85</v>
      </c>
      <c r="S219">
        <v>5</v>
      </c>
      <c r="T219">
        <v>5</v>
      </c>
      <c r="U219">
        <v>5</v>
      </c>
      <c r="V219">
        <v>0.03</v>
      </c>
      <c r="W219" t="str">
        <f>IFERROR(VLOOKUP($A219,[3]Hoja1!$A$1:$AQ$1000,19,FALSE),"")</f>
        <v/>
      </c>
      <c r="X219" t="str">
        <f>IFERROR(VLOOKUP($A219,[3]Hoja1!$A$1:$AQ$1000,20,FALSE),"")</f>
        <v>Rombo para Jerarquía</v>
      </c>
      <c r="Y219" t="str">
        <f>IFERROR(VLOOKUP($A219,[3]Hoja1!$A$1:$AQ$1000,21,FALSE),"")</f>
        <v/>
      </c>
      <c r="Z219" t="str">
        <f>IFERROR(VLOOKUP($A219,[3]Hoja1!$A$1:$AQ$1000,22,FALSE),"")</f>
        <v>Metal</v>
      </c>
      <c r="AA219" t="str">
        <f>IFERROR(VLOOKUP($A219,[3]Hoja1!$A$1:$AQ$1000,23,FALSE),"")</f>
        <v>Dorado</v>
      </c>
      <c r="AB219" t="str">
        <f>IFERROR(VLOOKUP($A219,[3]Hoja1!$A$1:$AQ$1000,24,FALSE),"")</f>
        <v>16 mm</v>
      </c>
      <c r="AC219" t="str">
        <f>IFERROR(VLOOKUP($A219,[3]Hoja1!$A$1:$AQ$1000,25,FALSE),"")</f>
        <v>16 mm</v>
      </c>
      <c r="AD219" t="str">
        <f>IFERROR(VLOOKUP($A219,[3]Hoja1!$A$1:$AQ$1000,26,FALSE),"")</f>
        <v>5 mm</v>
      </c>
      <c r="AE219" t="str">
        <f>IFERROR(VLOOKUP($A219,[3]Hoja1!$A$1:$AQ$1000,27,FALSE),"")</f>
        <v/>
      </c>
      <c r="AF219" t="str">
        <f>IFERROR(VLOOKUP($A219,[3]Hoja1!$A$1:$AQ$1000,28,FALSE),"")</f>
        <v/>
      </c>
      <c r="AG219" t="str">
        <f>IFERROR(VLOOKUP($A219,[3]Hoja1!$A$1:$AQ$1000,29,FALSE),"")</f>
        <v/>
      </c>
      <c r="AH219" t="str">
        <f>IFERROR(VLOOKUP($A219,[3]Hoja1!$A$1:$AQ$1000,30,FALSE),"")</f>
        <v/>
      </c>
      <c r="AI219" t="str">
        <f>IFERROR(VLOOKUP($A219,[3]Hoja1!$A$1:$AQ$1000,31,FALSE),"")</f>
        <v/>
      </c>
      <c r="AJ219" t="str">
        <f>IFERROR(VLOOKUP($A219,[3]Hoja1!$A$1:$AQ$1000,32,FALSE),"")</f>
        <v/>
      </c>
      <c r="AK219" t="str">
        <f>IFERROR(VLOOKUP($A219,[3]Hoja1!$A$1:$AQ$1000,33,FALSE),"")</f>
        <v/>
      </c>
      <c r="AL219" t="str">
        <f>IFERROR(VLOOKUP($A219,[3]Hoja1!$A$1:$AQ$1000,34,FALSE),"")</f>
        <v/>
      </c>
      <c r="AM219" t="str">
        <f>IFERROR(VLOOKUP($A219,[3]Hoja1!$A$1:$AQ$1000,35,FALSE),"")</f>
        <v/>
      </c>
      <c r="AN219" t="str">
        <f>IFERROR(VLOOKUP($A219,[3]Hoja1!$A$1:$AQ$1000,36,FALSE),"")</f>
        <v/>
      </c>
      <c r="AO219" t="str">
        <f>IFERROR(VLOOKUP($A219,[3]Hoja1!$A$1:$AQ$1000,37,FALSE),"")</f>
        <v/>
      </c>
      <c r="AP219" t="str">
        <f>IFERROR(VLOOKUP($A219,[3]Hoja1!$A$1:$AQ$1000,38,FALSE),"")</f>
        <v/>
      </c>
      <c r="AQ219" t="str">
        <f>IFERROR(VLOOKUP($A219,[3]Hoja1!$A$1:$AQ$1000,39,FALSE),"")</f>
        <v/>
      </c>
      <c r="AR219" t="str">
        <f>IFERROR(VLOOKUP($A219,[3]Hoja1!$A$1:$AQ$1000,40,FALSE),"")</f>
        <v/>
      </c>
      <c r="AS219" t="str">
        <f>IFERROR(VLOOKUP($A219,[3]Hoja1!$A$1:$AQ$1000,41,FALSE),"")</f>
        <v/>
      </c>
      <c r="AT219" t="str">
        <f>IFERROR(VLOOKUP($A219,[3]Hoja1!$A$1:$AQ$1000,42,FALSE),"")</f>
        <v/>
      </c>
      <c r="AU219" t="str">
        <f>IFERROR(VLOOKUP($A219,[3]Hoja1!$A$1:$AQ$1000,43,FALSE),"")</f>
        <v/>
      </c>
    </row>
    <row r="220" spans="1:47" ht="15" customHeight="1" x14ac:dyDescent="0.25">
      <c r="A220">
        <v>353</v>
      </c>
      <c r="B220">
        <v>1</v>
      </c>
      <c r="D220">
        <v>7707714</v>
      </c>
      <c r="E220" t="s">
        <v>932</v>
      </c>
      <c r="H220" t="s">
        <v>934</v>
      </c>
      <c r="J220" t="s">
        <v>50</v>
      </c>
      <c r="K220" t="s">
        <v>906</v>
      </c>
      <c r="L220" t="s">
        <v>928</v>
      </c>
      <c r="O220" t="s">
        <v>933</v>
      </c>
      <c r="P220" s="4">
        <f>IFERROR(VLOOKUP(D220,[1]articulo!$A$1:$D$9000,4,FALSE),"")</f>
        <v>166.4</v>
      </c>
      <c r="Q220" t="s">
        <v>935</v>
      </c>
      <c r="R220">
        <f>IFERROR(VLOOKUP(D220,[2]stock!$A$1:$B$9000,2,FALSE),"0")</f>
        <v>0</v>
      </c>
      <c r="S220">
        <v>5</v>
      </c>
      <c r="T220">
        <v>5</v>
      </c>
      <c r="U220">
        <v>5</v>
      </c>
      <c r="V220">
        <v>0.03</v>
      </c>
      <c r="W220" t="str">
        <f>IFERROR(VLOOKUP($A220,[3]Hoja1!$A$1:$AQ$1000,19,FALSE),"")</f>
        <v/>
      </c>
      <c r="X220" t="str">
        <f>IFERROR(VLOOKUP($A220,[3]Hoja1!$A$1:$AQ$1000,20,FALSE),"")</f>
        <v>Rombo para Jerarquía</v>
      </c>
      <c r="Y220" t="str">
        <f>IFERROR(VLOOKUP($A220,[3]Hoja1!$A$1:$AQ$1000,21,FALSE),"")</f>
        <v/>
      </c>
      <c r="Z220" t="str">
        <f>IFERROR(VLOOKUP($A220,[3]Hoja1!$A$1:$AQ$1000,22,FALSE),"")</f>
        <v>Metal</v>
      </c>
      <c r="AA220" t="str">
        <f>IFERROR(VLOOKUP($A220,[3]Hoja1!$A$1:$AQ$1000,23,FALSE),"")</f>
        <v>Con tuerca. perno y rosca</v>
      </c>
      <c r="AB220" t="str">
        <f>IFERROR(VLOOKUP($A220,[3]Hoja1!$A$1:$AQ$1000,24,FALSE),"")</f>
        <v>22 mm</v>
      </c>
      <c r="AC220" t="str">
        <f>IFERROR(VLOOKUP($A220,[3]Hoja1!$A$1:$AQ$1000,25,FALSE),"")</f>
        <v>22 mm</v>
      </c>
      <c r="AD220" t="str">
        <f>IFERROR(VLOOKUP($A220,[3]Hoja1!$A$1:$AQ$1000,26,FALSE),"")</f>
        <v/>
      </c>
      <c r="AE220" t="str">
        <f>IFERROR(VLOOKUP($A220,[3]Hoja1!$A$1:$AQ$1000,27,FALSE),"")</f>
        <v/>
      </c>
      <c r="AF220" t="str">
        <f>IFERROR(VLOOKUP($A220,[3]Hoja1!$A$1:$AQ$1000,28,FALSE),"")</f>
        <v/>
      </c>
      <c r="AG220" t="str">
        <f>IFERROR(VLOOKUP($A220,[3]Hoja1!$A$1:$AQ$1000,29,FALSE),"")</f>
        <v/>
      </c>
      <c r="AH220" t="str">
        <f>IFERROR(VLOOKUP($A220,[3]Hoja1!$A$1:$AQ$1000,30,FALSE),"")</f>
        <v/>
      </c>
      <c r="AI220" t="str">
        <f>IFERROR(VLOOKUP($A220,[3]Hoja1!$A$1:$AQ$1000,31,FALSE),"")</f>
        <v/>
      </c>
      <c r="AJ220" t="str">
        <f>IFERROR(VLOOKUP($A220,[3]Hoja1!$A$1:$AQ$1000,32,FALSE),"")</f>
        <v/>
      </c>
      <c r="AK220" t="str">
        <f>IFERROR(VLOOKUP($A220,[3]Hoja1!$A$1:$AQ$1000,33,FALSE),"")</f>
        <v/>
      </c>
      <c r="AL220" t="str">
        <f>IFERROR(VLOOKUP($A220,[3]Hoja1!$A$1:$AQ$1000,34,FALSE),"")</f>
        <v/>
      </c>
      <c r="AM220" t="str">
        <f>IFERROR(VLOOKUP($A220,[3]Hoja1!$A$1:$AQ$1000,35,FALSE),"")</f>
        <v/>
      </c>
      <c r="AN220" t="str">
        <f>IFERROR(VLOOKUP($A220,[3]Hoja1!$A$1:$AQ$1000,36,FALSE),"")</f>
        <v/>
      </c>
      <c r="AO220" t="str">
        <f>IFERROR(VLOOKUP($A220,[3]Hoja1!$A$1:$AQ$1000,37,FALSE),"")</f>
        <v/>
      </c>
      <c r="AP220" t="str">
        <f>IFERROR(VLOOKUP($A220,[3]Hoja1!$A$1:$AQ$1000,38,FALSE),"")</f>
        <v/>
      </c>
      <c r="AQ220" t="str">
        <f>IFERROR(VLOOKUP($A220,[3]Hoja1!$A$1:$AQ$1000,39,FALSE),"")</f>
        <v/>
      </c>
      <c r="AR220" t="str">
        <f>IFERROR(VLOOKUP($A220,[3]Hoja1!$A$1:$AQ$1000,40,FALSE),"")</f>
        <v/>
      </c>
      <c r="AS220" t="str">
        <f>IFERROR(VLOOKUP($A220,[3]Hoja1!$A$1:$AQ$1000,41,FALSE),"")</f>
        <v/>
      </c>
      <c r="AT220" t="str">
        <f>IFERROR(VLOOKUP($A220,[3]Hoja1!$A$1:$AQ$1000,42,FALSE),"")</f>
        <v/>
      </c>
      <c r="AU220" t="str">
        <f>IFERROR(VLOOKUP($A220,[3]Hoja1!$A$1:$AQ$1000,43,FALSE),"")</f>
        <v/>
      </c>
    </row>
    <row r="221" spans="1:47" ht="15" customHeight="1" x14ac:dyDescent="0.25">
      <c r="A221">
        <v>354</v>
      </c>
      <c r="B221">
        <v>1</v>
      </c>
      <c r="D221">
        <v>8515747</v>
      </c>
      <c r="E221" t="s">
        <v>936</v>
      </c>
      <c r="H221" t="s">
        <v>939</v>
      </c>
      <c r="J221" t="s">
        <v>16</v>
      </c>
      <c r="K221" t="s">
        <v>937</v>
      </c>
      <c r="O221" t="s">
        <v>938</v>
      </c>
      <c r="P221" s="4">
        <f>IFERROR(VLOOKUP(D221,[1]articulo!$A$1:$D$9000,4,FALSE),"")</f>
        <v>1144</v>
      </c>
      <c r="Q221" t="s">
        <v>940</v>
      </c>
      <c r="R221">
        <f>IFERROR(VLOOKUP(D221,[2]stock!$A$1:$B$9000,2,FALSE),"0")</f>
        <v>0</v>
      </c>
      <c r="S221">
        <v>5</v>
      </c>
      <c r="T221">
        <v>5</v>
      </c>
      <c r="U221">
        <v>5</v>
      </c>
      <c r="V221">
        <v>0.03</v>
      </c>
      <c r="W221" t="str">
        <f>IFERROR(VLOOKUP($A221,[3]Hoja1!$A$1:$AQ$1000,19,FALSE),"")</f>
        <v/>
      </c>
      <c r="X221" t="str">
        <f>IFERROR(VLOOKUP($A221,[3]Hoja1!$A$1:$AQ$1000,20,FALSE),"")</f>
        <v>Corbata para Uniforme</v>
      </c>
      <c r="Y221" t="str">
        <f>IFERROR(VLOOKUP($A221,[3]Hoja1!$A$1:$AQ$1000,21,FALSE),"")</f>
        <v/>
      </c>
      <c r="Z221" t="str">
        <f>IFERROR(VLOOKUP($A221,[3]Hoja1!$A$1:$AQ$1000,22,FALSE),"")</f>
        <v>Gabardina Especializada para Corbatas</v>
      </c>
      <c r="AA221" t="str">
        <f>IFERROR(VLOOKUP($A221,[3]Hoja1!$A$1:$AQ$1000,23,FALSE),"")</f>
        <v/>
      </c>
      <c r="AB221" t="str">
        <f>IFERROR(VLOOKUP($A221,[3]Hoja1!$A$1:$AQ$1000,24,FALSE),"")</f>
        <v/>
      </c>
      <c r="AC221" t="str">
        <f>IFERROR(VLOOKUP($A221,[3]Hoja1!$A$1:$AQ$1000,25,FALSE),"")</f>
        <v>9 cm</v>
      </c>
      <c r="AD221" t="str">
        <f>IFERROR(VLOOKUP($A221,[3]Hoja1!$A$1:$AQ$1000,26,FALSE),"")</f>
        <v/>
      </c>
      <c r="AE221" t="str">
        <f>IFERROR(VLOOKUP($A221,[3]Hoja1!$A$1:$AQ$1000,27,FALSE),"")</f>
        <v/>
      </c>
      <c r="AF221" t="str">
        <f>IFERROR(VLOOKUP($A221,[3]Hoja1!$A$1:$AQ$1000,28,FALSE),"")</f>
        <v>138 cm</v>
      </c>
      <c r="AG221" t="str">
        <f>IFERROR(VLOOKUP($A221,[3]Hoja1!$A$1:$AQ$1000,29,FALSE),"")</f>
        <v/>
      </c>
      <c r="AH221" t="str">
        <f>IFERROR(VLOOKUP($A221,[3]Hoja1!$A$1:$AQ$1000,30,FALSE),"")</f>
        <v/>
      </c>
      <c r="AI221" t="str">
        <f>IFERROR(VLOOKUP($A221,[3]Hoja1!$A$1:$AQ$1000,31,FALSE),"")</f>
        <v/>
      </c>
      <c r="AJ221" t="str">
        <f>IFERROR(VLOOKUP($A221,[3]Hoja1!$A$1:$AQ$1000,32,FALSE),"")</f>
        <v/>
      </c>
      <c r="AK221" t="str">
        <f>IFERROR(VLOOKUP($A221,[3]Hoja1!$A$1:$AQ$1000,33,FALSE),"")</f>
        <v/>
      </c>
      <c r="AL221" t="str">
        <f>IFERROR(VLOOKUP($A221,[3]Hoja1!$A$1:$AQ$1000,34,FALSE),"")</f>
        <v/>
      </c>
      <c r="AM221" t="str">
        <f>IFERROR(VLOOKUP($A221,[3]Hoja1!$A$1:$AQ$1000,35,FALSE),"")</f>
        <v/>
      </c>
      <c r="AN221" t="str">
        <f>IFERROR(VLOOKUP($A221,[3]Hoja1!$A$1:$AQ$1000,36,FALSE),"")</f>
        <v/>
      </c>
      <c r="AO221" t="str">
        <f>IFERROR(VLOOKUP($A221,[3]Hoja1!$A$1:$AQ$1000,37,FALSE),"")</f>
        <v/>
      </c>
      <c r="AP221" t="str">
        <f>IFERROR(VLOOKUP($A221,[3]Hoja1!$A$1:$AQ$1000,38,FALSE),"")</f>
        <v/>
      </c>
      <c r="AQ221" t="str">
        <f>IFERROR(VLOOKUP($A221,[3]Hoja1!$A$1:$AQ$1000,39,FALSE),"")</f>
        <v/>
      </c>
      <c r="AR221" t="str">
        <f>IFERROR(VLOOKUP($A221,[3]Hoja1!$A$1:$AQ$1000,40,FALSE),"")</f>
        <v/>
      </c>
      <c r="AS221" t="str">
        <f>IFERROR(VLOOKUP($A221,[3]Hoja1!$A$1:$AQ$1000,41,FALSE),"")</f>
        <v/>
      </c>
      <c r="AT221" t="str">
        <f>IFERROR(VLOOKUP($A221,[3]Hoja1!$A$1:$AQ$1000,42,FALSE),"")</f>
        <v/>
      </c>
      <c r="AU221" t="str">
        <f>IFERROR(VLOOKUP($A221,[3]Hoja1!$A$1:$AQ$1000,43,FALSE),"")</f>
        <v/>
      </c>
    </row>
    <row r="222" spans="1:47" ht="15" customHeight="1" x14ac:dyDescent="0.25">
      <c r="A222">
        <v>355</v>
      </c>
      <c r="B222">
        <v>1</v>
      </c>
      <c r="D222">
        <v>7707922</v>
      </c>
      <c r="E222" t="s">
        <v>941</v>
      </c>
      <c r="H222" t="s">
        <v>943</v>
      </c>
      <c r="J222" t="s">
        <v>50</v>
      </c>
      <c r="K222" t="s">
        <v>906</v>
      </c>
      <c r="L222" t="s">
        <v>923</v>
      </c>
      <c r="O222" t="s">
        <v>942</v>
      </c>
      <c r="P222" s="4">
        <f>IFERROR(VLOOKUP(D222,[1]articulo!$A$1:$D$9000,4,FALSE),"")</f>
        <v>291.2</v>
      </c>
      <c r="Q222" t="s">
        <v>944</v>
      </c>
      <c r="R222">
        <f>IFERROR(VLOOKUP(D222,[2]stock!$A$1:$B$9000,2,FALSE),"0")</f>
        <v>25</v>
      </c>
      <c r="S222">
        <v>5</v>
      </c>
      <c r="T222">
        <v>5</v>
      </c>
      <c r="U222">
        <v>5</v>
      </c>
      <c r="V222">
        <v>0.03</v>
      </c>
      <c r="W222" t="str">
        <f>IFERROR(VLOOKUP($A222,[3]Hoja1!$A$1:$AQ$1000,19,FALSE),"")</f>
        <v/>
      </c>
      <c r="X222" t="str">
        <f>IFERROR(VLOOKUP($A222,[3]Hoja1!$A$1:$AQ$1000,20,FALSE),"")</f>
        <v/>
      </c>
      <c r="Y222" t="str">
        <f>IFERROR(VLOOKUP($A222,[3]Hoja1!$A$1:$AQ$1000,21,FALSE),"")</f>
        <v>Policía de Mendoza</v>
      </c>
      <c r="Z222" t="str">
        <f>IFERROR(VLOOKUP($A222,[3]Hoja1!$A$1:$AQ$1000,22,FALSE),"")</f>
        <v>Metal Dorado</v>
      </c>
      <c r="AA222" t="str">
        <f>IFERROR(VLOOKUP($A222,[3]Hoja1!$A$1:$AQ$1000,23,FALSE),"")</f>
        <v>Con 2 pines</v>
      </c>
      <c r="AB222" t="str">
        <f>IFERROR(VLOOKUP($A222,[3]Hoja1!$A$1:$AQ$1000,24,FALSE),"")</f>
        <v>2.5 cm</v>
      </c>
      <c r="AC222" t="str">
        <f>IFERROR(VLOOKUP($A222,[3]Hoja1!$A$1:$AQ$1000,25,FALSE),"")</f>
        <v>2 cm</v>
      </c>
      <c r="AD222" t="str">
        <f>IFERROR(VLOOKUP($A222,[3]Hoja1!$A$1:$AQ$1000,26,FALSE),"")</f>
        <v/>
      </c>
      <c r="AE222" t="str">
        <f>IFERROR(VLOOKUP($A222,[3]Hoja1!$A$1:$AQ$1000,27,FALSE),"")</f>
        <v/>
      </c>
      <c r="AF222" t="str">
        <f>IFERROR(VLOOKUP($A222,[3]Hoja1!$A$1:$AQ$1000,28,FALSE),"")</f>
        <v/>
      </c>
      <c r="AG222" t="str">
        <f>IFERROR(VLOOKUP($A222,[3]Hoja1!$A$1:$AQ$1000,29,FALSE),"")</f>
        <v/>
      </c>
      <c r="AH222" t="str">
        <f>IFERROR(VLOOKUP($A222,[3]Hoja1!$A$1:$AQ$1000,30,FALSE),"")</f>
        <v/>
      </c>
      <c r="AI222" t="str">
        <f>IFERROR(VLOOKUP($A222,[3]Hoja1!$A$1:$AQ$1000,31,FALSE),"")</f>
        <v/>
      </c>
      <c r="AJ222" t="str">
        <f>IFERROR(VLOOKUP($A222,[3]Hoja1!$A$1:$AQ$1000,32,FALSE),"")</f>
        <v/>
      </c>
      <c r="AK222" t="str">
        <f>IFERROR(VLOOKUP($A222,[3]Hoja1!$A$1:$AQ$1000,33,FALSE),"")</f>
        <v/>
      </c>
      <c r="AL222" t="str">
        <f>IFERROR(VLOOKUP($A222,[3]Hoja1!$A$1:$AQ$1000,34,FALSE),"")</f>
        <v/>
      </c>
      <c r="AM222" t="str">
        <f>IFERROR(VLOOKUP($A222,[3]Hoja1!$A$1:$AQ$1000,35,FALSE),"")</f>
        <v/>
      </c>
      <c r="AN222" t="str">
        <f>IFERROR(VLOOKUP($A222,[3]Hoja1!$A$1:$AQ$1000,36,FALSE),"")</f>
        <v/>
      </c>
      <c r="AO222" t="str">
        <f>IFERROR(VLOOKUP($A222,[3]Hoja1!$A$1:$AQ$1000,37,FALSE),"")</f>
        <v/>
      </c>
      <c r="AP222" t="str">
        <f>IFERROR(VLOOKUP($A222,[3]Hoja1!$A$1:$AQ$1000,38,FALSE),"")</f>
        <v/>
      </c>
      <c r="AQ222" t="str">
        <f>IFERROR(VLOOKUP($A222,[3]Hoja1!$A$1:$AQ$1000,39,FALSE),"")</f>
        <v/>
      </c>
      <c r="AR222" t="str">
        <f>IFERROR(VLOOKUP($A222,[3]Hoja1!$A$1:$AQ$1000,40,FALSE),"")</f>
        <v/>
      </c>
      <c r="AS222" t="str">
        <f>IFERROR(VLOOKUP($A222,[3]Hoja1!$A$1:$AQ$1000,41,FALSE),"")</f>
        <v/>
      </c>
      <c r="AT222" t="str">
        <f>IFERROR(VLOOKUP($A222,[3]Hoja1!$A$1:$AQ$1000,42,FALSE),"")</f>
        <v/>
      </c>
      <c r="AU222" t="str">
        <f>IFERROR(VLOOKUP($A222,[3]Hoja1!$A$1:$AQ$1000,43,FALSE),"")</f>
        <v/>
      </c>
    </row>
    <row r="223" spans="1:47" ht="15" customHeight="1" x14ac:dyDescent="0.25">
      <c r="A223">
        <v>356</v>
      </c>
      <c r="B223">
        <v>1</v>
      </c>
      <c r="D223">
        <v>7707923</v>
      </c>
      <c r="E223" t="s">
        <v>945</v>
      </c>
      <c r="H223" s="1" t="s">
        <v>947</v>
      </c>
      <c r="J223" t="s">
        <v>50</v>
      </c>
      <c r="K223" t="s">
        <v>906</v>
      </c>
      <c r="L223" t="s">
        <v>923</v>
      </c>
      <c r="O223" t="s">
        <v>946</v>
      </c>
      <c r="P223" s="4">
        <f>IFERROR(VLOOKUP(D223,[1]articulo!$A$1:$D$9000,4,FALSE),"")</f>
        <v>291.2</v>
      </c>
      <c r="Q223" t="s">
        <v>948</v>
      </c>
      <c r="R223">
        <f>IFERROR(VLOOKUP(D223,[2]stock!$A$1:$B$9000,2,FALSE),"0")</f>
        <v>25</v>
      </c>
      <c r="S223">
        <v>5</v>
      </c>
      <c r="T223">
        <v>5</v>
      </c>
      <c r="U223">
        <v>5</v>
      </c>
      <c r="V223">
        <v>0.03</v>
      </c>
      <c r="W223" t="str">
        <f>IFERROR(VLOOKUP($A223,[3]Hoja1!$A$1:$AQ$1000,19,FALSE),"")</f>
        <v/>
      </c>
      <c r="X223" t="str">
        <f>IFERROR(VLOOKUP($A223,[3]Hoja1!$A$1:$AQ$1000,20,FALSE),"")</f>
        <v/>
      </c>
      <c r="Y223" t="str">
        <f>IFERROR(VLOOKUP($A223,[3]Hoja1!$A$1:$AQ$1000,21,FALSE),"")</f>
        <v>Policía de Mendoza</v>
      </c>
      <c r="Z223" t="str">
        <f>IFERROR(VLOOKUP($A223,[3]Hoja1!$A$1:$AQ$1000,22,FALSE),"")</f>
        <v>Metal Dorado</v>
      </c>
      <c r="AA223" t="str">
        <f>IFERROR(VLOOKUP($A223,[3]Hoja1!$A$1:$AQ$1000,23,FALSE),"")</f>
        <v>Con 2 pines</v>
      </c>
      <c r="AB223" t="str">
        <f>IFERROR(VLOOKUP($A223,[3]Hoja1!$A$1:$AQ$1000,24,FALSE),"")</f>
        <v>2.5 cm</v>
      </c>
      <c r="AC223" t="str">
        <f>IFERROR(VLOOKUP($A223,[3]Hoja1!$A$1:$AQ$1000,25,FALSE),"")</f>
        <v>2 cm</v>
      </c>
      <c r="AD223" t="str">
        <f>IFERROR(VLOOKUP($A223,[3]Hoja1!$A$1:$AQ$1000,26,FALSE),"")</f>
        <v/>
      </c>
      <c r="AE223" t="str">
        <f>IFERROR(VLOOKUP($A223,[3]Hoja1!$A$1:$AQ$1000,27,FALSE),"")</f>
        <v/>
      </c>
      <c r="AF223" t="str">
        <f>IFERROR(VLOOKUP($A223,[3]Hoja1!$A$1:$AQ$1000,28,FALSE),"")</f>
        <v/>
      </c>
      <c r="AG223" t="str">
        <f>IFERROR(VLOOKUP($A223,[3]Hoja1!$A$1:$AQ$1000,29,FALSE),"")</f>
        <v/>
      </c>
      <c r="AH223" t="str">
        <f>IFERROR(VLOOKUP($A223,[3]Hoja1!$A$1:$AQ$1000,30,FALSE),"")</f>
        <v/>
      </c>
      <c r="AI223" t="str">
        <f>IFERROR(VLOOKUP($A223,[3]Hoja1!$A$1:$AQ$1000,31,FALSE),"")</f>
        <v/>
      </c>
      <c r="AJ223" t="str">
        <f>IFERROR(VLOOKUP($A223,[3]Hoja1!$A$1:$AQ$1000,32,FALSE),"")</f>
        <v/>
      </c>
      <c r="AK223" t="str">
        <f>IFERROR(VLOOKUP($A223,[3]Hoja1!$A$1:$AQ$1000,33,FALSE),"")</f>
        <v/>
      </c>
      <c r="AL223" t="str">
        <f>IFERROR(VLOOKUP($A223,[3]Hoja1!$A$1:$AQ$1000,34,FALSE),"")</f>
        <v/>
      </c>
      <c r="AM223" t="str">
        <f>IFERROR(VLOOKUP($A223,[3]Hoja1!$A$1:$AQ$1000,35,FALSE),"")</f>
        <v/>
      </c>
      <c r="AN223" t="str">
        <f>IFERROR(VLOOKUP($A223,[3]Hoja1!$A$1:$AQ$1000,36,FALSE),"")</f>
        <v/>
      </c>
      <c r="AO223" t="str">
        <f>IFERROR(VLOOKUP($A223,[3]Hoja1!$A$1:$AQ$1000,37,FALSE),"")</f>
        <v/>
      </c>
      <c r="AP223" t="str">
        <f>IFERROR(VLOOKUP($A223,[3]Hoja1!$A$1:$AQ$1000,38,FALSE),"")</f>
        <v/>
      </c>
      <c r="AQ223" t="str">
        <f>IFERROR(VLOOKUP($A223,[3]Hoja1!$A$1:$AQ$1000,39,FALSE),"")</f>
        <v/>
      </c>
      <c r="AR223" t="str">
        <f>IFERROR(VLOOKUP($A223,[3]Hoja1!$A$1:$AQ$1000,40,FALSE),"")</f>
        <v/>
      </c>
      <c r="AS223" t="str">
        <f>IFERROR(VLOOKUP($A223,[3]Hoja1!$A$1:$AQ$1000,41,FALSE),"")</f>
        <v/>
      </c>
      <c r="AT223" t="str">
        <f>IFERROR(VLOOKUP($A223,[3]Hoja1!$A$1:$AQ$1000,42,FALSE),"")</f>
        <v/>
      </c>
      <c r="AU223" t="str">
        <f>IFERROR(VLOOKUP($A223,[3]Hoja1!$A$1:$AQ$1000,43,FALSE),"")</f>
        <v/>
      </c>
    </row>
    <row r="224" spans="1:47" ht="15" customHeight="1" x14ac:dyDescent="0.25">
      <c r="A224">
        <v>357</v>
      </c>
      <c r="B224">
        <v>1</v>
      </c>
      <c r="D224">
        <v>7707521</v>
      </c>
      <c r="E224" t="s">
        <v>949</v>
      </c>
      <c r="H224" s="1" t="s">
        <v>951</v>
      </c>
      <c r="J224" t="s">
        <v>50</v>
      </c>
      <c r="K224" t="s">
        <v>906</v>
      </c>
      <c r="L224" t="s">
        <v>923</v>
      </c>
      <c r="O224" t="s">
        <v>950</v>
      </c>
      <c r="P224" s="4">
        <f>IFERROR(VLOOKUP(D224,[1]articulo!$A$1:$D$9000,4,FALSE),"")</f>
        <v>180</v>
      </c>
      <c r="Q224" t="s">
        <v>952</v>
      </c>
      <c r="R224">
        <f>IFERROR(VLOOKUP(D224,[2]stock!$A$1:$B$9000,2,FALSE),"0")</f>
        <v>2378</v>
      </c>
      <c r="S224">
        <v>5</v>
      </c>
      <c r="T224">
        <v>5</v>
      </c>
      <c r="U224">
        <v>5</v>
      </c>
      <c r="V224">
        <v>0.03</v>
      </c>
      <c r="W224" t="str">
        <f>IFERROR(VLOOKUP($A224,[3]Hoja1!$A$1:$AQ$1000,19,FALSE),"")</f>
        <v/>
      </c>
      <c r="X224" t="str">
        <f>IFERROR(VLOOKUP($A224,[3]Hoja1!$A$1:$AQ$1000,20,FALSE),"")</f>
        <v/>
      </c>
      <c r="Y224" t="str">
        <f>IFERROR(VLOOKUP($A224,[3]Hoja1!$A$1:$AQ$1000,21,FALSE),"")</f>
        <v/>
      </c>
      <c r="Z224" t="str">
        <f>IFERROR(VLOOKUP($A224,[3]Hoja1!$A$1:$AQ$1000,22,FALSE),"")</f>
        <v>Mestálico esmaltado</v>
      </c>
      <c r="AA224" t="str">
        <f>IFERROR(VLOOKUP($A224,[3]Hoja1!$A$1:$AQ$1000,23,FALSE),"")</f>
        <v>Con 2 alambres</v>
      </c>
      <c r="AB224" t="str">
        <f>IFERROR(VLOOKUP($A224,[3]Hoja1!$A$1:$AQ$1000,24,FALSE),"")</f>
        <v>2 cm</v>
      </c>
      <c r="AC224" t="str">
        <f>IFERROR(VLOOKUP($A224,[3]Hoja1!$A$1:$AQ$1000,25,FALSE),"")</f>
        <v>2 cm</v>
      </c>
      <c r="AD224" t="str">
        <f>IFERROR(VLOOKUP($A224,[3]Hoja1!$A$1:$AQ$1000,26,FALSE),"")</f>
        <v>0.3 cm</v>
      </c>
      <c r="AE224" t="str">
        <f>IFERROR(VLOOKUP($A224,[3]Hoja1!$A$1:$AQ$1000,27,FALSE),"")</f>
        <v/>
      </c>
      <c r="AF224" t="str">
        <f>IFERROR(VLOOKUP($A224,[3]Hoja1!$A$1:$AQ$1000,28,FALSE),"")</f>
        <v/>
      </c>
      <c r="AG224" t="str">
        <f>IFERROR(VLOOKUP($A224,[3]Hoja1!$A$1:$AQ$1000,29,FALSE),"")</f>
        <v/>
      </c>
      <c r="AH224" t="str">
        <f>IFERROR(VLOOKUP($A224,[3]Hoja1!$A$1:$AQ$1000,30,FALSE),"")</f>
        <v/>
      </c>
      <c r="AI224" t="str">
        <f>IFERROR(VLOOKUP($A224,[3]Hoja1!$A$1:$AQ$1000,31,FALSE),"")</f>
        <v/>
      </c>
      <c r="AJ224" t="str">
        <f>IFERROR(VLOOKUP($A224,[3]Hoja1!$A$1:$AQ$1000,32,FALSE),"")</f>
        <v/>
      </c>
      <c r="AK224" t="str">
        <f>IFERROR(VLOOKUP($A224,[3]Hoja1!$A$1:$AQ$1000,33,FALSE),"")</f>
        <v/>
      </c>
      <c r="AL224" t="str">
        <f>IFERROR(VLOOKUP($A224,[3]Hoja1!$A$1:$AQ$1000,34,FALSE),"")</f>
        <v/>
      </c>
      <c r="AM224" t="str">
        <f>IFERROR(VLOOKUP($A224,[3]Hoja1!$A$1:$AQ$1000,35,FALSE),"")</f>
        <v/>
      </c>
      <c r="AN224" t="str">
        <f>IFERROR(VLOOKUP($A224,[3]Hoja1!$A$1:$AQ$1000,36,FALSE),"")</f>
        <v/>
      </c>
      <c r="AO224" t="str">
        <f>IFERROR(VLOOKUP($A224,[3]Hoja1!$A$1:$AQ$1000,37,FALSE),"")</f>
        <v/>
      </c>
      <c r="AP224" t="str">
        <f>IFERROR(VLOOKUP($A224,[3]Hoja1!$A$1:$AQ$1000,38,FALSE),"")</f>
        <v/>
      </c>
      <c r="AQ224" t="str">
        <f>IFERROR(VLOOKUP($A224,[3]Hoja1!$A$1:$AQ$1000,39,FALSE),"")</f>
        <v/>
      </c>
      <c r="AR224" t="str">
        <f>IFERROR(VLOOKUP($A224,[3]Hoja1!$A$1:$AQ$1000,40,FALSE),"")</f>
        <v/>
      </c>
      <c r="AS224" t="str">
        <f>IFERROR(VLOOKUP($A224,[3]Hoja1!$A$1:$AQ$1000,41,FALSE),"")</f>
        <v/>
      </c>
      <c r="AT224" t="str">
        <f>IFERROR(VLOOKUP($A224,[3]Hoja1!$A$1:$AQ$1000,42,FALSE),"")</f>
        <v/>
      </c>
      <c r="AU224" t="str">
        <f>IFERROR(VLOOKUP($A224,[3]Hoja1!$A$1:$AQ$1000,43,FALSE),"")</f>
        <v/>
      </c>
    </row>
    <row r="225" spans="1:47" ht="15" customHeight="1" x14ac:dyDescent="0.25">
      <c r="A225">
        <v>358</v>
      </c>
      <c r="B225">
        <v>1</v>
      </c>
      <c r="D225">
        <v>7707508</v>
      </c>
      <c r="E225" t="s">
        <v>953</v>
      </c>
      <c r="H225" t="s">
        <v>955</v>
      </c>
      <c r="J225" t="s">
        <v>50</v>
      </c>
      <c r="K225" t="s">
        <v>906</v>
      </c>
      <c r="L225" t="s">
        <v>928</v>
      </c>
      <c r="O225" t="s">
        <v>954</v>
      </c>
      <c r="P225" s="4">
        <f>IFERROR(VLOOKUP(D225,[1]articulo!$A$1:$D$9000,4,FALSE),"")</f>
        <v>163.80000000000001</v>
      </c>
      <c r="Q225" t="s">
        <v>956</v>
      </c>
      <c r="R225">
        <f>IFERROR(VLOOKUP(D225,[2]stock!$A$1:$B$9000,2,FALSE),"0")</f>
        <v>872</v>
      </c>
      <c r="S225">
        <v>5</v>
      </c>
      <c r="T225">
        <v>5</v>
      </c>
      <c r="U225">
        <v>5</v>
      </c>
      <c r="V225">
        <v>0.03</v>
      </c>
      <c r="W225" t="str">
        <f>IFERROR(VLOOKUP($A225,[3]Hoja1!$A$1:$AQ$1000,19,FALSE),"")</f>
        <v/>
      </c>
      <c r="X225" t="str">
        <f>IFERROR(VLOOKUP($A225,[3]Hoja1!$A$1:$AQ$1000,20,FALSE),"")</f>
        <v/>
      </c>
      <c r="Y225" t="str">
        <f>IFERROR(VLOOKUP($A225,[3]Hoja1!$A$1:$AQ$1000,21,FALSE),"")</f>
        <v/>
      </c>
      <c r="Z225" t="str">
        <f>IFERROR(VLOOKUP($A225,[3]Hoja1!$A$1:$AQ$1000,22,FALSE),"")</f>
        <v>Metal</v>
      </c>
      <c r="AA225" t="str">
        <f>IFERROR(VLOOKUP($A225,[3]Hoja1!$A$1:$AQ$1000,23,FALSE),"")</f>
        <v>Con 2 alambres</v>
      </c>
      <c r="AB225" t="str">
        <f>IFERROR(VLOOKUP($A225,[3]Hoja1!$A$1:$AQ$1000,24,FALSE),"")</f>
        <v/>
      </c>
      <c r="AC225" t="str">
        <f>IFERROR(VLOOKUP($A225,[3]Hoja1!$A$1:$AQ$1000,25,FALSE),"")</f>
        <v/>
      </c>
      <c r="AD225" t="str">
        <f>IFERROR(VLOOKUP($A225,[3]Hoja1!$A$1:$AQ$1000,26,FALSE),"")</f>
        <v/>
      </c>
      <c r="AE225" t="str">
        <f>IFERROR(VLOOKUP($A225,[3]Hoja1!$A$1:$AQ$1000,27,FALSE),"")</f>
        <v/>
      </c>
      <c r="AF225" t="str">
        <f>IFERROR(VLOOKUP($A225,[3]Hoja1!$A$1:$AQ$1000,28,FALSE),"")</f>
        <v/>
      </c>
      <c r="AG225" t="str">
        <f>IFERROR(VLOOKUP($A225,[3]Hoja1!$A$1:$AQ$1000,29,FALSE),"")</f>
        <v/>
      </c>
      <c r="AH225" t="str">
        <f>IFERROR(VLOOKUP($A225,[3]Hoja1!$A$1:$AQ$1000,30,FALSE),"")</f>
        <v/>
      </c>
      <c r="AI225" t="str">
        <f>IFERROR(VLOOKUP($A225,[3]Hoja1!$A$1:$AQ$1000,31,FALSE),"")</f>
        <v/>
      </c>
      <c r="AJ225" t="str">
        <f>IFERROR(VLOOKUP($A225,[3]Hoja1!$A$1:$AQ$1000,32,FALSE),"")</f>
        <v/>
      </c>
      <c r="AK225" t="str">
        <f>IFERROR(VLOOKUP($A225,[3]Hoja1!$A$1:$AQ$1000,33,FALSE),"")</f>
        <v>Diámetro de 16mm</v>
      </c>
      <c r="AL225" t="str">
        <f>IFERROR(VLOOKUP($A225,[3]Hoja1!$A$1:$AQ$1000,34,FALSE),"")</f>
        <v/>
      </c>
      <c r="AM225" t="str">
        <f>IFERROR(VLOOKUP($A225,[3]Hoja1!$A$1:$AQ$1000,35,FALSE),"")</f>
        <v/>
      </c>
      <c r="AN225" t="str">
        <f>IFERROR(VLOOKUP($A225,[3]Hoja1!$A$1:$AQ$1000,36,FALSE),"")</f>
        <v/>
      </c>
      <c r="AO225" t="str">
        <f>IFERROR(VLOOKUP($A225,[3]Hoja1!$A$1:$AQ$1000,37,FALSE),"")</f>
        <v/>
      </c>
      <c r="AP225" t="str">
        <f>IFERROR(VLOOKUP($A225,[3]Hoja1!$A$1:$AQ$1000,38,FALSE),"")</f>
        <v/>
      </c>
      <c r="AQ225" t="str">
        <f>IFERROR(VLOOKUP($A225,[3]Hoja1!$A$1:$AQ$1000,39,FALSE),"")</f>
        <v/>
      </c>
      <c r="AR225" t="str">
        <f>IFERROR(VLOOKUP($A225,[3]Hoja1!$A$1:$AQ$1000,40,FALSE),"")</f>
        <v/>
      </c>
      <c r="AS225" t="str">
        <f>IFERROR(VLOOKUP($A225,[3]Hoja1!$A$1:$AQ$1000,41,FALSE),"")</f>
        <v/>
      </c>
      <c r="AT225" t="str">
        <f>IFERROR(VLOOKUP($A225,[3]Hoja1!$A$1:$AQ$1000,42,FALSE),"")</f>
        <v/>
      </c>
      <c r="AU225" t="str">
        <f>IFERROR(VLOOKUP($A225,[3]Hoja1!$A$1:$AQ$1000,43,FALSE),"")</f>
        <v/>
      </c>
    </row>
    <row r="226" spans="1:47" ht="15" customHeight="1" x14ac:dyDescent="0.25">
      <c r="A226">
        <v>360</v>
      </c>
      <c r="B226">
        <v>1</v>
      </c>
      <c r="D226">
        <v>7707545</v>
      </c>
      <c r="E226" t="s">
        <v>957</v>
      </c>
      <c r="H226" t="s">
        <v>959</v>
      </c>
      <c r="I226" t="s">
        <v>960</v>
      </c>
      <c r="J226" t="s">
        <v>50</v>
      </c>
      <c r="K226" t="s">
        <v>906</v>
      </c>
      <c r="L226" t="s">
        <v>923</v>
      </c>
      <c r="O226" t="s">
        <v>958</v>
      </c>
      <c r="P226" s="4">
        <f>IFERROR(VLOOKUP(D226,[1]articulo!$A$1:$D$9000,4,FALSE),"")</f>
        <v>218.39</v>
      </c>
      <c r="Q226" t="s">
        <v>961</v>
      </c>
      <c r="R226">
        <f>IFERROR(VLOOKUP(D226,[2]stock!$A$1:$B$9000,2,FALSE),"0")</f>
        <v>0</v>
      </c>
      <c r="S226">
        <v>5</v>
      </c>
      <c r="T226">
        <v>5</v>
      </c>
      <c r="U226">
        <v>5</v>
      </c>
      <c r="V226">
        <v>0.03</v>
      </c>
      <c r="W226" t="str">
        <f>IFERROR(VLOOKUP($A226,[3]Hoja1!$A$1:$AQ$1000,19,FALSE),"")</f>
        <v/>
      </c>
      <c r="X226" t="str">
        <f>IFERROR(VLOOKUP($A226,[3]Hoja1!$A$1:$AQ$1000,20,FALSE),"")</f>
        <v>Crisol LMGe</v>
      </c>
      <c r="Y226" t="str">
        <f>IFERROR(VLOOKUP($A226,[3]Hoja1!$A$1:$AQ$1000,21,FALSE),"")</f>
        <v/>
      </c>
      <c r="Z226" t="str">
        <f>IFERROR(VLOOKUP($A226,[3]Hoja1!$A$1:$AQ$1000,22,FALSE),"")</f>
        <v>Metal</v>
      </c>
      <c r="AA226" t="str">
        <f>IFERROR(VLOOKUP($A226,[3]Hoja1!$A$1:$AQ$1000,23,FALSE),"")</f>
        <v>Con 2 alambres</v>
      </c>
      <c r="AB226" t="str">
        <f>IFERROR(VLOOKUP($A226,[3]Hoja1!$A$1:$AQ$1000,24,FALSE),"")</f>
        <v>1.9 cm</v>
      </c>
      <c r="AC226" t="str">
        <f>IFERROR(VLOOKUP($A226,[3]Hoja1!$A$1:$AQ$1000,25,FALSE),"")</f>
        <v>1.9 cm</v>
      </c>
      <c r="AD226" t="str">
        <f>IFERROR(VLOOKUP($A226,[3]Hoja1!$A$1:$AQ$1000,26,FALSE),"")</f>
        <v/>
      </c>
      <c r="AE226" t="str">
        <f>IFERROR(VLOOKUP($A226,[3]Hoja1!$A$1:$AQ$1000,27,FALSE),"")</f>
        <v/>
      </c>
      <c r="AF226" t="str">
        <f>IFERROR(VLOOKUP($A226,[3]Hoja1!$A$1:$AQ$1000,28,FALSE),"")</f>
        <v/>
      </c>
      <c r="AG226" t="str">
        <f>IFERROR(VLOOKUP($A226,[3]Hoja1!$A$1:$AQ$1000,29,FALSE),"")</f>
        <v/>
      </c>
      <c r="AH226" t="str">
        <f>IFERROR(VLOOKUP($A226,[3]Hoja1!$A$1:$AQ$1000,30,FALSE),"")</f>
        <v/>
      </c>
      <c r="AI226" t="str">
        <f>IFERROR(VLOOKUP($A226,[3]Hoja1!$A$1:$AQ$1000,31,FALSE),"")</f>
        <v/>
      </c>
      <c r="AJ226" t="str">
        <f>IFERROR(VLOOKUP($A226,[3]Hoja1!$A$1:$AQ$1000,32,FALSE),"")</f>
        <v/>
      </c>
      <c r="AK226" t="str">
        <f>IFERROR(VLOOKUP($A226,[3]Hoja1!$A$1:$AQ$1000,33,FALSE),"")</f>
        <v/>
      </c>
      <c r="AL226" t="str">
        <f>IFERROR(VLOOKUP($A226,[3]Hoja1!$A$1:$AQ$1000,34,FALSE),"")</f>
        <v/>
      </c>
      <c r="AM226" t="str">
        <f>IFERROR(VLOOKUP($A226,[3]Hoja1!$A$1:$AQ$1000,35,FALSE),"")</f>
        <v/>
      </c>
      <c r="AN226" t="str">
        <f>IFERROR(VLOOKUP($A226,[3]Hoja1!$A$1:$AQ$1000,36,FALSE),"")</f>
        <v/>
      </c>
      <c r="AO226" t="str">
        <f>IFERROR(VLOOKUP($A226,[3]Hoja1!$A$1:$AQ$1000,37,FALSE),"")</f>
        <v/>
      </c>
      <c r="AP226" t="str">
        <f>IFERROR(VLOOKUP($A226,[3]Hoja1!$A$1:$AQ$1000,38,FALSE),"")</f>
        <v/>
      </c>
      <c r="AQ226" t="str">
        <f>IFERROR(VLOOKUP($A226,[3]Hoja1!$A$1:$AQ$1000,39,FALSE),"")</f>
        <v/>
      </c>
      <c r="AR226" t="str">
        <f>IFERROR(VLOOKUP($A226,[3]Hoja1!$A$1:$AQ$1000,40,FALSE),"")</f>
        <v/>
      </c>
      <c r="AS226" t="str">
        <f>IFERROR(VLOOKUP($A226,[3]Hoja1!$A$1:$AQ$1000,41,FALSE),"")</f>
        <v/>
      </c>
      <c r="AT226" t="str">
        <f>IFERROR(VLOOKUP($A226,[3]Hoja1!$A$1:$AQ$1000,42,FALSE),"")</f>
        <v/>
      </c>
      <c r="AU226" t="str">
        <f>IFERROR(VLOOKUP($A226,[3]Hoja1!$A$1:$AQ$1000,43,FALSE),"")</f>
        <v/>
      </c>
    </row>
    <row r="227" spans="1:47" ht="15" customHeight="1" x14ac:dyDescent="0.25">
      <c r="A227">
        <v>361</v>
      </c>
      <c r="B227">
        <v>1</v>
      </c>
      <c r="D227">
        <v>7707710</v>
      </c>
      <c r="E227" t="s">
        <v>962</v>
      </c>
      <c r="H227" t="s">
        <v>964</v>
      </c>
      <c r="J227" t="s">
        <v>50</v>
      </c>
      <c r="K227" t="s">
        <v>906</v>
      </c>
      <c r="L227" t="s">
        <v>923</v>
      </c>
      <c r="O227" t="s">
        <v>963</v>
      </c>
      <c r="P227" s="4">
        <f>IFERROR(VLOOKUP(D227,[1]articulo!$A$1:$D$9000,4,FALSE),"")</f>
        <v>322.39999999999998</v>
      </c>
      <c r="Q227" t="s">
        <v>965</v>
      </c>
      <c r="R227">
        <f>IFERROR(VLOOKUP(D227,[2]stock!$A$1:$B$9000,2,FALSE),"0")</f>
        <v>15</v>
      </c>
      <c r="S227">
        <v>5</v>
      </c>
      <c r="T227">
        <v>5</v>
      </c>
      <c r="U227">
        <v>5</v>
      </c>
      <c r="V227">
        <v>0.03</v>
      </c>
      <c r="W227" t="str">
        <f>IFERROR(VLOOKUP($A227,[3]Hoja1!$A$1:$AQ$1000,19,FALSE),"")</f>
        <v/>
      </c>
      <c r="X227" t="str">
        <f>IFERROR(VLOOKUP($A227,[3]Hoja1!$A$1:$AQ$1000,20,FALSE),"")</f>
        <v/>
      </c>
      <c r="Y227" t="str">
        <f>IFERROR(VLOOKUP($A227,[3]Hoja1!$A$1:$AQ$1000,21,FALSE),"")</f>
        <v/>
      </c>
      <c r="Z227" t="str">
        <f>IFERROR(VLOOKUP($A227,[3]Hoja1!$A$1:$AQ$1000,22,FALSE),"")</f>
        <v>Metal Dorado</v>
      </c>
      <c r="AA227" t="str">
        <f>IFERROR(VLOOKUP($A227,[3]Hoja1!$A$1:$AQ$1000,23,FALSE),"")</f>
        <v>Con 2 pines y 2 alambres</v>
      </c>
      <c r="AB227" t="str">
        <f>IFERROR(VLOOKUP($A227,[3]Hoja1!$A$1:$AQ$1000,24,FALSE),"")</f>
        <v>2.6 cm</v>
      </c>
      <c r="AC227" t="str">
        <f>IFERROR(VLOOKUP($A227,[3]Hoja1!$A$1:$AQ$1000,25,FALSE),"")</f>
        <v>2.6 cm</v>
      </c>
      <c r="AD227" t="str">
        <f>IFERROR(VLOOKUP($A227,[3]Hoja1!$A$1:$AQ$1000,26,FALSE),"")</f>
        <v>0.7 cm</v>
      </c>
      <c r="AE227" t="str">
        <f>IFERROR(VLOOKUP($A227,[3]Hoja1!$A$1:$AQ$1000,27,FALSE),"")</f>
        <v/>
      </c>
      <c r="AF227" t="str">
        <f>IFERROR(VLOOKUP($A227,[3]Hoja1!$A$1:$AQ$1000,28,FALSE),"")</f>
        <v/>
      </c>
      <c r="AG227" t="str">
        <f>IFERROR(VLOOKUP($A227,[3]Hoja1!$A$1:$AQ$1000,29,FALSE),"")</f>
        <v/>
      </c>
      <c r="AH227" t="str">
        <f>IFERROR(VLOOKUP($A227,[3]Hoja1!$A$1:$AQ$1000,30,FALSE),"")</f>
        <v/>
      </c>
      <c r="AI227" t="str">
        <f>IFERROR(VLOOKUP($A227,[3]Hoja1!$A$1:$AQ$1000,31,FALSE),"")</f>
        <v/>
      </c>
      <c r="AJ227" t="str">
        <f>IFERROR(VLOOKUP($A227,[3]Hoja1!$A$1:$AQ$1000,32,FALSE),"")</f>
        <v/>
      </c>
      <c r="AK227" t="str">
        <f>IFERROR(VLOOKUP($A227,[3]Hoja1!$A$1:$AQ$1000,33,FALSE),"")</f>
        <v/>
      </c>
      <c r="AL227" t="str">
        <f>IFERROR(VLOOKUP($A227,[3]Hoja1!$A$1:$AQ$1000,34,FALSE),"")</f>
        <v/>
      </c>
      <c r="AM227" t="str">
        <f>IFERROR(VLOOKUP($A227,[3]Hoja1!$A$1:$AQ$1000,35,FALSE),"")</f>
        <v/>
      </c>
      <c r="AN227" t="str">
        <f>IFERROR(VLOOKUP($A227,[3]Hoja1!$A$1:$AQ$1000,36,FALSE),"")</f>
        <v/>
      </c>
      <c r="AO227" t="str">
        <f>IFERROR(VLOOKUP($A227,[3]Hoja1!$A$1:$AQ$1000,37,FALSE),"")</f>
        <v/>
      </c>
      <c r="AP227" t="str">
        <f>IFERROR(VLOOKUP($A227,[3]Hoja1!$A$1:$AQ$1000,38,FALSE),"")</f>
        <v/>
      </c>
      <c r="AQ227" t="str">
        <f>IFERROR(VLOOKUP($A227,[3]Hoja1!$A$1:$AQ$1000,39,FALSE),"")</f>
        <v/>
      </c>
      <c r="AR227" t="str">
        <f>IFERROR(VLOOKUP($A227,[3]Hoja1!$A$1:$AQ$1000,40,FALSE),"")</f>
        <v/>
      </c>
      <c r="AS227" t="str">
        <f>IFERROR(VLOOKUP($A227,[3]Hoja1!$A$1:$AQ$1000,41,FALSE),"")</f>
        <v/>
      </c>
      <c r="AT227" t="str">
        <f>IFERROR(VLOOKUP($A227,[3]Hoja1!$A$1:$AQ$1000,42,FALSE),"")</f>
        <v/>
      </c>
      <c r="AU227" t="str">
        <f>IFERROR(VLOOKUP($A227,[3]Hoja1!$A$1:$AQ$1000,43,FALSE),"")</f>
        <v/>
      </c>
    </row>
    <row r="228" spans="1:47" ht="15" customHeight="1" x14ac:dyDescent="0.25">
      <c r="A228">
        <v>362</v>
      </c>
      <c r="B228">
        <v>1</v>
      </c>
      <c r="D228">
        <v>7707571</v>
      </c>
      <c r="E228" t="s">
        <v>966</v>
      </c>
      <c r="H228" s="1" t="s">
        <v>968</v>
      </c>
      <c r="J228" t="s">
        <v>50</v>
      </c>
      <c r="K228" t="s">
        <v>906</v>
      </c>
      <c r="L228" t="s">
        <v>923</v>
      </c>
      <c r="O228" t="s">
        <v>967</v>
      </c>
      <c r="P228" s="4">
        <f>IFERROR(VLOOKUP(D228,[1]articulo!$A$1:$D$9000,4,FALSE),"")</f>
        <v>294.83999999999997</v>
      </c>
      <c r="Q228" t="s">
        <v>969</v>
      </c>
      <c r="R228">
        <f>IFERROR(VLOOKUP(D228,[2]stock!$A$1:$B$9000,2,FALSE),"0")</f>
        <v>39</v>
      </c>
      <c r="S228">
        <v>5</v>
      </c>
      <c r="T228">
        <v>5</v>
      </c>
      <c r="U228">
        <v>5</v>
      </c>
      <c r="V228">
        <v>0.03</v>
      </c>
      <c r="W228" t="str">
        <f>IFERROR(VLOOKUP($A228,[3]Hoja1!$A$1:$AQ$1000,19,FALSE),"")</f>
        <v/>
      </c>
      <c r="X228" t="str">
        <f>IFERROR(VLOOKUP($A228,[3]Hoja1!$A$1:$AQ$1000,20,FALSE),"")</f>
        <v/>
      </c>
      <c r="Y228" t="str">
        <f>IFERROR(VLOOKUP($A228,[3]Hoja1!$A$1:$AQ$1000,21,FALSE),"")</f>
        <v>Comunicaciones</v>
      </c>
      <c r="Z228" t="str">
        <f>IFERROR(VLOOKUP($A228,[3]Hoja1!$A$1:$AQ$1000,22,FALSE),"")</f>
        <v>Metal</v>
      </c>
      <c r="AA228" t="str">
        <f>IFERROR(VLOOKUP($A228,[3]Hoja1!$A$1:$AQ$1000,23,FALSE),"")</f>
        <v>Con 4 alambres</v>
      </c>
      <c r="AB228" t="str">
        <f>IFERROR(VLOOKUP($A228,[3]Hoja1!$A$1:$AQ$1000,24,FALSE),"")</f>
        <v>1.8 cm</v>
      </c>
      <c r="AC228" t="str">
        <f>IFERROR(VLOOKUP($A228,[3]Hoja1!$A$1:$AQ$1000,25,FALSE),"")</f>
        <v>3.5 cm</v>
      </c>
      <c r="AD228" t="str">
        <f>IFERROR(VLOOKUP($A228,[3]Hoja1!$A$1:$AQ$1000,26,FALSE),"")</f>
        <v/>
      </c>
      <c r="AE228" t="str">
        <f>IFERROR(VLOOKUP($A228,[3]Hoja1!$A$1:$AQ$1000,27,FALSE),"")</f>
        <v/>
      </c>
      <c r="AF228" t="str">
        <f>IFERROR(VLOOKUP($A228,[3]Hoja1!$A$1:$AQ$1000,28,FALSE),"")</f>
        <v/>
      </c>
      <c r="AG228" t="str">
        <f>IFERROR(VLOOKUP($A228,[3]Hoja1!$A$1:$AQ$1000,29,FALSE),"")</f>
        <v/>
      </c>
      <c r="AH228" t="str">
        <f>IFERROR(VLOOKUP($A228,[3]Hoja1!$A$1:$AQ$1000,30,FALSE),"")</f>
        <v/>
      </c>
      <c r="AI228" t="str">
        <f>IFERROR(VLOOKUP($A228,[3]Hoja1!$A$1:$AQ$1000,31,FALSE),"")</f>
        <v/>
      </c>
      <c r="AJ228" t="str">
        <f>IFERROR(VLOOKUP($A228,[3]Hoja1!$A$1:$AQ$1000,32,FALSE),"")</f>
        <v/>
      </c>
      <c r="AK228" t="str">
        <f>IFERROR(VLOOKUP($A228,[3]Hoja1!$A$1:$AQ$1000,33,FALSE),"")</f>
        <v/>
      </c>
      <c r="AL228" t="str">
        <f>IFERROR(VLOOKUP($A228,[3]Hoja1!$A$1:$AQ$1000,34,FALSE),"")</f>
        <v/>
      </c>
      <c r="AM228" t="str">
        <f>IFERROR(VLOOKUP($A228,[3]Hoja1!$A$1:$AQ$1000,35,FALSE),"")</f>
        <v/>
      </c>
      <c r="AN228" t="str">
        <f>IFERROR(VLOOKUP($A228,[3]Hoja1!$A$1:$AQ$1000,36,FALSE),"")</f>
        <v/>
      </c>
      <c r="AO228" t="str">
        <f>IFERROR(VLOOKUP($A228,[3]Hoja1!$A$1:$AQ$1000,37,FALSE),"")</f>
        <v/>
      </c>
      <c r="AP228" t="str">
        <f>IFERROR(VLOOKUP($A228,[3]Hoja1!$A$1:$AQ$1000,38,FALSE),"")</f>
        <v/>
      </c>
      <c r="AQ228" t="str">
        <f>IFERROR(VLOOKUP($A228,[3]Hoja1!$A$1:$AQ$1000,39,FALSE),"")</f>
        <v/>
      </c>
      <c r="AR228" t="str">
        <f>IFERROR(VLOOKUP($A228,[3]Hoja1!$A$1:$AQ$1000,40,FALSE),"")</f>
        <v/>
      </c>
      <c r="AS228" t="str">
        <f>IFERROR(VLOOKUP($A228,[3]Hoja1!$A$1:$AQ$1000,41,FALSE),"")</f>
        <v/>
      </c>
      <c r="AT228" t="str">
        <f>IFERROR(VLOOKUP($A228,[3]Hoja1!$A$1:$AQ$1000,42,FALSE),"")</f>
        <v/>
      </c>
      <c r="AU228" t="str">
        <f>IFERROR(VLOOKUP($A228,[3]Hoja1!$A$1:$AQ$1000,43,FALSE),"")</f>
        <v/>
      </c>
    </row>
    <row r="229" spans="1:47" ht="15" customHeight="1" x14ac:dyDescent="0.25">
      <c r="A229">
        <v>363</v>
      </c>
      <c r="B229">
        <v>1</v>
      </c>
      <c r="D229">
        <v>7707522</v>
      </c>
      <c r="E229" t="s">
        <v>970</v>
      </c>
      <c r="H229" t="s">
        <v>972</v>
      </c>
      <c r="J229" t="s">
        <v>50</v>
      </c>
      <c r="K229" t="s">
        <v>906</v>
      </c>
      <c r="L229" t="s">
        <v>928</v>
      </c>
      <c r="O229" t="s">
        <v>971</v>
      </c>
      <c r="P229" s="4">
        <f>IFERROR(VLOOKUP(D229,[1]articulo!$A$1:$D$9000,4,FALSE),"")</f>
        <v>120.12</v>
      </c>
      <c r="Q229" t="s">
        <v>973</v>
      </c>
      <c r="R229">
        <f>IFERROR(VLOOKUP(D229,[2]stock!$A$1:$B$9000,2,FALSE),"0")</f>
        <v>215</v>
      </c>
      <c r="S229">
        <v>5</v>
      </c>
      <c r="T229">
        <v>5</v>
      </c>
      <c r="U229">
        <v>5</v>
      </c>
      <c r="V229">
        <v>0.03</v>
      </c>
      <c r="W229" t="str">
        <f>IFERROR(VLOOKUP($A229,[3]Hoja1!$A$1:$AQ$1000,19,FALSE),"")</f>
        <v>Antigüedad</v>
      </c>
      <c r="X229" t="str">
        <f>IFERROR(VLOOKUP($A229,[3]Hoja1!$A$1:$AQ$1000,20,FALSE),"")</f>
        <v/>
      </c>
      <c r="Y229" t="str">
        <f>IFERROR(VLOOKUP($A229,[3]Hoja1!$A$1:$AQ$1000,21,FALSE),"")</f>
        <v/>
      </c>
      <c r="Z229" t="str">
        <f>IFERROR(VLOOKUP($A229,[3]Hoja1!$A$1:$AQ$1000,22,FALSE),"")</f>
        <v>Metal Dorado</v>
      </c>
      <c r="AA229" t="str">
        <f>IFERROR(VLOOKUP($A229,[3]Hoja1!$A$1:$AQ$1000,23,FALSE),"")</f>
        <v>5 Puntas</v>
      </c>
      <c r="AB229" t="str">
        <f>IFERROR(VLOOKUP($A229,[3]Hoja1!$A$1:$AQ$1000,24,FALSE),"")</f>
        <v>1.4 cm</v>
      </c>
      <c r="AC229" t="str">
        <f>IFERROR(VLOOKUP($A229,[3]Hoja1!$A$1:$AQ$1000,25,FALSE),"")</f>
        <v>1.4 cm</v>
      </c>
      <c r="AD229" t="str">
        <f>IFERROR(VLOOKUP($A229,[3]Hoja1!$A$1:$AQ$1000,26,FALSE),"")</f>
        <v/>
      </c>
      <c r="AE229" t="str">
        <f>IFERROR(VLOOKUP($A229,[3]Hoja1!$A$1:$AQ$1000,27,FALSE),"")</f>
        <v/>
      </c>
      <c r="AF229" t="str">
        <f>IFERROR(VLOOKUP($A229,[3]Hoja1!$A$1:$AQ$1000,28,FALSE),"")</f>
        <v/>
      </c>
      <c r="AG229" t="str">
        <f>IFERROR(VLOOKUP($A229,[3]Hoja1!$A$1:$AQ$1000,29,FALSE),"")</f>
        <v/>
      </c>
      <c r="AH229" t="str">
        <f>IFERROR(VLOOKUP($A229,[3]Hoja1!$A$1:$AQ$1000,30,FALSE),"")</f>
        <v/>
      </c>
      <c r="AI229" t="str">
        <f>IFERROR(VLOOKUP($A229,[3]Hoja1!$A$1:$AQ$1000,31,FALSE),"")</f>
        <v/>
      </c>
      <c r="AJ229" t="str">
        <f>IFERROR(VLOOKUP($A229,[3]Hoja1!$A$1:$AQ$1000,32,FALSE),"")</f>
        <v/>
      </c>
      <c r="AK229" t="str">
        <f>IFERROR(VLOOKUP($A229,[3]Hoja1!$A$1:$AQ$1000,33,FALSE),"")</f>
        <v/>
      </c>
      <c r="AL229" t="str">
        <f>IFERROR(VLOOKUP($A229,[3]Hoja1!$A$1:$AQ$1000,34,FALSE),"")</f>
        <v/>
      </c>
      <c r="AM229" t="str">
        <f>IFERROR(VLOOKUP($A229,[3]Hoja1!$A$1:$AQ$1000,35,FALSE),"")</f>
        <v/>
      </c>
      <c r="AN229" t="str">
        <f>IFERROR(VLOOKUP($A229,[3]Hoja1!$A$1:$AQ$1000,36,FALSE),"")</f>
        <v/>
      </c>
      <c r="AO229" t="str">
        <f>IFERROR(VLOOKUP($A229,[3]Hoja1!$A$1:$AQ$1000,37,FALSE),"")</f>
        <v/>
      </c>
      <c r="AP229" t="str">
        <f>IFERROR(VLOOKUP($A229,[3]Hoja1!$A$1:$AQ$1000,38,FALSE),"")</f>
        <v/>
      </c>
      <c r="AQ229" t="str">
        <f>IFERROR(VLOOKUP($A229,[3]Hoja1!$A$1:$AQ$1000,39,FALSE),"")</f>
        <v/>
      </c>
      <c r="AR229" t="str">
        <f>IFERROR(VLOOKUP($A229,[3]Hoja1!$A$1:$AQ$1000,40,FALSE),"")</f>
        <v/>
      </c>
      <c r="AS229" t="str">
        <f>IFERROR(VLOOKUP($A229,[3]Hoja1!$A$1:$AQ$1000,41,FALSE),"")</f>
        <v/>
      </c>
      <c r="AT229" t="str">
        <f>IFERROR(VLOOKUP($A229,[3]Hoja1!$A$1:$AQ$1000,42,FALSE),"")</f>
        <v/>
      </c>
      <c r="AU229" t="str">
        <f>IFERROR(VLOOKUP($A229,[3]Hoja1!$A$1:$AQ$1000,43,FALSE),"")</f>
        <v/>
      </c>
    </row>
    <row r="230" spans="1:47" ht="15" customHeight="1" x14ac:dyDescent="0.25">
      <c r="A230">
        <v>364</v>
      </c>
      <c r="B230">
        <v>1</v>
      </c>
      <c r="D230">
        <v>7707980</v>
      </c>
      <c r="E230" t="s">
        <v>974</v>
      </c>
      <c r="H230" t="s">
        <v>976</v>
      </c>
      <c r="J230" t="s">
        <v>50</v>
      </c>
      <c r="K230" t="s">
        <v>906</v>
      </c>
      <c r="L230" t="s">
        <v>923</v>
      </c>
      <c r="O230" t="s">
        <v>975</v>
      </c>
      <c r="P230" s="4">
        <f>IFERROR(VLOOKUP(D230,[1]articulo!$A$1:$D$9000,4,FALSE),"")</f>
        <v>294.83999999999997</v>
      </c>
      <c r="Q230" t="s">
        <v>977</v>
      </c>
      <c r="R230">
        <f>IFERROR(VLOOKUP(D230,[2]stock!$A$1:$B$9000,2,FALSE),"0")</f>
        <v>0</v>
      </c>
      <c r="S230">
        <v>5</v>
      </c>
      <c r="T230">
        <v>5</v>
      </c>
      <c r="U230">
        <v>5</v>
      </c>
      <c r="V230">
        <v>0.03</v>
      </c>
      <c r="W230" t="str">
        <f>IFERROR(VLOOKUP($A230,[3]Hoja1!$A$1:$AQ$1000,19,FALSE),"")</f>
        <v/>
      </c>
      <c r="X230" t="str">
        <f>IFERROR(VLOOKUP($A230,[3]Hoja1!$A$1:$AQ$1000,20,FALSE),"")</f>
        <v>Espadas Cruzadas Doradas</v>
      </c>
      <c r="Y230" t="str">
        <f>IFERROR(VLOOKUP($A230,[3]Hoja1!$A$1:$AQ$1000,21,FALSE),"")</f>
        <v>Santa Cruz</v>
      </c>
      <c r="Z230" t="str">
        <f>IFERROR(VLOOKUP($A230,[3]Hoja1!$A$1:$AQ$1000,22,FALSE),"")</f>
        <v>Metal</v>
      </c>
      <c r="AA230" t="str">
        <f>IFERROR(VLOOKUP($A230,[3]Hoja1!$A$1:$AQ$1000,23,FALSE),"")</f>
        <v>Con 2 alambres</v>
      </c>
      <c r="AB230" t="str">
        <f>IFERROR(VLOOKUP($A230,[3]Hoja1!$A$1:$AQ$1000,24,FALSE),"")</f>
        <v>2 cm</v>
      </c>
      <c r="AC230" t="str">
        <f>IFERROR(VLOOKUP($A230,[3]Hoja1!$A$1:$AQ$1000,25,FALSE),"")</f>
        <v>3 cm</v>
      </c>
      <c r="AD230" t="str">
        <f>IFERROR(VLOOKUP($A230,[3]Hoja1!$A$1:$AQ$1000,26,FALSE),"")</f>
        <v/>
      </c>
      <c r="AE230" t="str">
        <f>IFERROR(VLOOKUP($A230,[3]Hoja1!$A$1:$AQ$1000,27,FALSE),"")</f>
        <v/>
      </c>
      <c r="AF230" t="str">
        <f>IFERROR(VLOOKUP($A230,[3]Hoja1!$A$1:$AQ$1000,28,FALSE),"")</f>
        <v/>
      </c>
      <c r="AG230" t="str">
        <f>IFERROR(VLOOKUP($A230,[3]Hoja1!$A$1:$AQ$1000,29,FALSE),"")</f>
        <v/>
      </c>
      <c r="AH230" t="str">
        <f>IFERROR(VLOOKUP($A230,[3]Hoja1!$A$1:$AQ$1000,30,FALSE),"")</f>
        <v/>
      </c>
      <c r="AI230" t="str">
        <f>IFERROR(VLOOKUP($A230,[3]Hoja1!$A$1:$AQ$1000,31,FALSE),"")</f>
        <v/>
      </c>
      <c r="AJ230" t="str">
        <f>IFERROR(VLOOKUP($A230,[3]Hoja1!$A$1:$AQ$1000,32,FALSE),"")</f>
        <v/>
      </c>
      <c r="AK230" t="str">
        <f>IFERROR(VLOOKUP($A230,[3]Hoja1!$A$1:$AQ$1000,33,FALSE),"")</f>
        <v/>
      </c>
      <c r="AL230" t="str">
        <f>IFERROR(VLOOKUP($A230,[3]Hoja1!$A$1:$AQ$1000,34,FALSE),"")</f>
        <v/>
      </c>
      <c r="AM230" t="str">
        <f>IFERROR(VLOOKUP($A230,[3]Hoja1!$A$1:$AQ$1000,35,FALSE),"")</f>
        <v/>
      </c>
      <c r="AN230" t="str">
        <f>IFERROR(VLOOKUP($A230,[3]Hoja1!$A$1:$AQ$1000,36,FALSE),"")</f>
        <v/>
      </c>
      <c r="AO230" t="str">
        <f>IFERROR(VLOOKUP($A230,[3]Hoja1!$A$1:$AQ$1000,37,FALSE),"")</f>
        <v/>
      </c>
      <c r="AP230" t="str">
        <f>IFERROR(VLOOKUP($A230,[3]Hoja1!$A$1:$AQ$1000,38,FALSE),"")</f>
        <v/>
      </c>
      <c r="AQ230" t="str">
        <f>IFERROR(VLOOKUP($A230,[3]Hoja1!$A$1:$AQ$1000,39,FALSE),"")</f>
        <v/>
      </c>
      <c r="AR230" t="str">
        <f>IFERROR(VLOOKUP($A230,[3]Hoja1!$A$1:$AQ$1000,40,FALSE),"")</f>
        <v/>
      </c>
      <c r="AS230" t="str">
        <f>IFERROR(VLOOKUP($A230,[3]Hoja1!$A$1:$AQ$1000,41,FALSE),"")</f>
        <v/>
      </c>
      <c r="AT230" t="str">
        <f>IFERROR(VLOOKUP($A230,[3]Hoja1!$A$1:$AQ$1000,42,FALSE),"")</f>
        <v/>
      </c>
      <c r="AU230" t="str">
        <f>IFERROR(VLOOKUP($A230,[3]Hoja1!$A$1:$AQ$1000,43,FALSE),"")</f>
        <v/>
      </c>
    </row>
    <row r="231" spans="1:47" ht="15" customHeight="1" x14ac:dyDescent="0.25">
      <c r="A231">
        <v>365</v>
      </c>
      <c r="B231">
        <v>1</v>
      </c>
      <c r="D231">
        <v>7707570</v>
      </c>
      <c r="E231" t="s">
        <v>978</v>
      </c>
      <c r="H231" t="s">
        <v>980</v>
      </c>
      <c r="J231" t="s">
        <v>50</v>
      </c>
      <c r="K231" t="s">
        <v>906</v>
      </c>
      <c r="L231" t="s">
        <v>923</v>
      </c>
      <c r="O231" t="s">
        <v>979</v>
      </c>
      <c r="P231" s="4">
        <f>IFERROR(VLOOKUP(D231,[1]articulo!$A$1:$D$9000,4,FALSE),"")</f>
        <v>207.48</v>
      </c>
      <c r="Q231" t="s">
        <v>981</v>
      </c>
      <c r="R231">
        <f>IFERROR(VLOOKUP(D231,[2]stock!$A$1:$B$9000,2,FALSE),"0")</f>
        <v>10</v>
      </c>
      <c r="S231">
        <v>5</v>
      </c>
      <c r="T231">
        <v>5</v>
      </c>
      <c r="U231">
        <v>5</v>
      </c>
      <c r="V231">
        <v>0.03</v>
      </c>
      <c r="W231" t="str">
        <f>IFERROR(VLOOKUP($A231,[3]Hoja1!$A$1:$AQ$1000,19,FALSE),"")</f>
        <v/>
      </c>
      <c r="X231" t="str">
        <f>IFERROR(VLOOKUP($A231,[3]Hoja1!$A$1:$AQ$1000,20,FALSE),"")</f>
        <v/>
      </c>
      <c r="Y231" t="str">
        <f>IFERROR(VLOOKUP($A231,[3]Hoja1!$A$1:$AQ$1000,21,FALSE),"")</f>
        <v/>
      </c>
      <c r="Z231" t="str">
        <f>IFERROR(VLOOKUP($A231,[3]Hoja1!$A$1:$AQ$1000,22,FALSE),"")</f>
        <v>Metal</v>
      </c>
      <c r="AA231" t="str">
        <f>IFERROR(VLOOKUP($A231,[3]Hoja1!$A$1:$AQ$1000,23,FALSE),"")</f>
        <v>Con 2 alambres</v>
      </c>
      <c r="AB231" t="str">
        <f>IFERROR(VLOOKUP($A231,[3]Hoja1!$A$1:$AQ$1000,24,FALSE),"")</f>
        <v>2 cm</v>
      </c>
      <c r="AC231" t="str">
        <f>IFERROR(VLOOKUP($A231,[3]Hoja1!$A$1:$AQ$1000,25,FALSE),"")</f>
        <v>3 cm</v>
      </c>
      <c r="AD231" t="str">
        <f>IFERROR(VLOOKUP($A231,[3]Hoja1!$A$1:$AQ$1000,26,FALSE),"")</f>
        <v/>
      </c>
      <c r="AE231" t="str">
        <f>IFERROR(VLOOKUP($A231,[3]Hoja1!$A$1:$AQ$1000,27,FALSE),"")</f>
        <v/>
      </c>
      <c r="AF231" t="str">
        <f>IFERROR(VLOOKUP($A231,[3]Hoja1!$A$1:$AQ$1000,28,FALSE),"")</f>
        <v/>
      </c>
      <c r="AG231" t="str">
        <f>IFERROR(VLOOKUP($A231,[3]Hoja1!$A$1:$AQ$1000,29,FALSE),"")</f>
        <v/>
      </c>
      <c r="AH231" t="str">
        <f>IFERROR(VLOOKUP($A231,[3]Hoja1!$A$1:$AQ$1000,30,FALSE),"")</f>
        <v/>
      </c>
      <c r="AI231" t="str">
        <f>IFERROR(VLOOKUP($A231,[3]Hoja1!$A$1:$AQ$1000,31,FALSE),"")</f>
        <v/>
      </c>
      <c r="AJ231" t="str">
        <f>IFERROR(VLOOKUP($A231,[3]Hoja1!$A$1:$AQ$1000,32,FALSE),"")</f>
        <v/>
      </c>
      <c r="AK231" t="str">
        <f>IFERROR(VLOOKUP($A231,[3]Hoja1!$A$1:$AQ$1000,33,FALSE),"")</f>
        <v/>
      </c>
      <c r="AL231" t="str">
        <f>IFERROR(VLOOKUP($A231,[3]Hoja1!$A$1:$AQ$1000,34,FALSE),"")</f>
        <v/>
      </c>
      <c r="AM231" t="str">
        <f>IFERROR(VLOOKUP($A231,[3]Hoja1!$A$1:$AQ$1000,35,FALSE),"")</f>
        <v/>
      </c>
      <c r="AN231" t="str">
        <f>IFERROR(VLOOKUP($A231,[3]Hoja1!$A$1:$AQ$1000,36,FALSE),"")</f>
        <v/>
      </c>
      <c r="AO231" t="str">
        <f>IFERROR(VLOOKUP($A231,[3]Hoja1!$A$1:$AQ$1000,37,FALSE),"")</f>
        <v/>
      </c>
      <c r="AP231" t="str">
        <f>IFERROR(VLOOKUP($A231,[3]Hoja1!$A$1:$AQ$1000,38,FALSE),"")</f>
        <v/>
      </c>
      <c r="AQ231" t="str">
        <f>IFERROR(VLOOKUP($A231,[3]Hoja1!$A$1:$AQ$1000,39,FALSE),"")</f>
        <v/>
      </c>
      <c r="AR231" t="str">
        <f>IFERROR(VLOOKUP($A231,[3]Hoja1!$A$1:$AQ$1000,40,FALSE),"")</f>
        <v/>
      </c>
      <c r="AS231" t="str">
        <f>IFERROR(VLOOKUP($A231,[3]Hoja1!$A$1:$AQ$1000,41,FALSE),"")</f>
        <v/>
      </c>
      <c r="AT231" t="str">
        <f>IFERROR(VLOOKUP($A231,[3]Hoja1!$A$1:$AQ$1000,42,FALSE),"")</f>
        <v/>
      </c>
      <c r="AU231" t="str">
        <f>IFERROR(VLOOKUP($A231,[3]Hoja1!$A$1:$AQ$1000,43,FALSE),"")</f>
        <v/>
      </c>
    </row>
    <row r="232" spans="1:47" ht="15" customHeight="1" x14ac:dyDescent="0.25">
      <c r="A232">
        <v>366</v>
      </c>
      <c r="B232">
        <v>1</v>
      </c>
      <c r="D232">
        <v>7707368</v>
      </c>
      <c r="E232" t="s">
        <v>982</v>
      </c>
      <c r="H232" t="s">
        <v>984</v>
      </c>
      <c r="J232" t="s">
        <v>50</v>
      </c>
      <c r="K232" t="s">
        <v>906</v>
      </c>
      <c r="L232" t="s">
        <v>923</v>
      </c>
      <c r="O232" t="s">
        <v>983</v>
      </c>
      <c r="P232" s="4">
        <f>IFERROR(VLOOKUP(D232,[1]articulo!$A$1:$D$9000,4,FALSE),"")</f>
        <v>188.47</v>
      </c>
      <c r="Q232" t="s">
        <v>985</v>
      </c>
      <c r="R232">
        <f>IFERROR(VLOOKUP(D232,[2]stock!$A$1:$B$9000,2,FALSE),"0")</f>
        <v>19</v>
      </c>
      <c r="S232">
        <v>5</v>
      </c>
      <c r="T232">
        <v>5</v>
      </c>
      <c r="U232">
        <v>5</v>
      </c>
      <c r="V232">
        <v>0.03</v>
      </c>
      <c r="W232" t="str">
        <f>IFERROR(VLOOKUP($A232,[3]Hoja1!$A$1:$AQ$1000,19,FALSE),"")</f>
        <v/>
      </c>
      <c r="X232" t="str">
        <f>IFERROR(VLOOKUP($A232,[3]Hoja1!$A$1:$AQ$1000,20,FALSE),"")</f>
        <v/>
      </c>
      <c r="Y232" t="str">
        <f>IFERROR(VLOOKUP($A232,[3]Hoja1!$A$1:$AQ$1000,21,FALSE),"")</f>
        <v/>
      </c>
      <c r="Z232" t="str">
        <f>IFERROR(VLOOKUP($A232,[3]Hoja1!$A$1:$AQ$1000,22,FALSE),"")</f>
        <v>Metal Dorado</v>
      </c>
      <c r="AA232" t="str">
        <f>IFERROR(VLOOKUP($A232,[3]Hoja1!$A$1:$AQ$1000,23,FALSE),"")</f>
        <v>Con 2 alambres</v>
      </c>
      <c r="AB232" t="str">
        <f>IFERROR(VLOOKUP($A232,[3]Hoja1!$A$1:$AQ$1000,24,FALSE),"")</f>
        <v>2 cm</v>
      </c>
      <c r="AC232" t="str">
        <f>IFERROR(VLOOKUP($A232,[3]Hoja1!$A$1:$AQ$1000,25,FALSE),"")</f>
        <v>3.5 cm</v>
      </c>
      <c r="AD232" t="str">
        <f>IFERROR(VLOOKUP($A232,[3]Hoja1!$A$1:$AQ$1000,26,FALSE),"")</f>
        <v/>
      </c>
      <c r="AE232" t="str">
        <f>IFERROR(VLOOKUP($A232,[3]Hoja1!$A$1:$AQ$1000,27,FALSE),"")</f>
        <v/>
      </c>
      <c r="AF232" t="str">
        <f>IFERROR(VLOOKUP($A232,[3]Hoja1!$A$1:$AQ$1000,28,FALSE),"")</f>
        <v/>
      </c>
      <c r="AG232" t="str">
        <f>IFERROR(VLOOKUP($A232,[3]Hoja1!$A$1:$AQ$1000,29,FALSE),"")</f>
        <v/>
      </c>
      <c r="AH232" t="str">
        <f>IFERROR(VLOOKUP($A232,[3]Hoja1!$A$1:$AQ$1000,30,FALSE),"")</f>
        <v/>
      </c>
      <c r="AI232" t="str">
        <f>IFERROR(VLOOKUP($A232,[3]Hoja1!$A$1:$AQ$1000,31,FALSE),"")</f>
        <v/>
      </c>
      <c r="AJ232" t="str">
        <f>IFERROR(VLOOKUP($A232,[3]Hoja1!$A$1:$AQ$1000,32,FALSE),"")</f>
        <v/>
      </c>
      <c r="AK232" t="str">
        <f>IFERROR(VLOOKUP($A232,[3]Hoja1!$A$1:$AQ$1000,33,FALSE),"")</f>
        <v/>
      </c>
      <c r="AL232" t="str">
        <f>IFERROR(VLOOKUP($A232,[3]Hoja1!$A$1:$AQ$1000,34,FALSE),"")</f>
        <v/>
      </c>
      <c r="AM232" t="str">
        <f>IFERROR(VLOOKUP($A232,[3]Hoja1!$A$1:$AQ$1000,35,FALSE),"")</f>
        <v/>
      </c>
      <c r="AN232" t="str">
        <f>IFERROR(VLOOKUP($A232,[3]Hoja1!$A$1:$AQ$1000,36,FALSE),"")</f>
        <v/>
      </c>
      <c r="AO232" t="str">
        <f>IFERROR(VLOOKUP($A232,[3]Hoja1!$A$1:$AQ$1000,37,FALSE),"")</f>
        <v/>
      </c>
      <c r="AP232" t="str">
        <f>IFERROR(VLOOKUP($A232,[3]Hoja1!$A$1:$AQ$1000,38,FALSE),"")</f>
        <v/>
      </c>
      <c r="AQ232" t="str">
        <f>IFERROR(VLOOKUP($A232,[3]Hoja1!$A$1:$AQ$1000,39,FALSE),"")</f>
        <v/>
      </c>
      <c r="AR232" t="str">
        <f>IFERROR(VLOOKUP($A232,[3]Hoja1!$A$1:$AQ$1000,40,FALSE),"")</f>
        <v/>
      </c>
      <c r="AS232" t="str">
        <f>IFERROR(VLOOKUP($A232,[3]Hoja1!$A$1:$AQ$1000,41,FALSE),"")</f>
        <v/>
      </c>
      <c r="AT232" t="str">
        <f>IFERROR(VLOOKUP($A232,[3]Hoja1!$A$1:$AQ$1000,42,FALSE),"")</f>
        <v/>
      </c>
      <c r="AU232" t="str">
        <f>IFERROR(VLOOKUP($A232,[3]Hoja1!$A$1:$AQ$1000,43,FALSE),"")</f>
        <v/>
      </c>
    </row>
    <row r="233" spans="1:47" ht="15" customHeight="1" x14ac:dyDescent="0.25">
      <c r="A233">
        <v>367</v>
      </c>
      <c r="B233">
        <v>1</v>
      </c>
      <c r="D233">
        <v>7707569</v>
      </c>
      <c r="E233" t="s">
        <v>986</v>
      </c>
      <c r="H233" s="1" t="s">
        <v>988</v>
      </c>
      <c r="J233" t="s">
        <v>50</v>
      </c>
      <c r="K233" t="s">
        <v>923</v>
      </c>
      <c r="O233" t="s">
        <v>987</v>
      </c>
      <c r="P233" s="4">
        <f>IFERROR(VLOOKUP(D233,[1]articulo!$A$1:$D$9000,4,FALSE),"")</f>
        <v>294.83999999999997</v>
      </c>
      <c r="Q233" t="s">
        <v>989</v>
      </c>
      <c r="R233">
        <f>IFERROR(VLOOKUP(D233,[2]stock!$A$1:$B$9000,2,FALSE),"0")</f>
        <v>4</v>
      </c>
      <c r="S233">
        <v>5</v>
      </c>
      <c r="T233">
        <v>5</v>
      </c>
      <c r="U233">
        <v>5</v>
      </c>
      <c r="V233">
        <v>0.03</v>
      </c>
      <c r="W233" t="str">
        <f>IFERROR(VLOOKUP($A233,[3]Hoja1!$A$1:$AQ$1000,19,FALSE),"")</f>
        <v/>
      </c>
      <c r="X233" t="str">
        <f>IFERROR(VLOOKUP($A233,[3]Hoja1!$A$1:$AQ$1000,20,FALSE),"")</f>
        <v/>
      </c>
      <c r="Y233" t="str">
        <f>IFERROR(VLOOKUP($A233,[3]Hoja1!$A$1:$AQ$1000,21,FALSE),"")</f>
        <v/>
      </c>
      <c r="Z233" t="str">
        <f>IFERROR(VLOOKUP($A233,[3]Hoja1!$A$1:$AQ$1000,22,FALSE),"")</f>
        <v>Metal Dorado</v>
      </c>
      <c r="AA233" t="str">
        <f>IFERROR(VLOOKUP($A233,[3]Hoja1!$A$1:$AQ$1000,23,FALSE),"")</f>
        <v>Con 4 alambres</v>
      </c>
      <c r="AB233" t="str">
        <f>IFERROR(VLOOKUP($A233,[3]Hoja1!$A$1:$AQ$1000,24,FALSE),"")</f>
        <v>2.5 cm</v>
      </c>
      <c r="AC233" t="str">
        <f>IFERROR(VLOOKUP($A233,[3]Hoja1!$A$1:$AQ$1000,25,FALSE),"")</f>
        <v>3.5 cm</v>
      </c>
      <c r="AD233" t="str">
        <f>IFERROR(VLOOKUP($A233,[3]Hoja1!$A$1:$AQ$1000,26,FALSE),"")</f>
        <v/>
      </c>
      <c r="AE233" t="str">
        <f>IFERROR(VLOOKUP($A233,[3]Hoja1!$A$1:$AQ$1000,27,FALSE),"")</f>
        <v/>
      </c>
      <c r="AF233" t="str">
        <f>IFERROR(VLOOKUP($A233,[3]Hoja1!$A$1:$AQ$1000,28,FALSE),"")</f>
        <v/>
      </c>
      <c r="AG233" t="str">
        <f>IFERROR(VLOOKUP($A233,[3]Hoja1!$A$1:$AQ$1000,29,FALSE),"")</f>
        <v/>
      </c>
      <c r="AH233" t="str">
        <f>IFERROR(VLOOKUP($A233,[3]Hoja1!$A$1:$AQ$1000,30,FALSE),"")</f>
        <v/>
      </c>
      <c r="AI233" t="str">
        <f>IFERROR(VLOOKUP($A233,[3]Hoja1!$A$1:$AQ$1000,31,FALSE),"")</f>
        <v/>
      </c>
      <c r="AJ233" t="str">
        <f>IFERROR(VLOOKUP($A233,[3]Hoja1!$A$1:$AQ$1000,32,FALSE),"")</f>
        <v/>
      </c>
      <c r="AK233" t="str">
        <f>IFERROR(VLOOKUP($A233,[3]Hoja1!$A$1:$AQ$1000,33,FALSE),"")</f>
        <v/>
      </c>
      <c r="AL233" t="str">
        <f>IFERROR(VLOOKUP($A233,[3]Hoja1!$A$1:$AQ$1000,34,FALSE),"")</f>
        <v/>
      </c>
      <c r="AM233" t="str">
        <f>IFERROR(VLOOKUP($A233,[3]Hoja1!$A$1:$AQ$1000,35,FALSE),"")</f>
        <v/>
      </c>
      <c r="AN233" t="str">
        <f>IFERROR(VLOOKUP($A233,[3]Hoja1!$A$1:$AQ$1000,36,FALSE),"")</f>
        <v/>
      </c>
      <c r="AO233" t="str">
        <f>IFERROR(VLOOKUP($A233,[3]Hoja1!$A$1:$AQ$1000,37,FALSE),"")</f>
        <v/>
      </c>
      <c r="AP233" t="str">
        <f>IFERROR(VLOOKUP($A233,[3]Hoja1!$A$1:$AQ$1000,38,FALSE),"")</f>
        <v/>
      </c>
      <c r="AQ233" t="str">
        <f>IFERROR(VLOOKUP($A233,[3]Hoja1!$A$1:$AQ$1000,39,FALSE),"")</f>
        <v/>
      </c>
      <c r="AR233" t="str">
        <f>IFERROR(VLOOKUP($A233,[3]Hoja1!$A$1:$AQ$1000,40,FALSE),"")</f>
        <v/>
      </c>
      <c r="AS233" t="str">
        <f>IFERROR(VLOOKUP($A233,[3]Hoja1!$A$1:$AQ$1000,41,FALSE),"")</f>
        <v/>
      </c>
      <c r="AT233" t="str">
        <f>IFERROR(VLOOKUP($A233,[3]Hoja1!$A$1:$AQ$1000,42,FALSE),"")</f>
        <v/>
      </c>
      <c r="AU233" t="str">
        <f>IFERROR(VLOOKUP($A233,[3]Hoja1!$A$1:$AQ$1000,43,FALSE),"")</f>
        <v/>
      </c>
    </row>
    <row r="234" spans="1:47" ht="15" customHeight="1" x14ac:dyDescent="0.25">
      <c r="A234">
        <v>368</v>
      </c>
      <c r="B234">
        <v>1</v>
      </c>
      <c r="D234">
        <v>7707120</v>
      </c>
      <c r="E234" t="s">
        <v>990</v>
      </c>
      <c r="H234" s="1" t="s">
        <v>992</v>
      </c>
      <c r="J234" t="s">
        <v>50</v>
      </c>
      <c r="K234" t="s">
        <v>906</v>
      </c>
      <c r="L234" t="s">
        <v>923</v>
      </c>
      <c r="O234" t="s">
        <v>991</v>
      </c>
      <c r="P234" s="4">
        <f>IFERROR(VLOOKUP(D234,[1]articulo!$A$1:$D$9000,4,FALSE),"")</f>
        <v>1179.3499999999999</v>
      </c>
      <c r="Q234" t="s">
        <v>993</v>
      </c>
      <c r="R234">
        <f>IFERROR(VLOOKUP(D234,[2]stock!$A$1:$B$9000,2,FALSE),"0")</f>
        <v>0</v>
      </c>
      <c r="S234">
        <v>5</v>
      </c>
      <c r="T234">
        <v>5</v>
      </c>
      <c r="U234">
        <v>5</v>
      </c>
      <c r="V234">
        <v>0.03</v>
      </c>
      <c r="W234" t="str">
        <f>IFERROR(VLOOKUP($A234,[3]Hoja1!$A$1:$AQ$1000,19,FALSE),"")</f>
        <v/>
      </c>
      <c r="X234" t="str">
        <f>IFERROR(VLOOKUP($A234,[3]Hoja1!$A$1:$AQ$1000,20,FALSE),"")</f>
        <v>Laureles</v>
      </c>
      <c r="Y234" t="str">
        <f>IFERROR(VLOOKUP($A234,[3]Hoja1!$A$1:$AQ$1000,21,FALSE),"")</f>
        <v/>
      </c>
      <c r="Z234" t="str">
        <f>IFERROR(VLOOKUP($A234,[3]Hoja1!$A$1:$AQ$1000,22,FALSE),"")</f>
        <v>Metal Dorado</v>
      </c>
      <c r="AA234" t="str">
        <f>IFERROR(VLOOKUP($A234,[3]Hoja1!$A$1:$AQ$1000,23,FALSE),"")</f>
        <v>Grande</v>
      </c>
      <c r="AB234" t="str">
        <f>IFERROR(VLOOKUP($A234,[3]Hoja1!$A$1:$AQ$1000,24,FALSE),"")</f>
        <v>4.2 cm</v>
      </c>
      <c r="AC234" t="str">
        <f>IFERROR(VLOOKUP($A234,[3]Hoja1!$A$1:$AQ$1000,25,FALSE),"")</f>
        <v>2.5 cm</v>
      </c>
      <c r="AD234" t="str">
        <f>IFERROR(VLOOKUP($A234,[3]Hoja1!$A$1:$AQ$1000,26,FALSE),"")</f>
        <v/>
      </c>
      <c r="AE234" t="str">
        <f>IFERROR(VLOOKUP($A234,[3]Hoja1!$A$1:$AQ$1000,27,FALSE),"")</f>
        <v/>
      </c>
      <c r="AF234" t="str">
        <f>IFERROR(VLOOKUP($A234,[3]Hoja1!$A$1:$AQ$1000,28,FALSE),"")</f>
        <v/>
      </c>
      <c r="AG234" t="str">
        <f>IFERROR(VLOOKUP($A234,[3]Hoja1!$A$1:$AQ$1000,29,FALSE),"")</f>
        <v/>
      </c>
      <c r="AH234" t="str">
        <f>IFERROR(VLOOKUP($A234,[3]Hoja1!$A$1:$AQ$1000,30,FALSE),"")</f>
        <v/>
      </c>
      <c r="AI234" t="str">
        <f>IFERROR(VLOOKUP($A234,[3]Hoja1!$A$1:$AQ$1000,31,FALSE),"")</f>
        <v/>
      </c>
      <c r="AJ234" t="str">
        <f>IFERROR(VLOOKUP($A234,[3]Hoja1!$A$1:$AQ$1000,32,FALSE),"")</f>
        <v/>
      </c>
      <c r="AK234" t="str">
        <f>IFERROR(VLOOKUP($A234,[3]Hoja1!$A$1:$AQ$1000,33,FALSE),"")</f>
        <v/>
      </c>
      <c r="AL234" t="str">
        <f>IFERROR(VLOOKUP($A234,[3]Hoja1!$A$1:$AQ$1000,34,FALSE),"")</f>
        <v/>
      </c>
      <c r="AM234" t="str">
        <f>IFERROR(VLOOKUP($A234,[3]Hoja1!$A$1:$AQ$1000,35,FALSE),"")</f>
        <v/>
      </c>
      <c r="AN234" t="str">
        <f>IFERROR(VLOOKUP($A234,[3]Hoja1!$A$1:$AQ$1000,36,FALSE),"")</f>
        <v/>
      </c>
      <c r="AO234" t="str">
        <f>IFERROR(VLOOKUP($A234,[3]Hoja1!$A$1:$AQ$1000,37,FALSE),"")</f>
        <v/>
      </c>
      <c r="AP234" t="str">
        <f>IFERROR(VLOOKUP($A234,[3]Hoja1!$A$1:$AQ$1000,38,FALSE),"")</f>
        <v/>
      </c>
      <c r="AQ234" t="str">
        <f>IFERROR(VLOOKUP($A234,[3]Hoja1!$A$1:$AQ$1000,39,FALSE),"")</f>
        <v/>
      </c>
      <c r="AR234" t="str">
        <f>IFERROR(VLOOKUP($A234,[3]Hoja1!$A$1:$AQ$1000,40,FALSE),"")</f>
        <v/>
      </c>
      <c r="AS234" t="str">
        <f>IFERROR(VLOOKUP($A234,[3]Hoja1!$A$1:$AQ$1000,41,FALSE),"")</f>
        <v/>
      </c>
      <c r="AT234" t="str">
        <f>IFERROR(VLOOKUP($A234,[3]Hoja1!$A$1:$AQ$1000,42,FALSE),"")</f>
        <v/>
      </c>
      <c r="AU234" t="str">
        <f>IFERROR(VLOOKUP($A234,[3]Hoja1!$A$1:$AQ$1000,43,FALSE),"")</f>
        <v/>
      </c>
    </row>
    <row r="235" spans="1:47" ht="15" customHeight="1" x14ac:dyDescent="0.25">
      <c r="A235">
        <v>369</v>
      </c>
      <c r="B235">
        <v>1</v>
      </c>
      <c r="D235">
        <v>7707586</v>
      </c>
      <c r="E235" t="s">
        <v>994</v>
      </c>
      <c r="H235" t="s">
        <v>996</v>
      </c>
      <c r="J235" t="s">
        <v>50</v>
      </c>
      <c r="K235" t="s">
        <v>906</v>
      </c>
      <c r="L235" t="s">
        <v>923</v>
      </c>
      <c r="O235" t="s">
        <v>995</v>
      </c>
      <c r="P235" s="4">
        <f>IFERROR(VLOOKUP(D235,[1]articulo!$A$1:$D$9000,4,FALSE),"")</f>
        <v>290</v>
      </c>
      <c r="Q235" t="s">
        <v>997</v>
      </c>
      <c r="R235">
        <f>IFERROR(VLOOKUP(D235,[2]stock!$A$1:$B$9000,2,FALSE),"0")</f>
        <v>100</v>
      </c>
      <c r="S235">
        <v>5</v>
      </c>
      <c r="T235">
        <v>5</v>
      </c>
      <c r="U235">
        <v>5</v>
      </c>
      <c r="V235">
        <v>0.03</v>
      </c>
      <c r="W235" t="str">
        <f>IFERROR(VLOOKUP($A235,[3]Hoja1!$A$1:$AQ$1000,19,FALSE),"")</f>
        <v/>
      </c>
      <c r="X235" t="str">
        <f>IFERROR(VLOOKUP($A235,[3]Hoja1!$A$1:$AQ$1000,20,FALSE),"")</f>
        <v/>
      </c>
      <c r="Y235" t="str">
        <f>IFERROR(VLOOKUP($A235,[3]Hoja1!$A$1:$AQ$1000,21,FALSE),"")</f>
        <v/>
      </c>
      <c r="Z235" t="str">
        <f>IFERROR(VLOOKUP($A235,[3]Hoja1!$A$1:$AQ$1000,22,FALSE),"")</f>
        <v>Metal Dorado</v>
      </c>
      <c r="AA235" t="str">
        <f>IFERROR(VLOOKUP($A235,[3]Hoja1!$A$1:$AQ$1000,23,FALSE),"")</f>
        <v>Con 4 alambres</v>
      </c>
      <c r="AB235" t="str">
        <f>IFERROR(VLOOKUP($A235,[3]Hoja1!$A$1:$AQ$1000,24,FALSE),"")</f>
        <v>2 cm</v>
      </c>
      <c r="AC235" t="str">
        <f>IFERROR(VLOOKUP($A235,[3]Hoja1!$A$1:$AQ$1000,25,FALSE),"")</f>
        <v>2.8 cm</v>
      </c>
      <c r="AD235" t="str">
        <f>IFERROR(VLOOKUP($A235,[3]Hoja1!$A$1:$AQ$1000,26,FALSE),"")</f>
        <v/>
      </c>
      <c r="AE235" t="str">
        <f>IFERROR(VLOOKUP($A235,[3]Hoja1!$A$1:$AQ$1000,27,FALSE),"")</f>
        <v/>
      </c>
      <c r="AF235" t="str">
        <f>IFERROR(VLOOKUP($A235,[3]Hoja1!$A$1:$AQ$1000,28,FALSE),"")</f>
        <v/>
      </c>
      <c r="AG235" t="str">
        <f>IFERROR(VLOOKUP($A235,[3]Hoja1!$A$1:$AQ$1000,29,FALSE),"")</f>
        <v/>
      </c>
      <c r="AH235" t="str">
        <f>IFERROR(VLOOKUP($A235,[3]Hoja1!$A$1:$AQ$1000,30,FALSE),"")</f>
        <v/>
      </c>
      <c r="AI235" t="str">
        <f>IFERROR(VLOOKUP($A235,[3]Hoja1!$A$1:$AQ$1000,31,FALSE),"")</f>
        <v/>
      </c>
      <c r="AJ235" t="str">
        <f>IFERROR(VLOOKUP($A235,[3]Hoja1!$A$1:$AQ$1000,32,FALSE),"")</f>
        <v/>
      </c>
      <c r="AK235" t="str">
        <f>IFERROR(VLOOKUP($A235,[3]Hoja1!$A$1:$AQ$1000,33,FALSE),"")</f>
        <v/>
      </c>
      <c r="AL235" t="str">
        <f>IFERROR(VLOOKUP($A235,[3]Hoja1!$A$1:$AQ$1000,34,FALSE),"")</f>
        <v/>
      </c>
      <c r="AM235" t="str">
        <f>IFERROR(VLOOKUP($A235,[3]Hoja1!$A$1:$AQ$1000,35,FALSE),"")</f>
        <v/>
      </c>
      <c r="AN235" t="str">
        <f>IFERROR(VLOOKUP($A235,[3]Hoja1!$A$1:$AQ$1000,36,FALSE),"")</f>
        <v/>
      </c>
      <c r="AO235" t="str">
        <f>IFERROR(VLOOKUP($A235,[3]Hoja1!$A$1:$AQ$1000,37,FALSE),"")</f>
        <v/>
      </c>
      <c r="AP235" t="str">
        <f>IFERROR(VLOOKUP($A235,[3]Hoja1!$A$1:$AQ$1000,38,FALSE),"")</f>
        <v/>
      </c>
      <c r="AQ235" t="str">
        <f>IFERROR(VLOOKUP($A235,[3]Hoja1!$A$1:$AQ$1000,39,FALSE),"")</f>
        <v/>
      </c>
      <c r="AR235" t="str">
        <f>IFERROR(VLOOKUP($A235,[3]Hoja1!$A$1:$AQ$1000,40,FALSE),"")</f>
        <v/>
      </c>
      <c r="AS235" t="str">
        <f>IFERROR(VLOOKUP($A235,[3]Hoja1!$A$1:$AQ$1000,41,FALSE),"")</f>
        <v/>
      </c>
      <c r="AT235" t="str">
        <f>IFERROR(VLOOKUP($A235,[3]Hoja1!$A$1:$AQ$1000,42,FALSE),"")</f>
        <v/>
      </c>
      <c r="AU235" t="str">
        <f>IFERROR(VLOOKUP($A235,[3]Hoja1!$A$1:$AQ$1000,43,FALSE),"")</f>
        <v/>
      </c>
    </row>
    <row r="236" spans="1:47" ht="15" customHeight="1" x14ac:dyDescent="0.25">
      <c r="A236">
        <v>370</v>
      </c>
      <c r="B236">
        <v>1</v>
      </c>
      <c r="D236">
        <v>7707298</v>
      </c>
      <c r="E236" t="s">
        <v>998</v>
      </c>
      <c r="H236" s="1" t="s">
        <v>1001</v>
      </c>
      <c r="I236" t="s">
        <v>1002</v>
      </c>
      <c r="J236" t="s">
        <v>50</v>
      </c>
      <c r="K236" t="s">
        <v>906</v>
      </c>
      <c r="L236" t="s">
        <v>999</v>
      </c>
      <c r="O236" t="s">
        <v>1000</v>
      </c>
      <c r="P236" s="4">
        <f>IFERROR(VLOOKUP(D236,[1]articulo!$A$1:$D$9000,4,FALSE),"")</f>
        <v>950</v>
      </c>
      <c r="Q236" t="s">
        <v>1003</v>
      </c>
      <c r="R236">
        <f>IFERROR(VLOOKUP(D236,[2]stock!$A$1:$B$9000,2,FALSE),"0")</f>
        <v>5</v>
      </c>
      <c r="S236">
        <v>5</v>
      </c>
      <c r="T236">
        <v>5</v>
      </c>
      <c r="U236">
        <v>5</v>
      </c>
      <c r="V236">
        <v>0.03</v>
      </c>
      <c r="W236" t="str">
        <f>IFERROR(VLOOKUP($A236,[3]Hoja1!$A$1:$AQ$1000,19,FALSE),"")</f>
        <v/>
      </c>
      <c r="X236" t="str">
        <f>IFERROR(VLOOKUP($A236,[3]Hoja1!$A$1:$AQ$1000,20,FALSE),"")</f>
        <v>Hebilla para Cinturón</v>
      </c>
      <c r="Y236" t="str">
        <f>IFERROR(VLOOKUP($A236,[3]Hoja1!$A$1:$AQ$1000,21,FALSE),"")</f>
        <v/>
      </c>
      <c r="Z236" t="str">
        <f>IFERROR(VLOOKUP($A236,[3]Hoja1!$A$1:$AQ$1000,22,FALSE),"")</f>
        <v>Bronce Niquelado</v>
      </c>
      <c r="AA236" t="str">
        <f>IFERROR(VLOOKUP($A236,[3]Hoja1!$A$1:$AQ$1000,23,FALSE),"")</f>
        <v>Dorado</v>
      </c>
      <c r="AB236" t="str">
        <f>IFERROR(VLOOKUP($A236,[3]Hoja1!$A$1:$AQ$1000,24,FALSE),"")</f>
        <v/>
      </c>
      <c r="AC236" t="str">
        <f>IFERROR(VLOOKUP($A236,[3]Hoja1!$A$1:$AQ$1000,25,FALSE),"")</f>
        <v/>
      </c>
      <c r="AD236" t="str">
        <f>IFERROR(VLOOKUP($A236,[3]Hoja1!$A$1:$AQ$1000,26,FALSE),"")</f>
        <v>0.3 cm</v>
      </c>
      <c r="AE236" t="str">
        <f>IFERROR(VLOOKUP($A236,[3]Hoja1!$A$1:$AQ$1000,27,FALSE),"")</f>
        <v/>
      </c>
      <c r="AF236" t="str">
        <f>IFERROR(VLOOKUP($A236,[3]Hoja1!$A$1:$AQ$1000,28,FALSE),"")</f>
        <v/>
      </c>
      <c r="AG236" t="str">
        <f>IFERROR(VLOOKUP($A236,[3]Hoja1!$A$1:$AQ$1000,29,FALSE),"")</f>
        <v/>
      </c>
      <c r="AH236" t="str">
        <f>IFERROR(VLOOKUP($A236,[3]Hoja1!$A$1:$AQ$1000,30,FALSE),"")</f>
        <v/>
      </c>
      <c r="AI236" t="str">
        <f>IFERROR(VLOOKUP($A236,[3]Hoja1!$A$1:$AQ$1000,31,FALSE),"")</f>
        <v/>
      </c>
      <c r="AJ236" t="str">
        <f>IFERROR(VLOOKUP($A236,[3]Hoja1!$A$1:$AQ$1000,32,FALSE),"")</f>
        <v/>
      </c>
      <c r="AK236" t="str">
        <f>IFERROR(VLOOKUP($A236,[3]Hoja1!$A$1:$AQ$1000,33,FALSE),"")</f>
        <v>Diámetro de 4 cm</v>
      </c>
      <c r="AL236" t="str">
        <f>IFERROR(VLOOKUP($A236,[3]Hoja1!$A$1:$AQ$1000,34,FALSE),"")</f>
        <v/>
      </c>
      <c r="AM236" t="str">
        <f>IFERROR(VLOOKUP($A236,[3]Hoja1!$A$1:$AQ$1000,35,FALSE),"")</f>
        <v/>
      </c>
      <c r="AN236" t="str">
        <f>IFERROR(VLOOKUP($A236,[3]Hoja1!$A$1:$AQ$1000,36,FALSE),"")</f>
        <v/>
      </c>
      <c r="AO236" t="str">
        <f>IFERROR(VLOOKUP($A236,[3]Hoja1!$A$1:$AQ$1000,37,FALSE),"")</f>
        <v/>
      </c>
      <c r="AP236" t="str">
        <f>IFERROR(VLOOKUP($A236,[3]Hoja1!$A$1:$AQ$1000,38,FALSE),"")</f>
        <v/>
      </c>
      <c r="AQ236" t="str">
        <f>IFERROR(VLOOKUP($A236,[3]Hoja1!$A$1:$AQ$1000,39,FALSE),"")</f>
        <v/>
      </c>
      <c r="AR236" t="str">
        <f>IFERROR(VLOOKUP($A236,[3]Hoja1!$A$1:$AQ$1000,40,FALSE),"")</f>
        <v/>
      </c>
      <c r="AS236" t="str">
        <f>IFERROR(VLOOKUP($A236,[3]Hoja1!$A$1:$AQ$1000,41,FALSE),"")</f>
        <v/>
      </c>
      <c r="AT236" t="str">
        <f>IFERROR(VLOOKUP($A236,[3]Hoja1!$A$1:$AQ$1000,42,FALSE),"")</f>
        <v/>
      </c>
      <c r="AU236" t="str">
        <f>IFERROR(VLOOKUP($A236,[3]Hoja1!$A$1:$AQ$1000,43,FALSE),"")</f>
        <v/>
      </c>
    </row>
    <row r="237" spans="1:47" ht="15" customHeight="1" x14ac:dyDescent="0.25">
      <c r="A237">
        <v>371</v>
      </c>
      <c r="B237">
        <v>1</v>
      </c>
      <c r="D237">
        <v>7707712</v>
      </c>
      <c r="E237" t="s">
        <v>1004</v>
      </c>
      <c r="H237" t="s">
        <v>1006</v>
      </c>
      <c r="J237" t="s">
        <v>50</v>
      </c>
      <c r="K237" t="s">
        <v>906</v>
      </c>
      <c r="L237" t="s">
        <v>923</v>
      </c>
      <c r="O237" t="s">
        <v>1005</v>
      </c>
      <c r="P237" s="4">
        <f>IFERROR(VLOOKUP(D237,[1]articulo!$A$1:$D$9000,4,FALSE),"")</f>
        <v>212.28</v>
      </c>
      <c r="Q237" t="s">
        <v>1007</v>
      </c>
      <c r="R237">
        <f>IFERROR(VLOOKUP(D237,[2]stock!$A$1:$B$9000,2,FALSE),"0")</f>
        <v>31</v>
      </c>
      <c r="S237">
        <v>5</v>
      </c>
      <c r="T237">
        <v>5</v>
      </c>
      <c r="U237">
        <v>5</v>
      </c>
      <c r="V237">
        <v>0.03</v>
      </c>
      <c r="W237" t="str">
        <f>IFERROR(VLOOKUP($A237,[3]Hoja1!$A$1:$AQ$1000,19,FALSE),"")</f>
        <v/>
      </c>
      <c r="X237" t="str">
        <f>IFERROR(VLOOKUP($A237,[3]Hoja1!$A$1:$AQ$1000,20,FALSE),"")</f>
        <v>Hachas Cruzadas</v>
      </c>
      <c r="Y237" t="str">
        <f>IFERROR(VLOOKUP($A237,[3]Hoja1!$A$1:$AQ$1000,21,FALSE),"")</f>
        <v>Tropa Bombero</v>
      </c>
      <c r="Z237" t="str">
        <f>IFERROR(VLOOKUP($A237,[3]Hoja1!$A$1:$AQ$1000,22,FALSE),"")</f>
        <v>Metal Dorado</v>
      </c>
      <c r="AA237" t="str">
        <f>IFERROR(VLOOKUP($A237,[3]Hoja1!$A$1:$AQ$1000,23,FALSE),"")</f>
        <v>Con 4 alambres</v>
      </c>
      <c r="AB237" t="str">
        <f>IFERROR(VLOOKUP($A237,[3]Hoja1!$A$1:$AQ$1000,24,FALSE),"")</f>
        <v>3 cm</v>
      </c>
      <c r="AC237" t="str">
        <f>IFERROR(VLOOKUP($A237,[3]Hoja1!$A$1:$AQ$1000,25,FALSE),"")</f>
        <v>3.8 cm</v>
      </c>
      <c r="AD237" t="str">
        <f>IFERROR(VLOOKUP($A237,[3]Hoja1!$A$1:$AQ$1000,26,FALSE),"")</f>
        <v/>
      </c>
      <c r="AE237" t="str">
        <f>IFERROR(VLOOKUP($A237,[3]Hoja1!$A$1:$AQ$1000,27,FALSE),"")</f>
        <v/>
      </c>
      <c r="AF237" t="str">
        <f>IFERROR(VLOOKUP($A237,[3]Hoja1!$A$1:$AQ$1000,28,FALSE),"")</f>
        <v/>
      </c>
      <c r="AG237" t="str">
        <f>IFERROR(VLOOKUP($A237,[3]Hoja1!$A$1:$AQ$1000,29,FALSE),"")</f>
        <v/>
      </c>
      <c r="AH237" t="str">
        <f>IFERROR(VLOOKUP($A237,[3]Hoja1!$A$1:$AQ$1000,30,FALSE),"")</f>
        <v/>
      </c>
      <c r="AI237" t="str">
        <f>IFERROR(VLOOKUP($A237,[3]Hoja1!$A$1:$AQ$1000,31,FALSE),"")</f>
        <v/>
      </c>
      <c r="AJ237" t="str">
        <f>IFERROR(VLOOKUP($A237,[3]Hoja1!$A$1:$AQ$1000,32,FALSE),"")</f>
        <v/>
      </c>
      <c r="AK237" t="str">
        <f>IFERROR(VLOOKUP($A237,[3]Hoja1!$A$1:$AQ$1000,33,FALSE),"")</f>
        <v/>
      </c>
      <c r="AL237" t="str">
        <f>IFERROR(VLOOKUP($A237,[3]Hoja1!$A$1:$AQ$1000,34,FALSE),"")</f>
        <v/>
      </c>
      <c r="AM237" t="str">
        <f>IFERROR(VLOOKUP($A237,[3]Hoja1!$A$1:$AQ$1000,35,FALSE),"")</f>
        <v/>
      </c>
      <c r="AN237" t="str">
        <f>IFERROR(VLOOKUP($A237,[3]Hoja1!$A$1:$AQ$1000,36,FALSE),"")</f>
        <v/>
      </c>
      <c r="AO237" t="str">
        <f>IFERROR(VLOOKUP($A237,[3]Hoja1!$A$1:$AQ$1000,37,FALSE),"")</f>
        <v/>
      </c>
      <c r="AP237" t="str">
        <f>IFERROR(VLOOKUP($A237,[3]Hoja1!$A$1:$AQ$1000,38,FALSE),"")</f>
        <v/>
      </c>
      <c r="AQ237" t="str">
        <f>IFERROR(VLOOKUP($A237,[3]Hoja1!$A$1:$AQ$1000,39,FALSE),"")</f>
        <v/>
      </c>
      <c r="AR237" t="str">
        <f>IFERROR(VLOOKUP($A237,[3]Hoja1!$A$1:$AQ$1000,40,FALSE),"")</f>
        <v/>
      </c>
      <c r="AS237" t="str">
        <f>IFERROR(VLOOKUP($A237,[3]Hoja1!$A$1:$AQ$1000,41,FALSE),"")</f>
        <v/>
      </c>
      <c r="AT237" t="str">
        <f>IFERROR(VLOOKUP($A237,[3]Hoja1!$A$1:$AQ$1000,42,FALSE),"")</f>
        <v/>
      </c>
      <c r="AU237" t="str">
        <f>IFERROR(VLOOKUP($A237,[3]Hoja1!$A$1:$AQ$1000,43,FALSE),"")</f>
        <v/>
      </c>
    </row>
    <row r="238" spans="1:47" ht="15" customHeight="1" x14ac:dyDescent="0.25">
      <c r="A238">
        <v>372</v>
      </c>
      <c r="D238">
        <v>7707900</v>
      </c>
      <c r="E238" t="s">
        <v>1008</v>
      </c>
      <c r="H238" t="s">
        <v>1010</v>
      </c>
      <c r="J238" t="s">
        <v>50</v>
      </c>
      <c r="K238" t="s">
        <v>906</v>
      </c>
      <c r="L238" t="s">
        <v>923</v>
      </c>
      <c r="O238" t="s">
        <v>1009</v>
      </c>
      <c r="P238" s="4">
        <f>IFERROR(VLOOKUP(D238,[1]articulo!$A$1:$D$9000,4,FALSE),"")</f>
        <v>0</v>
      </c>
      <c r="Q238" t="s">
        <v>1011</v>
      </c>
      <c r="R238">
        <f>IFERROR(VLOOKUP(D238,[2]stock!$A$1:$B$9000,2,FALSE),"0")</f>
        <v>0</v>
      </c>
      <c r="S238">
        <v>5</v>
      </c>
      <c r="T238">
        <v>5</v>
      </c>
      <c r="U238">
        <v>5</v>
      </c>
      <c r="V238">
        <v>0.03</v>
      </c>
      <c r="W238" t="str">
        <f>IFERROR(VLOOKUP($A238,[3]Hoja1!$A$1:$AQ$1000,19,FALSE),"")</f>
        <v/>
      </c>
      <c r="X238" t="str">
        <f>IFERROR(VLOOKUP($A238,[3]Hoja1!$A$1:$AQ$1000,20,FALSE),"")</f>
        <v/>
      </c>
      <c r="Y238" t="str">
        <f>IFERROR(VLOOKUP($A238,[3]Hoja1!$A$1:$AQ$1000,21,FALSE),"")</f>
        <v>Gendarmería Nacional</v>
      </c>
      <c r="Z238" t="str">
        <f>IFERROR(VLOOKUP($A238,[3]Hoja1!$A$1:$AQ$1000,22,FALSE),"")</f>
        <v>Metal Dorado</v>
      </c>
      <c r="AA238" t="str">
        <f>IFERROR(VLOOKUP($A238,[3]Hoja1!$A$1:$AQ$1000,23,FALSE),"")</f>
        <v>Con 4 alambres</v>
      </c>
      <c r="AB238" t="str">
        <f>IFERROR(VLOOKUP($A238,[3]Hoja1!$A$1:$AQ$1000,24,FALSE),"")</f>
        <v>2.2 cm</v>
      </c>
      <c r="AC238" t="str">
        <f>IFERROR(VLOOKUP($A238,[3]Hoja1!$A$1:$AQ$1000,25,FALSE),"")</f>
        <v>4.5 cm</v>
      </c>
      <c r="AD238" t="str">
        <f>IFERROR(VLOOKUP($A238,[3]Hoja1!$A$1:$AQ$1000,26,FALSE),"")</f>
        <v/>
      </c>
      <c r="AE238" t="str">
        <f>IFERROR(VLOOKUP($A238,[3]Hoja1!$A$1:$AQ$1000,27,FALSE),"")</f>
        <v/>
      </c>
      <c r="AF238" t="str">
        <f>IFERROR(VLOOKUP($A238,[3]Hoja1!$A$1:$AQ$1000,28,FALSE),"")</f>
        <v/>
      </c>
      <c r="AG238" t="str">
        <f>IFERROR(VLOOKUP($A238,[3]Hoja1!$A$1:$AQ$1000,29,FALSE),"")</f>
        <v/>
      </c>
      <c r="AH238" t="str">
        <f>IFERROR(VLOOKUP($A238,[3]Hoja1!$A$1:$AQ$1000,30,FALSE),"")</f>
        <v/>
      </c>
      <c r="AI238" t="str">
        <f>IFERROR(VLOOKUP($A238,[3]Hoja1!$A$1:$AQ$1000,31,FALSE),"")</f>
        <v/>
      </c>
      <c r="AJ238" t="str">
        <f>IFERROR(VLOOKUP($A238,[3]Hoja1!$A$1:$AQ$1000,32,FALSE),"")</f>
        <v/>
      </c>
      <c r="AK238" t="str">
        <f>IFERROR(VLOOKUP($A238,[3]Hoja1!$A$1:$AQ$1000,33,FALSE),"")</f>
        <v/>
      </c>
      <c r="AL238" t="str">
        <f>IFERROR(VLOOKUP($A238,[3]Hoja1!$A$1:$AQ$1000,34,FALSE),"")</f>
        <v/>
      </c>
      <c r="AM238" t="str">
        <f>IFERROR(VLOOKUP($A238,[3]Hoja1!$A$1:$AQ$1000,35,FALSE),"")</f>
        <v/>
      </c>
      <c r="AN238" t="str">
        <f>IFERROR(VLOOKUP($A238,[3]Hoja1!$A$1:$AQ$1000,36,FALSE),"")</f>
        <v/>
      </c>
      <c r="AO238" t="str">
        <f>IFERROR(VLOOKUP($A238,[3]Hoja1!$A$1:$AQ$1000,37,FALSE),"")</f>
        <v/>
      </c>
      <c r="AP238" t="str">
        <f>IFERROR(VLOOKUP($A238,[3]Hoja1!$A$1:$AQ$1000,38,FALSE),"")</f>
        <v/>
      </c>
      <c r="AQ238" t="str">
        <f>IFERROR(VLOOKUP($A238,[3]Hoja1!$A$1:$AQ$1000,39,FALSE),"")</f>
        <v/>
      </c>
      <c r="AR238" t="str">
        <f>IFERROR(VLOOKUP($A238,[3]Hoja1!$A$1:$AQ$1000,40,FALSE),"")</f>
        <v/>
      </c>
      <c r="AS238" t="str">
        <f>IFERROR(VLOOKUP($A238,[3]Hoja1!$A$1:$AQ$1000,41,FALSE),"")</f>
        <v/>
      </c>
      <c r="AT238" t="str">
        <f>IFERROR(VLOOKUP($A238,[3]Hoja1!$A$1:$AQ$1000,42,FALSE),"")</f>
        <v/>
      </c>
      <c r="AU238" t="str">
        <f>IFERROR(VLOOKUP($A238,[3]Hoja1!$A$1:$AQ$1000,43,FALSE),"")</f>
        <v/>
      </c>
    </row>
    <row r="239" spans="1:47" ht="15" customHeight="1" x14ac:dyDescent="0.25">
      <c r="A239">
        <v>373</v>
      </c>
      <c r="B239">
        <v>1</v>
      </c>
      <c r="D239">
        <v>7707322</v>
      </c>
      <c r="E239" t="s">
        <v>1012</v>
      </c>
      <c r="H239" t="s">
        <v>1014</v>
      </c>
      <c r="J239" t="s">
        <v>50</v>
      </c>
      <c r="K239" t="s">
        <v>906</v>
      </c>
      <c r="L239" t="s">
        <v>999</v>
      </c>
      <c r="O239" t="s">
        <v>1013</v>
      </c>
      <c r="P239" s="4">
        <f>IFERROR(VLOOKUP(D239,[1]articulo!$A$1:$D$9000,4,FALSE),"")</f>
        <v>707.61</v>
      </c>
      <c r="Q239" t="s">
        <v>1015</v>
      </c>
      <c r="R239">
        <f>IFERROR(VLOOKUP(D239,[2]stock!$A$1:$B$9000,2,FALSE),"0")</f>
        <v>0</v>
      </c>
      <c r="S239">
        <v>5</v>
      </c>
      <c r="T239">
        <v>5</v>
      </c>
      <c r="U239">
        <v>5</v>
      </c>
      <c r="V239">
        <v>0.03</v>
      </c>
      <c r="W239" t="str">
        <f>IFERROR(VLOOKUP($A239,[3]Hoja1!$A$1:$AQ$1000,19,FALSE),"")</f>
        <v/>
      </c>
      <c r="X239" t="str">
        <f>IFERROR(VLOOKUP($A239,[3]Hoja1!$A$1:$AQ$1000,20,FALSE),"")</f>
        <v>Torreón Penitenciario Dorado</v>
      </c>
      <c r="Y239" t="str">
        <f>IFERROR(VLOOKUP($A239,[3]Hoja1!$A$1:$AQ$1000,21,FALSE),"")</f>
        <v/>
      </c>
      <c r="Z239" t="str">
        <f>IFERROR(VLOOKUP($A239,[3]Hoja1!$A$1:$AQ$1000,22,FALSE),"")</f>
        <v>Bronce Niquelado</v>
      </c>
      <c r="AA239" t="str">
        <f>IFERROR(VLOOKUP($A239,[3]Hoja1!$A$1:$AQ$1000,23,FALSE),"")</f>
        <v>Dorada</v>
      </c>
      <c r="AB239" t="str">
        <f>IFERROR(VLOOKUP($A239,[3]Hoja1!$A$1:$AQ$1000,24,FALSE),"")</f>
        <v>4 cm</v>
      </c>
      <c r="AC239" t="str">
        <f>IFERROR(VLOOKUP($A239,[3]Hoja1!$A$1:$AQ$1000,25,FALSE),"")</f>
        <v>4 cm</v>
      </c>
      <c r="AD239" t="str">
        <f>IFERROR(VLOOKUP($A239,[3]Hoja1!$A$1:$AQ$1000,26,FALSE),"")</f>
        <v/>
      </c>
      <c r="AE239" t="str">
        <f>IFERROR(VLOOKUP($A239,[3]Hoja1!$A$1:$AQ$1000,27,FALSE),"")</f>
        <v/>
      </c>
      <c r="AF239" t="str">
        <f>IFERROR(VLOOKUP($A239,[3]Hoja1!$A$1:$AQ$1000,28,FALSE),"")</f>
        <v/>
      </c>
      <c r="AG239" t="str">
        <f>IFERROR(VLOOKUP($A239,[3]Hoja1!$A$1:$AQ$1000,29,FALSE),"")</f>
        <v/>
      </c>
      <c r="AH239" t="str">
        <f>IFERROR(VLOOKUP($A239,[3]Hoja1!$A$1:$AQ$1000,30,FALSE),"")</f>
        <v/>
      </c>
      <c r="AI239" t="str">
        <f>IFERROR(VLOOKUP($A239,[3]Hoja1!$A$1:$AQ$1000,31,FALSE),"")</f>
        <v/>
      </c>
      <c r="AJ239" t="str">
        <f>IFERROR(VLOOKUP($A239,[3]Hoja1!$A$1:$AQ$1000,32,FALSE),"")</f>
        <v/>
      </c>
      <c r="AK239" t="str">
        <f>IFERROR(VLOOKUP($A239,[3]Hoja1!$A$1:$AQ$1000,33,FALSE),"")</f>
        <v/>
      </c>
      <c r="AL239" t="str">
        <f>IFERROR(VLOOKUP($A239,[3]Hoja1!$A$1:$AQ$1000,34,FALSE),"")</f>
        <v/>
      </c>
      <c r="AM239" t="str">
        <f>IFERROR(VLOOKUP($A239,[3]Hoja1!$A$1:$AQ$1000,35,FALSE),"")</f>
        <v/>
      </c>
      <c r="AN239" t="str">
        <f>IFERROR(VLOOKUP($A239,[3]Hoja1!$A$1:$AQ$1000,36,FALSE),"")</f>
        <v/>
      </c>
      <c r="AO239" t="str">
        <f>IFERROR(VLOOKUP($A239,[3]Hoja1!$A$1:$AQ$1000,37,FALSE),"")</f>
        <v/>
      </c>
      <c r="AP239" t="str">
        <f>IFERROR(VLOOKUP($A239,[3]Hoja1!$A$1:$AQ$1000,38,FALSE),"")</f>
        <v/>
      </c>
      <c r="AQ239" t="str">
        <f>IFERROR(VLOOKUP($A239,[3]Hoja1!$A$1:$AQ$1000,39,FALSE),"")</f>
        <v/>
      </c>
      <c r="AR239" t="str">
        <f>IFERROR(VLOOKUP($A239,[3]Hoja1!$A$1:$AQ$1000,40,FALSE),"")</f>
        <v/>
      </c>
      <c r="AS239" t="str">
        <f>IFERROR(VLOOKUP($A239,[3]Hoja1!$A$1:$AQ$1000,41,FALSE),"")</f>
        <v/>
      </c>
      <c r="AT239" t="str">
        <f>IFERROR(VLOOKUP($A239,[3]Hoja1!$A$1:$AQ$1000,42,FALSE),"")</f>
        <v/>
      </c>
      <c r="AU239" t="str">
        <f>IFERROR(VLOOKUP($A239,[3]Hoja1!$A$1:$AQ$1000,43,FALSE),"")</f>
        <v/>
      </c>
    </row>
    <row r="240" spans="1:47" ht="15" customHeight="1" x14ac:dyDescent="0.25">
      <c r="A240">
        <v>374</v>
      </c>
      <c r="B240">
        <v>1</v>
      </c>
      <c r="D240">
        <v>8703112</v>
      </c>
      <c r="E240" t="s">
        <v>1016</v>
      </c>
      <c r="H240" s="1" t="s">
        <v>1019</v>
      </c>
      <c r="I240" s="1" t="s">
        <v>1020</v>
      </c>
      <c r="J240" t="s">
        <v>1</v>
      </c>
      <c r="K240" t="s">
        <v>1017</v>
      </c>
      <c r="O240" t="s">
        <v>1018</v>
      </c>
      <c r="P240" s="4">
        <f>IFERROR(VLOOKUP(D240,[1]articulo!$A$1:$D$9000,4,FALSE),"")</f>
        <v>8547.8799999999992</v>
      </c>
      <c r="Q240" t="s">
        <v>1021</v>
      </c>
      <c r="R240">
        <f>IFERROR(VLOOKUP(D240,[2]stock!$A$1:$B$9000,2,FALSE),"0")</f>
        <v>1</v>
      </c>
      <c r="S240">
        <v>5</v>
      </c>
      <c r="T240">
        <v>5</v>
      </c>
      <c r="U240">
        <v>5</v>
      </c>
      <c r="V240">
        <v>0.03</v>
      </c>
      <c r="W240" t="str">
        <f>IFERROR(VLOOKUP($A240,[3]Hoja1!$A$1:$AQ$1000,19,FALSE),"")</f>
        <v/>
      </c>
      <c r="X240" t="str">
        <f>IFERROR(VLOOKUP($A240,[3]Hoja1!$A$1:$AQ$1000,20,FALSE),"")</f>
        <v/>
      </c>
      <c r="Y240" t="str">
        <f>IFERROR(VLOOKUP($A240,[3]Hoja1!$A$1:$AQ$1000,21,FALSE),"")</f>
        <v/>
      </c>
      <c r="Z240" t="str">
        <f>IFERROR(VLOOKUP($A240,[3]Hoja1!$A$1:$AQ$1000,22,FALSE),"")</f>
        <v/>
      </c>
      <c r="AA240" t="str">
        <f>IFERROR(VLOOKUP($A240,[3]Hoja1!$A$1:$AQ$1000,23,FALSE),"")</f>
        <v/>
      </c>
      <c r="AB240" t="str">
        <f>IFERROR(VLOOKUP($A240,[3]Hoja1!$A$1:$AQ$1000,24,FALSE),"")</f>
        <v/>
      </c>
      <c r="AC240" t="str">
        <f>IFERROR(VLOOKUP($A240,[3]Hoja1!$A$1:$AQ$1000,25,FALSE),"")</f>
        <v/>
      </c>
      <c r="AD240" t="str">
        <f>IFERROR(VLOOKUP($A240,[3]Hoja1!$A$1:$AQ$1000,26,FALSE),"")</f>
        <v/>
      </c>
      <c r="AE240" t="str">
        <f>IFERROR(VLOOKUP($A240,[3]Hoja1!$A$1:$AQ$1000,27,FALSE),"")</f>
        <v/>
      </c>
      <c r="AF240" t="str">
        <f>IFERROR(VLOOKUP($A240,[3]Hoja1!$A$1:$AQ$1000,28,FALSE),"")</f>
        <v/>
      </c>
      <c r="AG240" t="str">
        <f>IFERROR(VLOOKUP($A240,[3]Hoja1!$A$1:$AQ$1000,29,FALSE),"")</f>
        <v/>
      </c>
      <c r="AH240" t="str">
        <f>IFERROR(VLOOKUP($A240,[3]Hoja1!$A$1:$AQ$1000,30,FALSE),"")</f>
        <v/>
      </c>
      <c r="AI240" t="str">
        <f>IFERROR(VLOOKUP($A240,[3]Hoja1!$A$1:$AQ$1000,31,FALSE),"")</f>
        <v/>
      </c>
      <c r="AJ240" t="str">
        <f>IFERROR(VLOOKUP($A240,[3]Hoja1!$A$1:$AQ$1000,32,FALSE),"")</f>
        <v/>
      </c>
      <c r="AK240" t="str">
        <f>IFERROR(VLOOKUP($A240,[3]Hoja1!$A$1:$AQ$1000,33,FALSE),"")</f>
        <v/>
      </c>
      <c r="AL240" t="str">
        <f>IFERROR(VLOOKUP($A240,[3]Hoja1!$A$1:$AQ$1000,34,FALSE),"")</f>
        <v/>
      </c>
      <c r="AM240" t="str">
        <f>IFERROR(VLOOKUP($A240,[3]Hoja1!$A$1:$AQ$1000,35,FALSE),"")</f>
        <v/>
      </c>
      <c r="AN240" t="str">
        <f>IFERROR(VLOOKUP($A240,[3]Hoja1!$A$1:$AQ$1000,36,FALSE),"")</f>
        <v/>
      </c>
      <c r="AO240" t="str">
        <f>IFERROR(VLOOKUP($A240,[3]Hoja1!$A$1:$AQ$1000,37,FALSE),"")</f>
        <v/>
      </c>
      <c r="AP240" t="str">
        <f>IFERROR(VLOOKUP($A240,[3]Hoja1!$A$1:$AQ$1000,38,FALSE),"")</f>
        <v/>
      </c>
      <c r="AQ240" t="str">
        <f>IFERROR(VLOOKUP($A240,[3]Hoja1!$A$1:$AQ$1000,39,FALSE),"")</f>
        <v/>
      </c>
      <c r="AR240" t="str">
        <f>IFERROR(VLOOKUP($A240,[3]Hoja1!$A$1:$AQ$1000,40,FALSE),"")</f>
        <v/>
      </c>
      <c r="AS240" t="str">
        <f>IFERROR(VLOOKUP($A240,[3]Hoja1!$A$1:$AQ$1000,41,FALSE),"")</f>
        <v/>
      </c>
      <c r="AT240" t="str">
        <f>IFERROR(VLOOKUP($A240,[3]Hoja1!$A$1:$AQ$1000,42,FALSE),"")</f>
        <v/>
      </c>
      <c r="AU240" t="str">
        <f>IFERROR(VLOOKUP($A240,[3]Hoja1!$A$1:$AQ$1000,43,FALSE),"")</f>
        <v/>
      </c>
    </row>
    <row r="241" spans="1:47" ht="15" customHeight="1" x14ac:dyDescent="0.25">
      <c r="A241">
        <v>375</v>
      </c>
      <c r="B241">
        <v>1</v>
      </c>
      <c r="D241">
        <v>8703113</v>
      </c>
      <c r="E241" t="s">
        <v>1022</v>
      </c>
      <c r="H241" t="s">
        <v>1024</v>
      </c>
      <c r="I241" s="1" t="s">
        <v>1025</v>
      </c>
      <c r="J241" t="s">
        <v>1</v>
      </c>
      <c r="K241" t="s">
        <v>1017</v>
      </c>
      <c r="O241" t="s">
        <v>1023</v>
      </c>
      <c r="P241" s="4">
        <f>IFERROR(VLOOKUP(D241,[1]articulo!$A$1:$D$9000,4,FALSE),"")</f>
        <v>8547.8799999999992</v>
      </c>
      <c r="Q241" t="s">
        <v>1026</v>
      </c>
      <c r="R241">
        <f>IFERROR(VLOOKUP(D241,[2]stock!$A$1:$B$9000,2,FALSE),"0")</f>
        <v>1</v>
      </c>
      <c r="S241">
        <v>5</v>
      </c>
      <c r="T241">
        <v>5</v>
      </c>
      <c r="U241">
        <v>5</v>
      </c>
      <c r="V241">
        <v>0.03</v>
      </c>
      <c r="W241" t="str">
        <f>IFERROR(VLOOKUP($A241,[3]Hoja1!$A$1:$AQ$1000,19,FALSE),"")</f>
        <v/>
      </c>
      <c r="X241" t="str">
        <f>IFERROR(VLOOKUP($A241,[3]Hoja1!$A$1:$AQ$1000,20,FALSE),"")</f>
        <v/>
      </c>
      <c r="Y241" t="str">
        <f>IFERROR(VLOOKUP($A241,[3]Hoja1!$A$1:$AQ$1000,21,FALSE),"")</f>
        <v/>
      </c>
      <c r="Z241" t="str">
        <f>IFERROR(VLOOKUP($A241,[3]Hoja1!$A$1:$AQ$1000,22,FALSE),"")</f>
        <v/>
      </c>
      <c r="AA241" t="str">
        <f>IFERROR(VLOOKUP($A241,[3]Hoja1!$A$1:$AQ$1000,23,FALSE),"")</f>
        <v/>
      </c>
      <c r="AB241" t="str">
        <f>IFERROR(VLOOKUP($A241,[3]Hoja1!$A$1:$AQ$1000,24,FALSE),"")</f>
        <v/>
      </c>
      <c r="AC241" t="str">
        <f>IFERROR(VLOOKUP($A241,[3]Hoja1!$A$1:$AQ$1000,25,FALSE),"")</f>
        <v/>
      </c>
      <c r="AD241" t="str">
        <f>IFERROR(VLOOKUP($A241,[3]Hoja1!$A$1:$AQ$1000,26,FALSE),"")</f>
        <v/>
      </c>
      <c r="AE241" t="str">
        <f>IFERROR(VLOOKUP($A241,[3]Hoja1!$A$1:$AQ$1000,27,FALSE),"")</f>
        <v/>
      </c>
      <c r="AF241" t="str">
        <f>IFERROR(VLOOKUP($A241,[3]Hoja1!$A$1:$AQ$1000,28,FALSE),"")</f>
        <v/>
      </c>
      <c r="AG241" t="str">
        <f>IFERROR(VLOOKUP($A241,[3]Hoja1!$A$1:$AQ$1000,29,FALSE),"")</f>
        <v/>
      </c>
      <c r="AH241" t="str">
        <f>IFERROR(VLOOKUP($A241,[3]Hoja1!$A$1:$AQ$1000,30,FALSE),"")</f>
        <v/>
      </c>
      <c r="AI241" t="str">
        <f>IFERROR(VLOOKUP($A241,[3]Hoja1!$A$1:$AQ$1000,31,FALSE),"")</f>
        <v/>
      </c>
      <c r="AJ241" t="str">
        <f>IFERROR(VLOOKUP($A241,[3]Hoja1!$A$1:$AQ$1000,32,FALSE),"")</f>
        <v/>
      </c>
      <c r="AK241" t="str">
        <f>IFERROR(VLOOKUP($A241,[3]Hoja1!$A$1:$AQ$1000,33,FALSE),"")</f>
        <v/>
      </c>
      <c r="AL241" t="str">
        <f>IFERROR(VLOOKUP($A241,[3]Hoja1!$A$1:$AQ$1000,34,FALSE),"")</f>
        <v/>
      </c>
      <c r="AM241" t="str">
        <f>IFERROR(VLOOKUP($A241,[3]Hoja1!$A$1:$AQ$1000,35,FALSE),"")</f>
        <v/>
      </c>
      <c r="AN241" t="str">
        <f>IFERROR(VLOOKUP($A241,[3]Hoja1!$A$1:$AQ$1000,36,FALSE),"")</f>
        <v/>
      </c>
      <c r="AO241" t="str">
        <f>IFERROR(VLOOKUP($A241,[3]Hoja1!$A$1:$AQ$1000,37,FALSE),"")</f>
        <v/>
      </c>
      <c r="AP241" t="str">
        <f>IFERROR(VLOOKUP($A241,[3]Hoja1!$A$1:$AQ$1000,38,FALSE),"")</f>
        <v/>
      </c>
      <c r="AQ241" t="str">
        <f>IFERROR(VLOOKUP($A241,[3]Hoja1!$A$1:$AQ$1000,39,FALSE),"")</f>
        <v/>
      </c>
      <c r="AR241" t="str">
        <f>IFERROR(VLOOKUP($A241,[3]Hoja1!$A$1:$AQ$1000,40,FALSE),"")</f>
        <v/>
      </c>
      <c r="AS241" t="str">
        <f>IFERROR(VLOOKUP($A241,[3]Hoja1!$A$1:$AQ$1000,41,FALSE),"")</f>
        <v/>
      </c>
      <c r="AT241" t="str">
        <f>IFERROR(VLOOKUP($A241,[3]Hoja1!$A$1:$AQ$1000,42,FALSE),"")</f>
        <v/>
      </c>
      <c r="AU241" t="str">
        <f>IFERROR(VLOOKUP($A241,[3]Hoja1!$A$1:$AQ$1000,43,FALSE),"")</f>
        <v/>
      </c>
    </row>
    <row r="242" spans="1:47" ht="15" customHeight="1" x14ac:dyDescent="0.25">
      <c r="A242">
        <v>376</v>
      </c>
      <c r="B242">
        <v>1</v>
      </c>
      <c r="D242">
        <v>8520407</v>
      </c>
      <c r="E242" t="s">
        <v>1027</v>
      </c>
      <c r="H242" s="1" t="s">
        <v>1029</v>
      </c>
      <c r="I242" s="1" t="s">
        <v>1030</v>
      </c>
      <c r="J242" t="s">
        <v>16</v>
      </c>
      <c r="K242" t="s">
        <v>132</v>
      </c>
      <c r="O242" t="s">
        <v>1028</v>
      </c>
      <c r="P242" s="4">
        <f>IFERROR(VLOOKUP(D242,[1]articulo!$A$1:$D$9000,4,FALSE),"")</f>
        <v>725.17</v>
      </c>
      <c r="Q242" t="s">
        <v>1031</v>
      </c>
      <c r="R242">
        <f>IFERROR(VLOOKUP(D242,[2]stock!$A$1:$B$9000,2,FALSE),"0")</f>
        <v>0</v>
      </c>
      <c r="S242">
        <v>5</v>
      </c>
      <c r="T242">
        <v>5</v>
      </c>
      <c r="U242">
        <v>5</v>
      </c>
      <c r="V242">
        <v>0.03</v>
      </c>
      <c r="W242" t="str">
        <f>IFERROR(VLOOKUP($A242,[3]Hoja1!$A$1:$AQ$1000,19,FALSE),"")</f>
        <v/>
      </c>
      <c r="X242" t="str">
        <f>IFERROR(VLOOKUP($A242,[3]Hoja1!$A$1:$AQ$1000,20,FALSE),"")</f>
        <v/>
      </c>
      <c r="Y242" t="str">
        <f>IFERROR(VLOOKUP($A242,[3]Hoja1!$A$1:$AQ$1000,21,FALSE),"")</f>
        <v/>
      </c>
      <c r="Z242" t="str">
        <f>IFERROR(VLOOKUP($A242,[3]Hoja1!$A$1:$AQ$1000,22,FALSE),"")</f>
        <v/>
      </c>
      <c r="AA242" t="str">
        <f>IFERROR(VLOOKUP($A242,[3]Hoja1!$A$1:$AQ$1000,23,FALSE),"")</f>
        <v/>
      </c>
      <c r="AB242" t="str">
        <f>IFERROR(VLOOKUP($A242,[3]Hoja1!$A$1:$AQ$1000,24,FALSE),"")</f>
        <v/>
      </c>
      <c r="AC242" t="str">
        <f>IFERROR(VLOOKUP($A242,[3]Hoja1!$A$1:$AQ$1000,25,FALSE),"")</f>
        <v/>
      </c>
      <c r="AD242" t="str">
        <f>IFERROR(VLOOKUP($A242,[3]Hoja1!$A$1:$AQ$1000,26,FALSE),"")</f>
        <v/>
      </c>
      <c r="AE242" t="str">
        <f>IFERROR(VLOOKUP($A242,[3]Hoja1!$A$1:$AQ$1000,27,FALSE),"")</f>
        <v/>
      </c>
      <c r="AF242" t="str">
        <f>IFERROR(VLOOKUP($A242,[3]Hoja1!$A$1:$AQ$1000,28,FALSE),"")</f>
        <v/>
      </c>
      <c r="AG242" t="str">
        <f>IFERROR(VLOOKUP($A242,[3]Hoja1!$A$1:$AQ$1000,29,FALSE),"")</f>
        <v/>
      </c>
      <c r="AH242" t="str">
        <f>IFERROR(VLOOKUP($A242,[3]Hoja1!$A$1:$AQ$1000,30,FALSE),"")</f>
        <v/>
      </c>
      <c r="AI242" t="str">
        <f>IFERROR(VLOOKUP($A242,[3]Hoja1!$A$1:$AQ$1000,31,FALSE),"")</f>
        <v/>
      </c>
      <c r="AJ242" t="str">
        <f>IFERROR(VLOOKUP($A242,[3]Hoja1!$A$1:$AQ$1000,32,FALSE),"")</f>
        <v/>
      </c>
      <c r="AK242" t="str">
        <f>IFERROR(VLOOKUP($A242,[3]Hoja1!$A$1:$AQ$1000,33,FALSE),"")</f>
        <v/>
      </c>
      <c r="AL242" t="str">
        <f>IFERROR(VLOOKUP($A242,[3]Hoja1!$A$1:$AQ$1000,34,FALSE),"")</f>
        <v/>
      </c>
      <c r="AM242" t="str">
        <f>IFERROR(VLOOKUP($A242,[3]Hoja1!$A$1:$AQ$1000,35,FALSE),"")</f>
        <v/>
      </c>
      <c r="AN242" t="str">
        <f>IFERROR(VLOOKUP($A242,[3]Hoja1!$A$1:$AQ$1000,36,FALSE),"")</f>
        <v/>
      </c>
      <c r="AO242" t="str">
        <f>IFERROR(VLOOKUP($A242,[3]Hoja1!$A$1:$AQ$1000,37,FALSE),"")</f>
        <v/>
      </c>
      <c r="AP242" t="str">
        <f>IFERROR(VLOOKUP($A242,[3]Hoja1!$A$1:$AQ$1000,38,FALSE),"")</f>
        <v/>
      </c>
      <c r="AQ242" t="str">
        <f>IFERROR(VLOOKUP($A242,[3]Hoja1!$A$1:$AQ$1000,39,FALSE),"")</f>
        <v/>
      </c>
      <c r="AR242" t="str">
        <f>IFERROR(VLOOKUP($A242,[3]Hoja1!$A$1:$AQ$1000,40,FALSE),"")</f>
        <v/>
      </c>
      <c r="AS242" t="str">
        <f>IFERROR(VLOOKUP($A242,[3]Hoja1!$A$1:$AQ$1000,41,FALSE),"")</f>
        <v/>
      </c>
      <c r="AT242" t="str">
        <f>IFERROR(VLOOKUP($A242,[3]Hoja1!$A$1:$AQ$1000,42,FALSE),"")</f>
        <v/>
      </c>
      <c r="AU242" t="str">
        <f>IFERROR(VLOOKUP($A242,[3]Hoja1!$A$1:$AQ$1000,43,FALSE),"")</f>
        <v/>
      </c>
    </row>
    <row r="243" spans="1:47" ht="15" customHeight="1" x14ac:dyDescent="0.25">
      <c r="A243">
        <v>377</v>
      </c>
      <c r="B243">
        <v>1</v>
      </c>
      <c r="D243">
        <v>8705003</v>
      </c>
      <c r="E243" t="s">
        <v>1032</v>
      </c>
      <c r="H243" s="1" t="s">
        <v>1035</v>
      </c>
      <c r="J243" t="s">
        <v>1</v>
      </c>
      <c r="K243" t="s">
        <v>29</v>
      </c>
      <c r="L243" t="s">
        <v>1033</v>
      </c>
      <c r="O243" t="s">
        <v>1034</v>
      </c>
      <c r="P243" s="4">
        <f>IFERROR(VLOOKUP(D243,[1]articulo!$A$1:$D$9000,4,FALSE),"")</f>
        <v>1530</v>
      </c>
      <c r="Q243" t="s">
        <v>1036</v>
      </c>
      <c r="R243">
        <f>IFERROR(VLOOKUP(D243,[2]stock!$A$1:$B$9000,2,FALSE),"0")</f>
        <v>88</v>
      </c>
      <c r="S243">
        <v>5</v>
      </c>
      <c r="T243">
        <v>5</v>
      </c>
      <c r="U243">
        <v>5</v>
      </c>
      <c r="V243">
        <v>0.03</v>
      </c>
      <c r="W243" t="str">
        <f>IFERROR(VLOOKUP($A243,[3]Hoja1!$A$1:$AQ$1000,19,FALSE),"")</f>
        <v/>
      </c>
      <c r="X243" t="str">
        <f>IFERROR(VLOOKUP($A243,[3]Hoja1!$A$1:$AQ$1000,20,FALSE),"")</f>
        <v/>
      </c>
      <c r="Y243" t="str">
        <f>IFERROR(VLOOKUP($A243,[3]Hoja1!$A$1:$AQ$1000,21,FALSE),"")</f>
        <v/>
      </c>
      <c r="Z243" t="str">
        <f>IFERROR(VLOOKUP($A243,[3]Hoja1!$A$1:$AQ$1000,22,FALSE),"")</f>
        <v>Poliamida</v>
      </c>
      <c r="AA243" t="str">
        <f>IFERROR(VLOOKUP($A243,[3]Hoja1!$A$1:$AQ$1000,23,FALSE),"")</f>
        <v>Termoformado</v>
      </c>
      <c r="AB243" t="str">
        <f>IFERROR(VLOOKUP($A243,[3]Hoja1!$A$1:$AQ$1000,24,FALSE),"")</f>
        <v>17.5 cm</v>
      </c>
      <c r="AC243" t="str">
        <f>IFERROR(VLOOKUP($A243,[3]Hoja1!$A$1:$AQ$1000,25,FALSE),"")</f>
        <v>1 cm</v>
      </c>
      <c r="AD243" t="str">
        <f>IFERROR(VLOOKUP($A243,[3]Hoja1!$A$1:$AQ$1000,26,FALSE),"")</f>
        <v/>
      </c>
      <c r="AE243" t="str">
        <f>IFERROR(VLOOKUP($A243,[3]Hoja1!$A$1:$AQ$1000,27,FALSE),"")</f>
        <v/>
      </c>
      <c r="AF243" t="str">
        <f>IFERROR(VLOOKUP($A243,[3]Hoja1!$A$1:$AQ$1000,28,FALSE),"")</f>
        <v/>
      </c>
      <c r="AG243" t="str">
        <f>IFERROR(VLOOKUP($A243,[3]Hoja1!$A$1:$AQ$1000,29,FALSE),"")</f>
        <v/>
      </c>
      <c r="AH243" t="str">
        <f>IFERROR(VLOOKUP($A243,[3]Hoja1!$A$1:$AQ$1000,30,FALSE),"")</f>
        <v/>
      </c>
      <c r="AI243" t="str">
        <f>IFERROR(VLOOKUP($A243,[3]Hoja1!$A$1:$AQ$1000,31,FALSE),"")</f>
        <v/>
      </c>
      <c r="AJ243" t="str">
        <f>IFERROR(VLOOKUP($A243,[3]Hoja1!$A$1:$AQ$1000,32,FALSE),"")</f>
        <v/>
      </c>
      <c r="AK243" t="str">
        <f>IFERROR(VLOOKUP($A243,[3]Hoja1!$A$1:$AQ$1000,33,FALSE),"")</f>
        <v>170 x 75 x 53 mm</v>
      </c>
      <c r="AL243" t="str">
        <f>IFERROR(VLOOKUP($A243,[3]Hoja1!$A$1:$AQ$1000,34,FALSE),"")</f>
        <v>110 x 57 x 35 mm</v>
      </c>
      <c r="AM243" t="str">
        <f>IFERROR(VLOOKUP($A243,[3]Hoja1!$A$1:$AQ$1000,35,FALSE),"")</f>
        <v/>
      </c>
      <c r="AN243" t="str">
        <f>IFERROR(VLOOKUP($A243,[3]Hoja1!$A$1:$AQ$1000,36,FALSE),"")</f>
        <v/>
      </c>
      <c r="AO243" t="str">
        <f>IFERROR(VLOOKUP($A243,[3]Hoja1!$A$1:$AQ$1000,37,FALSE),"")</f>
        <v/>
      </c>
      <c r="AP243" t="str">
        <f>IFERROR(VLOOKUP($A243,[3]Hoja1!$A$1:$AQ$1000,38,FALSE),"")</f>
        <v/>
      </c>
      <c r="AQ243" t="str">
        <f>IFERROR(VLOOKUP($A243,[3]Hoja1!$A$1:$AQ$1000,39,FALSE),"")</f>
        <v/>
      </c>
      <c r="AR243" t="str">
        <f>IFERROR(VLOOKUP($A243,[3]Hoja1!$A$1:$AQ$1000,40,FALSE),"")</f>
        <v/>
      </c>
      <c r="AS243" t="str">
        <f>IFERROR(VLOOKUP($A243,[3]Hoja1!$A$1:$AQ$1000,41,FALSE),"")</f>
        <v/>
      </c>
      <c r="AT243" t="str">
        <f>IFERROR(VLOOKUP($A243,[3]Hoja1!$A$1:$AQ$1000,42,FALSE),"")</f>
        <v/>
      </c>
      <c r="AU243" t="str">
        <f>IFERROR(VLOOKUP($A243,[3]Hoja1!$A$1:$AQ$1000,43,FALSE),"")</f>
        <v/>
      </c>
    </row>
    <row r="244" spans="1:47" ht="15" customHeight="1" x14ac:dyDescent="0.25">
      <c r="A244">
        <v>378</v>
      </c>
      <c r="B244">
        <v>1</v>
      </c>
      <c r="D244">
        <v>8503639</v>
      </c>
      <c r="E244" t="s">
        <v>1037</v>
      </c>
      <c r="H244" s="1" t="s">
        <v>1041</v>
      </c>
      <c r="J244" t="s">
        <v>1</v>
      </c>
      <c r="K244" t="s">
        <v>1038</v>
      </c>
      <c r="L244" t="s">
        <v>1039</v>
      </c>
      <c r="O244" t="s">
        <v>1040</v>
      </c>
      <c r="P244" s="4">
        <f>IFERROR(VLOOKUP(D244,[1]articulo!$A$1:$D$9000,4,FALSE),"")</f>
        <v>3302.21</v>
      </c>
      <c r="Q244" t="s">
        <v>1042</v>
      </c>
      <c r="R244">
        <f>IFERROR(VLOOKUP(D244,[2]stock!$A$1:$B$9000,2,FALSE),"0")</f>
        <v>2</v>
      </c>
      <c r="S244">
        <v>5</v>
      </c>
      <c r="T244">
        <v>5</v>
      </c>
      <c r="U244">
        <v>5</v>
      </c>
      <c r="V244">
        <v>0.03</v>
      </c>
      <c r="W244" t="str">
        <f>IFERROR(VLOOKUP($A244,[3]Hoja1!$A$1:$AQ$1000,19,FALSE),"")</f>
        <v/>
      </c>
      <c r="X244" t="str">
        <f>IFERROR(VLOOKUP($A244,[3]Hoja1!$A$1:$AQ$1000,20,FALSE),"")</f>
        <v/>
      </c>
      <c r="Y244" t="str">
        <f>IFERROR(VLOOKUP($A244,[3]Hoja1!$A$1:$AQ$1000,21,FALSE),"")</f>
        <v/>
      </c>
      <c r="Z244" t="str">
        <f>IFERROR(VLOOKUP($A244,[3]Hoja1!$A$1:$AQ$1000,22,FALSE),"")</f>
        <v>Polímero Reforzado</v>
      </c>
      <c r="AA244" t="str">
        <f>IFERROR(VLOOKUP($A244,[3]Hoja1!$A$1:$AQ$1000,23,FALSE),"")</f>
        <v>Rodillera</v>
      </c>
      <c r="AB244" t="str">
        <f>IFERROR(VLOOKUP($A244,[3]Hoja1!$A$1:$AQ$1000,24,FALSE),"")</f>
        <v>25 cm</v>
      </c>
      <c r="AC244" t="str">
        <f>IFERROR(VLOOKUP($A244,[3]Hoja1!$A$1:$AQ$1000,25,FALSE),"")</f>
        <v>9.5 cm</v>
      </c>
      <c r="AD244" t="str">
        <f>IFERROR(VLOOKUP($A244,[3]Hoja1!$A$1:$AQ$1000,26,FALSE),"")</f>
        <v>9.5 cm</v>
      </c>
      <c r="AE244" t="str">
        <f>IFERROR(VLOOKUP($A244,[3]Hoja1!$A$1:$AQ$1000,27,FALSE),"")</f>
        <v/>
      </c>
      <c r="AF244" t="str">
        <f>IFERROR(VLOOKUP($A244,[3]Hoja1!$A$1:$AQ$1000,28,FALSE),"")</f>
        <v/>
      </c>
      <c r="AG244" t="str">
        <f>IFERROR(VLOOKUP($A244,[3]Hoja1!$A$1:$AQ$1000,29,FALSE),"")</f>
        <v/>
      </c>
      <c r="AH244" t="str">
        <f>IFERROR(VLOOKUP($A244,[3]Hoja1!$A$1:$AQ$1000,30,FALSE),"")</f>
        <v/>
      </c>
      <c r="AI244" t="str">
        <f>IFERROR(VLOOKUP($A244,[3]Hoja1!$A$1:$AQ$1000,31,FALSE),"")</f>
        <v/>
      </c>
      <c r="AJ244" t="str">
        <f>IFERROR(VLOOKUP($A244,[3]Hoja1!$A$1:$AQ$1000,32,FALSE),"")</f>
        <v/>
      </c>
      <c r="AK244" t="str">
        <f>IFERROR(VLOOKUP($A244,[3]Hoja1!$A$1:$AQ$1000,33,FALSE),"")</f>
        <v/>
      </c>
      <c r="AL244" t="str">
        <f>IFERROR(VLOOKUP($A244,[3]Hoja1!$A$1:$AQ$1000,34,FALSE),"")</f>
        <v/>
      </c>
      <c r="AM244" t="str">
        <f>IFERROR(VLOOKUP($A244,[3]Hoja1!$A$1:$AQ$1000,35,FALSE),"")</f>
        <v/>
      </c>
      <c r="AN244" t="str">
        <f>IFERROR(VLOOKUP($A244,[3]Hoja1!$A$1:$AQ$1000,36,FALSE),"")</f>
        <v/>
      </c>
      <c r="AO244" t="str">
        <f>IFERROR(VLOOKUP($A244,[3]Hoja1!$A$1:$AQ$1000,37,FALSE),"")</f>
        <v/>
      </c>
      <c r="AP244" t="str">
        <f>IFERROR(VLOOKUP($A244,[3]Hoja1!$A$1:$AQ$1000,38,FALSE),"")</f>
        <v/>
      </c>
      <c r="AQ244" t="str">
        <f>IFERROR(VLOOKUP($A244,[3]Hoja1!$A$1:$AQ$1000,39,FALSE),"")</f>
        <v/>
      </c>
      <c r="AR244" t="str">
        <f>IFERROR(VLOOKUP($A244,[3]Hoja1!$A$1:$AQ$1000,40,FALSE),"")</f>
        <v/>
      </c>
      <c r="AS244" t="str">
        <f>IFERROR(VLOOKUP($A244,[3]Hoja1!$A$1:$AQ$1000,41,FALSE),"")</f>
        <v/>
      </c>
      <c r="AT244" t="str">
        <f>IFERROR(VLOOKUP($A244,[3]Hoja1!$A$1:$AQ$1000,42,FALSE),"")</f>
        <v/>
      </c>
      <c r="AU244" t="str">
        <f>IFERROR(VLOOKUP($A244,[3]Hoja1!$A$1:$AQ$1000,43,FALSE),"")</f>
        <v/>
      </c>
    </row>
    <row r="245" spans="1:47" ht="15" customHeight="1" x14ac:dyDescent="0.25">
      <c r="A245">
        <v>382</v>
      </c>
      <c r="B245">
        <v>1</v>
      </c>
      <c r="D245">
        <v>8703111</v>
      </c>
      <c r="E245" t="s">
        <v>1043</v>
      </c>
      <c r="H245" s="1" t="s">
        <v>1045</v>
      </c>
      <c r="I245" s="1" t="s">
        <v>1046</v>
      </c>
      <c r="J245" t="s">
        <v>1</v>
      </c>
      <c r="K245" t="s">
        <v>1017</v>
      </c>
      <c r="O245" t="s">
        <v>1044</v>
      </c>
      <c r="P245" s="4">
        <f>IFERROR(VLOOKUP(D245,[1]articulo!$A$1:$D$9000,4,FALSE),"")</f>
        <v>5135.8599999999997</v>
      </c>
      <c r="Q245" t="s">
        <v>1047</v>
      </c>
      <c r="R245">
        <f>IFERROR(VLOOKUP(D245,[2]stock!$A$1:$B$9000,2,FALSE),"0")</f>
        <v>1</v>
      </c>
      <c r="S245">
        <v>5</v>
      </c>
      <c r="T245">
        <v>5</v>
      </c>
      <c r="U245">
        <v>5</v>
      </c>
      <c r="V245">
        <v>0.03</v>
      </c>
      <c r="W245" t="str">
        <f>IFERROR(VLOOKUP($A245,[3]Hoja1!$A$1:$AQ$1000,19,FALSE),"")</f>
        <v/>
      </c>
      <c r="X245" t="str">
        <f>IFERROR(VLOOKUP($A245,[3]Hoja1!$A$1:$AQ$1000,20,FALSE),"")</f>
        <v/>
      </c>
      <c r="Y245" t="str">
        <f>IFERROR(VLOOKUP($A245,[3]Hoja1!$A$1:$AQ$1000,21,FALSE),"")</f>
        <v/>
      </c>
      <c r="Z245" t="str">
        <f>IFERROR(VLOOKUP($A245,[3]Hoja1!$A$1:$AQ$1000,22,FALSE),"")</f>
        <v/>
      </c>
      <c r="AA245" t="str">
        <f>IFERROR(VLOOKUP($A245,[3]Hoja1!$A$1:$AQ$1000,23,FALSE),"")</f>
        <v/>
      </c>
      <c r="AB245" t="str">
        <f>IFERROR(VLOOKUP($A245,[3]Hoja1!$A$1:$AQ$1000,24,FALSE),"")</f>
        <v/>
      </c>
      <c r="AC245" t="str">
        <f>IFERROR(VLOOKUP($A245,[3]Hoja1!$A$1:$AQ$1000,25,FALSE),"")</f>
        <v/>
      </c>
      <c r="AD245" t="str">
        <f>IFERROR(VLOOKUP($A245,[3]Hoja1!$A$1:$AQ$1000,26,FALSE),"")</f>
        <v/>
      </c>
      <c r="AE245" t="str">
        <f>IFERROR(VLOOKUP($A245,[3]Hoja1!$A$1:$AQ$1000,27,FALSE),"")</f>
        <v/>
      </c>
      <c r="AF245" t="str">
        <f>IFERROR(VLOOKUP($A245,[3]Hoja1!$A$1:$AQ$1000,28,FALSE),"")</f>
        <v/>
      </c>
      <c r="AG245" t="str">
        <f>IFERROR(VLOOKUP($A245,[3]Hoja1!$A$1:$AQ$1000,29,FALSE),"")</f>
        <v/>
      </c>
      <c r="AH245" t="str">
        <f>IFERROR(VLOOKUP($A245,[3]Hoja1!$A$1:$AQ$1000,30,FALSE),"")</f>
        <v/>
      </c>
      <c r="AI245" t="str">
        <f>IFERROR(VLOOKUP($A245,[3]Hoja1!$A$1:$AQ$1000,31,FALSE),"")</f>
        <v/>
      </c>
      <c r="AJ245" t="str">
        <f>IFERROR(VLOOKUP($A245,[3]Hoja1!$A$1:$AQ$1000,32,FALSE),"")</f>
        <v/>
      </c>
      <c r="AK245" t="str">
        <f>IFERROR(VLOOKUP($A245,[3]Hoja1!$A$1:$AQ$1000,33,FALSE),"")</f>
        <v/>
      </c>
      <c r="AL245" t="str">
        <f>IFERROR(VLOOKUP($A245,[3]Hoja1!$A$1:$AQ$1000,34,FALSE),"")</f>
        <v/>
      </c>
      <c r="AM245" t="str">
        <f>IFERROR(VLOOKUP($A245,[3]Hoja1!$A$1:$AQ$1000,35,FALSE),"")</f>
        <v/>
      </c>
      <c r="AN245" t="str">
        <f>IFERROR(VLOOKUP($A245,[3]Hoja1!$A$1:$AQ$1000,36,FALSE),"")</f>
        <v/>
      </c>
      <c r="AO245" t="str">
        <f>IFERROR(VLOOKUP($A245,[3]Hoja1!$A$1:$AQ$1000,37,FALSE),"")</f>
        <v/>
      </c>
      <c r="AP245" t="str">
        <f>IFERROR(VLOOKUP($A245,[3]Hoja1!$A$1:$AQ$1000,38,FALSE),"")</f>
        <v/>
      </c>
      <c r="AQ245" t="str">
        <f>IFERROR(VLOOKUP($A245,[3]Hoja1!$A$1:$AQ$1000,39,FALSE),"")</f>
        <v/>
      </c>
      <c r="AR245" t="str">
        <f>IFERROR(VLOOKUP($A245,[3]Hoja1!$A$1:$AQ$1000,40,FALSE),"")</f>
        <v/>
      </c>
      <c r="AS245" t="str">
        <f>IFERROR(VLOOKUP($A245,[3]Hoja1!$A$1:$AQ$1000,41,FALSE),"")</f>
        <v/>
      </c>
      <c r="AT245" t="str">
        <f>IFERROR(VLOOKUP($A245,[3]Hoja1!$A$1:$AQ$1000,42,FALSE),"")</f>
        <v/>
      </c>
      <c r="AU245" t="str">
        <f>IFERROR(VLOOKUP($A245,[3]Hoja1!$A$1:$AQ$1000,43,FALSE),"")</f>
        <v/>
      </c>
    </row>
    <row r="246" spans="1:47" ht="15" customHeight="1" x14ac:dyDescent="0.25">
      <c r="A246">
        <v>383</v>
      </c>
      <c r="B246">
        <v>1</v>
      </c>
      <c r="D246">
        <v>7707528</v>
      </c>
      <c r="E246" t="s">
        <v>1048</v>
      </c>
      <c r="H246" t="s">
        <v>1050</v>
      </c>
      <c r="J246" t="s">
        <v>50</v>
      </c>
      <c r="K246" t="s">
        <v>906</v>
      </c>
      <c r="L246" t="s">
        <v>923</v>
      </c>
      <c r="O246" t="s">
        <v>1049</v>
      </c>
      <c r="P246" s="4">
        <f>IFERROR(VLOOKUP(D246,[1]articulo!$A$1:$D$9000,4,FALSE),"")</f>
        <v>235.87</v>
      </c>
      <c r="Q246" t="s">
        <v>1051</v>
      </c>
      <c r="R246">
        <f>IFERROR(VLOOKUP(D246,[2]stock!$A$1:$B$9000,2,FALSE),"0")</f>
        <v>20</v>
      </c>
      <c r="S246">
        <v>5</v>
      </c>
      <c r="T246">
        <v>5</v>
      </c>
      <c r="U246">
        <v>5</v>
      </c>
      <c r="V246">
        <v>0.03</v>
      </c>
      <c r="W246" t="str">
        <f>IFERROR(VLOOKUP($A246,[3]Hoja1!$A$1:$AQ$1000,19,FALSE),"")</f>
        <v/>
      </c>
      <c r="X246" t="str">
        <f>IFERROR(VLOOKUP($A246,[3]Hoja1!$A$1:$AQ$1000,20,FALSE),"")</f>
        <v/>
      </c>
      <c r="Y246" t="str">
        <f>IFERROR(VLOOKUP($A246,[3]Hoja1!$A$1:$AQ$1000,21,FALSE),"")</f>
        <v/>
      </c>
      <c r="Z246" t="str">
        <f>IFERROR(VLOOKUP($A246,[3]Hoja1!$A$1:$AQ$1000,22,FALSE),"")</f>
        <v>Metal Dorado</v>
      </c>
      <c r="AA246" t="str">
        <f>IFERROR(VLOOKUP($A246,[3]Hoja1!$A$1:$AQ$1000,23,FALSE),"")</f>
        <v>Con dos alambres</v>
      </c>
      <c r="AB246" t="str">
        <f>IFERROR(VLOOKUP($A246,[3]Hoja1!$A$1:$AQ$1000,24,FALSE),"")</f>
        <v>2.5 cm</v>
      </c>
      <c r="AC246" t="str">
        <f>IFERROR(VLOOKUP($A246,[3]Hoja1!$A$1:$AQ$1000,25,FALSE),"")</f>
        <v>1.5 cm</v>
      </c>
      <c r="AD246" t="str">
        <f>IFERROR(VLOOKUP($A246,[3]Hoja1!$A$1:$AQ$1000,26,FALSE),"")</f>
        <v/>
      </c>
      <c r="AE246" t="str">
        <f>IFERROR(VLOOKUP($A246,[3]Hoja1!$A$1:$AQ$1000,27,FALSE),"")</f>
        <v/>
      </c>
      <c r="AF246" t="str">
        <f>IFERROR(VLOOKUP($A246,[3]Hoja1!$A$1:$AQ$1000,28,FALSE),"")</f>
        <v/>
      </c>
      <c r="AG246" t="str">
        <f>IFERROR(VLOOKUP($A246,[3]Hoja1!$A$1:$AQ$1000,29,FALSE),"")</f>
        <v/>
      </c>
      <c r="AH246" t="str">
        <f>IFERROR(VLOOKUP($A246,[3]Hoja1!$A$1:$AQ$1000,30,FALSE),"")</f>
        <v/>
      </c>
      <c r="AI246" t="str">
        <f>IFERROR(VLOOKUP($A246,[3]Hoja1!$A$1:$AQ$1000,31,FALSE),"")</f>
        <v/>
      </c>
      <c r="AJ246" t="str">
        <f>IFERROR(VLOOKUP($A246,[3]Hoja1!$A$1:$AQ$1000,32,FALSE),"")</f>
        <v/>
      </c>
      <c r="AK246" t="str">
        <f>IFERROR(VLOOKUP($A246,[3]Hoja1!$A$1:$AQ$1000,33,FALSE),"")</f>
        <v/>
      </c>
      <c r="AL246" t="str">
        <f>IFERROR(VLOOKUP($A246,[3]Hoja1!$A$1:$AQ$1000,34,FALSE),"")</f>
        <v/>
      </c>
      <c r="AM246" t="str">
        <f>IFERROR(VLOOKUP($A246,[3]Hoja1!$A$1:$AQ$1000,35,FALSE),"")</f>
        <v/>
      </c>
      <c r="AN246" t="str">
        <f>IFERROR(VLOOKUP($A246,[3]Hoja1!$A$1:$AQ$1000,36,FALSE),"")</f>
        <v/>
      </c>
      <c r="AO246" t="str">
        <f>IFERROR(VLOOKUP($A246,[3]Hoja1!$A$1:$AQ$1000,37,FALSE),"")</f>
        <v/>
      </c>
      <c r="AP246" t="str">
        <f>IFERROR(VLOOKUP($A246,[3]Hoja1!$A$1:$AQ$1000,38,FALSE),"")</f>
        <v/>
      </c>
      <c r="AQ246" t="str">
        <f>IFERROR(VLOOKUP($A246,[3]Hoja1!$A$1:$AQ$1000,39,FALSE),"")</f>
        <v/>
      </c>
      <c r="AR246" t="str">
        <f>IFERROR(VLOOKUP($A246,[3]Hoja1!$A$1:$AQ$1000,40,FALSE),"")</f>
        <v/>
      </c>
      <c r="AS246" t="str">
        <f>IFERROR(VLOOKUP($A246,[3]Hoja1!$A$1:$AQ$1000,41,FALSE),"")</f>
        <v/>
      </c>
      <c r="AT246" t="str">
        <f>IFERROR(VLOOKUP($A246,[3]Hoja1!$A$1:$AQ$1000,42,FALSE),"")</f>
        <v/>
      </c>
      <c r="AU246" t="str">
        <f>IFERROR(VLOOKUP($A246,[3]Hoja1!$A$1:$AQ$1000,43,FALSE),"")</f>
        <v/>
      </c>
    </row>
    <row r="247" spans="1:47" ht="15" customHeight="1" x14ac:dyDescent="0.25">
      <c r="A247">
        <v>384</v>
      </c>
      <c r="B247">
        <v>1</v>
      </c>
      <c r="D247">
        <v>7707100</v>
      </c>
      <c r="E247" t="s">
        <v>1052</v>
      </c>
      <c r="H247" t="s">
        <v>1054</v>
      </c>
      <c r="J247" t="s">
        <v>50</v>
      </c>
      <c r="K247" t="s">
        <v>906</v>
      </c>
      <c r="L247" t="s">
        <v>923</v>
      </c>
      <c r="O247" t="s">
        <v>1053</v>
      </c>
      <c r="P247" s="4">
        <f>IFERROR(VLOOKUP(D247,[1]articulo!$A$1:$D$9000,4,FALSE),"")</f>
        <v>235.87</v>
      </c>
      <c r="Q247" t="s">
        <v>1055</v>
      </c>
      <c r="R247">
        <f>IFERROR(VLOOKUP(D247,[2]stock!$A$1:$B$9000,2,FALSE),"0")</f>
        <v>30</v>
      </c>
      <c r="S247">
        <v>5</v>
      </c>
      <c r="T247">
        <v>5</v>
      </c>
      <c r="U247">
        <v>5</v>
      </c>
      <c r="V247">
        <v>0.03</v>
      </c>
      <c r="W247" t="str">
        <f>IFERROR(VLOOKUP($A247,[3]Hoja1!$A$1:$AQ$1000,19,FALSE),"")</f>
        <v>Banda de Música</v>
      </c>
      <c r="X247" t="str">
        <f>IFERROR(VLOOKUP($A247,[3]Hoja1!$A$1:$AQ$1000,20,FALSE),"")</f>
        <v/>
      </c>
      <c r="Y247" t="str">
        <f>IFERROR(VLOOKUP($A247,[3]Hoja1!$A$1:$AQ$1000,21,FALSE),"")</f>
        <v/>
      </c>
      <c r="Z247" t="str">
        <f>IFERROR(VLOOKUP($A247,[3]Hoja1!$A$1:$AQ$1000,22,FALSE),"")</f>
        <v>Metal Dorado</v>
      </c>
      <c r="AA247" t="str">
        <f>IFERROR(VLOOKUP($A247,[3]Hoja1!$A$1:$AQ$1000,23,FALSE),"")</f>
        <v>Con 2 alambres</v>
      </c>
      <c r="AB247" t="str">
        <f>IFERROR(VLOOKUP($A247,[3]Hoja1!$A$1:$AQ$1000,24,FALSE),"")</f>
        <v>1.5 cm</v>
      </c>
      <c r="AC247" t="str">
        <f>IFERROR(VLOOKUP($A247,[3]Hoja1!$A$1:$AQ$1000,25,FALSE),"")</f>
        <v>4 cm</v>
      </c>
      <c r="AD247" t="str">
        <f>IFERROR(VLOOKUP($A247,[3]Hoja1!$A$1:$AQ$1000,26,FALSE),"")</f>
        <v/>
      </c>
      <c r="AE247" t="str">
        <f>IFERROR(VLOOKUP($A247,[3]Hoja1!$A$1:$AQ$1000,27,FALSE),"")</f>
        <v/>
      </c>
      <c r="AF247" t="str">
        <f>IFERROR(VLOOKUP($A247,[3]Hoja1!$A$1:$AQ$1000,28,FALSE),"")</f>
        <v/>
      </c>
      <c r="AG247" t="str">
        <f>IFERROR(VLOOKUP($A247,[3]Hoja1!$A$1:$AQ$1000,29,FALSE),"")</f>
        <v/>
      </c>
      <c r="AH247" t="str">
        <f>IFERROR(VLOOKUP($A247,[3]Hoja1!$A$1:$AQ$1000,30,FALSE),"")</f>
        <v/>
      </c>
      <c r="AI247" t="str">
        <f>IFERROR(VLOOKUP($A247,[3]Hoja1!$A$1:$AQ$1000,31,FALSE),"")</f>
        <v/>
      </c>
      <c r="AJ247" t="str">
        <f>IFERROR(VLOOKUP($A247,[3]Hoja1!$A$1:$AQ$1000,32,FALSE),"")</f>
        <v/>
      </c>
      <c r="AK247" t="str">
        <f>IFERROR(VLOOKUP($A247,[3]Hoja1!$A$1:$AQ$1000,33,FALSE),"")</f>
        <v/>
      </c>
      <c r="AL247" t="str">
        <f>IFERROR(VLOOKUP($A247,[3]Hoja1!$A$1:$AQ$1000,34,FALSE),"")</f>
        <v/>
      </c>
      <c r="AM247" t="str">
        <f>IFERROR(VLOOKUP($A247,[3]Hoja1!$A$1:$AQ$1000,35,FALSE),"")</f>
        <v/>
      </c>
      <c r="AN247" t="str">
        <f>IFERROR(VLOOKUP($A247,[3]Hoja1!$A$1:$AQ$1000,36,FALSE),"")</f>
        <v/>
      </c>
      <c r="AO247" t="str">
        <f>IFERROR(VLOOKUP($A247,[3]Hoja1!$A$1:$AQ$1000,37,FALSE),"")</f>
        <v/>
      </c>
      <c r="AP247" t="str">
        <f>IFERROR(VLOOKUP($A247,[3]Hoja1!$A$1:$AQ$1000,38,FALSE),"")</f>
        <v/>
      </c>
      <c r="AQ247" t="str">
        <f>IFERROR(VLOOKUP($A247,[3]Hoja1!$A$1:$AQ$1000,39,FALSE),"")</f>
        <v/>
      </c>
      <c r="AR247" t="str">
        <f>IFERROR(VLOOKUP($A247,[3]Hoja1!$A$1:$AQ$1000,40,FALSE),"")</f>
        <v/>
      </c>
      <c r="AS247" t="str">
        <f>IFERROR(VLOOKUP($A247,[3]Hoja1!$A$1:$AQ$1000,41,FALSE),"")</f>
        <v/>
      </c>
      <c r="AT247" t="str">
        <f>IFERROR(VLOOKUP($A247,[3]Hoja1!$A$1:$AQ$1000,42,FALSE),"")</f>
        <v/>
      </c>
      <c r="AU247" t="str">
        <f>IFERROR(VLOOKUP($A247,[3]Hoja1!$A$1:$AQ$1000,43,FALSE),"")</f>
        <v/>
      </c>
    </row>
    <row r="248" spans="1:47" ht="15" customHeight="1" x14ac:dyDescent="0.25">
      <c r="A248">
        <v>385</v>
      </c>
      <c r="B248">
        <v>1</v>
      </c>
      <c r="D248">
        <v>7707952</v>
      </c>
      <c r="E248" t="s">
        <v>1056</v>
      </c>
      <c r="H248" s="1" t="s">
        <v>1058</v>
      </c>
      <c r="I248" t="s">
        <v>1059</v>
      </c>
      <c r="J248" t="s">
        <v>50</v>
      </c>
      <c r="K248" t="s">
        <v>906</v>
      </c>
      <c r="L248" t="s">
        <v>923</v>
      </c>
      <c r="O248" t="s">
        <v>1057</v>
      </c>
      <c r="P248" s="4">
        <f>IFERROR(VLOOKUP(D248,[1]articulo!$A$1:$D$9000,4,FALSE),"")</f>
        <v>943.49</v>
      </c>
      <c r="Q248" t="s">
        <v>1060</v>
      </c>
      <c r="R248">
        <f>IFERROR(VLOOKUP(D248,[2]stock!$A$1:$B$9000,2,FALSE),"0")</f>
        <v>24</v>
      </c>
      <c r="S248">
        <v>5</v>
      </c>
      <c r="T248">
        <v>5</v>
      </c>
      <c r="U248">
        <v>5</v>
      </c>
      <c r="V248">
        <v>0.03</v>
      </c>
      <c r="W248" t="str">
        <f>IFERROR(VLOOKUP($A248,[3]Hoja1!$A$1:$AQ$1000,19,FALSE),"")</f>
        <v>Oficial</v>
      </c>
      <c r="X248" t="str">
        <f>IFERROR(VLOOKUP($A248,[3]Hoja1!$A$1:$AQ$1000,20,FALSE),"")</f>
        <v>Escudo para Gorra Grande</v>
      </c>
      <c r="Y248" t="str">
        <f>IFERROR(VLOOKUP($A248,[3]Hoja1!$A$1:$AQ$1000,21,FALSE),"")</f>
        <v/>
      </c>
      <c r="Z248" t="str">
        <f>IFERROR(VLOOKUP($A248,[3]Hoja1!$A$1:$AQ$1000,22,FALSE),"")</f>
        <v>Metal Dorado</v>
      </c>
      <c r="AA248" t="str">
        <f>IFERROR(VLOOKUP($A248,[3]Hoja1!$A$1:$AQ$1000,23,FALSE),"")</f>
        <v>Con tornillo y tuerca</v>
      </c>
      <c r="AB248" t="str">
        <f>IFERROR(VLOOKUP($A248,[3]Hoja1!$A$1:$AQ$1000,24,FALSE),"")</f>
        <v>7 cm</v>
      </c>
      <c r="AC248" t="str">
        <f>IFERROR(VLOOKUP($A248,[3]Hoja1!$A$1:$AQ$1000,25,FALSE),"")</f>
        <v>5 cm</v>
      </c>
      <c r="AD248" t="str">
        <f>IFERROR(VLOOKUP($A248,[3]Hoja1!$A$1:$AQ$1000,26,FALSE),"")</f>
        <v/>
      </c>
      <c r="AE248" t="str">
        <f>IFERROR(VLOOKUP($A248,[3]Hoja1!$A$1:$AQ$1000,27,FALSE),"")</f>
        <v/>
      </c>
      <c r="AF248" t="str">
        <f>IFERROR(VLOOKUP($A248,[3]Hoja1!$A$1:$AQ$1000,28,FALSE),"")</f>
        <v/>
      </c>
      <c r="AG248" t="str">
        <f>IFERROR(VLOOKUP($A248,[3]Hoja1!$A$1:$AQ$1000,29,FALSE),"")</f>
        <v/>
      </c>
      <c r="AH248" t="str">
        <f>IFERROR(VLOOKUP($A248,[3]Hoja1!$A$1:$AQ$1000,30,FALSE),"")</f>
        <v/>
      </c>
      <c r="AI248" t="str">
        <f>IFERROR(VLOOKUP($A248,[3]Hoja1!$A$1:$AQ$1000,31,FALSE),"")</f>
        <v/>
      </c>
      <c r="AJ248" t="str">
        <f>IFERROR(VLOOKUP($A248,[3]Hoja1!$A$1:$AQ$1000,32,FALSE),"")</f>
        <v/>
      </c>
      <c r="AK248" t="str">
        <f>IFERROR(VLOOKUP($A248,[3]Hoja1!$A$1:$AQ$1000,33,FALSE),"")</f>
        <v/>
      </c>
      <c r="AL248" t="str">
        <f>IFERROR(VLOOKUP($A248,[3]Hoja1!$A$1:$AQ$1000,34,FALSE),"")</f>
        <v/>
      </c>
      <c r="AM248" t="str">
        <f>IFERROR(VLOOKUP($A248,[3]Hoja1!$A$1:$AQ$1000,35,FALSE),"")</f>
        <v/>
      </c>
      <c r="AN248" t="str">
        <f>IFERROR(VLOOKUP($A248,[3]Hoja1!$A$1:$AQ$1000,36,FALSE),"")</f>
        <v/>
      </c>
      <c r="AO248" t="str">
        <f>IFERROR(VLOOKUP($A248,[3]Hoja1!$A$1:$AQ$1000,37,FALSE),"")</f>
        <v/>
      </c>
      <c r="AP248" t="str">
        <f>IFERROR(VLOOKUP($A248,[3]Hoja1!$A$1:$AQ$1000,38,FALSE),"")</f>
        <v/>
      </c>
      <c r="AQ248" t="str">
        <f>IFERROR(VLOOKUP($A248,[3]Hoja1!$A$1:$AQ$1000,39,FALSE),"")</f>
        <v/>
      </c>
      <c r="AR248" t="str">
        <f>IFERROR(VLOOKUP($A248,[3]Hoja1!$A$1:$AQ$1000,40,FALSE),"")</f>
        <v/>
      </c>
      <c r="AS248" t="str">
        <f>IFERROR(VLOOKUP($A248,[3]Hoja1!$A$1:$AQ$1000,41,FALSE),"")</f>
        <v/>
      </c>
      <c r="AT248" t="str">
        <f>IFERROR(VLOOKUP($A248,[3]Hoja1!$A$1:$AQ$1000,42,FALSE),"")</f>
        <v/>
      </c>
      <c r="AU248" t="str">
        <f>IFERROR(VLOOKUP($A248,[3]Hoja1!$A$1:$AQ$1000,43,FALSE),"")</f>
        <v/>
      </c>
    </row>
    <row r="249" spans="1:47" ht="15" customHeight="1" x14ac:dyDescent="0.25">
      <c r="A249">
        <v>386</v>
      </c>
      <c r="B249">
        <v>1</v>
      </c>
      <c r="D249">
        <v>7707547</v>
      </c>
      <c r="E249" t="s">
        <v>1061</v>
      </c>
      <c r="H249" s="1" t="s">
        <v>1063</v>
      </c>
      <c r="J249" t="s">
        <v>50</v>
      </c>
      <c r="K249" t="s">
        <v>906</v>
      </c>
      <c r="L249" t="s">
        <v>923</v>
      </c>
      <c r="O249" t="s">
        <v>1062</v>
      </c>
      <c r="P249" s="4">
        <f>IFERROR(VLOOKUP(D249,[1]articulo!$A$1:$D$9000,4,FALSE),"")</f>
        <v>117.77</v>
      </c>
      <c r="Q249" t="s">
        <v>1064</v>
      </c>
      <c r="R249">
        <f>IFERROR(VLOOKUP(D249,[2]stock!$A$1:$B$9000,2,FALSE),"0")</f>
        <v>32</v>
      </c>
      <c r="S249">
        <v>5</v>
      </c>
      <c r="T249">
        <v>5</v>
      </c>
      <c r="U249">
        <v>5</v>
      </c>
      <c r="V249">
        <v>0.03</v>
      </c>
      <c r="W249" t="str">
        <f>IFERROR(VLOOKUP($A249,[3]Hoja1!$A$1:$AQ$1000,19,FALSE),"")</f>
        <v/>
      </c>
      <c r="X249" t="str">
        <f>IFERROR(VLOOKUP($A249,[3]Hoja1!$A$1:$AQ$1000,20,FALSE),"")</f>
        <v/>
      </c>
      <c r="Y249" t="str">
        <f>IFERROR(VLOOKUP($A249,[3]Hoja1!$A$1:$AQ$1000,21,FALSE),"")</f>
        <v/>
      </c>
      <c r="Z249" t="str">
        <f>IFERROR(VLOOKUP($A249,[3]Hoja1!$A$1:$AQ$1000,22,FALSE),"")</f>
        <v>Metal Dorado</v>
      </c>
      <c r="AA249" t="str">
        <f>IFERROR(VLOOKUP($A249,[3]Hoja1!$A$1:$AQ$1000,23,FALSE),"")</f>
        <v>Con 2 alambres</v>
      </c>
      <c r="AB249" t="str">
        <f>IFERROR(VLOOKUP($A249,[3]Hoja1!$A$1:$AQ$1000,24,FALSE),"")</f>
        <v/>
      </c>
      <c r="AC249" t="str">
        <f>IFERROR(VLOOKUP($A249,[3]Hoja1!$A$1:$AQ$1000,25,FALSE),"")</f>
        <v/>
      </c>
      <c r="AD249" t="str">
        <f>IFERROR(VLOOKUP($A249,[3]Hoja1!$A$1:$AQ$1000,26,FALSE),"")</f>
        <v/>
      </c>
      <c r="AE249" t="str">
        <f>IFERROR(VLOOKUP($A249,[3]Hoja1!$A$1:$AQ$1000,27,FALSE),"")</f>
        <v/>
      </c>
      <c r="AF249" t="str">
        <f>IFERROR(VLOOKUP($A249,[3]Hoja1!$A$1:$AQ$1000,28,FALSE),"")</f>
        <v/>
      </c>
      <c r="AG249" t="str">
        <f>IFERROR(VLOOKUP($A249,[3]Hoja1!$A$1:$AQ$1000,29,FALSE),"")</f>
        <v/>
      </c>
      <c r="AH249" t="str">
        <f>IFERROR(VLOOKUP($A249,[3]Hoja1!$A$1:$AQ$1000,30,FALSE),"")</f>
        <v/>
      </c>
      <c r="AI249" t="str">
        <f>IFERROR(VLOOKUP($A249,[3]Hoja1!$A$1:$AQ$1000,31,FALSE),"")</f>
        <v/>
      </c>
      <c r="AJ249" t="str">
        <f>IFERROR(VLOOKUP($A249,[3]Hoja1!$A$1:$AQ$1000,32,FALSE),"")</f>
        <v/>
      </c>
      <c r="AK249" t="str">
        <f>IFERROR(VLOOKUP($A249,[3]Hoja1!$A$1:$AQ$1000,33,FALSE),"")</f>
        <v/>
      </c>
      <c r="AL249" t="str">
        <f>IFERROR(VLOOKUP($A249,[3]Hoja1!$A$1:$AQ$1000,34,FALSE),"")</f>
        <v/>
      </c>
      <c r="AM249" t="str">
        <f>IFERROR(VLOOKUP($A249,[3]Hoja1!$A$1:$AQ$1000,35,FALSE),"")</f>
        <v/>
      </c>
      <c r="AN249" t="str">
        <f>IFERROR(VLOOKUP($A249,[3]Hoja1!$A$1:$AQ$1000,36,FALSE),"")</f>
        <v/>
      </c>
      <c r="AO249" t="str">
        <f>IFERROR(VLOOKUP($A249,[3]Hoja1!$A$1:$AQ$1000,37,FALSE),"")</f>
        <v/>
      </c>
      <c r="AP249" t="str">
        <f>IFERROR(VLOOKUP($A249,[3]Hoja1!$A$1:$AQ$1000,38,FALSE),"")</f>
        <v/>
      </c>
      <c r="AQ249" t="str">
        <f>IFERROR(VLOOKUP($A249,[3]Hoja1!$A$1:$AQ$1000,39,FALSE),"")</f>
        <v/>
      </c>
      <c r="AR249" t="str">
        <f>IFERROR(VLOOKUP($A249,[3]Hoja1!$A$1:$AQ$1000,40,FALSE),"")</f>
        <v/>
      </c>
      <c r="AS249" t="str">
        <f>IFERROR(VLOOKUP($A249,[3]Hoja1!$A$1:$AQ$1000,41,FALSE),"")</f>
        <v/>
      </c>
      <c r="AT249" t="str">
        <f>IFERROR(VLOOKUP($A249,[3]Hoja1!$A$1:$AQ$1000,42,FALSE),"")</f>
        <v/>
      </c>
      <c r="AU249" t="str">
        <f>IFERROR(VLOOKUP($A249,[3]Hoja1!$A$1:$AQ$1000,43,FALSE),"")</f>
        <v/>
      </c>
    </row>
    <row r="250" spans="1:47" ht="15" customHeight="1" x14ac:dyDescent="0.25">
      <c r="A250">
        <v>387</v>
      </c>
      <c r="B250">
        <v>1</v>
      </c>
      <c r="D250">
        <v>7707161</v>
      </c>
      <c r="E250" t="s">
        <v>1065</v>
      </c>
      <c r="H250" t="s">
        <v>1067</v>
      </c>
      <c r="J250" t="s">
        <v>50</v>
      </c>
      <c r="K250" t="s">
        <v>906</v>
      </c>
      <c r="L250" t="s">
        <v>425</v>
      </c>
      <c r="O250" t="s">
        <v>1066</v>
      </c>
      <c r="P250" s="4">
        <f>IFERROR(VLOOKUP(D250,[1]articulo!$A$1:$D$9000,4,FALSE),"")</f>
        <v>884</v>
      </c>
      <c r="Q250" t="s">
        <v>1068</v>
      </c>
      <c r="R250">
        <f>IFERROR(VLOOKUP(D250,[2]stock!$A$1:$B$9000,2,FALSE),"0")</f>
        <v>301</v>
      </c>
      <c r="S250">
        <v>5</v>
      </c>
      <c r="T250">
        <v>5</v>
      </c>
      <c r="U250">
        <v>5</v>
      </c>
      <c r="V250">
        <v>0.03</v>
      </c>
      <c r="W250" t="str">
        <f>IFERROR(VLOOKUP($A250,[3]Hoja1!$A$1:$AQ$1000,19,FALSE),"")</f>
        <v/>
      </c>
      <c r="X250" t="str">
        <f>IFERROR(VLOOKUP($A250,[3]Hoja1!$A$1:$AQ$1000,20,FALSE),"")</f>
        <v/>
      </c>
      <c r="Y250" t="str">
        <f>IFERROR(VLOOKUP($A250,[3]Hoja1!$A$1:$AQ$1000,21,FALSE),"")</f>
        <v/>
      </c>
      <c r="Z250" t="str">
        <f>IFERROR(VLOOKUP($A250,[3]Hoja1!$A$1:$AQ$1000,22,FALSE),"")</f>
        <v>Metálico</v>
      </c>
      <c r="AA250" t="str">
        <f>IFERROR(VLOOKUP($A250,[3]Hoja1!$A$1:$AQ$1000,23,FALSE),"")</f>
        <v>Dorado</v>
      </c>
      <c r="AB250" t="str">
        <f>IFERROR(VLOOKUP($A250,[3]Hoja1!$A$1:$AQ$1000,24,FALSE),"")</f>
        <v>2 cm</v>
      </c>
      <c r="AC250" t="str">
        <f>IFERROR(VLOOKUP($A250,[3]Hoja1!$A$1:$AQ$1000,25,FALSE),"")</f>
        <v>8 cm</v>
      </c>
      <c r="AD250" t="str">
        <f>IFERROR(VLOOKUP($A250,[3]Hoja1!$A$1:$AQ$1000,26,FALSE),"")</f>
        <v/>
      </c>
      <c r="AE250" t="str">
        <f>IFERROR(VLOOKUP($A250,[3]Hoja1!$A$1:$AQ$1000,27,FALSE),"")</f>
        <v/>
      </c>
      <c r="AF250" t="str">
        <f>IFERROR(VLOOKUP($A250,[3]Hoja1!$A$1:$AQ$1000,28,FALSE),"")</f>
        <v/>
      </c>
      <c r="AG250" t="str">
        <f>IFERROR(VLOOKUP($A250,[3]Hoja1!$A$1:$AQ$1000,29,FALSE),"")</f>
        <v/>
      </c>
      <c r="AH250" t="str">
        <f>IFERROR(VLOOKUP($A250,[3]Hoja1!$A$1:$AQ$1000,30,FALSE),"")</f>
        <v/>
      </c>
      <c r="AI250" t="str">
        <f>IFERROR(VLOOKUP($A250,[3]Hoja1!$A$1:$AQ$1000,31,FALSE),"")</f>
        <v/>
      </c>
      <c r="AJ250" t="str">
        <f>IFERROR(VLOOKUP($A250,[3]Hoja1!$A$1:$AQ$1000,32,FALSE),"")</f>
        <v/>
      </c>
      <c r="AK250" t="str">
        <f>IFERROR(VLOOKUP($A250,[3]Hoja1!$A$1:$AQ$1000,33,FALSE),"")</f>
        <v/>
      </c>
      <c r="AL250" t="str">
        <f>IFERROR(VLOOKUP($A250,[3]Hoja1!$A$1:$AQ$1000,34,FALSE),"")</f>
        <v/>
      </c>
      <c r="AM250" t="str">
        <f>IFERROR(VLOOKUP($A250,[3]Hoja1!$A$1:$AQ$1000,35,FALSE),"")</f>
        <v/>
      </c>
      <c r="AN250" t="str">
        <f>IFERROR(VLOOKUP($A250,[3]Hoja1!$A$1:$AQ$1000,36,FALSE),"")</f>
        <v/>
      </c>
      <c r="AO250" t="str">
        <f>IFERROR(VLOOKUP($A250,[3]Hoja1!$A$1:$AQ$1000,37,FALSE),"")</f>
        <v/>
      </c>
      <c r="AP250" t="str">
        <f>IFERROR(VLOOKUP($A250,[3]Hoja1!$A$1:$AQ$1000,38,FALSE),"")</f>
        <v/>
      </c>
      <c r="AQ250" t="str">
        <f>IFERROR(VLOOKUP($A250,[3]Hoja1!$A$1:$AQ$1000,39,FALSE),"")</f>
        <v/>
      </c>
      <c r="AR250" t="str">
        <f>IFERROR(VLOOKUP($A250,[3]Hoja1!$A$1:$AQ$1000,40,FALSE),"")</f>
        <v/>
      </c>
      <c r="AS250" t="str">
        <f>IFERROR(VLOOKUP($A250,[3]Hoja1!$A$1:$AQ$1000,41,FALSE),"")</f>
        <v/>
      </c>
      <c r="AT250" t="str">
        <f>IFERROR(VLOOKUP($A250,[3]Hoja1!$A$1:$AQ$1000,42,FALSE),"")</f>
        <v/>
      </c>
      <c r="AU250" t="str">
        <f>IFERROR(VLOOKUP($A250,[3]Hoja1!$A$1:$AQ$1000,43,FALSE),"")</f>
        <v/>
      </c>
    </row>
    <row r="251" spans="1:47" ht="15" customHeight="1" x14ac:dyDescent="0.25">
      <c r="A251">
        <v>388</v>
      </c>
      <c r="B251">
        <v>1</v>
      </c>
      <c r="D251">
        <v>7707502</v>
      </c>
      <c r="E251" t="s">
        <v>1069</v>
      </c>
      <c r="H251" t="s">
        <v>1071</v>
      </c>
      <c r="J251" t="s">
        <v>50</v>
      </c>
      <c r="K251" t="s">
        <v>906</v>
      </c>
      <c r="L251" t="s">
        <v>425</v>
      </c>
      <c r="O251" t="s">
        <v>1070</v>
      </c>
      <c r="P251" s="4">
        <f>IFERROR(VLOOKUP(D251,[1]articulo!$A$1:$D$9000,4,FALSE),"")</f>
        <v>190</v>
      </c>
      <c r="Q251" t="s">
        <v>1072</v>
      </c>
      <c r="R251">
        <f>IFERROR(VLOOKUP(D251,[2]stock!$A$1:$B$9000,2,FALSE),"0")</f>
        <v>351</v>
      </c>
      <c r="S251">
        <v>5</v>
      </c>
      <c r="T251">
        <v>5</v>
      </c>
      <c r="U251">
        <v>5</v>
      </c>
      <c r="V251">
        <v>0.03</v>
      </c>
      <c r="W251" t="str">
        <f>IFERROR(VLOOKUP($A251,[3]Hoja1!$A$1:$AQ$1000,19,FALSE),"")</f>
        <v/>
      </c>
      <c r="X251" t="str">
        <f>IFERROR(VLOOKUP($A251,[3]Hoja1!$A$1:$AQ$1000,20,FALSE),"")</f>
        <v/>
      </c>
      <c r="Y251" t="str">
        <f>IFERROR(VLOOKUP($A251,[3]Hoja1!$A$1:$AQ$1000,21,FALSE),"")</f>
        <v/>
      </c>
      <c r="Z251" t="str">
        <f>IFERROR(VLOOKUP($A251,[3]Hoja1!$A$1:$AQ$1000,22,FALSE),"")</f>
        <v>Metal Dorado</v>
      </c>
      <c r="AA251" t="str">
        <f>IFERROR(VLOOKUP($A251,[3]Hoja1!$A$1:$AQ$1000,23,FALSE),"")</f>
        <v>Con 2 alambres</v>
      </c>
      <c r="AB251" t="str">
        <f>IFERROR(VLOOKUP($A251,[3]Hoja1!$A$1:$AQ$1000,24,FALSE),"")</f>
        <v>3 mm</v>
      </c>
      <c r="AC251" t="str">
        <f>IFERROR(VLOOKUP($A251,[3]Hoja1!$A$1:$AQ$1000,25,FALSE),"")</f>
        <v>31 mm</v>
      </c>
      <c r="AD251" t="str">
        <f>IFERROR(VLOOKUP($A251,[3]Hoja1!$A$1:$AQ$1000,26,FALSE),"")</f>
        <v/>
      </c>
      <c r="AE251" t="str">
        <f>IFERROR(VLOOKUP($A251,[3]Hoja1!$A$1:$AQ$1000,27,FALSE),"")</f>
        <v/>
      </c>
      <c r="AF251" t="str">
        <f>IFERROR(VLOOKUP($A251,[3]Hoja1!$A$1:$AQ$1000,28,FALSE),"")</f>
        <v/>
      </c>
      <c r="AG251" t="str">
        <f>IFERROR(VLOOKUP($A251,[3]Hoja1!$A$1:$AQ$1000,29,FALSE),"")</f>
        <v/>
      </c>
      <c r="AH251" t="str">
        <f>IFERROR(VLOOKUP($A251,[3]Hoja1!$A$1:$AQ$1000,30,FALSE),"")</f>
        <v/>
      </c>
      <c r="AI251" t="str">
        <f>IFERROR(VLOOKUP($A251,[3]Hoja1!$A$1:$AQ$1000,31,FALSE),"")</f>
        <v/>
      </c>
      <c r="AJ251" t="str">
        <f>IFERROR(VLOOKUP($A251,[3]Hoja1!$A$1:$AQ$1000,32,FALSE),"")</f>
        <v/>
      </c>
      <c r="AK251" t="str">
        <f>IFERROR(VLOOKUP($A251,[3]Hoja1!$A$1:$AQ$1000,33,FALSE),"")</f>
        <v/>
      </c>
      <c r="AL251" t="str">
        <f>IFERROR(VLOOKUP($A251,[3]Hoja1!$A$1:$AQ$1000,34,FALSE),"")</f>
        <v/>
      </c>
      <c r="AM251" t="str">
        <f>IFERROR(VLOOKUP($A251,[3]Hoja1!$A$1:$AQ$1000,35,FALSE),"")</f>
        <v/>
      </c>
      <c r="AN251" t="str">
        <f>IFERROR(VLOOKUP($A251,[3]Hoja1!$A$1:$AQ$1000,36,FALSE),"")</f>
        <v/>
      </c>
      <c r="AO251" t="str">
        <f>IFERROR(VLOOKUP($A251,[3]Hoja1!$A$1:$AQ$1000,37,FALSE),"")</f>
        <v/>
      </c>
      <c r="AP251" t="str">
        <f>IFERROR(VLOOKUP($A251,[3]Hoja1!$A$1:$AQ$1000,38,FALSE),"")</f>
        <v/>
      </c>
      <c r="AQ251" t="str">
        <f>IFERROR(VLOOKUP($A251,[3]Hoja1!$A$1:$AQ$1000,39,FALSE),"")</f>
        <v/>
      </c>
      <c r="AR251" t="str">
        <f>IFERROR(VLOOKUP($A251,[3]Hoja1!$A$1:$AQ$1000,40,FALSE),"")</f>
        <v/>
      </c>
      <c r="AS251" t="str">
        <f>IFERROR(VLOOKUP($A251,[3]Hoja1!$A$1:$AQ$1000,41,FALSE),"")</f>
        <v/>
      </c>
      <c r="AT251" t="str">
        <f>IFERROR(VLOOKUP($A251,[3]Hoja1!$A$1:$AQ$1000,42,FALSE),"")</f>
        <v/>
      </c>
      <c r="AU251" t="str">
        <f>IFERROR(VLOOKUP($A251,[3]Hoja1!$A$1:$AQ$1000,43,FALSE),"")</f>
        <v/>
      </c>
    </row>
    <row r="252" spans="1:47" ht="15" customHeight="1" x14ac:dyDescent="0.25">
      <c r="A252">
        <v>389</v>
      </c>
      <c r="B252">
        <v>1</v>
      </c>
      <c r="D252">
        <v>8400661</v>
      </c>
      <c r="E252" t="s">
        <v>1073</v>
      </c>
      <c r="H252" s="1" t="s">
        <v>1077</v>
      </c>
      <c r="J252" t="s">
        <v>16</v>
      </c>
      <c r="K252" t="s">
        <v>1074</v>
      </c>
      <c r="L252" t="s">
        <v>1075</v>
      </c>
      <c r="O252" t="s">
        <v>1076</v>
      </c>
      <c r="P252" s="4">
        <f>IFERROR(VLOOKUP(D252,[1]articulo!$A$1:$D$9000,4,FALSE),"")</f>
        <v>435.07</v>
      </c>
      <c r="Q252" t="s">
        <v>1078</v>
      </c>
      <c r="R252">
        <f>IFERROR(VLOOKUP(D252,[2]stock!$A$1:$B$9000,2,FALSE),"0")</f>
        <v>0</v>
      </c>
      <c r="S252">
        <v>5</v>
      </c>
      <c r="T252">
        <v>5</v>
      </c>
      <c r="U252">
        <v>5</v>
      </c>
      <c r="V252">
        <v>0.03</v>
      </c>
      <c r="W252" t="str">
        <f>IFERROR(VLOOKUP($A252,[3]Hoja1!$A$1:$AQ$1000,19,FALSE),"")</f>
        <v/>
      </c>
      <c r="X252" t="str">
        <f>IFERROR(VLOOKUP($A252,[3]Hoja1!$A$1:$AQ$1000,20,FALSE),"")</f>
        <v/>
      </c>
      <c r="Y252" t="str">
        <f>IFERROR(VLOOKUP($A252,[3]Hoja1!$A$1:$AQ$1000,21,FALSE),"")</f>
        <v/>
      </c>
      <c r="Z252" t="str">
        <f>IFERROR(VLOOKUP($A252,[3]Hoja1!$A$1:$AQ$1000,22,FALSE),"")</f>
        <v>Sintético</v>
      </c>
      <c r="AA252" t="str">
        <f>IFERROR(VLOOKUP($A252,[3]Hoja1!$A$1:$AQ$1000,23,FALSE),"")</f>
        <v>Una abertura</v>
      </c>
      <c r="AB252" t="str">
        <f>IFERROR(VLOOKUP($A252,[3]Hoja1!$A$1:$AQ$1000,24,FALSE),"")</f>
        <v>32 cm</v>
      </c>
      <c r="AC252" t="str">
        <f>IFERROR(VLOOKUP($A252,[3]Hoja1!$A$1:$AQ$1000,25,FALSE),"")</f>
        <v>39 cm</v>
      </c>
      <c r="AD252" t="str">
        <f>IFERROR(VLOOKUP($A252,[3]Hoja1!$A$1:$AQ$1000,26,FALSE),"")</f>
        <v>12.4 cm</v>
      </c>
      <c r="AE252" t="str">
        <f>IFERROR(VLOOKUP($A252,[3]Hoja1!$A$1:$AQ$1000,27,FALSE),"")</f>
        <v>12.4 cm</v>
      </c>
      <c r="AF252" t="str">
        <f>IFERROR(VLOOKUP($A252,[3]Hoja1!$A$1:$AQ$1000,28,FALSE),"")</f>
        <v/>
      </c>
      <c r="AG252" t="str">
        <f>IFERROR(VLOOKUP($A252,[3]Hoja1!$A$1:$AQ$1000,29,FALSE),"")</f>
        <v/>
      </c>
      <c r="AH252" t="str">
        <f>IFERROR(VLOOKUP($A252,[3]Hoja1!$A$1:$AQ$1000,30,FALSE),"")</f>
        <v/>
      </c>
      <c r="AI252" t="str">
        <f>IFERROR(VLOOKUP($A252,[3]Hoja1!$A$1:$AQ$1000,31,FALSE),"")</f>
        <v/>
      </c>
      <c r="AJ252" t="str">
        <f>IFERROR(VLOOKUP($A252,[3]Hoja1!$A$1:$AQ$1000,32,FALSE),"")</f>
        <v/>
      </c>
      <c r="AK252" t="str">
        <f>IFERROR(VLOOKUP($A252,[3]Hoja1!$A$1:$AQ$1000,33,FALSE),"")</f>
        <v/>
      </c>
      <c r="AL252" t="str">
        <f>IFERROR(VLOOKUP($A252,[3]Hoja1!$A$1:$AQ$1000,34,FALSE),"")</f>
        <v/>
      </c>
      <c r="AM252" t="str">
        <f>IFERROR(VLOOKUP($A252,[3]Hoja1!$A$1:$AQ$1000,35,FALSE),"")</f>
        <v/>
      </c>
      <c r="AN252" t="str">
        <f>IFERROR(VLOOKUP($A252,[3]Hoja1!$A$1:$AQ$1000,36,FALSE),"")</f>
        <v/>
      </c>
      <c r="AO252" t="str">
        <f>IFERROR(VLOOKUP($A252,[3]Hoja1!$A$1:$AQ$1000,37,FALSE),"")</f>
        <v/>
      </c>
      <c r="AP252" t="str">
        <f>IFERROR(VLOOKUP($A252,[3]Hoja1!$A$1:$AQ$1000,38,FALSE),"")</f>
        <v/>
      </c>
      <c r="AQ252" t="str">
        <f>IFERROR(VLOOKUP($A252,[3]Hoja1!$A$1:$AQ$1000,39,FALSE),"")</f>
        <v/>
      </c>
      <c r="AR252" t="str">
        <f>IFERROR(VLOOKUP($A252,[3]Hoja1!$A$1:$AQ$1000,40,FALSE),"")</f>
        <v/>
      </c>
      <c r="AS252" t="str">
        <f>IFERROR(VLOOKUP($A252,[3]Hoja1!$A$1:$AQ$1000,41,FALSE),"")</f>
        <v/>
      </c>
      <c r="AT252" t="str">
        <f>IFERROR(VLOOKUP($A252,[3]Hoja1!$A$1:$AQ$1000,42,FALSE),"")</f>
        <v/>
      </c>
      <c r="AU252" t="str">
        <f>IFERROR(VLOOKUP($A252,[3]Hoja1!$A$1:$AQ$1000,43,FALSE),"")</f>
        <v/>
      </c>
    </row>
    <row r="253" spans="1:47" ht="15" customHeight="1" x14ac:dyDescent="0.25">
      <c r="A253">
        <v>390</v>
      </c>
      <c r="B253">
        <v>1</v>
      </c>
      <c r="D253">
        <v>8518011</v>
      </c>
      <c r="E253" t="s">
        <v>1079</v>
      </c>
      <c r="H253" t="s">
        <v>1082</v>
      </c>
      <c r="I253" t="s">
        <v>1083</v>
      </c>
      <c r="J253" t="s">
        <v>16</v>
      </c>
      <c r="K253" t="s">
        <v>1074</v>
      </c>
      <c r="L253" t="s">
        <v>1080</v>
      </c>
      <c r="O253" t="s">
        <v>1081</v>
      </c>
      <c r="P253" s="4">
        <f>IFERROR(VLOOKUP(D253,[1]articulo!$A$1:$D$9000,4,FALSE),"")</f>
        <v>988</v>
      </c>
      <c r="Q253" t="s">
        <v>1084</v>
      </c>
      <c r="R253">
        <f>IFERROR(VLOOKUP(D253,[2]stock!$A$1:$B$9000,2,FALSE),"0")</f>
        <v>364</v>
      </c>
      <c r="S253">
        <v>5</v>
      </c>
      <c r="T253">
        <v>5</v>
      </c>
      <c r="U253">
        <v>5</v>
      </c>
      <c r="V253">
        <v>0.03</v>
      </c>
      <c r="W253" t="str">
        <f>IFERROR(VLOOKUP($A253,[3]Hoja1!$A$1:$AQ$1000,19,FALSE),"")</f>
        <v/>
      </c>
      <c r="X253" t="str">
        <f>IFERROR(VLOOKUP($A253,[3]Hoja1!$A$1:$AQ$1000,20,FALSE),"")</f>
        <v/>
      </c>
      <c r="Y253" t="str">
        <f>IFERROR(VLOOKUP($A253,[3]Hoja1!$A$1:$AQ$1000,21,FALSE),"")</f>
        <v/>
      </c>
      <c r="Z253" t="str">
        <f>IFERROR(VLOOKUP($A253,[3]Hoja1!$A$1:$AQ$1000,22,FALSE),"")</f>
        <v>Neoprene</v>
      </c>
      <c r="AA253" t="str">
        <f>IFERROR(VLOOKUP($A253,[3]Hoja1!$A$1:$AQ$1000,23,FALSE),"")</f>
        <v>Máscara Témica</v>
      </c>
      <c r="AB253" t="str">
        <f>IFERROR(VLOOKUP($A253,[3]Hoja1!$A$1:$AQ$1000,24,FALSE),"")</f>
        <v/>
      </c>
      <c r="AC253" t="str">
        <f>IFERROR(VLOOKUP($A253,[3]Hoja1!$A$1:$AQ$1000,25,FALSE),"")</f>
        <v>26 cm</v>
      </c>
      <c r="AD253" t="str">
        <f>IFERROR(VLOOKUP($A253,[3]Hoja1!$A$1:$AQ$1000,26,FALSE),"")</f>
        <v/>
      </c>
      <c r="AE253" t="str">
        <f>IFERROR(VLOOKUP($A253,[3]Hoja1!$A$1:$AQ$1000,27,FALSE),"")</f>
        <v/>
      </c>
      <c r="AF253" t="str">
        <f>IFERROR(VLOOKUP($A253,[3]Hoja1!$A$1:$AQ$1000,28,FALSE),"")</f>
        <v>54 cm</v>
      </c>
      <c r="AG253" t="str">
        <f>IFERROR(VLOOKUP($A253,[3]Hoja1!$A$1:$AQ$1000,29,FALSE),"")</f>
        <v/>
      </c>
      <c r="AH253" t="str">
        <f>IFERROR(VLOOKUP($A253,[3]Hoja1!$A$1:$AQ$1000,30,FALSE),"")</f>
        <v/>
      </c>
      <c r="AI253" t="str">
        <f>IFERROR(VLOOKUP($A253,[3]Hoja1!$A$1:$AQ$1000,31,FALSE),"")</f>
        <v/>
      </c>
      <c r="AJ253" t="str">
        <f>IFERROR(VLOOKUP($A253,[3]Hoja1!$A$1:$AQ$1000,32,FALSE),"")</f>
        <v/>
      </c>
      <c r="AK253" t="str">
        <f>IFERROR(VLOOKUP($A253,[3]Hoja1!$A$1:$AQ$1000,33,FALSE),"")</f>
        <v/>
      </c>
      <c r="AL253" t="str">
        <f>IFERROR(VLOOKUP($A253,[3]Hoja1!$A$1:$AQ$1000,34,FALSE),"")</f>
        <v/>
      </c>
      <c r="AM253" t="str">
        <f>IFERROR(VLOOKUP($A253,[3]Hoja1!$A$1:$AQ$1000,35,FALSE),"")</f>
        <v/>
      </c>
      <c r="AN253" t="str">
        <f>IFERROR(VLOOKUP($A253,[3]Hoja1!$A$1:$AQ$1000,36,FALSE),"")</f>
        <v/>
      </c>
      <c r="AO253" t="str">
        <f>IFERROR(VLOOKUP($A253,[3]Hoja1!$A$1:$AQ$1000,37,FALSE),"")</f>
        <v/>
      </c>
      <c r="AP253" t="str">
        <f>IFERROR(VLOOKUP($A253,[3]Hoja1!$A$1:$AQ$1000,38,FALSE),"")</f>
        <v/>
      </c>
      <c r="AQ253" t="str">
        <f>IFERROR(VLOOKUP($A253,[3]Hoja1!$A$1:$AQ$1000,39,FALSE),"")</f>
        <v/>
      </c>
      <c r="AR253" t="str">
        <f>IFERROR(VLOOKUP($A253,[3]Hoja1!$A$1:$AQ$1000,40,FALSE),"")</f>
        <v/>
      </c>
      <c r="AS253" t="str">
        <f>IFERROR(VLOOKUP($A253,[3]Hoja1!$A$1:$AQ$1000,41,FALSE),"")</f>
        <v/>
      </c>
      <c r="AT253" t="str">
        <f>IFERROR(VLOOKUP($A253,[3]Hoja1!$A$1:$AQ$1000,42,FALSE),"")</f>
        <v/>
      </c>
      <c r="AU253" t="str">
        <f>IFERROR(VLOOKUP($A253,[3]Hoja1!$A$1:$AQ$1000,43,FALSE),"")</f>
        <v/>
      </c>
    </row>
    <row r="254" spans="1:47" ht="15" customHeight="1" x14ac:dyDescent="0.25">
      <c r="A254">
        <v>393</v>
      </c>
      <c r="B254">
        <v>1</v>
      </c>
      <c r="D254">
        <v>8518753</v>
      </c>
      <c r="E254" t="s">
        <v>1085</v>
      </c>
      <c r="H254" s="1" t="s">
        <v>1087</v>
      </c>
      <c r="I254" t="s">
        <v>1088</v>
      </c>
      <c r="J254" t="s">
        <v>16</v>
      </c>
      <c r="K254" t="s">
        <v>1074</v>
      </c>
      <c r="L254" t="s">
        <v>1080</v>
      </c>
      <c r="O254" t="s">
        <v>1086</v>
      </c>
      <c r="P254" s="4">
        <f>IFERROR(VLOOKUP(D254,[1]articulo!$A$1:$D$9000,4,FALSE),"")</f>
        <v>4279.6400000000003</v>
      </c>
      <c r="Q254" t="s">
        <v>1089</v>
      </c>
      <c r="R254">
        <f>IFERROR(VLOOKUP(D254,[2]stock!$A$1:$B$9000,2,FALSE),"0")</f>
        <v>0</v>
      </c>
      <c r="S254">
        <v>5</v>
      </c>
      <c r="T254">
        <v>5</v>
      </c>
      <c r="U254">
        <v>5</v>
      </c>
      <c r="V254">
        <v>0.03</v>
      </c>
      <c r="W254" t="str">
        <f>IFERROR(VLOOKUP($A254,[3]Hoja1!$A$1:$AQ$1000,19,FALSE),"")</f>
        <v/>
      </c>
      <c r="X254" t="str">
        <f>IFERROR(VLOOKUP($A254,[3]Hoja1!$A$1:$AQ$1000,20,FALSE),"")</f>
        <v/>
      </c>
      <c r="Y254" t="str">
        <f>IFERROR(VLOOKUP($A254,[3]Hoja1!$A$1:$AQ$1000,21,FALSE),"")</f>
        <v/>
      </c>
      <c r="Z254" t="str">
        <f>IFERROR(VLOOKUP($A254,[3]Hoja1!$A$1:$AQ$1000,22,FALSE),"")</f>
        <v/>
      </c>
      <c r="AA254" t="str">
        <f>IFERROR(VLOOKUP($A254,[3]Hoja1!$A$1:$AQ$1000,23,FALSE),"")</f>
        <v/>
      </c>
      <c r="AB254" t="str">
        <f>IFERROR(VLOOKUP($A254,[3]Hoja1!$A$1:$AQ$1000,24,FALSE),"")</f>
        <v/>
      </c>
      <c r="AC254" t="str">
        <f>IFERROR(VLOOKUP($A254,[3]Hoja1!$A$1:$AQ$1000,25,FALSE),"")</f>
        <v/>
      </c>
      <c r="AD254" t="str">
        <f>IFERROR(VLOOKUP($A254,[3]Hoja1!$A$1:$AQ$1000,26,FALSE),"")</f>
        <v/>
      </c>
      <c r="AE254" t="str">
        <f>IFERROR(VLOOKUP($A254,[3]Hoja1!$A$1:$AQ$1000,27,FALSE),"")</f>
        <v/>
      </c>
      <c r="AF254" t="str">
        <f>IFERROR(VLOOKUP($A254,[3]Hoja1!$A$1:$AQ$1000,28,FALSE),"")</f>
        <v/>
      </c>
      <c r="AG254" t="str">
        <f>IFERROR(VLOOKUP($A254,[3]Hoja1!$A$1:$AQ$1000,29,FALSE),"")</f>
        <v/>
      </c>
      <c r="AH254" t="str">
        <f>IFERROR(VLOOKUP($A254,[3]Hoja1!$A$1:$AQ$1000,30,FALSE),"")</f>
        <v/>
      </c>
      <c r="AI254" t="str">
        <f>IFERROR(VLOOKUP($A254,[3]Hoja1!$A$1:$AQ$1000,31,FALSE),"")</f>
        <v/>
      </c>
      <c r="AJ254" t="str">
        <f>IFERROR(VLOOKUP($A254,[3]Hoja1!$A$1:$AQ$1000,32,FALSE),"")</f>
        <v/>
      </c>
      <c r="AK254" t="str">
        <f>IFERROR(VLOOKUP($A254,[3]Hoja1!$A$1:$AQ$1000,33,FALSE),"")</f>
        <v/>
      </c>
      <c r="AL254" t="str">
        <f>IFERROR(VLOOKUP($A254,[3]Hoja1!$A$1:$AQ$1000,34,FALSE),"")</f>
        <v/>
      </c>
      <c r="AM254" t="str">
        <f>IFERROR(VLOOKUP($A254,[3]Hoja1!$A$1:$AQ$1000,35,FALSE),"")</f>
        <v/>
      </c>
      <c r="AN254" t="str">
        <f>IFERROR(VLOOKUP($A254,[3]Hoja1!$A$1:$AQ$1000,36,FALSE),"")</f>
        <v/>
      </c>
      <c r="AO254" t="str">
        <f>IFERROR(VLOOKUP($A254,[3]Hoja1!$A$1:$AQ$1000,37,FALSE),"")</f>
        <v/>
      </c>
      <c r="AP254" t="str">
        <f>IFERROR(VLOOKUP($A254,[3]Hoja1!$A$1:$AQ$1000,38,FALSE),"")</f>
        <v/>
      </c>
      <c r="AQ254" t="str">
        <f>IFERROR(VLOOKUP($A254,[3]Hoja1!$A$1:$AQ$1000,39,FALSE),"")</f>
        <v/>
      </c>
      <c r="AR254" t="str">
        <f>IFERROR(VLOOKUP($A254,[3]Hoja1!$A$1:$AQ$1000,40,FALSE),"")</f>
        <v/>
      </c>
      <c r="AS254" t="str">
        <f>IFERROR(VLOOKUP($A254,[3]Hoja1!$A$1:$AQ$1000,41,FALSE),"")</f>
        <v/>
      </c>
      <c r="AT254" t="str">
        <f>IFERROR(VLOOKUP($A254,[3]Hoja1!$A$1:$AQ$1000,42,FALSE),"")</f>
        <v/>
      </c>
      <c r="AU254" t="str">
        <f>IFERROR(VLOOKUP($A254,[3]Hoja1!$A$1:$AQ$1000,43,FALSE),"")</f>
        <v/>
      </c>
    </row>
    <row r="255" spans="1:47" ht="15" customHeight="1" x14ac:dyDescent="0.25">
      <c r="A255">
        <v>394</v>
      </c>
      <c r="B255">
        <v>1</v>
      </c>
      <c r="D255">
        <v>8400240</v>
      </c>
      <c r="E255" t="s">
        <v>1090</v>
      </c>
      <c r="H255" s="1" t="s">
        <v>1092</v>
      </c>
      <c r="J255" t="s">
        <v>16</v>
      </c>
      <c r="K255" t="s">
        <v>1074</v>
      </c>
      <c r="O255" t="s">
        <v>1091</v>
      </c>
      <c r="P255" s="4">
        <f>IFERROR(VLOOKUP(D255,[1]articulo!$A$1:$D$9000,4,FALSE),"")</f>
        <v>359.24</v>
      </c>
      <c r="Q255" t="s">
        <v>1093</v>
      </c>
      <c r="R255">
        <f>IFERROR(VLOOKUP(D255,[2]stock!$A$1:$B$9000,2,FALSE),"0")</f>
        <v>102</v>
      </c>
      <c r="S255">
        <v>5</v>
      </c>
      <c r="T255">
        <v>5</v>
      </c>
      <c r="U255">
        <v>5</v>
      </c>
      <c r="V255">
        <v>0.03</v>
      </c>
      <c r="W255" t="str">
        <f>IFERROR(VLOOKUP($A255,[3]Hoja1!$A$1:$AQ$1000,19,FALSE),"")</f>
        <v/>
      </c>
      <c r="X255" t="str">
        <f>IFERROR(VLOOKUP($A255,[3]Hoja1!$A$1:$AQ$1000,20,FALSE),"")</f>
        <v/>
      </c>
      <c r="Y255" t="str">
        <f>IFERROR(VLOOKUP($A255,[3]Hoja1!$A$1:$AQ$1000,21,FALSE),"")</f>
        <v/>
      </c>
      <c r="Z255" t="str">
        <f>IFERROR(VLOOKUP($A255,[3]Hoja1!$A$1:$AQ$1000,22,FALSE),"")</f>
        <v>Lana</v>
      </c>
      <c r="AA255" t="str">
        <f>IFERROR(VLOOKUP($A255,[3]Hoja1!$A$1:$AQ$1000,23,FALSE),"")</f>
        <v>Sin Forro</v>
      </c>
      <c r="AB255" t="str">
        <f>IFERROR(VLOOKUP($A255,[3]Hoja1!$A$1:$AQ$1000,24,FALSE),"")</f>
        <v>25 cm</v>
      </c>
      <c r="AC255" t="str">
        <f>IFERROR(VLOOKUP($A255,[3]Hoja1!$A$1:$AQ$1000,25,FALSE),"")</f>
        <v/>
      </c>
      <c r="AD255" t="str">
        <f>IFERROR(VLOOKUP($A255,[3]Hoja1!$A$1:$AQ$1000,26,FALSE),"")</f>
        <v/>
      </c>
      <c r="AE255" t="str">
        <f>IFERROR(VLOOKUP($A255,[3]Hoja1!$A$1:$AQ$1000,27,FALSE),"")</f>
        <v/>
      </c>
      <c r="AF255" t="str">
        <f>IFERROR(VLOOKUP($A255,[3]Hoja1!$A$1:$AQ$1000,28,FALSE),"")</f>
        <v/>
      </c>
      <c r="AG255" t="str">
        <f>IFERROR(VLOOKUP($A255,[3]Hoja1!$A$1:$AQ$1000,29,FALSE),"")</f>
        <v/>
      </c>
      <c r="AH255" t="str">
        <f>IFERROR(VLOOKUP($A255,[3]Hoja1!$A$1:$AQ$1000,30,FALSE),"")</f>
        <v/>
      </c>
      <c r="AI255" t="str">
        <f>IFERROR(VLOOKUP($A255,[3]Hoja1!$A$1:$AQ$1000,31,FALSE),"")</f>
        <v/>
      </c>
      <c r="AJ255" t="str">
        <f>IFERROR(VLOOKUP($A255,[3]Hoja1!$A$1:$AQ$1000,32,FALSE),"")</f>
        <v/>
      </c>
      <c r="AK255" t="str">
        <f>IFERROR(VLOOKUP($A255,[3]Hoja1!$A$1:$AQ$1000,33,FALSE),"")</f>
        <v>Diámetro 12.1 cm</v>
      </c>
      <c r="AL255" t="str">
        <f>IFERROR(VLOOKUP($A255,[3]Hoja1!$A$1:$AQ$1000,34,FALSE),"")</f>
        <v/>
      </c>
      <c r="AM255" t="str">
        <f>IFERROR(VLOOKUP($A255,[3]Hoja1!$A$1:$AQ$1000,35,FALSE),"")</f>
        <v/>
      </c>
      <c r="AN255" t="str">
        <f>IFERROR(VLOOKUP($A255,[3]Hoja1!$A$1:$AQ$1000,36,FALSE),"")</f>
        <v/>
      </c>
      <c r="AO255" t="str">
        <f>IFERROR(VLOOKUP($A255,[3]Hoja1!$A$1:$AQ$1000,37,FALSE),"")</f>
        <v/>
      </c>
      <c r="AP255" t="str">
        <f>IFERROR(VLOOKUP($A255,[3]Hoja1!$A$1:$AQ$1000,38,FALSE),"")</f>
        <v/>
      </c>
      <c r="AQ255" t="str">
        <f>IFERROR(VLOOKUP($A255,[3]Hoja1!$A$1:$AQ$1000,39,FALSE),"")</f>
        <v/>
      </c>
      <c r="AR255" t="str">
        <f>IFERROR(VLOOKUP($A255,[3]Hoja1!$A$1:$AQ$1000,40,FALSE),"")</f>
        <v/>
      </c>
      <c r="AS255" t="str">
        <f>IFERROR(VLOOKUP($A255,[3]Hoja1!$A$1:$AQ$1000,41,FALSE),"")</f>
        <v/>
      </c>
      <c r="AT255" t="str">
        <f>IFERROR(VLOOKUP($A255,[3]Hoja1!$A$1:$AQ$1000,42,FALSE),"")</f>
        <v/>
      </c>
      <c r="AU255" t="str">
        <f>IFERROR(VLOOKUP($A255,[3]Hoja1!$A$1:$AQ$1000,43,FALSE),"")</f>
        <v/>
      </c>
    </row>
    <row r="256" spans="1:47" ht="15" customHeight="1" x14ac:dyDescent="0.25">
      <c r="A256">
        <v>395</v>
      </c>
      <c r="B256">
        <v>1</v>
      </c>
      <c r="D256">
        <v>8503820</v>
      </c>
      <c r="E256" t="s">
        <v>1094</v>
      </c>
      <c r="H256" s="1" t="s">
        <v>1097</v>
      </c>
      <c r="I256" s="1" t="s">
        <v>1098</v>
      </c>
      <c r="J256" t="s">
        <v>16</v>
      </c>
      <c r="K256" t="s">
        <v>1095</v>
      </c>
      <c r="O256" t="s">
        <v>1096</v>
      </c>
      <c r="P256" s="4">
        <f>IFERROR(VLOOKUP(D256,[1]articulo!$A$1:$D$9000,4,FALSE),"")</f>
        <v>387.89</v>
      </c>
      <c r="Q256" t="s">
        <v>1099</v>
      </c>
      <c r="R256">
        <f>IFERROR(VLOOKUP(D256,[2]stock!$A$1:$B$9000,2,FALSE),"0")</f>
        <v>40</v>
      </c>
      <c r="S256">
        <v>5</v>
      </c>
      <c r="T256">
        <v>5</v>
      </c>
      <c r="U256">
        <v>5</v>
      </c>
      <c r="V256">
        <v>0.03</v>
      </c>
      <c r="W256" t="str">
        <f>IFERROR(VLOOKUP($A256,[3]Hoja1!$A$1:$AQ$1000,19,FALSE),"")</f>
        <v/>
      </c>
      <c r="X256" t="str">
        <f>IFERROR(VLOOKUP($A256,[3]Hoja1!$A$1:$AQ$1000,20,FALSE),"")</f>
        <v/>
      </c>
      <c r="Y256" t="str">
        <f>IFERROR(VLOOKUP($A256,[3]Hoja1!$A$1:$AQ$1000,21,FALSE),"")</f>
        <v/>
      </c>
      <c r="Z256" t="str">
        <f>IFERROR(VLOOKUP($A256,[3]Hoja1!$A$1:$AQ$1000,22,FALSE),"")</f>
        <v>Acrílico</v>
      </c>
      <c r="AA256" t="str">
        <f>IFERROR(VLOOKUP($A256,[3]Hoja1!$A$1:$AQ$1000,23,FALSE),"")</f>
        <v/>
      </c>
      <c r="AB256" t="str">
        <f>IFERROR(VLOOKUP($A256,[3]Hoja1!$A$1:$AQ$1000,24,FALSE),"")</f>
        <v>5.5 cm</v>
      </c>
      <c r="AC256" t="str">
        <f>IFERROR(VLOOKUP($A256,[3]Hoja1!$A$1:$AQ$1000,25,FALSE),"")</f>
        <v>15 cm</v>
      </c>
      <c r="AD256" t="str">
        <f>IFERROR(VLOOKUP($A256,[3]Hoja1!$A$1:$AQ$1000,26,FALSE),"")</f>
        <v>15 cm</v>
      </c>
      <c r="AE256" t="str">
        <f>IFERROR(VLOOKUP($A256,[3]Hoja1!$A$1:$AQ$1000,27,FALSE),"")</f>
        <v/>
      </c>
      <c r="AF256" t="str">
        <f>IFERROR(VLOOKUP($A256,[3]Hoja1!$A$1:$AQ$1000,28,FALSE),"")</f>
        <v/>
      </c>
      <c r="AG256" t="str">
        <f>IFERROR(VLOOKUP($A256,[3]Hoja1!$A$1:$AQ$1000,29,FALSE),"")</f>
        <v/>
      </c>
      <c r="AH256" t="str">
        <f>IFERROR(VLOOKUP($A256,[3]Hoja1!$A$1:$AQ$1000,30,FALSE),"")</f>
        <v/>
      </c>
      <c r="AI256" t="str">
        <f>IFERROR(VLOOKUP($A256,[3]Hoja1!$A$1:$AQ$1000,31,FALSE),"")</f>
        <v/>
      </c>
      <c r="AJ256" t="str">
        <f>IFERROR(VLOOKUP($A256,[3]Hoja1!$A$1:$AQ$1000,32,FALSE),"")</f>
        <v/>
      </c>
      <c r="AK256" t="str">
        <f>IFERROR(VLOOKUP($A256,[3]Hoja1!$A$1:$AQ$1000,33,FALSE),"")</f>
        <v/>
      </c>
      <c r="AL256" t="str">
        <f>IFERROR(VLOOKUP($A256,[3]Hoja1!$A$1:$AQ$1000,34,FALSE),"")</f>
        <v/>
      </c>
      <c r="AM256" t="str">
        <f>IFERROR(VLOOKUP($A256,[3]Hoja1!$A$1:$AQ$1000,35,FALSE),"")</f>
        <v/>
      </c>
      <c r="AN256" t="str">
        <f>IFERROR(VLOOKUP($A256,[3]Hoja1!$A$1:$AQ$1000,36,FALSE),"")</f>
        <v/>
      </c>
      <c r="AO256" t="str">
        <f>IFERROR(VLOOKUP($A256,[3]Hoja1!$A$1:$AQ$1000,37,FALSE),"")</f>
        <v/>
      </c>
      <c r="AP256" t="str">
        <f>IFERROR(VLOOKUP($A256,[3]Hoja1!$A$1:$AQ$1000,38,FALSE),"")</f>
        <v/>
      </c>
      <c r="AQ256" t="str">
        <f>IFERROR(VLOOKUP($A256,[3]Hoja1!$A$1:$AQ$1000,39,FALSE),"")</f>
        <v/>
      </c>
      <c r="AR256" t="str">
        <f>IFERROR(VLOOKUP($A256,[3]Hoja1!$A$1:$AQ$1000,40,FALSE),"")</f>
        <v/>
      </c>
      <c r="AS256" t="str">
        <f>IFERROR(VLOOKUP($A256,[3]Hoja1!$A$1:$AQ$1000,41,FALSE),"")</f>
        <v/>
      </c>
      <c r="AT256" t="str">
        <f>IFERROR(VLOOKUP($A256,[3]Hoja1!$A$1:$AQ$1000,42,FALSE),"")</f>
        <v/>
      </c>
      <c r="AU256" t="str">
        <f>IFERROR(VLOOKUP($A256,[3]Hoja1!$A$1:$AQ$1000,43,FALSE),"")</f>
        <v/>
      </c>
    </row>
    <row r="257" spans="1:47" ht="15" customHeight="1" x14ac:dyDescent="0.25">
      <c r="A257">
        <v>396</v>
      </c>
      <c r="B257">
        <v>1</v>
      </c>
      <c r="D257">
        <v>8517110</v>
      </c>
      <c r="E257" t="s">
        <v>1100</v>
      </c>
      <c r="H257" s="1" t="s">
        <v>1103</v>
      </c>
      <c r="J257" t="s">
        <v>16</v>
      </c>
      <c r="K257" t="s">
        <v>1101</v>
      </c>
      <c r="O257" t="s">
        <v>1102</v>
      </c>
      <c r="P257" s="4">
        <f>IFERROR(VLOOKUP(D257,[1]articulo!$A$1:$D$9000,4,FALSE),"")</f>
        <v>224.35</v>
      </c>
      <c r="Q257" t="s">
        <v>1104</v>
      </c>
      <c r="R257">
        <f>IFERROR(VLOOKUP(D257,[2]stock!$A$1:$B$9000,2,FALSE),"0")</f>
        <v>0</v>
      </c>
      <c r="S257">
        <v>5</v>
      </c>
      <c r="T257">
        <v>5</v>
      </c>
      <c r="U257">
        <v>5</v>
      </c>
      <c r="V257">
        <v>0.03</v>
      </c>
      <c r="W257" t="str">
        <f>IFERROR(VLOOKUP($A257,[3]Hoja1!$A$1:$AQ$1000,19,FALSE),"")</f>
        <v/>
      </c>
      <c r="X257" t="str">
        <f>IFERROR(VLOOKUP($A257,[3]Hoja1!$A$1:$AQ$1000,20,FALSE),"")</f>
        <v/>
      </c>
      <c r="Y257" t="str">
        <f>IFERROR(VLOOKUP($A257,[3]Hoja1!$A$1:$AQ$1000,21,FALSE),"")</f>
        <v/>
      </c>
      <c r="Z257" t="str">
        <f>IFERROR(VLOOKUP($A257,[3]Hoja1!$A$1:$AQ$1000,22,FALSE),"")</f>
        <v/>
      </c>
      <c r="AA257" t="str">
        <f>IFERROR(VLOOKUP($A257,[3]Hoja1!$A$1:$AQ$1000,23,FALSE),"")</f>
        <v/>
      </c>
      <c r="AB257" t="str">
        <f>IFERROR(VLOOKUP($A257,[3]Hoja1!$A$1:$AQ$1000,24,FALSE),"")</f>
        <v/>
      </c>
      <c r="AC257" t="str">
        <f>IFERROR(VLOOKUP($A257,[3]Hoja1!$A$1:$AQ$1000,25,FALSE),"")</f>
        <v/>
      </c>
      <c r="AD257" t="str">
        <f>IFERROR(VLOOKUP($A257,[3]Hoja1!$A$1:$AQ$1000,26,FALSE),"")</f>
        <v/>
      </c>
      <c r="AE257" t="str">
        <f>IFERROR(VLOOKUP($A257,[3]Hoja1!$A$1:$AQ$1000,27,FALSE),"")</f>
        <v/>
      </c>
      <c r="AF257" t="str">
        <f>IFERROR(VLOOKUP($A257,[3]Hoja1!$A$1:$AQ$1000,28,FALSE),"")</f>
        <v/>
      </c>
      <c r="AG257" t="str">
        <f>IFERROR(VLOOKUP($A257,[3]Hoja1!$A$1:$AQ$1000,29,FALSE),"")</f>
        <v/>
      </c>
      <c r="AH257" t="str">
        <f>IFERROR(VLOOKUP($A257,[3]Hoja1!$A$1:$AQ$1000,30,FALSE),"")</f>
        <v/>
      </c>
      <c r="AI257" t="str">
        <f>IFERROR(VLOOKUP($A257,[3]Hoja1!$A$1:$AQ$1000,31,FALSE),"")</f>
        <v/>
      </c>
      <c r="AJ257" t="str">
        <f>IFERROR(VLOOKUP($A257,[3]Hoja1!$A$1:$AQ$1000,32,FALSE),"")</f>
        <v/>
      </c>
      <c r="AK257" t="str">
        <f>IFERROR(VLOOKUP($A257,[3]Hoja1!$A$1:$AQ$1000,33,FALSE),"")</f>
        <v/>
      </c>
      <c r="AL257" t="str">
        <f>IFERROR(VLOOKUP($A257,[3]Hoja1!$A$1:$AQ$1000,34,FALSE),"")</f>
        <v/>
      </c>
      <c r="AM257" t="str">
        <f>IFERROR(VLOOKUP($A257,[3]Hoja1!$A$1:$AQ$1000,35,FALSE),"")</f>
        <v/>
      </c>
      <c r="AN257" t="str">
        <f>IFERROR(VLOOKUP($A257,[3]Hoja1!$A$1:$AQ$1000,36,FALSE),"")</f>
        <v/>
      </c>
      <c r="AO257" t="str">
        <f>IFERROR(VLOOKUP($A257,[3]Hoja1!$A$1:$AQ$1000,37,FALSE),"")</f>
        <v/>
      </c>
      <c r="AP257" t="str">
        <f>IFERROR(VLOOKUP($A257,[3]Hoja1!$A$1:$AQ$1000,38,FALSE),"")</f>
        <v/>
      </c>
      <c r="AQ257" t="str">
        <f>IFERROR(VLOOKUP($A257,[3]Hoja1!$A$1:$AQ$1000,39,FALSE),"")</f>
        <v/>
      </c>
      <c r="AR257" t="str">
        <f>IFERROR(VLOOKUP($A257,[3]Hoja1!$A$1:$AQ$1000,40,FALSE),"")</f>
        <v/>
      </c>
      <c r="AS257" t="str">
        <f>IFERROR(VLOOKUP($A257,[3]Hoja1!$A$1:$AQ$1000,41,FALSE),"")</f>
        <v/>
      </c>
      <c r="AT257" t="str">
        <f>IFERROR(VLOOKUP($A257,[3]Hoja1!$A$1:$AQ$1000,42,FALSE),"")</f>
        <v/>
      </c>
      <c r="AU257" t="str">
        <f>IFERROR(VLOOKUP($A257,[3]Hoja1!$A$1:$AQ$1000,43,FALSE),"")</f>
        <v/>
      </c>
    </row>
    <row r="258" spans="1:47" ht="15" customHeight="1" x14ac:dyDescent="0.25">
      <c r="A258">
        <v>398</v>
      </c>
      <c r="B258">
        <v>1</v>
      </c>
      <c r="D258">
        <v>8707000</v>
      </c>
      <c r="E258" t="s">
        <v>1105</v>
      </c>
      <c r="H258" s="1" t="s">
        <v>1110</v>
      </c>
      <c r="J258" t="s">
        <v>1106</v>
      </c>
      <c r="K258" t="s">
        <v>1107</v>
      </c>
      <c r="L258" t="s">
        <v>1108</v>
      </c>
      <c r="O258" t="s">
        <v>1109</v>
      </c>
      <c r="P258" s="4">
        <f>IFERROR(VLOOKUP(D258,[1]articulo!$A$1:$D$9000,4,FALSE),"")</f>
        <v>176.9</v>
      </c>
      <c r="Q258" t="s">
        <v>1111</v>
      </c>
      <c r="R258">
        <f>IFERROR(VLOOKUP(D258,[2]stock!$A$1:$B$9000,2,FALSE),"0")</f>
        <v>0</v>
      </c>
      <c r="S258">
        <v>5</v>
      </c>
      <c r="T258">
        <v>5</v>
      </c>
      <c r="U258">
        <v>5</v>
      </c>
      <c r="V258">
        <v>0.03</v>
      </c>
      <c r="W258" t="str">
        <f>IFERROR(VLOOKUP($A258,[3]Hoja1!$A$1:$AQ$1000,19,FALSE),"")</f>
        <v/>
      </c>
      <c r="X258" t="str">
        <f>IFERROR(VLOOKUP($A258,[3]Hoja1!$A$1:$AQ$1000,20,FALSE),"")</f>
        <v/>
      </c>
      <c r="Y258" t="str">
        <f>IFERROR(VLOOKUP($A258,[3]Hoja1!$A$1:$AQ$1000,21,FALSE),"")</f>
        <v/>
      </c>
      <c r="Z258" t="str">
        <f>IFERROR(VLOOKUP($A258,[3]Hoja1!$A$1:$AQ$1000,22,FALSE),"")</f>
        <v>Sintético</v>
      </c>
      <c r="AA258" t="str">
        <f>IFERROR(VLOOKUP($A258,[3]Hoja1!$A$1:$AQ$1000,23,FALSE),"")</f>
        <v>Táctico para Borcego</v>
      </c>
      <c r="AB258" t="str">
        <f>IFERROR(VLOOKUP($A258,[3]Hoja1!$A$1:$AQ$1000,24,FALSE),"")</f>
        <v/>
      </c>
      <c r="AC258" t="str">
        <f>IFERROR(VLOOKUP($A258,[3]Hoja1!$A$1:$AQ$1000,25,FALSE),"")</f>
        <v/>
      </c>
      <c r="AD258" t="str">
        <f>IFERROR(VLOOKUP($A258,[3]Hoja1!$A$1:$AQ$1000,26,FALSE),"")</f>
        <v/>
      </c>
      <c r="AE258" t="str">
        <f>IFERROR(VLOOKUP($A258,[3]Hoja1!$A$1:$AQ$1000,27,FALSE),"")</f>
        <v/>
      </c>
      <c r="AF258" t="str">
        <f>IFERROR(VLOOKUP($A258,[3]Hoja1!$A$1:$AQ$1000,28,FALSE),"")</f>
        <v/>
      </c>
      <c r="AG258" t="str">
        <f>IFERROR(VLOOKUP($A258,[3]Hoja1!$A$1:$AQ$1000,29,FALSE),"")</f>
        <v/>
      </c>
      <c r="AH258" t="str">
        <f>IFERROR(VLOOKUP($A258,[3]Hoja1!$A$1:$AQ$1000,30,FALSE),"")</f>
        <v/>
      </c>
      <c r="AI258" t="str">
        <f>IFERROR(VLOOKUP($A258,[3]Hoja1!$A$1:$AQ$1000,31,FALSE),"")</f>
        <v/>
      </c>
      <c r="AJ258" t="str">
        <f>IFERROR(VLOOKUP($A258,[3]Hoja1!$A$1:$AQ$1000,32,FALSE),"")</f>
        <v/>
      </c>
      <c r="AK258" t="str">
        <f>IFERROR(VLOOKUP($A258,[3]Hoja1!$A$1:$AQ$1000,33,FALSE),"")</f>
        <v/>
      </c>
      <c r="AL258" t="str">
        <f>IFERROR(VLOOKUP($A258,[3]Hoja1!$A$1:$AQ$1000,34,FALSE),"")</f>
        <v/>
      </c>
      <c r="AM258" t="str">
        <f>IFERROR(VLOOKUP($A258,[3]Hoja1!$A$1:$AQ$1000,35,FALSE),"")</f>
        <v/>
      </c>
      <c r="AN258" t="str">
        <f>IFERROR(VLOOKUP($A258,[3]Hoja1!$A$1:$AQ$1000,36,FALSE),"")</f>
        <v/>
      </c>
      <c r="AO258" t="str">
        <f>IFERROR(VLOOKUP($A258,[3]Hoja1!$A$1:$AQ$1000,37,FALSE),"")</f>
        <v/>
      </c>
      <c r="AP258" t="str">
        <f>IFERROR(VLOOKUP($A258,[3]Hoja1!$A$1:$AQ$1000,38,FALSE),"")</f>
        <v/>
      </c>
      <c r="AQ258" t="str">
        <f>IFERROR(VLOOKUP($A258,[3]Hoja1!$A$1:$AQ$1000,39,FALSE),"")</f>
        <v/>
      </c>
      <c r="AR258" t="str">
        <f>IFERROR(VLOOKUP($A258,[3]Hoja1!$A$1:$AQ$1000,40,FALSE),"")</f>
        <v/>
      </c>
      <c r="AS258" t="str">
        <f>IFERROR(VLOOKUP($A258,[3]Hoja1!$A$1:$AQ$1000,41,FALSE),"")</f>
        <v/>
      </c>
      <c r="AT258" t="str">
        <f>IFERROR(VLOOKUP($A258,[3]Hoja1!$A$1:$AQ$1000,42,FALSE),"")</f>
        <v/>
      </c>
      <c r="AU258" t="str">
        <f>IFERROR(VLOOKUP($A258,[3]Hoja1!$A$1:$AQ$1000,43,FALSE),"")</f>
        <v/>
      </c>
    </row>
    <row r="259" spans="1:47" ht="15" customHeight="1" x14ac:dyDescent="0.25">
      <c r="A259">
        <v>400</v>
      </c>
      <c r="B259">
        <v>1</v>
      </c>
      <c r="D259">
        <v>8517050</v>
      </c>
      <c r="E259" t="s">
        <v>1112</v>
      </c>
      <c r="H259" s="1" t="s">
        <v>1114</v>
      </c>
      <c r="J259" t="s">
        <v>16</v>
      </c>
      <c r="K259" t="s">
        <v>1101</v>
      </c>
      <c r="O259" t="s">
        <v>1113</v>
      </c>
      <c r="P259" s="4">
        <f>IFERROR(VLOOKUP(D259,[1]articulo!$A$1:$D$9000,4,FALSE),"")</f>
        <v>232.03</v>
      </c>
      <c r="Q259" t="s">
        <v>1115</v>
      </c>
      <c r="R259">
        <f>IFERROR(VLOOKUP(D259,[2]stock!$A$1:$B$9000,2,FALSE),"0")</f>
        <v>0</v>
      </c>
      <c r="S259">
        <v>5</v>
      </c>
      <c r="T259">
        <v>5</v>
      </c>
      <c r="U259">
        <v>5</v>
      </c>
      <c r="V259">
        <v>0.03</v>
      </c>
      <c r="W259" t="str">
        <f>IFERROR(VLOOKUP($A259,[3]Hoja1!$A$1:$AQ$1000,19,FALSE),"")</f>
        <v/>
      </c>
      <c r="X259" t="str">
        <f>IFERROR(VLOOKUP($A259,[3]Hoja1!$A$1:$AQ$1000,20,FALSE),"")</f>
        <v/>
      </c>
      <c r="Y259" t="str">
        <f>IFERROR(VLOOKUP($A259,[3]Hoja1!$A$1:$AQ$1000,21,FALSE),"")</f>
        <v/>
      </c>
      <c r="Z259" t="str">
        <f>IFERROR(VLOOKUP($A259,[3]Hoja1!$A$1:$AQ$1000,22,FALSE),"")</f>
        <v>Polar</v>
      </c>
      <c r="AA259" t="str">
        <f>IFERROR(VLOOKUP($A259,[3]Hoja1!$A$1:$AQ$1000,23,FALSE),"")</f>
        <v>Negro</v>
      </c>
      <c r="AB259" t="str">
        <f>IFERROR(VLOOKUP($A259,[3]Hoja1!$A$1:$AQ$1000,24,FALSE),"")</f>
        <v/>
      </c>
      <c r="AC259" t="str">
        <f>IFERROR(VLOOKUP($A259,[3]Hoja1!$A$1:$AQ$1000,25,FALSE),"")</f>
        <v/>
      </c>
      <c r="AD259" t="str">
        <f>IFERROR(VLOOKUP($A259,[3]Hoja1!$A$1:$AQ$1000,26,FALSE),"")</f>
        <v/>
      </c>
      <c r="AE259" t="str">
        <f>IFERROR(VLOOKUP($A259,[3]Hoja1!$A$1:$AQ$1000,27,FALSE),"")</f>
        <v/>
      </c>
      <c r="AF259" t="str">
        <f>IFERROR(VLOOKUP($A259,[3]Hoja1!$A$1:$AQ$1000,28,FALSE),"")</f>
        <v/>
      </c>
      <c r="AG259" t="str">
        <f>IFERROR(VLOOKUP($A259,[3]Hoja1!$A$1:$AQ$1000,29,FALSE),"")</f>
        <v/>
      </c>
      <c r="AH259" t="str">
        <f>IFERROR(VLOOKUP($A259,[3]Hoja1!$A$1:$AQ$1000,30,FALSE),"")</f>
        <v/>
      </c>
      <c r="AI259" t="str">
        <f>IFERROR(VLOOKUP($A259,[3]Hoja1!$A$1:$AQ$1000,31,FALSE),"")</f>
        <v/>
      </c>
      <c r="AJ259" t="str">
        <f>IFERROR(VLOOKUP($A259,[3]Hoja1!$A$1:$AQ$1000,32,FALSE),"")</f>
        <v/>
      </c>
      <c r="AK259" t="str">
        <f>IFERROR(VLOOKUP($A259,[3]Hoja1!$A$1:$AQ$1000,33,FALSE),"")</f>
        <v/>
      </c>
      <c r="AL259" t="str">
        <f>IFERROR(VLOOKUP($A259,[3]Hoja1!$A$1:$AQ$1000,34,FALSE),"")</f>
        <v/>
      </c>
      <c r="AM259" t="str">
        <f>IFERROR(VLOOKUP($A259,[3]Hoja1!$A$1:$AQ$1000,35,FALSE),"")</f>
        <v/>
      </c>
      <c r="AN259" t="str">
        <f>IFERROR(VLOOKUP($A259,[3]Hoja1!$A$1:$AQ$1000,36,FALSE),"")</f>
        <v/>
      </c>
      <c r="AO259" t="str">
        <f>IFERROR(VLOOKUP($A259,[3]Hoja1!$A$1:$AQ$1000,37,FALSE),"")</f>
        <v/>
      </c>
      <c r="AP259" t="str">
        <f>IFERROR(VLOOKUP($A259,[3]Hoja1!$A$1:$AQ$1000,38,FALSE),"")</f>
        <v/>
      </c>
      <c r="AQ259" t="str">
        <f>IFERROR(VLOOKUP($A259,[3]Hoja1!$A$1:$AQ$1000,39,FALSE),"")</f>
        <v/>
      </c>
      <c r="AR259" t="str">
        <f>IFERROR(VLOOKUP($A259,[3]Hoja1!$A$1:$AQ$1000,40,FALSE),"")</f>
        <v/>
      </c>
      <c r="AS259" t="str">
        <f>IFERROR(VLOOKUP($A259,[3]Hoja1!$A$1:$AQ$1000,41,FALSE),"")</f>
        <v/>
      </c>
      <c r="AT259" t="str">
        <f>IFERROR(VLOOKUP($A259,[3]Hoja1!$A$1:$AQ$1000,42,FALSE),"")</f>
        <v/>
      </c>
      <c r="AU259" t="str">
        <f>IFERROR(VLOOKUP($A259,[3]Hoja1!$A$1:$AQ$1000,43,FALSE),"")</f>
        <v/>
      </c>
    </row>
    <row r="260" spans="1:47" ht="15" customHeight="1" x14ac:dyDescent="0.25">
      <c r="A260">
        <v>401</v>
      </c>
      <c r="B260">
        <v>1</v>
      </c>
      <c r="D260">
        <v>8521472</v>
      </c>
      <c r="E260" t="s">
        <v>1116</v>
      </c>
      <c r="H260" s="1" t="s">
        <v>1118</v>
      </c>
      <c r="J260" t="s">
        <v>16</v>
      </c>
      <c r="K260" t="s">
        <v>115</v>
      </c>
      <c r="O260" t="s">
        <v>1117</v>
      </c>
      <c r="P260" s="4">
        <f>IFERROR(VLOOKUP(D260,[1]articulo!$A$1:$D$9000,4,FALSE),"")</f>
        <v>2320.65</v>
      </c>
      <c r="Q260" t="s">
        <v>1119</v>
      </c>
      <c r="R260">
        <f>IFERROR(VLOOKUP(D260,[2]stock!$A$1:$B$9000,2,FALSE),"0")</f>
        <v>0</v>
      </c>
      <c r="S260">
        <v>5</v>
      </c>
      <c r="T260">
        <v>5</v>
      </c>
      <c r="U260">
        <v>5</v>
      </c>
      <c r="V260">
        <v>0.03</v>
      </c>
      <c r="W260" t="str">
        <f>IFERROR(VLOOKUP($A260,[3]Hoja1!$A$1:$AQ$1000,19,FALSE),"")</f>
        <v/>
      </c>
      <c r="X260" t="str">
        <f>IFERROR(VLOOKUP($A260,[3]Hoja1!$A$1:$AQ$1000,20,FALSE),"")</f>
        <v/>
      </c>
      <c r="Y260" t="str">
        <f>IFERROR(VLOOKUP($A260,[3]Hoja1!$A$1:$AQ$1000,21,FALSE),"")</f>
        <v/>
      </c>
      <c r="Z260" t="str">
        <f>IFERROR(VLOOKUP($A260,[3]Hoja1!$A$1:$AQ$1000,22,FALSE),"")</f>
        <v/>
      </c>
      <c r="AA260" t="str">
        <f>IFERROR(VLOOKUP($A260,[3]Hoja1!$A$1:$AQ$1000,23,FALSE),"")</f>
        <v/>
      </c>
      <c r="AB260" t="str">
        <f>IFERROR(VLOOKUP($A260,[3]Hoja1!$A$1:$AQ$1000,24,FALSE),"")</f>
        <v/>
      </c>
      <c r="AC260" t="str">
        <f>IFERROR(VLOOKUP($A260,[3]Hoja1!$A$1:$AQ$1000,25,FALSE),"")</f>
        <v/>
      </c>
      <c r="AD260" t="str">
        <f>IFERROR(VLOOKUP($A260,[3]Hoja1!$A$1:$AQ$1000,26,FALSE),"")</f>
        <v/>
      </c>
      <c r="AE260" t="str">
        <f>IFERROR(VLOOKUP($A260,[3]Hoja1!$A$1:$AQ$1000,27,FALSE),"")</f>
        <v/>
      </c>
      <c r="AF260" t="str">
        <f>IFERROR(VLOOKUP($A260,[3]Hoja1!$A$1:$AQ$1000,28,FALSE),"")</f>
        <v/>
      </c>
      <c r="AG260" t="str">
        <f>IFERROR(VLOOKUP($A260,[3]Hoja1!$A$1:$AQ$1000,29,FALSE),"")</f>
        <v/>
      </c>
      <c r="AH260" t="str">
        <f>IFERROR(VLOOKUP($A260,[3]Hoja1!$A$1:$AQ$1000,30,FALSE),"")</f>
        <v/>
      </c>
      <c r="AI260" t="str">
        <f>IFERROR(VLOOKUP($A260,[3]Hoja1!$A$1:$AQ$1000,31,FALSE),"")</f>
        <v/>
      </c>
      <c r="AJ260" t="str">
        <f>IFERROR(VLOOKUP($A260,[3]Hoja1!$A$1:$AQ$1000,32,FALSE),"")</f>
        <v/>
      </c>
      <c r="AK260" t="str">
        <f>IFERROR(VLOOKUP($A260,[3]Hoja1!$A$1:$AQ$1000,33,FALSE),"")</f>
        <v/>
      </c>
      <c r="AL260" t="str">
        <f>IFERROR(VLOOKUP($A260,[3]Hoja1!$A$1:$AQ$1000,34,FALSE),"")</f>
        <v/>
      </c>
      <c r="AM260" t="str">
        <f>IFERROR(VLOOKUP($A260,[3]Hoja1!$A$1:$AQ$1000,35,FALSE),"")</f>
        <v/>
      </c>
      <c r="AN260" t="str">
        <f>IFERROR(VLOOKUP($A260,[3]Hoja1!$A$1:$AQ$1000,36,FALSE),"")</f>
        <v/>
      </c>
      <c r="AO260" t="str">
        <f>IFERROR(VLOOKUP($A260,[3]Hoja1!$A$1:$AQ$1000,37,FALSE),"")</f>
        <v/>
      </c>
      <c r="AP260" t="str">
        <f>IFERROR(VLOOKUP($A260,[3]Hoja1!$A$1:$AQ$1000,38,FALSE),"")</f>
        <v/>
      </c>
      <c r="AQ260" t="str">
        <f>IFERROR(VLOOKUP($A260,[3]Hoja1!$A$1:$AQ$1000,39,FALSE),"")</f>
        <v/>
      </c>
      <c r="AR260" t="str">
        <f>IFERROR(VLOOKUP($A260,[3]Hoja1!$A$1:$AQ$1000,40,FALSE),"")</f>
        <v/>
      </c>
      <c r="AS260" t="str">
        <f>IFERROR(VLOOKUP($A260,[3]Hoja1!$A$1:$AQ$1000,41,FALSE),"")</f>
        <v/>
      </c>
      <c r="AT260" t="str">
        <f>IFERROR(VLOOKUP($A260,[3]Hoja1!$A$1:$AQ$1000,42,FALSE),"")</f>
        <v/>
      </c>
      <c r="AU260" t="str">
        <f>IFERROR(VLOOKUP($A260,[3]Hoja1!$A$1:$AQ$1000,43,FALSE),"")</f>
        <v/>
      </c>
    </row>
    <row r="261" spans="1:47" ht="15" customHeight="1" x14ac:dyDescent="0.25">
      <c r="A261">
        <v>403</v>
      </c>
      <c r="B261">
        <v>1</v>
      </c>
      <c r="D261">
        <v>8521013</v>
      </c>
      <c r="E261" t="s">
        <v>1120</v>
      </c>
      <c r="H261" s="1" t="s">
        <v>1122</v>
      </c>
      <c r="I261" s="1" t="s">
        <v>1123</v>
      </c>
      <c r="J261" t="s">
        <v>16</v>
      </c>
      <c r="K261" t="s">
        <v>115</v>
      </c>
      <c r="O261" t="s">
        <v>1121</v>
      </c>
      <c r="P261" s="4">
        <f>IFERROR(VLOOKUP(D261,[1]articulo!$A$1:$D$9000,4,FALSE),"")</f>
        <v>1160.31</v>
      </c>
      <c r="Q261" t="s">
        <v>1124</v>
      </c>
      <c r="R261">
        <f>IFERROR(VLOOKUP(D261,[2]stock!$A$1:$B$9000,2,FALSE),"0")</f>
        <v>0</v>
      </c>
      <c r="S261">
        <v>5</v>
      </c>
      <c r="T261">
        <v>5</v>
      </c>
      <c r="U261">
        <v>5</v>
      </c>
      <c r="V261">
        <v>0.03</v>
      </c>
      <c r="W261" t="str">
        <f>IFERROR(VLOOKUP($A261,[3]Hoja1!$A$1:$AQ$1000,19,FALSE),"")</f>
        <v/>
      </c>
      <c r="X261" t="str">
        <f>IFERROR(VLOOKUP($A261,[3]Hoja1!$A$1:$AQ$1000,20,FALSE),"")</f>
        <v/>
      </c>
      <c r="Y261" t="str">
        <f>IFERROR(VLOOKUP($A261,[3]Hoja1!$A$1:$AQ$1000,21,FALSE),"")</f>
        <v/>
      </c>
      <c r="Z261" t="str">
        <f>IFERROR(VLOOKUP($A261,[3]Hoja1!$A$1:$AQ$1000,22,FALSE),"")</f>
        <v>Acero Inoxidable</v>
      </c>
      <c r="AA261" t="str">
        <f>IFERROR(VLOOKUP($A261,[3]Hoja1!$A$1:$AQ$1000,23,FALSE),"")</f>
        <v>Con Funda de Poliamida y Puntero de Acero</v>
      </c>
      <c r="AB261" t="str">
        <f>IFERROR(VLOOKUP($A261,[3]Hoja1!$A$1:$AQ$1000,24,FALSE),"")</f>
        <v>24 cm</v>
      </c>
      <c r="AC261" t="str">
        <f>IFERROR(VLOOKUP($A261,[3]Hoja1!$A$1:$AQ$1000,25,FALSE),"")</f>
        <v>6 cm</v>
      </c>
      <c r="AD261" t="str">
        <f>IFERROR(VLOOKUP($A261,[3]Hoja1!$A$1:$AQ$1000,26,FALSE),"")</f>
        <v>2.7 cm</v>
      </c>
      <c r="AE261" t="str">
        <f>IFERROR(VLOOKUP($A261,[3]Hoja1!$A$1:$AQ$1000,27,FALSE),"")</f>
        <v/>
      </c>
      <c r="AF261" t="str">
        <f>IFERROR(VLOOKUP($A261,[3]Hoja1!$A$1:$AQ$1000,28,FALSE),"")</f>
        <v/>
      </c>
      <c r="AG261" t="str">
        <f>IFERROR(VLOOKUP($A261,[3]Hoja1!$A$1:$AQ$1000,29,FALSE),"")</f>
        <v/>
      </c>
      <c r="AH261" t="str">
        <f>IFERROR(VLOOKUP($A261,[3]Hoja1!$A$1:$AQ$1000,30,FALSE),"")</f>
        <v/>
      </c>
      <c r="AI261" t="str">
        <f>IFERROR(VLOOKUP($A261,[3]Hoja1!$A$1:$AQ$1000,31,FALSE),"")</f>
        <v/>
      </c>
      <c r="AJ261" t="str">
        <f>IFERROR(VLOOKUP($A261,[3]Hoja1!$A$1:$AQ$1000,32,FALSE),"")</f>
        <v/>
      </c>
      <c r="AK261" t="str">
        <f>IFERROR(VLOOKUP($A261,[3]Hoja1!$A$1:$AQ$1000,33,FALSE),"")</f>
        <v/>
      </c>
      <c r="AL261" t="str">
        <f>IFERROR(VLOOKUP($A261,[3]Hoja1!$A$1:$AQ$1000,34,FALSE),"")</f>
        <v/>
      </c>
      <c r="AM261" t="str">
        <f>IFERROR(VLOOKUP($A261,[3]Hoja1!$A$1:$AQ$1000,35,FALSE),"")</f>
        <v/>
      </c>
      <c r="AN261" t="str">
        <f>IFERROR(VLOOKUP($A261,[3]Hoja1!$A$1:$AQ$1000,36,FALSE),"")</f>
        <v/>
      </c>
      <c r="AO261" t="str">
        <f>IFERROR(VLOOKUP($A261,[3]Hoja1!$A$1:$AQ$1000,37,FALSE),"")</f>
        <v/>
      </c>
      <c r="AP261" t="str">
        <f>IFERROR(VLOOKUP($A261,[3]Hoja1!$A$1:$AQ$1000,38,FALSE),"")</f>
        <v/>
      </c>
      <c r="AQ261" t="str">
        <f>IFERROR(VLOOKUP($A261,[3]Hoja1!$A$1:$AQ$1000,39,FALSE),"")</f>
        <v/>
      </c>
      <c r="AR261" t="str">
        <f>IFERROR(VLOOKUP($A261,[3]Hoja1!$A$1:$AQ$1000,40,FALSE),"")</f>
        <v/>
      </c>
      <c r="AS261" t="str">
        <f>IFERROR(VLOOKUP($A261,[3]Hoja1!$A$1:$AQ$1000,41,FALSE),"")</f>
        <v/>
      </c>
      <c r="AT261" t="str">
        <f>IFERROR(VLOOKUP($A261,[3]Hoja1!$A$1:$AQ$1000,42,FALSE),"")</f>
        <v/>
      </c>
      <c r="AU261" t="str">
        <f>IFERROR(VLOOKUP($A261,[3]Hoja1!$A$1:$AQ$1000,43,FALSE),"")</f>
        <v/>
      </c>
    </row>
    <row r="262" spans="1:47" ht="15" customHeight="1" x14ac:dyDescent="0.25">
      <c r="A262">
        <v>404</v>
      </c>
      <c r="B262">
        <v>1</v>
      </c>
      <c r="D262">
        <v>8521100</v>
      </c>
      <c r="E262" t="s">
        <v>1125</v>
      </c>
      <c r="H262" t="s">
        <v>1127</v>
      </c>
      <c r="I262" t="s">
        <v>1128</v>
      </c>
      <c r="J262" t="s">
        <v>16</v>
      </c>
      <c r="K262" t="s">
        <v>115</v>
      </c>
      <c r="O262" t="s">
        <v>1126</v>
      </c>
      <c r="P262" s="4">
        <f>IFERROR(VLOOKUP(D262,[1]articulo!$A$1:$D$9000,4,FALSE),"")</f>
        <v>1600</v>
      </c>
      <c r="Q262" t="s">
        <v>1129</v>
      </c>
      <c r="R262">
        <f>IFERROR(VLOOKUP(D262,[2]stock!$A$1:$B$9000,2,FALSE),"0")</f>
        <v>0</v>
      </c>
      <c r="S262">
        <v>5</v>
      </c>
      <c r="T262">
        <v>5</v>
      </c>
      <c r="U262">
        <v>5</v>
      </c>
      <c r="V262">
        <v>0.03</v>
      </c>
      <c r="W262" t="str">
        <f>IFERROR(VLOOKUP($A262,[3]Hoja1!$A$1:$AQ$1000,19,FALSE),"")</f>
        <v/>
      </c>
      <c r="X262" t="str">
        <f>IFERROR(VLOOKUP($A262,[3]Hoja1!$A$1:$AQ$1000,20,FALSE),"")</f>
        <v/>
      </c>
      <c r="Y262" t="str">
        <f>IFERROR(VLOOKUP($A262,[3]Hoja1!$A$1:$AQ$1000,21,FALSE),"")</f>
        <v/>
      </c>
      <c r="Z262" t="str">
        <f>IFERROR(VLOOKUP($A262,[3]Hoja1!$A$1:$AQ$1000,22,FALSE),"")</f>
        <v>Acero Inoxidable</v>
      </c>
      <c r="AA262" t="str">
        <f>IFERROR(VLOOKUP($A262,[3]Hoja1!$A$1:$AQ$1000,23,FALSE),"")</f>
        <v>Con Funda Rígida</v>
      </c>
      <c r="AB262" t="str">
        <f>IFERROR(VLOOKUP($A262,[3]Hoja1!$A$1:$AQ$1000,24,FALSE),"")</f>
        <v>30 cm</v>
      </c>
      <c r="AC262" t="str">
        <f>IFERROR(VLOOKUP($A262,[3]Hoja1!$A$1:$AQ$1000,25,FALSE),"")</f>
        <v>5.5 cm</v>
      </c>
      <c r="AD262" t="str">
        <f>IFERROR(VLOOKUP($A262,[3]Hoja1!$A$1:$AQ$1000,26,FALSE),"")</f>
        <v>2.6 cm</v>
      </c>
      <c r="AE262" t="str">
        <f>IFERROR(VLOOKUP($A262,[3]Hoja1!$A$1:$AQ$1000,27,FALSE),"")</f>
        <v/>
      </c>
      <c r="AF262" t="str">
        <f>IFERROR(VLOOKUP($A262,[3]Hoja1!$A$1:$AQ$1000,28,FALSE),"")</f>
        <v/>
      </c>
      <c r="AG262" t="str">
        <f>IFERROR(VLOOKUP($A262,[3]Hoja1!$A$1:$AQ$1000,29,FALSE),"")</f>
        <v/>
      </c>
      <c r="AH262" t="str">
        <f>IFERROR(VLOOKUP($A262,[3]Hoja1!$A$1:$AQ$1000,30,FALSE),"")</f>
        <v/>
      </c>
      <c r="AI262" t="str">
        <f>IFERROR(VLOOKUP($A262,[3]Hoja1!$A$1:$AQ$1000,31,FALSE),"")</f>
        <v/>
      </c>
      <c r="AJ262" t="str">
        <f>IFERROR(VLOOKUP($A262,[3]Hoja1!$A$1:$AQ$1000,32,FALSE),"")</f>
        <v/>
      </c>
      <c r="AK262" t="str">
        <f>IFERROR(VLOOKUP($A262,[3]Hoja1!$A$1:$AQ$1000,33,FALSE),"")</f>
        <v/>
      </c>
      <c r="AL262" t="str">
        <f>IFERROR(VLOOKUP($A262,[3]Hoja1!$A$1:$AQ$1000,34,FALSE),"")</f>
        <v/>
      </c>
      <c r="AM262" t="str">
        <f>IFERROR(VLOOKUP($A262,[3]Hoja1!$A$1:$AQ$1000,35,FALSE),"")</f>
        <v/>
      </c>
      <c r="AN262" t="str">
        <f>IFERROR(VLOOKUP($A262,[3]Hoja1!$A$1:$AQ$1000,36,FALSE),"")</f>
        <v/>
      </c>
      <c r="AO262" t="str">
        <f>IFERROR(VLOOKUP($A262,[3]Hoja1!$A$1:$AQ$1000,37,FALSE),"")</f>
        <v/>
      </c>
      <c r="AP262" t="str">
        <f>IFERROR(VLOOKUP($A262,[3]Hoja1!$A$1:$AQ$1000,38,FALSE),"")</f>
        <v/>
      </c>
      <c r="AQ262" t="str">
        <f>IFERROR(VLOOKUP($A262,[3]Hoja1!$A$1:$AQ$1000,39,FALSE),"")</f>
        <v/>
      </c>
      <c r="AR262" t="str">
        <f>IFERROR(VLOOKUP($A262,[3]Hoja1!$A$1:$AQ$1000,40,FALSE),"")</f>
        <v/>
      </c>
      <c r="AS262" t="str">
        <f>IFERROR(VLOOKUP($A262,[3]Hoja1!$A$1:$AQ$1000,41,FALSE),"")</f>
        <v/>
      </c>
      <c r="AT262" t="str">
        <f>IFERROR(VLOOKUP($A262,[3]Hoja1!$A$1:$AQ$1000,42,FALSE),"")</f>
        <v/>
      </c>
      <c r="AU262" t="str">
        <f>IFERROR(VLOOKUP($A262,[3]Hoja1!$A$1:$AQ$1000,43,FALSE),"")</f>
        <v/>
      </c>
    </row>
    <row r="263" spans="1:47" ht="15" customHeight="1" x14ac:dyDescent="0.25">
      <c r="A263">
        <v>410</v>
      </c>
      <c r="B263">
        <v>1</v>
      </c>
      <c r="D263">
        <v>8521660</v>
      </c>
      <c r="E263" t="s">
        <v>1130</v>
      </c>
      <c r="H263" s="1" t="s">
        <v>1132</v>
      </c>
      <c r="J263" t="s">
        <v>16</v>
      </c>
      <c r="K263" t="s">
        <v>115</v>
      </c>
      <c r="O263" t="s">
        <v>1131</v>
      </c>
      <c r="P263" s="4">
        <f>IFERROR(VLOOKUP(D263,[1]articulo!$A$1:$D$9000,4,FALSE),"")</f>
        <v>2030.56</v>
      </c>
      <c r="Q263" t="s">
        <v>1133</v>
      </c>
      <c r="R263">
        <f>IFERROR(VLOOKUP(D263,[2]stock!$A$1:$B$9000,2,FALSE),"0")</f>
        <v>0</v>
      </c>
      <c r="S263">
        <v>5</v>
      </c>
      <c r="T263">
        <v>5</v>
      </c>
      <c r="U263">
        <v>5</v>
      </c>
      <c r="V263">
        <v>0.03</v>
      </c>
      <c r="W263" t="str">
        <f>IFERROR(VLOOKUP($A263,[3]Hoja1!$A$1:$AQ$1000,19,FALSE),"")</f>
        <v/>
      </c>
      <c r="X263" t="str">
        <f>IFERROR(VLOOKUP($A263,[3]Hoja1!$A$1:$AQ$1000,20,FALSE),"")</f>
        <v/>
      </c>
      <c r="Y263" t="str">
        <f>IFERROR(VLOOKUP($A263,[3]Hoja1!$A$1:$AQ$1000,21,FALSE),"")</f>
        <v/>
      </c>
      <c r="Z263" t="str">
        <f>IFERROR(VLOOKUP($A263,[3]Hoja1!$A$1:$AQ$1000,22,FALSE),"")</f>
        <v/>
      </c>
      <c r="AA263" t="str">
        <f>IFERROR(VLOOKUP($A263,[3]Hoja1!$A$1:$AQ$1000,23,FALSE),"")</f>
        <v/>
      </c>
      <c r="AB263" t="str">
        <f>IFERROR(VLOOKUP($A263,[3]Hoja1!$A$1:$AQ$1000,24,FALSE),"")</f>
        <v/>
      </c>
      <c r="AC263" t="str">
        <f>IFERROR(VLOOKUP($A263,[3]Hoja1!$A$1:$AQ$1000,25,FALSE),"")</f>
        <v/>
      </c>
      <c r="AD263" t="str">
        <f>IFERROR(VLOOKUP($A263,[3]Hoja1!$A$1:$AQ$1000,26,FALSE),"")</f>
        <v/>
      </c>
      <c r="AE263" t="str">
        <f>IFERROR(VLOOKUP($A263,[3]Hoja1!$A$1:$AQ$1000,27,FALSE),"")</f>
        <v/>
      </c>
      <c r="AF263" t="str">
        <f>IFERROR(VLOOKUP($A263,[3]Hoja1!$A$1:$AQ$1000,28,FALSE),"")</f>
        <v/>
      </c>
      <c r="AG263" t="str">
        <f>IFERROR(VLOOKUP($A263,[3]Hoja1!$A$1:$AQ$1000,29,FALSE),"")</f>
        <v/>
      </c>
      <c r="AH263" t="str">
        <f>IFERROR(VLOOKUP($A263,[3]Hoja1!$A$1:$AQ$1000,30,FALSE),"")</f>
        <v/>
      </c>
      <c r="AI263" t="str">
        <f>IFERROR(VLOOKUP($A263,[3]Hoja1!$A$1:$AQ$1000,31,FALSE),"")</f>
        <v/>
      </c>
      <c r="AJ263" t="str">
        <f>IFERROR(VLOOKUP($A263,[3]Hoja1!$A$1:$AQ$1000,32,FALSE),"")</f>
        <v/>
      </c>
      <c r="AK263" t="str">
        <f>IFERROR(VLOOKUP($A263,[3]Hoja1!$A$1:$AQ$1000,33,FALSE),"")</f>
        <v/>
      </c>
      <c r="AL263" t="str">
        <f>IFERROR(VLOOKUP($A263,[3]Hoja1!$A$1:$AQ$1000,34,FALSE),"")</f>
        <v/>
      </c>
      <c r="AM263" t="str">
        <f>IFERROR(VLOOKUP($A263,[3]Hoja1!$A$1:$AQ$1000,35,FALSE),"")</f>
        <v/>
      </c>
      <c r="AN263" t="str">
        <f>IFERROR(VLOOKUP($A263,[3]Hoja1!$A$1:$AQ$1000,36,FALSE),"")</f>
        <v/>
      </c>
      <c r="AO263" t="str">
        <f>IFERROR(VLOOKUP($A263,[3]Hoja1!$A$1:$AQ$1000,37,FALSE),"")</f>
        <v/>
      </c>
      <c r="AP263" t="str">
        <f>IFERROR(VLOOKUP($A263,[3]Hoja1!$A$1:$AQ$1000,38,FALSE),"")</f>
        <v/>
      </c>
      <c r="AQ263" t="str">
        <f>IFERROR(VLOOKUP($A263,[3]Hoja1!$A$1:$AQ$1000,39,FALSE),"")</f>
        <v/>
      </c>
      <c r="AR263" t="str">
        <f>IFERROR(VLOOKUP($A263,[3]Hoja1!$A$1:$AQ$1000,40,FALSE),"")</f>
        <v/>
      </c>
      <c r="AS263" t="str">
        <f>IFERROR(VLOOKUP($A263,[3]Hoja1!$A$1:$AQ$1000,41,FALSE),"")</f>
        <v/>
      </c>
      <c r="AT263" t="str">
        <f>IFERROR(VLOOKUP($A263,[3]Hoja1!$A$1:$AQ$1000,42,FALSE),"")</f>
        <v/>
      </c>
      <c r="AU263" t="str">
        <f>IFERROR(VLOOKUP($A263,[3]Hoja1!$A$1:$AQ$1000,43,FALSE),"")</f>
        <v/>
      </c>
    </row>
    <row r="264" spans="1:47" ht="15" customHeight="1" x14ac:dyDescent="0.25">
      <c r="A264">
        <v>411</v>
      </c>
      <c r="B264">
        <v>1</v>
      </c>
      <c r="D264">
        <v>8508132</v>
      </c>
      <c r="E264" t="s">
        <v>1134</v>
      </c>
      <c r="H264" t="s">
        <v>1136</v>
      </c>
      <c r="I264" t="s">
        <v>1137</v>
      </c>
      <c r="J264" t="s">
        <v>1106</v>
      </c>
      <c r="K264" t="s">
        <v>1107</v>
      </c>
      <c r="O264" t="s">
        <v>1135</v>
      </c>
      <c r="P264" s="4">
        <f>IFERROR(VLOOKUP(D264,[1]articulo!$A$1:$D$9000,4,FALSE),"")</f>
        <v>395.15</v>
      </c>
      <c r="Q264" t="s">
        <v>1138</v>
      </c>
      <c r="R264">
        <f>IFERROR(VLOOKUP(D264,[2]stock!$A$1:$B$9000,2,FALSE),"0")</f>
        <v>0</v>
      </c>
      <c r="S264">
        <v>5</v>
      </c>
      <c r="T264">
        <v>5</v>
      </c>
      <c r="U264">
        <v>5</v>
      </c>
      <c r="V264">
        <v>0.03</v>
      </c>
      <c r="W264" t="str">
        <f>IFERROR(VLOOKUP($A264,[3]Hoja1!$A$1:$AQ$1000,19,FALSE),"")</f>
        <v/>
      </c>
      <c r="X264" t="str">
        <f>IFERROR(VLOOKUP($A264,[3]Hoja1!$A$1:$AQ$1000,20,FALSE),"")</f>
        <v>Dux Oro</v>
      </c>
      <c r="Y264" t="str">
        <f>IFERROR(VLOOKUP($A264,[3]Hoja1!$A$1:$AQ$1000,21,FALSE),"")</f>
        <v/>
      </c>
      <c r="Z264" t="str">
        <f>IFERROR(VLOOKUP($A264,[3]Hoja1!$A$1:$AQ$1000,22,FALSE),"")</f>
        <v>Crema para Cuero y NobucK</v>
      </c>
      <c r="AA264" t="str">
        <f>IFERROR(VLOOKUP($A264,[3]Hoja1!$A$1:$AQ$1000,23,FALSE),"")</f>
        <v/>
      </c>
      <c r="AB264" t="str">
        <f>IFERROR(VLOOKUP($A264,[3]Hoja1!$A$1:$AQ$1000,24,FALSE),"")</f>
        <v>7 cm</v>
      </c>
      <c r="AC264" t="str">
        <f>IFERROR(VLOOKUP($A264,[3]Hoja1!$A$1:$AQ$1000,25,FALSE),"")</f>
        <v>6.7 cm</v>
      </c>
      <c r="AD264" t="str">
        <f>IFERROR(VLOOKUP($A264,[3]Hoja1!$A$1:$AQ$1000,26,FALSE),"")</f>
        <v>6.7 cm</v>
      </c>
      <c r="AE264" t="str">
        <f>IFERROR(VLOOKUP($A264,[3]Hoja1!$A$1:$AQ$1000,27,FALSE),"")</f>
        <v/>
      </c>
      <c r="AF264" t="str">
        <f>IFERROR(VLOOKUP($A264,[3]Hoja1!$A$1:$AQ$1000,28,FALSE),"")</f>
        <v/>
      </c>
      <c r="AG264" t="str">
        <f>IFERROR(VLOOKUP($A264,[3]Hoja1!$A$1:$AQ$1000,29,FALSE),"")</f>
        <v/>
      </c>
      <c r="AH264" t="str">
        <f>IFERROR(VLOOKUP($A264,[3]Hoja1!$A$1:$AQ$1000,30,FALSE),"")</f>
        <v/>
      </c>
      <c r="AI264" t="str">
        <f>IFERROR(VLOOKUP($A264,[3]Hoja1!$A$1:$AQ$1000,31,FALSE),"")</f>
        <v/>
      </c>
      <c r="AJ264" t="str">
        <f>IFERROR(VLOOKUP($A264,[3]Hoja1!$A$1:$AQ$1000,32,FALSE),"")</f>
        <v/>
      </c>
      <c r="AK264" t="str">
        <f>IFERROR(VLOOKUP($A264,[3]Hoja1!$A$1:$AQ$1000,33,FALSE),"")</f>
        <v/>
      </c>
      <c r="AL264" t="str">
        <f>IFERROR(VLOOKUP($A264,[3]Hoja1!$A$1:$AQ$1000,34,FALSE),"")</f>
        <v/>
      </c>
      <c r="AM264" t="str">
        <f>IFERROR(VLOOKUP($A264,[3]Hoja1!$A$1:$AQ$1000,35,FALSE),"")</f>
        <v/>
      </c>
      <c r="AN264" t="str">
        <f>IFERROR(VLOOKUP($A264,[3]Hoja1!$A$1:$AQ$1000,36,FALSE),"")</f>
        <v/>
      </c>
      <c r="AO264" t="str">
        <f>IFERROR(VLOOKUP($A264,[3]Hoja1!$A$1:$AQ$1000,37,FALSE),"")</f>
        <v/>
      </c>
      <c r="AP264" t="str">
        <f>IFERROR(VLOOKUP($A264,[3]Hoja1!$A$1:$AQ$1000,38,FALSE),"")</f>
        <v/>
      </c>
      <c r="AQ264" t="str">
        <f>IFERROR(VLOOKUP($A264,[3]Hoja1!$A$1:$AQ$1000,39,FALSE),"")</f>
        <v/>
      </c>
      <c r="AR264" t="str">
        <f>IFERROR(VLOOKUP($A264,[3]Hoja1!$A$1:$AQ$1000,40,FALSE),"")</f>
        <v/>
      </c>
      <c r="AS264" t="str">
        <f>IFERROR(VLOOKUP($A264,[3]Hoja1!$A$1:$AQ$1000,41,FALSE),"")</f>
        <v/>
      </c>
      <c r="AT264" t="str">
        <f>IFERROR(VLOOKUP($A264,[3]Hoja1!$A$1:$AQ$1000,42,FALSE),"")</f>
        <v/>
      </c>
      <c r="AU264" t="str">
        <f>IFERROR(VLOOKUP($A264,[3]Hoja1!$A$1:$AQ$1000,43,FALSE),"")</f>
        <v/>
      </c>
    </row>
    <row r="265" spans="1:47" ht="15" customHeight="1" x14ac:dyDescent="0.25">
      <c r="A265">
        <v>412</v>
      </c>
      <c r="B265">
        <v>1</v>
      </c>
      <c r="D265">
        <v>8521102</v>
      </c>
      <c r="E265" t="s">
        <v>1139</v>
      </c>
      <c r="H265" t="s">
        <v>1141</v>
      </c>
      <c r="I265" s="1" t="s">
        <v>1142</v>
      </c>
      <c r="J265" t="s">
        <v>16</v>
      </c>
      <c r="K265" t="s">
        <v>115</v>
      </c>
      <c r="O265" t="s">
        <v>1140</v>
      </c>
      <c r="P265" s="4">
        <f>IFERROR(VLOOKUP(D265,[1]articulo!$A$1:$D$9000,4,FALSE),"")</f>
        <v>1415.23</v>
      </c>
      <c r="Q265" t="s">
        <v>1143</v>
      </c>
      <c r="R265">
        <f>IFERROR(VLOOKUP(D265,[2]stock!$A$1:$B$9000,2,FALSE),"0")</f>
        <v>0</v>
      </c>
      <c r="S265">
        <v>5</v>
      </c>
      <c r="T265">
        <v>5</v>
      </c>
      <c r="U265">
        <v>5</v>
      </c>
      <c r="V265">
        <v>0.03</v>
      </c>
      <c r="W265" t="str">
        <f>IFERROR(VLOOKUP($A265,[3]Hoja1!$A$1:$AQ$1000,19,FALSE),"")</f>
        <v/>
      </c>
      <c r="X265" t="str">
        <f>IFERROR(VLOOKUP($A265,[3]Hoja1!$A$1:$AQ$1000,20,FALSE),"")</f>
        <v/>
      </c>
      <c r="Y265" t="str">
        <f>IFERROR(VLOOKUP($A265,[3]Hoja1!$A$1:$AQ$1000,21,FALSE),"")</f>
        <v/>
      </c>
      <c r="Z265" t="str">
        <f>IFERROR(VLOOKUP($A265,[3]Hoja1!$A$1:$AQ$1000,22,FALSE),"")</f>
        <v>Acero Inoxidable</v>
      </c>
      <c r="AA265" t="str">
        <f>IFERROR(VLOOKUP($A265,[3]Hoja1!$A$1:$AQ$1000,23,FALSE),"")</f>
        <v>Táctico y Supervivencia</v>
      </c>
      <c r="AB265" t="str">
        <f>IFERROR(VLOOKUP($A265,[3]Hoja1!$A$1:$AQ$1000,24,FALSE),"")</f>
        <v>24 cm</v>
      </c>
      <c r="AC265" t="str">
        <f>IFERROR(VLOOKUP($A265,[3]Hoja1!$A$1:$AQ$1000,25,FALSE),"")</f>
        <v>5.7 cm</v>
      </c>
      <c r="AD265" t="str">
        <f>IFERROR(VLOOKUP($A265,[3]Hoja1!$A$1:$AQ$1000,26,FALSE),"")</f>
        <v>3 cm</v>
      </c>
      <c r="AE265" t="str">
        <f>IFERROR(VLOOKUP($A265,[3]Hoja1!$A$1:$AQ$1000,27,FALSE),"")</f>
        <v/>
      </c>
      <c r="AF265" t="str">
        <f>IFERROR(VLOOKUP($A265,[3]Hoja1!$A$1:$AQ$1000,28,FALSE),"")</f>
        <v/>
      </c>
      <c r="AG265" t="str">
        <f>IFERROR(VLOOKUP($A265,[3]Hoja1!$A$1:$AQ$1000,29,FALSE),"")</f>
        <v/>
      </c>
      <c r="AH265" t="str">
        <f>IFERROR(VLOOKUP($A265,[3]Hoja1!$A$1:$AQ$1000,30,FALSE),"")</f>
        <v/>
      </c>
      <c r="AI265" t="str">
        <f>IFERROR(VLOOKUP($A265,[3]Hoja1!$A$1:$AQ$1000,31,FALSE),"")</f>
        <v/>
      </c>
      <c r="AJ265" t="str">
        <f>IFERROR(VLOOKUP($A265,[3]Hoja1!$A$1:$AQ$1000,32,FALSE),"")</f>
        <v/>
      </c>
      <c r="AK265" t="str">
        <f>IFERROR(VLOOKUP($A265,[3]Hoja1!$A$1:$AQ$1000,33,FALSE),"")</f>
        <v/>
      </c>
      <c r="AL265" t="str">
        <f>IFERROR(VLOOKUP($A265,[3]Hoja1!$A$1:$AQ$1000,34,FALSE),"")</f>
        <v/>
      </c>
      <c r="AM265" t="str">
        <f>IFERROR(VLOOKUP($A265,[3]Hoja1!$A$1:$AQ$1000,35,FALSE),"")</f>
        <v/>
      </c>
      <c r="AN265" t="str">
        <f>IFERROR(VLOOKUP($A265,[3]Hoja1!$A$1:$AQ$1000,36,FALSE),"")</f>
        <v/>
      </c>
      <c r="AO265" t="str">
        <f>IFERROR(VLOOKUP($A265,[3]Hoja1!$A$1:$AQ$1000,37,FALSE),"")</f>
        <v/>
      </c>
      <c r="AP265" t="str">
        <f>IFERROR(VLOOKUP($A265,[3]Hoja1!$A$1:$AQ$1000,38,FALSE),"")</f>
        <v/>
      </c>
      <c r="AQ265" t="str">
        <f>IFERROR(VLOOKUP($A265,[3]Hoja1!$A$1:$AQ$1000,39,FALSE),"")</f>
        <v/>
      </c>
      <c r="AR265" t="str">
        <f>IFERROR(VLOOKUP($A265,[3]Hoja1!$A$1:$AQ$1000,40,FALSE),"")</f>
        <v/>
      </c>
      <c r="AS265" t="str">
        <f>IFERROR(VLOOKUP($A265,[3]Hoja1!$A$1:$AQ$1000,41,FALSE),"")</f>
        <v/>
      </c>
      <c r="AT265" t="str">
        <f>IFERROR(VLOOKUP($A265,[3]Hoja1!$A$1:$AQ$1000,42,FALSE),"")</f>
        <v/>
      </c>
      <c r="AU265" t="str">
        <f>IFERROR(VLOOKUP($A265,[3]Hoja1!$A$1:$AQ$1000,43,FALSE),"")</f>
        <v/>
      </c>
    </row>
    <row r="266" spans="1:47" ht="15" customHeight="1" x14ac:dyDescent="0.25">
      <c r="A266">
        <v>414</v>
      </c>
      <c r="B266">
        <v>1</v>
      </c>
      <c r="D266">
        <v>8703150</v>
      </c>
      <c r="E266" t="s">
        <v>1144</v>
      </c>
      <c r="H266" t="s">
        <v>1147</v>
      </c>
      <c r="I266" s="1" t="s">
        <v>1148</v>
      </c>
      <c r="J266" t="s">
        <v>1</v>
      </c>
      <c r="K266" t="s">
        <v>109</v>
      </c>
      <c r="L266" t="s">
        <v>1145</v>
      </c>
      <c r="O266" t="s">
        <v>1146</v>
      </c>
      <c r="P266" s="4">
        <f>IFERROR(VLOOKUP(D266,[1]articulo!$A$1:$D$9000,4,FALSE),"")</f>
        <v>6840</v>
      </c>
      <c r="Q266" t="s">
        <v>1149</v>
      </c>
      <c r="R266">
        <f>IFERROR(VLOOKUP(D266,[2]stock!$A$1:$B$9000,2,FALSE),"0")</f>
        <v>2</v>
      </c>
      <c r="S266">
        <v>5</v>
      </c>
      <c r="T266">
        <v>5</v>
      </c>
      <c r="U266">
        <v>5</v>
      </c>
      <c r="V266">
        <v>0.03</v>
      </c>
      <c r="W266" t="str">
        <f>IFERROR(VLOOKUP($A266,[3]Hoja1!$A$1:$AQ$1000,19,FALSE),"")</f>
        <v/>
      </c>
      <c r="X266" t="str">
        <f>IFERROR(VLOOKUP($A266,[3]Hoja1!$A$1:$AQ$1000,20,FALSE),"")</f>
        <v/>
      </c>
      <c r="Y266" t="str">
        <f>IFERROR(VLOOKUP($A266,[3]Hoja1!$A$1:$AQ$1000,21,FALSE),"")</f>
        <v/>
      </c>
      <c r="Z266" t="str">
        <f>IFERROR(VLOOKUP($A266,[3]Hoja1!$A$1:$AQ$1000,22,FALSE),"")</f>
        <v>Poliamida</v>
      </c>
      <c r="AA266" t="str">
        <f>IFERROR(VLOOKUP($A266,[3]Hoja1!$A$1:$AQ$1000,23,FALSE),"")</f>
        <v>Riñonera</v>
      </c>
      <c r="AB266" t="str">
        <f>IFERROR(VLOOKUP($A266,[3]Hoja1!$A$1:$AQ$1000,24,FALSE),"")</f>
        <v>16 cm</v>
      </c>
      <c r="AC266" t="str">
        <f>IFERROR(VLOOKUP($A266,[3]Hoja1!$A$1:$AQ$1000,25,FALSE),"")</f>
        <v>35 cm</v>
      </c>
      <c r="AD266" t="str">
        <f>IFERROR(VLOOKUP($A266,[3]Hoja1!$A$1:$AQ$1000,26,FALSE),"")</f>
        <v>16 cm</v>
      </c>
      <c r="AE266" t="str">
        <f>IFERROR(VLOOKUP($A266,[3]Hoja1!$A$1:$AQ$1000,27,FALSE),"")</f>
        <v/>
      </c>
      <c r="AF266" t="str">
        <f>IFERROR(VLOOKUP($A266,[3]Hoja1!$A$1:$AQ$1000,28,FALSE),"")</f>
        <v/>
      </c>
      <c r="AG266" t="str">
        <f>IFERROR(VLOOKUP($A266,[3]Hoja1!$A$1:$AQ$1000,29,FALSE),"")</f>
        <v/>
      </c>
      <c r="AH266" t="str">
        <f>IFERROR(VLOOKUP($A266,[3]Hoja1!$A$1:$AQ$1000,30,FALSE),"")</f>
        <v/>
      </c>
      <c r="AI266" t="str">
        <f>IFERROR(VLOOKUP($A266,[3]Hoja1!$A$1:$AQ$1000,31,FALSE),"")</f>
        <v/>
      </c>
      <c r="AJ266" t="str">
        <f>IFERROR(VLOOKUP($A266,[3]Hoja1!$A$1:$AQ$1000,32,FALSE),"")</f>
        <v/>
      </c>
      <c r="AK266" t="str">
        <f>IFERROR(VLOOKUP($A266,[3]Hoja1!$A$1:$AQ$1000,33,FALSE),"")</f>
        <v/>
      </c>
      <c r="AL266" t="str">
        <f>IFERROR(VLOOKUP($A266,[3]Hoja1!$A$1:$AQ$1000,34,FALSE),"")</f>
        <v/>
      </c>
      <c r="AM266" t="str">
        <f>IFERROR(VLOOKUP($A266,[3]Hoja1!$A$1:$AQ$1000,35,FALSE),"")</f>
        <v/>
      </c>
      <c r="AN266" t="str">
        <f>IFERROR(VLOOKUP($A266,[3]Hoja1!$A$1:$AQ$1000,36,FALSE),"")</f>
        <v/>
      </c>
      <c r="AO266" t="str">
        <f>IFERROR(VLOOKUP($A266,[3]Hoja1!$A$1:$AQ$1000,37,FALSE),"")</f>
        <v/>
      </c>
      <c r="AP266" t="str">
        <f>IFERROR(VLOOKUP($A266,[3]Hoja1!$A$1:$AQ$1000,38,FALSE),"")</f>
        <v/>
      </c>
      <c r="AQ266" t="str">
        <f>IFERROR(VLOOKUP($A266,[3]Hoja1!$A$1:$AQ$1000,39,FALSE),"")</f>
        <v/>
      </c>
      <c r="AR266" t="str">
        <f>IFERROR(VLOOKUP($A266,[3]Hoja1!$A$1:$AQ$1000,40,FALSE),"")</f>
        <v/>
      </c>
      <c r="AS266" t="str">
        <f>IFERROR(VLOOKUP($A266,[3]Hoja1!$A$1:$AQ$1000,41,FALSE),"")</f>
        <v/>
      </c>
      <c r="AT266" t="str">
        <f>IFERROR(VLOOKUP($A266,[3]Hoja1!$A$1:$AQ$1000,42,FALSE),"")</f>
        <v/>
      </c>
      <c r="AU266" t="str">
        <f>IFERROR(VLOOKUP($A266,[3]Hoja1!$A$1:$AQ$1000,43,FALSE),"")</f>
        <v/>
      </c>
    </row>
    <row r="267" spans="1:47" ht="15" customHeight="1" x14ac:dyDescent="0.25">
      <c r="A267">
        <v>415</v>
      </c>
      <c r="B267">
        <v>1</v>
      </c>
      <c r="D267">
        <v>8518300</v>
      </c>
      <c r="E267" t="s">
        <v>1150</v>
      </c>
      <c r="H267" s="1" t="s">
        <v>1152</v>
      </c>
      <c r="I267" s="1" t="s">
        <v>1153</v>
      </c>
      <c r="J267" t="s">
        <v>16</v>
      </c>
      <c r="O267" t="s">
        <v>1151</v>
      </c>
      <c r="P267" s="4">
        <f>IFERROR(VLOOKUP(D267,[1]articulo!$A$1:$D$9000,4,FALSE),"")</f>
        <v>3566.13</v>
      </c>
      <c r="Q267" t="s">
        <v>1154</v>
      </c>
      <c r="R267">
        <f>IFERROR(VLOOKUP(D267,[2]stock!$A$1:$B$9000,2,FALSE),"0")</f>
        <v>0</v>
      </c>
      <c r="S267">
        <v>5</v>
      </c>
      <c r="T267">
        <v>5</v>
      </c>
      <c r="U267">
        <v>5</v>
      </c>
      <c r="V267">
        <v>0.03</v>
      </c>
      <c r="W267" t="str">
        <f>IFERROR(VLOOKUP($A267,[3]Hoja1!$A$1:$AQ$1000,19,FALSE),"")</f>
        <v/>
      </c>
      <c r="X267" t="str">
        <f>IFERROR(VLOOKUP($A267,[3]Hoja1!$A$1:$AQ$1000,20,FALSE),"")</f>
        <v/>
      </c>
      <c r="Y267" t="str">
        <f>IFERROR(VLOOKUP($A267,[3]Hoja1!$A$1:$AQ$1000,21,FALSE),"")</f>
        <v/>
      </c>
      <c r="Z267" t="str">
        <f>IFERROR(VLOOKUP($A267,[3]Hoja1!$A$1:$AQ$1000,22,FALSE),"")</f>
        <v/>
      </c>
      <c r="AA267" t="str">
        <f>IFERROR(VLOOKUP($A267,[3]Hoja1!$A$1:$AQ$1000,23,FALSE),"")</f>
        <v/>
      </c>
      <c r="AB267" t="str">
        <f>IFERROR(VLOOKUP($A267,[3]Hoja1!$A$1:$AQ$1000,24,FALSE),"")</f>
        <v/>
      </c>
      <c r="AC267" t="str">
        <f>IFERROR(VLOOKUP($A267,[3]Hoja1!$A$1:$AQ$1000,25,FALSE),"")</f>
        <v/>
      </c>
      <c r="AD267" t="str">
        <f>IFERROR(VLOOKUP($A267,[3]Hoja1!$A$1:$AQ$1000,26,FALSE),"")</f>
        <v/>
      </c>
      <c r="AE267" t="str">
        <f>IFERROR(VLOOKUP($A267,[3]Hoja1!$A$1:$AQ$1000,27,FALSE),"")</f>
        <v/>
      </c>
      <c r="AF267" t="str">
        <f>IFERROR(VLOOKUP($A267,[3]Hoja1!$A$1:$AQ$1000,28,FALSE),"")</f>
        <v/>
      </c>
      <c r="AG267" t="str">
        <f>IFERROR(VLOOKUP($A267,[3]Hoja1!$A$1:$AQ$1000,29,FALSE),"")</f>
        <v/>
      </c>
      <c r="AH267" t="str">
        <f>IFERROR(VLOOKUP($A267,[3]Hoja1!$A$1:$AQ$1000,30,FALSE),"")</f>
        <v/>
      </c>
      <c r="AI267" t="str">
        <f>IFERROR(VLOOKUP($A267,[3]Hoja1!$A$1:$AQ$1000,31,FALSE),"")</f>
        <v/>
      </c>
      <c r="AJ267" t="str">
        <f>IFERROR(VLOOKUP($A267,[3]Hoja1!$A$1:$AQ$1000,32,FALSE),"")</f>
        <v/>
      </c>
      <c r="AK267" t="str">
        <f>IFERROR(VLOOKUP($A267,[3]Hoja1!$A$1:$AQ$1000,33,FALSE),"")</f>
        <v/>
      </c>
      <c r="AL267" t="str">
        <f>IFERROR(VLOOKUP($A267,[3]Hoja1!$A$1:$AQ$1000,34,FALSE),"")</f>
        <v/>
      </c>
      <c r="AM267" t="str">
        <f>IFERROR(VLOOKUP($A267,[3]Hoja1!$A$1:$AQ$1000,35,FALSE),"")</f>
        <v/>
      </c>
      <c r="AN267" t="str">
        <f>IFERROR(VLOOKUP($A267,[3]Hoja1!$A$1:$AQ$1000,36,FALSE),"")</f>
        <v/>
      </c>
      <c r="AO267" t="str">
        <f>IFERROR(VLOOKUP($A267,[3]Hoja1!$A$1:$AQ$1000,37,FALSE),"")</f>
        <v/>
      </c>
      <c r="AP267" t="str">
        <f>IFERROR(VLOOKUP($A267,[3]Hoja1!$A$1:$AQ$1000,38,FALSE),"")</f>
        <v/>
      </c>
      <c r="AQ267" t="str">
        <f>IFERROR(VLOOKUP($A267,[3]Hoja1!$A$1:$AQ$1000,39,FALSE),"")</f>
        <v/>
      </c>
      <c r="AR267" t="str">
        <f>IFERROR(VLOOKUP($A267,[3]Hoja1!$A$1:$AQ$1000,40,FALSE),"")</f>
        <v/>
      </c>
      <c r="AS267" t="str">
        <f>IFERROR(VLOOKUP($A267,[3]Hoja1!$A$1:$AQ$1000,41,FALSE),"")</f>
        <v/>
      </c>
      <c r="AT267" t="str">
        <f>IFERROR(VLOOKUP($A267,[3]Hoja1!$A$1:$AQ$1000,42,FALSE),"")</f>
        <v/>
      </c>
      <c r="AU267" t="str">
        <f>IFERROR(VLOOKUP($A267,[3]Hoja1!$A$1:$AQ$1000,43,FALSE),"")</f>
        <v/>
      </c>
    </row>
    <row r="268" spans="1:47" ht="15" customHeight="1" x14ac:dyDescent="0.25">
      <c r="A268">
        <v>417</v>
      </c>
      <c r="B268">
        <v>1</v>
      </c>
      <c r="D268">
        <v>8703102</v>
      </c>
      <c r="E268" t="s">
        <v>1155</v>
      </c>
      <c r="H268" s="1" t="s">
        <v>1157</v>
      </c>
      <c r="I268" s="1" t="s">
        <v>1158</v>
      </c>
      <c r="J268" t="s">
        <v>1</v>
      </c>
      <c r="K268" t="s">
        <v>109</v>
      </c>
      <c r="L268" t="s">
        <v>1145</v>
      </c>
      <c r="O268" t="s">
        <v>1156</v>
      </c>
      <c r="P268" s="4">
        <f>IFERROR(VLOOKUP(D268,[1]articulo!$A$1:$D$9000,4,FALSE),"")</f>
        <v>3456</v>
      </c>
      <c r="Q268" t="s">
        <v>1159</v>
      </c>
      <c r="R268">
        <f>IFERROR(VLOOKUP(D268,[2]stock!$A$1:$B$9000,2,FALSE),"0")</f>
        <v>11</v>
      </c>
      <c r="S268">
        <v>5</v>
      </c>
      <c r="T268">
        <v>5</v>
      </c>
      <c r="U268">
        <v>5</v>
      </c>
      <c r="V268">
        <v>0.03</v>
      </c>
      <c r="W268" t="str">
        <f>IFERROR(VLOOKUP($A268,[3]Hoja1!$A$1:$AQ$1000,19,FALSE),"")</f>
        <v/>
      </c>
      <c r="X268" t="str">
        <f>IFERROR(VLOOKUP($A268,[3]Hoja1!$A$1:$AQ$1000,20,FALSE),"")</f>
        <v/>
      </c>
      <c r="Y268" t="str">
        <f>IFERROR(VLOOKUP($A268,[3]Hoja1!$A$1:$AQ$1000,21,FALSE),"")</f>
        <v/>
      </c>
      <c r="Z268" t="str">
        <f>IFERROR(VLOOKUP($A268,[3]Hoja1!$A$1:$AQ$1000,22,FALSE),"")</f>
        <v>Poliamida</v>
      </c>
      <c r="AA268" t="str">
        <f>IFERROR(VLOOKUP($A268,[3]Hoja1!$A$1:$AQ$1000,23,FALSE),"")</f>
        <v/>
      </c>
      <c r="AB268" t="str">
        <f>IFERROR(VLOOKUP($A268,[3]Hoja1!$A$1:$AQ$1000,24,FALSE),"")</f>
        <v/>
      </c>
      <c r="AC268" t="str">
        <f>IFERROR(VLOOKUP($A268,[3]Hoja1!$A$1:$AQ$1000,25,FALSE),"")</f>
        <v/>
      </c>
      <c r="AD268" t="str">
        <f>IFERROR(VLOOKUP($A268,[3]Hoja1!$A$1:$AQ$1000,26,FALSE),"")</f>
        <v/>
      </c>
      <c r="AE268" t="str">
        <f>IFERROR(VLOOKUP($A268,[3]Hoja1!$A$1:$AQ$1000,27,FALSE),"")</f>
        <v/>
      </c>
      <c r="AF268" t="str">
        <f>IFERROR(VLOOKUP($A268,[3]Hoja1!$A$1:$AQ$1000,28,FALSE),"")</f>
        <v/>
      </c>
      <c r="AG268" t="str">
        <f>IFERROR(VLOOKUP($A268,[3]Hoja1!$A$1:$AQ$1000,29,FALSE),"")</f>
        <v/>
      </c>
      <c r="AH268" t="str">
        <f>IFERROR(VLOOKUP($A268,[3]Hoja1!$A$1:$AQ$1000,30,FALSE),"")</f>
        <v/>
      </c>
      <c r="AI268" t="str">
        <f>IFERROR(VLOOKUP($A268,[3]Hoja1!$A$1:$AQ$1000,31,FALSE),"")</f>
        <v/>
      </c>
      <c r="AJ268" t="str">
        <f>IFERROR(VLOOKUP($A268,[3]Hoja1!$A$1:$AQ$1000,32,FALSE),"")</f>
        <v/>
      </c>
      <c r="AK268" t="str">
        <f>IFERROR(VLOOKUP($A268,[3]Hoja1!$A$1:$AQ$1000,33,FALSE),"")</f>
        <v>38 x 17 x 6 cm</v>
      </c>
      <c r="AL268" t="str">
        <f>IFERROR(VLOOKUP($A268,[3]Hoja1!$A$1:$AQ$1000,34,FALSE),"")</f>
        <v>Contorno Máx</v>
      </c>
      <c r="AM268" t="str">
        <f>IFERROR(VLOOKUP($A268,[3]Hoja1!$A$1:$AQ$1000,35,FALSE),"")</f>
        <v/>
      </c>
      <c r="AN268" t="str">
        <f>IFERROR(VLOOKUP($A268,[3]Hoja1!$A$1:$AQ$1000,36,FALSE),"")</f>
        <v/>
      </c>
      <c r="AO268" t="str">
        <f>IFERROR(VLOOKUP($A268,[3]Hoja1!$A$1:$AQ$1000,37,FALSE),"")</f>
        <v/>
      </c>
      <c r="AP268" t="str">
        <f>IFERROR(VLOOKUP($A268,[3]Hoja1!$A$1:$AQ$1000,38,FALSE),"")</f>
        <v/>
      </c>
      <c r="AQ268" t="str">
        <f>IFERROR(VLOOKUP($A268,[3]Hoja1!$A$1:$AQ$1000,39,FALSE),"")</f>
        <v/>
      </c>
      <c r="AR268" t="str">
        <f>IFERROR(VLOOKUP($A268,[3]Hoja1!$A$1:$AQ$1000,40,FALSE),"")</f>
        <v/>
      </c>
      <c r="AS268" t="str">
        <f>IFERROR(VLOOKUP($A268,[3]Hoja1!$A$1:$AQ$1000,41,FALSE),"")</f>
        <v/>
      </c>
      <c r="AT268" t="str">
        <f>IFERROR(VLOOKUP($A268,[3]Hoja1!$A$1:$AQ$1000,42,FALSE),"")</f>
        <v/>
      </c>
      <c r="AU268" t="str">
        <f>IFERROR(VLOOKUP($A268,[3]Hoja1!$A$1:$AQ$1000,43,FALSE),"")</f>
        <v>Universal Todo tipo de pistola</v>
      </c>
    </row>
    <row r="269" spans="1:47" ht="15" customHeight="1" x14ac:dyDescent="0.25">
      <c r="A269">
        <v>418</v>
      </c>
      <c r="B269">
        <v>1</v>
      </c>
      <c r="D269">
        <v>8703018</v>
      </c>
      <c r="E269" t="s">
        <v>1160</v>
      </c>
      <c r="H269" s="1" t="s">
        <v>1161</v>
      </c>
      <c r="J269" t="s">
        <v>1</v>
      </c>
      <c r="K269" t="s">
        <v>29</v>
      </c>
      <c r="L269" t="s">
        <v>2</v>
      </c>
      <c r="M269" t="s">
        <v>69</v>
      </c>
      <c r="O269" t="s">
        <v>643</v>
      </c>
      <c r="P269" s="4">
        <f>IFERROR(VLOOKUP(D269,[1]articulo!$A$1:$D$9000,4,FALSE),"")</f>
        <v>2347.79</v>
      </c>
      <c r="Q269" t="s">
        <v>1162</v>
      </c>
      <c r="R269">
        <f>IFERROR(VLOOKUP(D269,[2]stock!$A$1:$B$9000,2,FALSE),"0")</f>
        <v>9</v>
      </c>
      <c r="S269">
        <v>5</v>
      </c>
      <c r="T269">
        <v>5</v>
      </c>
      <c r="U269">
        <v>5</v>
      </c>
      <c r="V269">
        <v>0.03</v>
      </c>
      <c r="W269" t="str">
        <f>IFERROR(VLOOKUP($A269,[3]Hoja1!$A$1:$AQ$1000,19,FALSE),"")</f>
        <v/>
      </c>
      <c r="X269" t="str">
        <f>IFERROR(VLOOKUP($A269,[3]Hoja1!$A$1:$AQ$1000,20,FALSE),"")</f>
        <v/>
      </c>
      <c r="Y269" t="str">
        <f>IFERROR(VLOOKUP($A269,[3]Hoja1!$A$1:$AQ$1000,21,FALSE),"")</f>
        <v/>
      </c>
      <c r="Z269" t="str">
        <f>IFERROR(VLOOKUP($A269,[3]Hoja1!$A$1:$AQ$1000,22,FALSE),"")</f>
        <v>Poliamida</v>
      </c>
      <c r="AA269" t="str">
        <f>IFERROR(VLOOKUP($A269,[3]Hoja1!$A$1:$AQ$1000,23,FALSE),"")</f>
        <v>Muslera</v>
      </c>
      <c r="AB269" t="str">
        <f>IFERROR(VLOOKUP($A269,[3]Hoja1!$A$1:$AQ$1000,24,FALSE),"")</f>
        <v/>
      </c>
      <c r="AC269" t="str">
        <f>IFERROR(VLOOKUP($A269,[3]Hoja1!$A$1:$AQ$1000,25,FALSE),"")</f>
        <v/>
      </c>
      <c r="AD269" t="str">
        <f>IFERROR(VLOOKUP($A269,[3]Hoja1!$A$1:$AQ$1000,26,FALSE),"")</f>
        <v/>
      </c>
      <c r="AE269" t="str">
        <f>IFERROR(VLOOKUP($A269,[3]Hoja1!$A$1:$AQ$1000,27,FALSE),"")</f>
        <v/>
      </c>
      <c r="AF269" t="str">
        <f>IFERROR(VLOOKUP($A269,[3]Hoja1!$A$1:$AQ$1000,28,FALSE),"")</f>
        <v/>
      </c>
      <c r="AG269" t="str">
        <f>IFERROR(VLOOKUP($A269,[3]Hoja1!$A$1:$AQ$1000,29,FALSE),"")</f>
        <v/>
      </c>
      <c r="AH269" t="str">
        <f>IFERROR(VLOOKUP($A269,[3]Hoja1!$A$1:$AQ$1000,30,FALSE),"")</f>
        <v/>
      </c>
      <c r="AI269" t="str">
        <f>IFERROR(VLOOKUP($A269,[3]Hoja1!$A$1:$AQ$1000,31,FALSE),"")</f>
        <v/>
      </c>
      <c r="AJ269" t="str">
        <f>IFERROR(VLOOKUP($A269,[3]Hoja1!$A$1:$AQ$1000,32,FALSE),"")</f>
        <v/>
      </c>
      <c r="AK269" t="str">
        <f>IFERROR(VLOOKUP($A269,[3]Hoja1!$A$1:$AQ$1000,33,FALSE),"")</f>
        <v/>
      </c>
      <c r="AL269" t="str">
        <f>IFERROR(VLOOKUP($A269,[3]Hoja1!$A$1:$AQ$1000,34,FALSE),"")</f>
        <v>35 x 145 x 95 mm</v>
      </c>
      <c r="AM269" t="str">
        <f>IFERROR(VLOOKUP($A269,[3]Hoja1!$A$1:$AQ$1000,35,FALSE),"")</f>
        <v/>
      </c>
      <c r="AN269" t="str">
        <f>IFERROR(VLOOKUP($A269,[3]Hoja1!$A$1:$AQ$1000,36,FALSE),"")</f>
        <v/>
      </c>
      <c r="AO269" t="str">
        <f>IFERROR(VLOOKUP($A269,[3]Hoja1!$A$1:$AQ$1000,37,FALSE),"")</f>
        <v/>
      </c>
      <c r="AP269" t="str">
        <f>IFERROR(VLOOKUP($A269,[3]Hoja1!$A$1:$AQ$1000,38,FALSE),"")</f>
        <v/>
      </c>
      <c r="AQ269" t="str">
        <f>IFERROR(VLOOKUP($A269,[3]Hoja1!$A$1:$AQ$1000,39,FALSE),"")</f>
        <v/>
      </c>
      <c r="AR269" t="str">
        <f>IFERROR(VLOOKUP($A269,[3]Hoja1!$A$1:$AQ$1000,40,FALSE),"")</f>
        <v/>
      </c>
      <c r="AS269" t="str">
        <f>IFERROR(VLOOKUP($A269,[3]Hoja1!$A$1:$AQ$1000,41,FALSE),"")</f>
        <v/>
      </c>
      <c r="AT269" t="str">
        <f>IFERROR(VLOOKUP($A269,[3]Hoja1!$A$1:$AQ$1000,42,FALSE),"")</f>
        <v/>
      </c>
      <c r="AU269" t="str">
        <f>IFERROR(VLOOKUP($A269,[3]Hoja1!$A$1:$AQ$1000,43,FALSE),"")</f>
        <v/>
      </c>
    </row>
    <row r="270" spans="1:47" ht="15" customHeight="1" x14ac:dyDescent="0.25">
      <c r="A270">
        <v>419</v>
      </c>
      <c r="B270">
        <v>1</v>
      </c>
      <c r="D270">
        <v>8708049</v>
      </c>
      <c r="E270" t="s">
        <v>1163</v>
      </c>
      <c r="H270" t="s">
        <v>1165</v>
      </c>
      <c r="I270" t="s">
        <v>1166</v>
      </c>
      <c r="J270" t="s">
        <v>1</v>
      </c>
      <c r="K270" t="s">
        <v>29</v>
      </c>
      <c r="L270" t="s">
        <v>2</v>
      </c>
      <c r="M270" t="s">
        <v>69</v>
      </c>
      <c r="O270" t="s">
        <v>1164</v>
      </c>
      <c r="P270" s="4">
        <f>IFERROR(VLOOKUP(D270,[1]articulo!$A$1:$D$9000,4,FALSE),"")</f>
        <v>1533.17</v>
      </c>
      <c r="Q270" t="s">
        <v>1167</v>
      </c>
      <c r="R270">
        <f>IFERROR(VLOOKUP(D270,[2]stock!$A$1:$B$9000,2,FALSE),"0")</f>
        <v>0</v>
      </c>
      <c r="S270">
        <v>5</v>
      </c>
      <c r="T270">
        <v>5</v>
      </c>
      <c r="U270">
        <v>5</v>
      </c>
      <c r="V270">
        <v>0.03</v>
      </c>
      <c r="W270" t="str">
        <f>IFERROR(VLOOKUP($A270,[3]Hoja1!$A$1:$AQ$1000,19,FALSE),"")</f>
        <v/>
      </c>
      <c r="X270" t="str">
        <f>IFERROR(VLOOKUP($A270,[3]Hoja1!$A$1:$AQ$1000,20,FALSE),"")</f>
        <v/>
      </c>
      <c r="Y270" t="str">
        <f>IFERROR(VLOOKUP($A270,[3]Hoja1!$A$1:$AQ$1000,21,FALSE),"")</f>
        <v/>
      </c>
      <c r="Z270" t="str">
        <f>IFERROR(VLOOKUP($A270,[3]Hoja1!$A$1:$AQ$1000,22,FALSE),"")</f>
        <v>Poliamida</v>
      </c>
      <c r="AA270" t="str">
        <f>IFERROR(VLOOKUP($A270,[3]Hoja1!$A$1:$AQ$1000,23,FALSE),"")</f>
        <v>Muslera</v>
      </c>
      <c r="AB270" t="str">
        <f>IFERROR(VLOOKUP($A270,[3]Hoja1!$A$1:$AQ$1000,24,FALSE),"")</f>
        <v/>
      </c>
      <c r="AC270" t="str">
        <f>IFERROR(VLOOKUP($A270,[3]Hoja1!$A$1:$AQ$1000,25,FALSE),"")</f>
        <v/>
      </c>
      <c r="AD270" t="str">
        <f>IFERROR(VLOOKUP($A270,[3]Hoja1!$A$1:$AQ$1000,26,FALSE),"")</f>
        <v/>
      </c>
      <c r="AE270" t="str">
        <f>IFERROR(VLOOKUP($A270,[3]Hoja1!$A$1:$AQ$1000,27,FALSE),"")</f>
        <v/>
      </c>
      <c r="AF270" t="str">
        <f>IFERROR(VLOOKUP($A270,[3]Hoja1!$A$1:$AQ$1000,28,FALSE),"")</f>
        <v/>
      </c>
      <c r="AG270" t="str">
        <f>IFERROR(VLOOKUP($A270,[3]Hoja1!$A$1:$AQ$1000,29,FALSE),"")</f>
        <v/>
      </c>
      <c r="AH270" t="str">
        <f>IFERROR(VLOOKUP($A270,[3]Hoja1!$A$1:$AQ$1000,30,FALSE),"")</f>
        <v/>
      </c>
      <c r="AI270" t="str">
        <f>IFERROR(VLOOKUP($A270,[3]Hoja1!$A$1:$AQ$1000,31,FALSE),"")</f>
        <v/>
      </c>
      <c r="AJ270" t="str">
        <f>IFERROR(VLOOKUP($A270,[3]Hoja1!$A$1:$AQ$1000,32,FALSE),"")</f>
        <v/>
      </c>
      <c r="AK270" t="str">
        <f>IFERROR(VLOOKUP($A270,[3]Hoja1!$A$1:$AQ$1000,33,FALSE),"")</f>
        <v>29 x 23 x 8 cm</v>
      </c>
      <c r="AL270" t="str">
        <f>IFERROR(VLOOKUP($A270,[3]Hoja1!$A$1:$AQ$1000,34,FALSE),"")</f>
        <v>20 x 18 x 6 cm</v>
      </c>
      <c r="AM270" t="str">
        <f>IFERROR(VLOOKUP($A270,[3]Hoja1!$A$1:$AQ$1000,35,FALSE),"")</f>
        <v/>
      </c>
      <c r="AN270" t="str">
        <f>IFERROR(VLOOKUP($A270,[3]Hoja1!$A$1:$AQ$1000,36,FALSE),"")</f>
        <v/>
      </c>
      <c r="AO270" t="str">
        <f>IFERROR(VLOOKUP($A270,[3]Hoja1!$A$1:$AQ$1000,37,FALSE),"")</f>
        <v/>
      </c>
      <c r="AP270" t="str">
        <f>IFERROR(VLOOKUP($A270,[3]Hoja1!$A$1:$AQ$1000,38,FALSE),"")</f>
        <v/>
      </c>
      <c r="AQ270" t="str">
        <f>IFERROR(VLOOKUP($A270,[3]Hoja1!$A$1:$AQ$1000,39,FALSE),"")</f>
        <v/>
      </c>
      <c r="AR270" t="str">
        <f>IFERROR(VLOOKUP($A270,[3]Hoja1!$A$1:$AQ$1000,40,FALSE),"")</f>
        <v/>
      </c>
      <c r="AS270" t="str">
        <f>IFERROR(VLOOKUP($A270,[3]Hoja1!$A$1:$AQ$1000,41,FALSE),"")</f>
        <v/>
      </c>
      <c r="AT270" t="str">
        <f>IFERROR(VLOOKUP($A270,[3]Hoja1!$A$1:$AQ$1000,42,FALSE),"")</f>
        <v/>
      </c>
      <c r="AU270" t="str">
        <f>IFERROR(VLOOKUP($A270,[3]Hoja1!$A$1:$AQ$1000,43,FALSE),"")</f>
        <v/>
      </c>
    </row>
    <row r="271" spans="1:47" ht="15" customHeight="1" x14ac:dyDescent="0.25">
      <c r="A271">
        <v>420</v>
      </c>
      <c r="B271">
        <v>1</v>
      </c>
      <c r="D271">
        <v>8708099</v>
      </c>
      <c r="E271" t="s">
        <v>1168</v>
      </c>
      <c r="H271" t="s">
        <v>1171</v>
      </c>
      <c r="I271" s="1" t="s">
        <v>1172</v>
      </c>
      <c r="J271" t="s">
        <v>1</v>
      </c>
      <c r="K271" t="s">
        <v>109</v>
      </c>
      <c r="L271" t="s">
        <v>1169</v>
      </c>
      <c r="O271" t="s">
        <v>1170</v>
      </c>
      <c r="P271" s="4">
        <f>IFERROR(VLOOKUP(D271,[1]articulo!$A$1:$D$9000,4,FALSE),"")</f>
        <v>7194.1</v>
      </c>
      <c r="Q271" t="s">
        <v>1173</v>
      </c>
      <c r="R271">
        <f>IFERROR(VLOOKUP(D271,[2]stock!$A$1:$B$9000,2,FALSE),"0")</f>
        <v>0</v>
      </c>
      <c r="S271">
        <v>5</v>
      </c>
      <c r="T271">
        <v>5</v>
      </c>
      <c r="U271">
        <v>5</v>
      </c>
      <c r="V271">
        <v>0.03</v>
      </c>
      <c r="W271" t="str">
        <f>IFERROR(VLOOKUP($A271,[3]Hoja1!$A$1:$AQ$1000,19,FALSE),"")</f>
        <v/>
      </c>
      <c r="X271" t="str">
        <f>IFERROR(VLOOKUP($A271,[3]Hoja1!$A$1:$AQ$1000,20,FALSE),"")</f>
        <v/>
      </c>
      <c r="Y271" t="str">
        <f>IFERROR(VLOOKUP($A271,[3]Hoja1!$A$1:$AQ$1000,21,FALSE),"")</f>
        <v/>
      </c>
      <c r="Z271" t="str">
        <f>IFERROR(VLOOKUP($A271,[3]Hoja1!$A$1:$AQ$1000,22,FALSE),"")</f>
        <v>Poliamida</v>
      </c>
      <c r="AA271" t="str">
        <f>IFERROR(VLOOKUP($A271,[3]Hoja1!$A$1:$AQ$1000,23,FALSE),"")</f>
        <v>Bolso Mochila</v>
      </c>
      <c r="AB271" t="str">
        <f>IFERROR(VLOOKUP($A271,[3]Hoja1!$A$1:$AQ$1000,24,FALSE),"")</f>
        <v/>
      </c>
      <c r="AC271" t="str">
        <f>IFERROR(VLOOKUP($A271,[3]Hoja1!$A$1:$AQ$1000,25,FALSE),"")</f>
        <v/>
      </c>
      <c r="AD271" t="str">
        <f>IFERROR(VLOOKUP($A271,[3]Hoja1!$A$1:$AQ$1000,26,FALSE),"")</f>
        <v/>
      </c>
      <c r="AE271" t="str">
        <f>IFERROR(VLOOKUP($A271,[3]Hoja1!$A$1:$AQ$1000,27,FALSE),"")</f>
        <v/>
      </c>
      <c r="AF271" t="str">
        <f>IFERROR(VLOOKUP($A271,[3]Hoja1!$A$1:$AQ$1000,28,FALSE),"")</f>
        <v/>
      </c>
      <c r="AG271" t="str">
        <f>IFERROR(VLOOKUP($A271,[3]Hoja1!$A$1:$AQ$1000,29,FALSE),"")</f>
        <v/>
      </c>
      <c r="AH271" t="str">
        <f>IFERROR(VLOOKUP($A271,[3]Hoja1!$A$1:$AQ$1000,30,FALSE),"")</f>
        <v/>
      </c>
      <c r="AI271" t="str">
        <f>IFERROR(VLOOKUP($A271,[3]Hoja1!$A$1:$AQ$1000,31,FALSE),"")</f>
        <v/>
      </c>
      <c r="AJ271" t="str">
        <f>IFERROR(VLOOKUP($A271,[3]Hoja1!$A$1:$AQ$1000,32,FALSE),"")</f>
        <v/>
      </c>
      <c r="AK271" t="str">
        <f>IFERROR(VLOOKUP($A271,[3]Hoja1!$A$1:$AQ$1000,33,FALSE),"")</f>
        <v>35 x 82 x 32 cm</v>
      </c>
      <c r="AL271" t="str">
        <f>IFERROR(VLOOKUP($A271,[3]Hoja1!$A$1:$AQ$1000,34,FALSE),"")</f>
        <v>30 x 31 x 70 cm</v>
      </c>
      <c r="AM271" t="str">
        <f>IFERROR(VLOOKUP($A271,[3]Hoja1!$A$1:$AQ$1000,35,FALSE),"")</f>
        <v/>
      </c>
      <c r="AN271" t="str">
        <f>IFERROR(VLOOKUP($A271,[3]Hoja1!$A$1:$AQ$1000,36,FALSE),"")</f>
        <v/>
      </c>
      <c r="AO271" t="str">
        <f>IFERROR(VLOOKUP($A271,[3]Hoja1!$A$1:$AQ$1000,37,FALSE),"")</f>
        <v/>
      </c>
      <c r="AP271" t="str">
        <f>IFERROR(VLOOKUP($A271,[3]Hoja1!$A$1:$AQ$1000,38,FALSE),"")</f>
        <v/>
      </c>
      <c r="AQ271" t="str">
        <f>IFERROR(VLOOKUP($A271,[3]Hoja1!$A$1:$AQ$1000,39,FALSE),"")</f>
        <v/>
      </c>
      <c r="AR271" t="str">
        <f>IFERROR(VLOOKUP($A271,[3]Hoja1!$A$1:$AQ$1000,40,FALSE),"")</f>
        <v/>
      </c>
      <c r="AS271" t="str">
        <f>IFERROR(VLOOKUP($A271,[3]Hoja1!$A$1:$AQ$1000,41,FALSE),"")</f>
        <v/>
      </c>
      <c r="AT271" t="str">
        <f>IFERROR(VLOOKUP($A271,[3]Hoja1!$A$1:$AQ$1000,42,FALSE),"")</f>
        <v>65 litros</v>
      </c>
      <c r="AU271" t="str">
        <f>IFERROR(VLOOKUP($A271,[3]Hoja1!$A$1:$AQ$1000,43,FALSE),"")</f>
        <v/>
      </c>
    </row>
    <row r="272" spans="1:47" ht="15" customHeight="1" x14ac:dyDescent="0.25">
      <c r="A272">
        <v>423</v>
      </c>
      <c r="B272">
        <v>1</v>
      </c>
      <c r="D272">
        <v>8708211</v>
      </c>
      <c r="E272" t="s">
        <v>1174</v>
      </c>
      <c r="H272" t="s">
        <v>1176</v>
      </c>
      <c r="I272" s="1" t="s">
        <v>1177</v>
      </c>
      <c r="J272" t="s">
        <v>1</v>
      </c>
      <c r="K272" t="s">
        <v>29</v>
      </c>
      <c r="L272" t="s">
        <v>2</v>
      </c>
      <c r="M272" t="s">
        <v>69</v>
      </c>
      <c r="O272" t="s">
        <v>1175</v>
      </c>
      <c r="P272" s="4">
        <f>IFERROR(VLOOKUP(D272,[1]articulo!$A$1:$D$9000,4,FALSE),"")</f>
        <v>1080</v>
      </c>
      <c r="Q272" t="s">
        <v>1178</v>
      </c>
      <c r="R272">
        <f>IFERROR(VLOOKUP(D272,[2]stock!$A$1:$B$9000,2,FALSE),"0")</f>
        <v>0</v>
      </c>
      <c r="S272">
        <v>5</v>
      </c>
      <c r="T272">
        <v>5</v>
      </c>
      <c r="U272">
        <v>5</v>
      </c>
      <c r="V272">
        <v>0.03</v>
      </c>
      <c r="W272" t="str">
        <f>IFERROR(VLOOKUP($A272,[3]Hoja1!$A$1:$AQ$1000,19,FALSE),"")</f>
        <v/>
      </c>
      <c r="X272" t="str">
        <f>IFERROR(VLOOKUP($A272,[3]Hoja1!$A$1:$AQ$1000,20,FALSE),"")</f>
        <v/>
      </c>
      <c r="Y272" t="str">
        <f>IFERROR(VLOOKUP($A272,[3]Hoja1!$A$1:$AQ$1000,21,FALSE),"")</f>
        <v/>
      </c>
      <c r="Z272" t="str">
        <f>IFERROR(VLOOKUP($A272,[3]Hoja1!$A$1:$AQ$1000,22,FALSE),"")</f>
        <v/>
      </c>
      <c r="AA272" t="str">
        <f>IFERROR(VLOOKUP($A272,[3]Hoja1!$A$1:$AQ$1000,23,FALSE),"")</f>
        <v/>
      </c>
      <c r="AB272" t="str">
        <f>IFERROR(VLOOKUP($A272,[3]Hoja1!$A$1:$AQ$1000,24,FALSE),"")</f>
        <v/>
      </c>
      <c r="AC272" t="str">
        <f>IFERROR(VLOOKUP($A272,[3]Hoja1!$A$1:$AQ$1000,25,FALSE),"")</f>
        <v/>
      </c>
      <c r="AD272" t="str">
        <f>IFERROR(VLOOKUP($A272,[3]Hoja1!$A$1:$AQ$1000,26,FALSE),"")</f>
        <v/>
      </c>
      <c r="AE272" t="str">
        <f>IFERROR(VLOOKUP($A272,[3]Hoja1!$A$1:$AQ$1000,27,FALSE),"")</f>
        <v/>
      </c>
      <c r="AF272" t="str">
        <f>IFERROR(VLOOKUP($A272,[3]Hoja1!$A$1:$AQ$1000,28,FALSE),"")</f>
        <v/>
      </c>
      <c r="AG272" t="str">
        <f>IFERROR(VLOOKUP($A272,[3]Hoja1!$A$1:$AQ$1000,29,FALSE),"")</f>
        <v/>
      </c>
      <c r="AH272" t="str">
        <f>IFERROR(VLOOKUP($A272,[3]Hoja1!$A$1:$AQ$1000,30,FALSE),"")</f>
        <v/>
      </c>
      <c r="AI272" t="str">
        <f>IFERROR(VLOOKUP($A272,[3]Hoja1!$A$1:$AQ$1000,31,FALSE),"")</f>
        <v/>
      </c>
      <c r="AJ272" t="str">
        <f>IFERROR(VLOOKUP($A272,[3]Hoja1!$A$1:$AQ$1000,32,FALSE),"")</f>
        <v/>
      </c>
      <c r="AK272" t="str">
        <f>IFERROR(VLOOKUP($A272,[3]Hoja1!$A$1:$AQ$1000,33,FALSE),"")</f>
        <v/>
      </c>
      <c r="AL272" t="str">
        <f>IFERROR(VLOOKUP($A272,[3]Hoja1!$A$1:$AQ$1000,34,FALSE),"")</f>
        <v/>
      </c>
      <c r="AM272" t="str">
        <f>IFERROR(VLOOKUP($A272,[3]Hoja1!$A$1:$AQ$1000,35,FALSE),"")</f>
        <v/>
      </c>
      <c r="AN272" t="str">
        <f>IFERROR(VLOOKUP($A272,[3]Hoja1!$A$1:$AQ$1000,36,FALSE),"")</f>
        <v/>
      </c>
      <c r="AO272" t="str">
        <f>IFERROR(VLOOKUP($A272,[3]Hoja1!$A$1:$AQ$1000,37,FALSE),"")</f>
        <v/>
      </c>
      <c r="AP272" t="str">
        <f>IFERROR(VLOOKUP($A272,[3]Hoja1!$A$1:$AQ$1000,38,FALSE),"")</f>
        <v/>
      </c>
      <c r="AQ272" t="str">
        <f>IFERROR(VLOOKUP($A272,[3]Hoja1!$A$1:$AQ$1000,39,FALSE),"")</f>
        <v/>
      </c>
      <c r="AR272" t="str">
        <f>IFERROR(VLOOKUP($A272,[3]Hoja1!$A$1:$AQ$1000,40,FALSE),"")</f>
        <v/>
      </c>
      <c r="AS272" t="str">
        <f>IFERROR(VLOOKUP($A272,[3]Hoja1!$A$1:$AQ$1000,41,FALSE),"")</f>
        <v/>
      </c>
      <c r="AT272" t="str">
        <f>IFERROR(VLOOKUP($A272,[3]Hoja1!$A$1:$AQ$1000,42,FALSE),"")</f>
        <v/>
      </c>
      <c r="AU272" t="str">
        <f>IFERROR(VLOOKUP($A272,[3]Hoja1!$A$1:$AQ$1000,43,FALSE),"")</f>
        <v/>
      </c>
    </row>
    <row r="273" spans="1:47" ht="15" customHeight="1" x14ac:dyDescent="0.25">
      <c r="A273">
        <v>425</v>
      </c>
      <c r="B273">
        <v>1</v>
      </c>
      <c r="D273">
        <v>8708053</v>
      </c>
      <c r="E273" t="s">
        <v>1179</v>
      </c>
      <c r="H273" t="s">
        <v>1182</v>
      </c>
      <c r="I273" s="1" t="s">
        <v>1183</v>
      </c>
      <c r="J273" t="s">
        <v>1</v>
      </c>
      <c r="K273" t="s">
        <v>109</v>
      </c>
      <c r="L273" t="s">
        <v>1180</v>
      </c>
      <c r="O273" t="s">
        <v>1181</v>
      </c>
      <c r="P273" s="4">
        <f>IFERROR(VLOOKUP(D273,[1]articulo!$A$1:$D$9000,4,FALSE),"")</f>
        <v>3420.14</v>
      </c>
      <c r="Q273" t="s">
        <v>1184</v>
      </c>
      <c r="R273">
        <f>IFERROR(VLOOKUP(D273,[2]stock!$A$1:$B$9000,2,FALSE),"0")</f>
        <v>0</v>
      </c>
      <c r="S273">
        <v>5</v>
      </c>
      <c r="T273">
        <v>5</v>
      </c>
      <c r="U273">
        <v>5</v>
      </c>
      <c r="V273">
        <v>0.03</v>
      </c>
      <c r="W273" t="str">
        <f>IFERROR(VLOOKUP($A273,[3]Hoja1!$A$1:$AQ$1000,19,FALSE),"")</f>
        <v/>
      </c>
      <c r="X273" t="str">
        <f>IFERROR(VLOOKUP($A273,[3]Hoja1!$A$1:$AQ$1000,20,FALSE),"")</f>
        <v/>
      </c>
      <c r="Y273" t="str">
        <f>IFERROR(VLOOKUP($A273,[3]Hoja1!$A$1:$AQ$1000,21,FALSE),"")</f>
        <v/>
      </c>
      <c r="Z273" t="str">
        <f>IFERROR(VLOOKUP($A273,[3]Hoja1!$A$1:$AQ$1000,22,FALSE),"")</f>
        <v>Poliamida</v>
      </c>
      <c r="AA273" t="str">
        <f>IFERROR(VLOOKUP($A273,[3]Hoja1!$A$1:$AQ$1000,23,FALSE),"")</f>
        <v>Morral Táctico</v>
      </c>
      <c r="AB273" t="str">
        <f>IFERROR(VLOOKUP($A273,[3]Hoja1!$A$1:$AQ$1000,24,FALSE),"")</f>
        <v/>
      </c>
      <c r="AC273" t="str">
        <f>IFERROR(VLOOKUP($A273,[3]Hoja1!$A$1:$AQ$1000,25,FALSE),"")</f>
        <v/>
      </c>
      <c r="AD273" t="str">
        <f>IFERROR(VLOOKUP($A273,[3]Hoja1!$A$1:$AQ$1000,26,FALSE),"")</f>
        <v/>
      </c>
      <c r="AE273" t="str">
        <f>IFERROR(VLOOKUP($A273,[3]Hoja1!$A$1:$AQ$1000,27,FALSE),"")</f>
        <v/>
      </c>
      <c r="AF273" t="str">
        <f>IFERROR(VLOOKUP($A273,[3]Hoja1!$A$1:$AQ$1000,28,FALSE),"")</f>
        <v/>
      </c>
      <c r="AG273" t="str">
        <f>IFERROR(VLOOKUP($A273,[3]Hoja1!$A$1:$AQ$1000,29,FALSE),"")</f>
        <v/>
      </c>
      <c r="AH273" t="str">
        <f>IFERROR(VLOOKUP($A273,[3]Hoja1!$A$1:$AQ$1000,30,FALSE),"")</f>
        <v/>
      </c>
      <c r="AI273" t="str">
        <f>IFERROR(VLOOKUP($A273,[3]Hoja1!$A$1:$AQ$1000,31,FALSE),"")</f>
        <v/>
      </c>
      <c r="AJ273" t="str">
        <f>IFERROR(VLOOKUP($A273,[3]Hoja1!$A$1:$AQ$1000,32,FALSE),"")</f>
        <v/>
      </c>
      <c r="AK273" t="str">
        <f>IFERROR(VLOOKUP($A273,[3]Hoja1!$A$1:$AQ$1000,33,FALSE),"")</f>
        <v>32 x 27 x 13 cm</v>
      </c>
      <c r="AL273" t="str">
        <f>IFERROR(VLOOKUP($A273,[3]Hoja1!$A$1:$AQ$1000,34,FALSE),"")</f>
        <v>21 x 10 x 21 cm</v>
      </c>
      <c r="AM273" t="str">
        <f>IFERROR(VLOOKUP($A273,[3]Hoja1!$A$1:$AQ$1000,35,FALSE),"")</f>
        <v/>
      </c>
      <c r="AN273" t="str">
        <f>IFERROR(VLOOKUP($A273,[3]Hoja1!$A$1:$AQ$1000,36,FALSE),"")</f>
        <v/>
      </c>
      <c r="AO273" t="str">
        <f>IFERROR(VLOOKUP($A273,[3]Hoja1!$A$1:$AQ$1000,37,FALSE),"")</f>
        <v/>
      </c>
      <c r="AP273" t="str">
        <f>IFERROR(VLOOKUP($A273,[3]Hoja1!$A$1:$AQ$1000,38,FALSE),"")</f>
        <v/>
      </c>
      <c r="AQ273" t="str">
        <f>IFERROR(VLOOKUP($A273,[3]Hoja1!$A$1:$AQ$1000,39,FALSE),"")</f>
        <v/>
      </c>
      <c r="AR273" t="str">
        <f>IFERROR(VLOOKUP($A273,[3]Hoja1!$A$1:$AQ$1000,40,FALSE),"")</f>
        <v/>
      </c>
      <c r="AS273" t="str">
        <f>IFERROR(VLOOKUP($A273,[3]Hoja1!$A$1:$AQ$1000,41,FALSE),"")</f>
        <v/>
      </c>
      <c r="AT273" t="str">
        <f>IFERROR(VLOOKUP($A273,[3]Hoja1!$A$1:$AQ$1000,42,FALSE),"")</f>
        <v/>
      </c>
      <c r="AU273" t="str">
        <f>IFERROR(VLOOKUP($A273,[3]Hoja1!$A$1:$AQ$1000,43,FALSE),"")</f>
        <v/>
      </c>
    </row>
    <row r="274" spans="1:47" ht="15" customHeight="1" x14ac:dyDescent="0.25">
      <c r="A274">
        <v>428</v>
      </c>
      <c r="B274">
        <v>1</v>
      </c>
      <c r="D274">
        <v>8708109</v>
      </c>
      <c r="E274" t="s">
        <v>1185</v>
      </c>
      <c r="H274" t="s">
        <v>1188</v>
      </c>
      <c r="I274" s="1" t="s">
        <v>1189</v>
      </c>
      <c r="J274" t="s">
        <v>1</v>
      </c>
      <c r="K274" t="s">
        <v>29</v>
      </c>
      <c r="L274" t="s">
        <v>1186</v>
      </c>
      <c r="O274" t="s">
        <v>1187</v>
      </c>
      <c r="P274" s="4">
        <f>IFERROR(VLOOKUP(D274,[1]articulo!$A$1:$D$9000,4,FALSE),"")</f>
        <v>5349</v>
      </c>
      <c r="Q274" t="s">
        <v>1190</v>
      </c>
      <c r="R274">
        <f>IFERROR(VLOOKUP(D274,[2]stock!$A$1:$B$9000,2,FALSE),"0")</f>
        <v>1</v>
      </c>
      <c r="S274">
        <v>5</v>
      </c>
      <c r="T274">
        <v>5</v>
      </c>
      <c r="U274">
        <v>5</v>
      </c>
      <c r="V274">
        <v>0.03</v>
      </c>
      <c r="W274" t="str">
        <f>IFERROR(VLOOKUP($A274,[3]Hoja1!$A$1:$AQ$1000,19,FALSE),"")</f>
        <v/>
      </c>
      <c r="X274" t="str">
        <f>IFERROR(VLOOKUP($A274,[3]Hoja1!$A$1:$AQ$1000,20,FALSE),"")</f>
        <v/>
      </c>
      <c r="Y274" t="str">
        <f>IFERROR(VLOOKUP($A274,[3]Hoja1!$A$1:$AQ$1000,21,FALSE),"")</f>
        <v/>
      </c>
      <c r="Z274" t="str">
        <f>IFERROR(VLOOKUP($A274,[3]Hoja1!$A$1:$AQ$1000,22,FALSE),"")</f>
        <v/>
      </c>
      <c r="AA274" t="str">
        <f>IFERROR(VLOOKUP($A274,[3]Hoja1!$A$1:$AQ$1000,23,FALSE),"")</f>
        <v/>
      </c>
      <c r="AB274" t="str">
        <f>IFERROR(VLOOKUP($A274,[3]Hoja1!$A$1:$AQ$1000,24,FALSE),"")</f>
        <v/>
      </c>
      <c r="AC274" t="str">
        <f>IFERROR(VLOOKUP($A274,[3]Hoja1!$A$1:$AQ$1000,25,FALSE),"")</f>
        <v/>
      </c>
      <c r="AD274" t="str">
        <f>IFERROR(VLOOKUP($A274,[3]Hoja1!$A$1:$AQ$1000,26,FALSE),"")</f>
        <v/>
      </c>
      <c r="AE274" t="str">
        <f>IFERROR(VLOOKUP($A274,[3]Hoja1!$A$1:$AQ$1000,27,FALSE),"")</f>
        <v/>
      </c>
      <c r="AF274" t="str">
        <f>IFERROR(VLOOKUP($A274,[3]Hoja1!$A$1:$AQ$1000,28,FALSE),"")</f>
        <v/>
      </c>
      <c r="AG274" t="str">
        <f>IFERROR(VLOOKUP($A274,[3]Hoja1!$A$1:$AQ$1000,29,FALSE),"")</f>
        <v/>
      </c>
      <c r="AH274" t="str">
        <f>IFERROR(VLOOKUP($A274,[3]Hoja1!$A$1:$AQ$1000,30,FALSE),"")</f>
        <v/>
      </c>
      <c r="AI274" t="str">
        <f>IFERROR(VLOOKUP($A274,[3]Hoja1!$A$1:$AQ$1000,31,FALSE),"")</f>
        <v/>
      </c>
      <c r="AJ274" t="str">
        <f>IFERROR(VLOOKUP($A274,[3]Hoja1!$A$1:$AQ$1000,32,FALSE),"")</f>
        <v/>
      </c>
      <c r="AK274" t="str">
        <f>IFERROR(VLOOKUP($A274,[3]Hoja1!$A$1:$AQ$1000,33,FALSE),"")</f>
        <v/>
      </c>
      <c r="AL274" t="str">
        <f>IFERROR(VLOOKUP($A274,[3]Hoja1!$A$1:$AQ$1000,34,FALSE),"")</f>
        <v/>
      </c>
      <c r="AM274" t="str">
        <f>IFERROR(VLOOKUP($A274,[3]Hoja1!$A$1:$AQ$1000,35,FALSE),"")</f>
        <v/>
      </c>
      <c r="AN274" t="str">
        <f>IFERROR(VLOOKUP($A274,[3]Hoja1!$A$1:$AQ$1000,36,FALSE),"")</f>
        <v/>
      </c>
      <c r="AO274" t="str">
        <f>IFERROR(VLOOKUP($A274,[3]Hoja1!$A$1:$AQ$1000,37,FALSE),"")</f>
        <v/>
      </c>
      <c r="AP274" t="str">
        <f>IFERROR(VLOOKUP($A274,[3]Hoja1!$A$1:$AQ$1000,38,FALSE),"")</f>
        <v/>
      </c>
      <c r="AQ274" t="str">
        <f>IFERROR(VLOOKUP($A274,[3]Hoja1!$A$1:$AQ$1000,39,FALSE),"")</f>
        <v/>
      </c>
      <c r="AR274" t="str">
        <f>IFERROR(VLOOKUP($A274,[3]Hoja1!$A$1:$AQ$1000,40,FALSE),"")</f>
        <v/>
      </c>
      <c r="AS274" t="str">
        <f>IFERROR(VLOOKUP($A274,[3]Hoja1!$A$1:$AQ$1000,41,FALSE),"")</f>
        <v/>
      </c>
      <c r="AT274" t="str">
        <f>IFERROR(VLOOKUP($A274,[3]Hoja1!$A$1:$AQ$1000,42,FALSE),"")</f>
        <v/>
      </c>
      <c r="AU274" t="str">
        <f>IFERROR(VLOOKUP($A274,[3]Hoja1!$A$1:$AQ$1000,43,FALSE),"")</f>
        <v/>
      </c>
    </row>
    <row r="275" spans="1:47" ht="15" customHeight="1" x14ac:dyDescent="0.25">
      <c r="A275">
        <v>429</v>
      </c>
      <c r="B275">
        <v>1</v>
      </c>
      <c r="D275">
        <v>8708104</v>
      </c>
      <c r="E275" t="s">
        <v>1191</v>
      </c>
      <c r="H275" t="s">
        <v>1194</v>
      </c>
      <c r="I275" t="s">
        <v>1195</v>
      </c>
      <c r="J275" t="s">
        <v>1</v>
      </c>
      <c r="K275" t="s">
        <v>109</v>
      </c>
      <c r="L275" t="s">
        <v>1192</v>
      </c>
      <c r="O275" t="s">
        <v>1193</v>
      </c>
      <c r="P275" s="4">
        <f>IFERROR(VLOOKUP(D275,[1]articulo!$A$1:$D$9000,4,FALSE),"")</f>
        <v>8286</v>
      </c>
      <c r="Q275" t="s">
        <v>1196</v>
      </c>
      <c r="R275">
        <f>IFERROR(VLOOKUP(D275,[2]stock!$A$1:$B$9000,2,FALSE),"0")</f>
        <v>23</v>
      </c>
      <c r="S275">
        <v>5</v>
      </c>
      <c r="T275">
        <v>5</v>
      </c>
      <c r="U275">
        <v>5</v>
      </c>
      <c r="V275">
        <v>0.03</v>
      </c>
      <c r="W275" t="str">
        <f>IFERROR(VLOOKUP($A275,[3]Hoja1!$A$1:$AQ$1000,19,FALSE),"")</f>
        <v/>
      </c>
      <c r="X275" t="str">
        <f>IFERROR(VLOOKUP($A275,[3]Hoja1!$A$1:$AQ$1000,20,FALSE),"")</f>
        <v/>
      </c>
      <c r="Y275" t="str">
        <f>IFERROR(VLOOKUP($A275,[3]Hoja1!$A$1:$AQ$1000,21,FALSE),"")</f>
        <v/>
      </c>
      <c r="Z275" t="str">
        <f>IFERROR(VLOOKUP($A275,[3]Hoja1!$A$1:$AQ$1000,22,FALSE),"")</f>
        <v>Poliamida</v>
      </c>
      <c r="AA275" t="str">
        <f>IFERROR(VLOOKUP($A275,[3]Hoja1!$A$1:$AQ$1000,23,FALSE),"")</f>
        <v>Táctico</v>
      </c>
      <c r="AB275" t="str">
        <f>IFERROR(VLOOKUP($A275,[3]Hoja1!$A$1:$AQ$1000,24,FALSE),"")</f>
        <v/>
      </c>
      <c r="AC275" t="str">
        <f>IFERROR(VLOOKUP($A275,[3]Hoja1!$A$1:$AQ$1000,25,FALSE),"")</f>
        <v/>
      </c>
      <c r="AD275" t="str">
        <f>IFERROR(VLOOKUP($A275,[3]Hoja1!$A$1:$AQ$1000,26,FALSE),"")</f>
        <v/>
      </c>
      <c r="AE275" t="str">
        <f>IFERROR(VLOOKUP($A275,[3]Hoja1!$A$1:$AQ$1000,27,FALSE),"")</f>
        <v/>
      </c>
      <c r="AF275" t="str">
        <f>IFERROR(VLOOKUP($A275,[3]Hoja1!$A$1:$AQ$1000,28,FALSE),"")</f>
        <v/>
      </c>
      <c r="AG275" t="str">
        <f>IFERROR(VLOOKUP($A275,[3]Hoja1!$A$1:$AQ$1000,29,FALSE),"")</f>
        <v/>
      </c>
      <c r="AH275" t="str">
        <f>IFERROR(VLOOKUP($A275,[3]Hoja1!$A$1:$AQ$1000,30,FALSE),"")</f>
        <v/>
      </c>
      <c r="AI275" t="str">
        <f>IFERROR(VLOOKUP($A275,[3]Hoja1!$A$1:$AQ$1000,31,FALSE),"")</f>
        <v/>
      </c>
      <c r="AJ275" t="str">
        <f>IFERROR(VLOOKUP($A275,[3]Hoja1!$A$1:$AQ$1000,32,FALSE),"")</f>
        <v/>
      </c>
      <c r="AK275" t="str">
        <f>IFERROR(VLOOKUP($A275,[3]Hoja1!$A$1:$AQ$1000,33,FALSE),"")</f>
        <v>38 x 22 x 4 cm</v>
      </c>
      <c r="AL275" t="str">
        <f>IFERROR(VLOOKUP($A275,[3]Hoja1!$A$1:$AQ$1000,34,FALSE),"")</f>
        <v>35 x 20 x 3.5 cm</v>
      </c>
      <c r="AM275" t="str">
        <f>IFERROR(VLOOKUP($A275,[3]Hoja1!$A$1:$AQ$1000,35,FALSE),"")</f>
        <v/>
      </c>
      <c r="AN275" t="str">
        <f>IFERROR(VLOOKUP($A275,[3]Hoja1!$A$1:$AQ$1000,36,FALSE),"")</f>
        <v/>
      </c>
      <c r="AO275" t="str">
        <f>IFERROR(VLOOKUP($A275,[3]Hoja1!$A$1:$AQ$1000,37,FALSE),"")</f>
        <v/>
      </c>
      <c r="AP275" t="str">
        <f>IFERROR(VLOOKUP($A275,[3]Hoja1!$A$1:$AQ$1000,38,FALSE),"")</f>
        <v/>
      </c>
      <c r="AQ275" t="str">
        <f>IFERROR(VLOOKUP($A275,[3]Hoja1!$A$1:$AQ$1000,39,FALSE),"")</f>
        <v/>
      </c>
      <c r="AR275" t="str">
        <f>IFERROR(VLOOKUP($A275,[3]Hoja1!$A$1:$AQ$1000,40,FALSE),"")</f>
        <v/>
      </c>
      <c r="AS275" t="str">
        <f>IFERROR(VLOOKUP($A275,[3]Hoja1!$A$1:$AQ$1000,41,FALSE),"")</f>
        <v/>
      </c>
      <c r="AT275" t="str">
        <f>IFERROR(VLOOKUP($A275,[3]Hoja1!$A$1:$AQ$1000,42,FALSE),"")</f>
        <v/>
      </c>
      <c r="AU275" t="str">
        <f>IFERROR(VLOOKUP($A275,[3]Hoja1!$A$1:$AQ$1000,43,FALSE),"")</f>
        <v/>
      </c>
    </row>
    <row r="276" spans="1:47" ht="15" customHeight="1" x14ac:dyDescent="0.25">
      <c r="A276">
        <v>430</v>
      </c>
      <c r="B276">
        <v>1</v>
      </c>
      <c r="D276">
        <v>8708110</v>
      </c>
      <c r="E276" t="s">
        <v>1197</v>
      </c>
      <c r="H276" t="s">
        <v>1199</v>
      </c>
      <c r="I276" s="1" t="s">
        <v>1200</v>
      </c>
      <c r="J276" t="s">
        <v>1</v>
      </c>
      <c r="K276" t="s">
        <v>109</v>
      </c>
      <c r="O276" t="s">
        <v>1198</v>
      </c>
      <c r="P276" s="4">
        <f>IFERROR(VLOOKUP(D276,[1]articulo!$A$1:$D$9000,4,FALSE),"")</f>
        <v>5400</v>
      </c>
      <c r="Q276" t="s">
        <v>1201</v>
      </c>
      <c r="R276">
        <f>IFERROR(VLOOKUP(D276,[2]stock!$A$1:$B$9000,2,FALSE),"0")</f>
        <v>8</v>
      </c>
      <c r="S276">
        <v>5</v>
      </c>
      <c r="T276">
        <v>5</v>
      </c>
      <c r="U276">
        <v>5</v>
      </c>
      <c r="V276">
        <v>0.03</v>
      </c>
      <c r="W276" t="str">
        <f>IFERROR(VLOOKUP($A276,[3]Hoja1!$A$1:$AQ$1000,19,FALSE),"")</f>
        <v/>
      </c>
      <c r="X276" t="str">
        <f>IFERROR(VLOOKUP($A276,[3]Hoja1!$A$1:$AQ$1000,20,FALSE),"")</f>
        <v/>
      </c>
      <c r="Y276" t="str">
        <f>IFERROR(VLOOKUP($A276,[3]Hoja1!$A$1:$AQ$1000,21,FALSE),"")</f>
        <v/>
      </c>
      <c r="Z276" t="str">
        <f>IFERROR(VLOOKUP($A276,[3]Hoja1!$A$1:$AQ$1000,22,FALSE),"")</f>
        <v/>
      </c>
      <c r="AA276" t="str">
        <f>IFERROR(VLOOKUP($A276,[3]Hoja1!$A$1:$AQ$1000,23,FALSE),"")</f>
        <v/>
      </c>
      <c r="AB276" t="str">
        <f>IFERROR(VLOOKUP($A276,[3]Hoja1!$A$1:$AQ$1000,24,FALSE),"")</f>
        <v/>
      </c>
      <c r="AC276" t="str">
        <f>IFERROR(VLOOKUP($A276,[3]Hoja1!$A$1:$AQ$1000,25,FALSE),"")</f>
        <v/>
      </c>
      <c r="AD276" t="str">
        <f>IFERROR(VLOOKUP($A276,[3]Hoja1!$A$1:$AQ$1000,26,FALSE),"")</f>
        <v/>
      </c>
      <c r="AE276" t="str">
        <f>IFERROR(VLOOKUP($A276,[3]Hoja1!$A$1:$AQ$1000,27,FALSE),"")</f>
        <v/>
      </c>
      <c r="AF276" t="str">
        <f>IFERROR(VLOOKUP($A276,[3]Hoja1!$A$1:$AQ$1000,28,FALSE),"")</f>
        <v/>
      </c>
      <c r="AG276" t="str">
        <f>IFERROR(VLOOKUP($A276,[3]Hoja1!$A$1:$AQ$1000,29,FALSE),"")</f>
        <v/>
      </c>
      <c r="AH276" t="str">
        <f>IFERROR(VLOOKUP($A276,[3]Hoja1!$A$1:$AQ$1000,30,FALSE),"")</f>
        <v/>
      </c>
      <c r="AI276" t="str">
        <f>IFERROR(VLOOKUP($A276,[3]Hoja1!$A$1:$AQ$1000,31,FALSE),"")</f>
        <v/>
      </c>
      <c r="AJ276" t="str">
        <f>IFERROR(VLOOKUP($A276,[3]Hoja1!$A$1:$AQ$1000,32,FALSE),"")</f>
        <v/>
      </c>
      <c r="AK276" t="str">
        <f>IFERROR(VLOOKUP($A276,[3]Hoja1!$A$1:$AQ$1000,33,FALSE),"")</f>
        <v/>
      </c>
      <c r="AL276" t="str">
        <f>IFERROR(VLOOKUP($A276,[3]Hoja1!$A$1:$AQ$1000,34,FALSE),"")</f>
        <v/>
      </c>
      <c r="AM276" t="str">
        <f>IFERROR(VLOOKUP($A276,[3]Hoja1!$A$1:$AQ$1000,35,FALSE),"")</f>
        <v/>
      </c>
      <c r="AN276" t="str">
        <f>IFERROR(VLOOKUP($A276,[3]Hoja1!$A$1:$AQ$1000,36,FALSE),"")</f>
        <v/>
      </c>
      <c r="AO276" t="str">
        <f>IFERROR(VLOOKUP($A276,[3]Hoja1!$A$1:$AQ$1000,37,FALSE),"")</f>
        <v/>
      </c>
      <c r="AP276" t="str">
        <f>IFERROR(VLOOKUP($A276,[3]Hoja1!$A$1:$AQ$1000,38,FALSE),"")</f>
        <v/>
      </c>
      <c r="AQ276" t="str">
        <f>IFERROR(VLOOKUP($A276,[3]Hoja1!$A$1:$AQ$1000,39,FALSE),"")</f>
        <v/>
      </c>
      <c r="AR276" t="str">
        <f>IFERROR(VLOOKUP($A276,[3]Hoja1!$A$1:$AQ$1000,40,FALSE),"")</f>
        <v/>
      </c>
      <c r="AS276" t="str">
        <f>IFERROR(VLOOKUP($A276,[3]Hoja1!$A$1:$AQ$1000,41,FALSE),"")</f>
        <v/>
      </c>
      <c r="AT276" t="str">
        <f>IFERROR(VLOOKUP($A276,[3]Hoja1!$A$1:$AQ$1000,42,FALSE),"")</f>
        <v/>
      </c>
      <c r="AU276" t="str">
        <f>IFERROR(VLOOKUP($A276,[3]Hoja1!$A$1:$AQ$1000,43,FALSE),"")</f>
        <v/>
      </c>
    </row>
    <row r="277" spans="1:47" ht="15" customHeight="1" x14ac:dyDescent="0.25">
      <c r="A277">
        <v>432</v>
      </c>
      <c r="B277">
        <v>1</v>
      </c>
      <c r="D277">
        <v>8703099</v>
      </c>
      <c r="E277" t="s">
        <v>1202</v>
      </c>
      <c r="H277" t="s">
        <v>1204</v>
      </c>
      <c r="I277" s="1" t="s">
        <v>1205</v>
      </c>
      <c r="J277" t="s">
        <v>1</v>
      </c>
      <c r="K277" t="s">
        <v>109</v>
      </c>
      <c r="L277" t="s">
        <v>110</v>
      </c>
      <c r="O277" t="s">
        <v>1203</v>
      </c>
      <c r="P277" s="4">
        <f>IFERROR(VLOOKUP(D277,[1]articulo!$A$1:$D$9000,4,FALSE),"")</f>
        <v>8100</v>
      </c>
      <c r="Q277" t="s">
        <v>1206</v>
      </c>
      <c r="R277">
        <f>IFERROR(VLOOKUP(D277,[2]stock!$A$1:$B$9000,2,FALSE),"0")</f>
        <v>0</v>
      </c>
      <c r="S277">
        <v>5</v>
      </c>
      <c r="T277">
        <v>5</v>
      </c>
      <c r="U277">
        <v>5</v>
      </c>
      <c r="V277">
        <v>0.03</v>
      </c>
      <c r="W277" t="str">
        <f>IFERROR(VLOOKUP($A277,[3]Hoja1!$A$1:$AQ$1000,19,FALSE),"")</f>
        <v/>
      </c>
      <c r="X277" t="str">
        <f>IFERROR(VLOOKUP($A277,[3]Hoja1!$A$1:$AQ$1000,20,FALSE),"")</f>
        <v/>
      </c>
      <c r="Y277" t="str">
        <f>IFERROR(VLOOKUP($A277,[3]Hoja1!$A$1:$AQ$1000,21,FALSE),"")</f>
        <v/>
      </c>
      <c r="Z277" t="str">
        <f>IFERROR(VLOOKUP($A277,[3]Hoja1!$A$1:$AQ$1000,22,FALSE),"")</f>
        <v>Poliamida</v>
      </c>
      <c r="AA277" t="str">
        <f>IFERROR(VLOOKUP($A277,[3]Hoja1!$A$1:$AQ$1000,23,FALSE),"")</f>
        <v/>
      </c>
      <c r="AB277" t="str">
        <f>IFERROR(VLOOKUP($A277,[3]Hoja1!$A$1:$AQ$1000,24,FALSE),"")</f>
        <v/>
      </c>
      <c r="AC277" t="str">
        <f>IFERROR(VLOOKUP($A277,[3]Hoja1!$A$1:$AQ$1000,25,FALSE),"")</f>
        <v/>
      </c>
      <c r="AD277" t="str">
        <f>IFERROR(VLOOKUP($A277,[3]Hoja1!$A$1:$AQ$1000,26,FALSE),"")</f>
        <v/>
      </c>
      <c r="AE277" t="str">
        <f>IFERROR(VLOOKUP($A277,[3]Hoja1!$A$1:$AQ$1000,27,FALSE),"")</f>
        <v/>
      </c>
      <c r="AF277" t="str">
        <f>IFERROR(VLOOKUP($A277,[3]Hoja1!$A$1:$AQ$1000,28,FALSE),"")</f>
        <v/>
      </c>
      <c r="AG277" t="str">
        <f>IFERROR(VLOOKUP($A277,[3]Hoja1!$A$1:$AQ$1000,29,FALSE),"")</f>
        <v/>
      </c>
      <c r="AH277" t="str">
        <f>IFERROR(VLOOKUP($A277,[3]Hoja1!$A$1:$AQ$1000,30,FALSE),"")</f>
        <v/>
      </c>
      <c r="AI277" t="str">
        <f>IFERROR(VLOOKUP($A277,[3]Hoja1!$A$1:$AQ$1000,31,FALSE),"")</f>
        <v/>
      </c>
      <c r="AJ277" t="str">
        <f>IFERROR(VLOOKUP($A277,[3]Hoja1!$A$1:$AQ$1000,32,FALSE),"")</f>
        <v/>
      </c>
      <c r="AK277" t="str">
        <f>IFERROR(VLOOKUP($A277,[3]Hoja1!$A$1:$AQ$1000,33,FALSE),"")</f>
        <v>40 x 25 x 22 cm</v>
      </c>
      <c r="AL277" t="str">
        <f>IFERROR(VLOOKUP($A277,[3]Hoja1!$A$1:$AQ$1000,34,FALSE),"")</f>
        <v>Capacidad de 20 litros</v>
      </c>
      <c r="AM277" t="str">
        <f>IFERROR(VLOOKUP($A277,[3]Hoja1!$A$1:$AQ$1000,35,FALSE),"")</f>
        <v/>
      </c>
      <c r="AN277" t="str">
        <f>IFERROR(VLOOKUP($A277,[3]Hoja1!$A$1:$AQ$1000,36,FALSE),"")</f>
        <v/>
      </c>
      <c r="AO277" t="str">
        <f>IFERROR(VLOOKUP($A277,[3]Hoja1!$A$1:$AQ$1000,37,FALSE),"")</f>
        <v/>
      </c>
      <c r="AP277" t="str">
        <f>IFERROR(VLOOKUP($A277,[3]Hoja1!$A$1:$AQ$1000,38,FALSE),"")</f>
        <v/>
      </c>
      <c r="AQ277" t="str">
        <f>IFERROR(VLOOKUP($A277,[3]Hoja1!$A$1:$AQ$1000,39,FALSE),"")</f>
        <v/>
      </c>
      <c r="AR277" t="str">
        <f>IFERROR(VLOOKUP($A277,[3]Hoja1!$A$1:$AQ$1000,40,FALSE),"")</f>
        <v/>
      </c>
      <c r="AS277" t="str">
        <f>IFERROR(VLOOKUP($A277,[3]Hoja1!$A$1:$AQ$1000,41,FALSE),"")</f>
        <v/>
      </c>
      <c r="AT277" t="str">
        <f>IFERROR(VLOOKUP($A277,[3]Hoja1!$A$1:$AQ$1000,42,FALSE),"")</f>
        <v/>
      </c>
      <c r="AU277" t="str">
        <f>IFERROR(VLOOKUP($A277,[3]Hoja1!$A$1:$AQ$1000,43,FALSE),"")</f>
        <v/>
      </c>
    </row>
    <row r="278" spans="1:47" ht="15" customHeight="1" x14ac:dyDescent="0.25">
      <c r="A278">
        <v>434</v>
      </c>
      <c r="B278">
        <v>1</v>
      </c>
      <c r="D278">
        <v>8707117</v>
      </c>
      <c r="E278" t="s">
        <v>1207</v>
      </c>
      <c r="H278" t="s">
        <v>1209</v>
      </c>
      <c r="I278" t="s">
        <v>1210</v>
      </c>
      <c r="J278" t="s">
        <v>1</v>
      </c>
      <c r="K278" t="s">
        <v>109</v>
      </c>
      <c r="L278" t="s">
        <v>110</v>
      </c>
      <c r="O278" t="s">
        <v>1208</v>
      </c>
      <c r="P278" s="4">
        <f>IFERROR(VLOOKUP(D278,[1]articulo!$A$1:$D$9000,4,FALSE),"")</f>
        <v>3417.73</v>
      </c>
      <c r="Q278" t="s">
        <v>1211</v>
      </c>
      <c r="R278">
        <f>IFERROR(VLOOKUP(D278,[2]stock!$A$1:$B$9000,2,FALSE),"0")</f>
        <v>0</v>
      </c>
      <c r="S278">
        <v>5</v>
      </c>
      <c r="T278">
        <v>5</v>
      </c>
      <c r="U278">
        <v>5</v>
      </c>
      <c r="V278">
        <v>0.03</v>
      </c>
      <c r="W278" t="str">
        <f>IFERROR(VLOOKUP($A278,[3]Hoja1!$A$1:$AQ$1000,19,FALSE),"")</f>
        <v/>
      </c>
      <c r="X278" t="str">
        <f>IFERROR(VLOOKUP($A278,[3]Hoja1!$A$1:$AQ$1000,20,FALSE),"")</f>
        <v/>
      </c>
      <c r="Y278" t="str">
        <f>IFERROR(VLOOKUP($A278,[3]Hoja1!$A$1:$AQ$1000,21,FALSE),"")</f>
        <v/>
      </c>
      <c r="Z278" t="str">
        <f>IFERROR(VLOOKUP($A278,[3]Hoja1!$A$1:$AQ$1000,22,FALSE),"")</f>
        <v>Poliamida</v>
      </c>
      <c r="AA278" t="str">
        <f>IFERROR(VLOOKUP($A278,[3]Hoja1!$A$1:$AQ$1000,23,FALSE),"")</f>
        <v/>
      </c>
      <c r="AB278" t="str">
        <f>IFERROR(VLOOKUP($A278,[3]Hoja1!$A$1:$AQ$1000,24,FALSE),"")</f>
        <v/>
      </c>
      <c r="AC278" t="str">
        <f>IFERROR(VLOOKUP($A278,[3]Hoja1!$A$1:$AQ$1000,25,FALSE),"")</f>
        <v/>
      </c>
      <c r="AD278" t="str">
        <f>IFERROR(VLOOKUP($A278,[3]Hoja1!$A$1:$AQ$1000,26,FALSE),"")</f>
        <v/>
      </c>
      <c r="AE278" t="str">
        <f>IFERROR(VLOOKUP($A278,[3]Hoja1!$A$1:$AQ$1000,27,FALSE),"")</f>
        <v/>
      </c>
      <c r="AF278" t="str">
        <f>IFERROR(VLOOKUP($A278,[3]Hoja1!$A$1:$AQ$1000,28,FALSE),"")</f>
        <v/>
      </c>
      <c r="AG278" t="str">
        <f>IFERROR(VLOOKUP($A278,[3]Hoja1!$A$1:$AQ$1000,29,FALSE),"")</f>
        <v/>
      </c>
      <c r="AH278" t="str">
        <f>IFERROR(VLOOKUP($A278,[3]Hoja1!$A$1:$AQ$1000,30,FALSE),"")</f>
        <v/>
      </c>
      <c r="AI278" t="str">
        <f>IFERROR(VLOOKUP($A278,[3]Hoja1!$A$1:$AQ$1000,31,FALSE),"")</f>
        <v/>
      </c>
      <c r="AJ278" t="str">
        <f>IFERROR(VLOOKUP($A278,[3]Hoja1!$A$1:$AQ$1000,32,FALSE),"")</f>
        <v/>
      </c>
      <c r="AK278" t="str">
        <f>IFERROR(VLOOKUP($A278,[3]Hoja1!$A$1:$AQ$1000,33,FALSE),"")</f>
        <v>39 x 17 x 40 cm</v>
      </c>
      <c r="AL278" t="str">
        <f>IFERROR(VLOOKUP($A278,[3]Hoja1!$A$1:$AQ$1000,34,FALSE),"")</f>
        <v>24 x 11 x 33 cm</v>
      </c>
      <c r="AM278" t="str">
        <f>IFERROR(VLOOKUP($A278,[3]Hoja1!$A$1:$AQ$1000,35,FALSE),"")</f>
        <v/>
      </c>
      <c r="AN278" t="str">
        <f>IFERROR(VLOOKUP($A278,[3]Hoja1!$A$1:$AQ$1000,36,FALSE),"")</f>
        <v/>
      </c>
      <c r="AO278" t="str">
        <f>IFERROR(VLOOKUP($A278,[3]Hoja1!$A$1:$AQ$1000,37,FALSE),"")</f>
        <v/>
      </c>
      <c r="AP278" t="str">
        <f>IFERROR(VLOOKUP($A278,[3]Hoja1!$A$1:$AQ$1000,38,FALSE),"")</f>
        <v/>
      </c>
      <c r="AQ278" t="str">
        <f>IFERROR(VLOOKUP($A278,[3]Hoja1!$A$1:$AQ$1000,39,FALSE),"")</f>
        <v/>
      </c>
      <c r="AR278" t="str">
        <f>IFERROR(VLOOKUP($A278,[3]Hoja1!$A$1:$AQ$1000,40,FALSE),"")</f>
        <v/>
      </c>
      <c r="AS278" t="str">
        <f>IFERROR(VLOOKUP($A278,[3]Hoja1!$A$1:$AQ$1000,41,FALSE),"")</f>
        <v/>
      </c>
      <c r="AT278" t="str">
        <f>IFERROR(VLOOKUP($A278,[3]Hoja1!$A$1:$AQ$1000,42,FALSE),"")</f>
        <v/>
      </c>
      <c r="AU278" t="str">
        <f>IFERROR(VLOOKUP($A278,[3]Hoja1!$A$1:$AQ$1000,43,FALSE),"")</f>
        <v/>
      </c>
    </row>
    <row r="279" spans="1:47" ht="15" customHeight="1" x14ac:dyDescent="0.25">
      <c r="A279">
        <v>437</v>
      </c>
      <c r="B279">
        <v>1</v>
      </c>
      <c r="D279">
        <v>8708105</v>
      </c>
      <c r="E279" t="s">
        <v>1212</v>
      </c>
      <c r="H279" t="s">
        <v>1214</v>
      </c>
      <c r="I279" t="s">
        <v>1215</v>
      </c>
      <c r="J279" t="s">
        <v>1</v>
      </c>
      <c r="K279" t="s">
        <v>109</v>
      </c>
      <c r="L279" t="s">
        <v>1180</v>
      </c>
      <c r="O279" t="s">
        <v>1213</v>
      </c>
      <c r="P279" s="4">
        <f>IFERROR(VLOOKUP(D279,[1]articulo!$A$1:$D$9000,4,FALSE),"")</f>
        <v>6126</v>
      </c>
      <c r="Q279" t="s">
        <v>1216</v>
      </c>
      <c r="R279">
        <f>IFERROR(VLOOKUP(D279,[2]stock!$A$1:$B$9000,2,FALSE),"0")</f>
        <v>5</v>
      </c>
      <c r="S279">
        <v>5</v>
      </c>
      <c r="T279">
        <v>5</v>
      </c>
      <c r="U279">
        <v>5</v>
      </c>
      <c r="V279">
        <v>0.03</v>
      </c>
      <c r="W279" t="str">
        <f>IFERROR(VLOOKUP($A279,[3]Hoja1!$A$1:$AQ$1000,19,FALSE),"")</f>
        <v/>
      </c>
      <c r="X279" t="str">
        <f>IFERROR(VLOOKUP($A279,[3]Hoja1!$A$1:$AQ$1000,20,FALSE),"")</f>
        <v>Morral</v>
      </c>
      <c r="Y279" t="str">
        <f>IFERROR(VLOOKUP($A279,[3]Hoja1!$A$1:$AQ$1000,21,FALSE),"")</f>
        <v/>
      </c>
      <c r="Z279" t="str">
        <f>IFERROR(VLOOKUP($A279,[3]Hoja1!$A$1:$AQ$1000,22,FALSE),"")</f>
        <v>Poliamida</v>
      </c>
      <c r="AA279" t="str">
        <f>IFERROR(VLOOKUP($A279,[3]Hoja1!$A$1:$AQ$1000,23,FALSE),"")</f>
        <v>Táctico</v>
      </c>
      <c r="AB279" t="str">
        <f>IFERROR(VLOOKUP($A279,[3]Hoja1!$A$1:$AQ$1000,24,FALSE),"")</f>
        <v>28 cm</v>
      </c>
      <c r="AC279" t="str">
        <f>IFERROR(VLOOKUP($A279,[3]Hoja1!$A$1:$AQ$1000,25,FALSE),"")</f>
        <v>29 cm</v>
      </c>
      <c r="AD279" t="str">
        <f>IFERROR(VLOOKUP($A279,[3]Hoja1!$A$1:$AQ$1000,26,FALSE),"")</f>
        <v>13 cm</v>
      </c>
      <c r="AE279" t="str">
        <f>IFERROR(VLOOKUP($A279,[3]Hoja1!$A$1:$AQ$1000,27,FALSE),"")</f>
        <v/>
      </c>
      <c r="AF279" t="str">
        <f>IFERROR(VLOOKUP($A279,[3]Hoja1!$A$1:$AQ$1000,28,FALSE),"")</f>
        <v/>
      </c>
      <c r="AG279" t="str">
        <f>IFERROR(VLOOKUP($A279,[3]Hoja1!$A$1:$AQ$1000,29,FALSE),"")</f>
        <v/>
      </c>
      <c r="AH279" t="str">
        <f>IFERROR(VLOOKUP($A279,[3]Hoja1!$A$1:$AQ$1000,30,FALSE),"")</f>
        <v/>
      </c>
      <c r="AI279" t="str">
        <f>IFERROR(VLOOKUP($A279,[3]Hoja1!$A$1:$AQ$1000,31,FALSE),"")</f>
        <v/>
      </c>
      <c r="AJ279" t="str">
        <f>IFERROR(VLOOKUP($A279,[3]Hoja1!$A$1:$AQ$1000,32,FALSE),"")</f>
        <v/>
      </c>
      <c r="AK279" t="str">
        <f>IFERROR(VLOOKUP($A279,[3]Hoja1!$A$1:$AQ$1000,33,FALSE),"")</f>
        <v/>
      </c>
      <c r="AL279" t="str">
        <f>IFERROR(VLOOKUP($A279,[3]Hoja1!$A$1:$AQ$1000,34,FALSE),"")</f>
        <v>26 x 26 x 5 cm (cada compartimento)</v>
      </c>
      <c r="AM279" t="str">
        <f>IFERROR(VLOOKUP($A279,[3]Hoja1!$A$1:$AQ$1000,35,FALSE),"")</f>
        <v/>
      </c>
      <c r="AN279" t="str">
        <f>IFERROR(VLOOKUP($A279,[3]Hoja1!$A$1:$AQ$1000,36,FALSE),"")</f>
        <v/>
      </c>
      <c r="AO279" t="str">
        <f>IFERROR(VLOOKUP($A279,[3]Hoja1!$A$1:$AQ$1000,37,FALSE),"")</f>
        <v/>
      </c>
      <c r="AP279" t="str">
        <f>IFERROR(VLOOKUP($A279,[3]Hoja1!$A$1:$AQ$1000,38,FALSE),"")</f>
        <v/>
      </c>
      <c r="AQ279" t="str">
        <f>IFERROR(VLOOKUP($A279,[3]Hoja1!$A$1:$AQ$1000,39,FALSE),"")</f>
        <v/>
      </c>
      <c r="AR279" t="str">
        <f>IFERROR(VLOOKUP($A279,[3]Hoja1!$A$1:$AQ$1000,40,FALSE),"")</f>
        <v/>
      </c>
      <c r="AS279" t="str">
        <f>IFERROR(VLOOKUP($A279,[3]Hoja1!$A$1:$AQ$1000,41,FALSE),"")</f>
        <v/>
      </c>
      <c r="AT279" t="str">
        <f>IFERROR(VLOOKUP($A279,[3]Hoja1!$A$1:$AQ$1000,42,FALSE),"")</f>
        <v/>
      </c>
      <c r="AU279" t="str">
        <f>IFERROR(VLOOKUP($A279,[3]Hoja1!$A$1:$AQ$1000,43,FALSE),"")</f>
        <v/>
      </c>
    </row>
    <row r="280" spans="1:47" ht="15" customHeight="1" x14ac:dyDescent="0.25">
      <c r="A280">
        <v>441</v>
      </c>
      <c r="B280">
        <v>1</v>
      </c>
      <c r="D280">
        <v>8708552</v>
      </c>
      <c r="E280" t="s">
        <v>1217</v>
      </c>
      <c r="H280" s="1" t="s">
        <v>1219</v>
      </c>
      <c r="I280" s="1" t="s">
        <v>1220</v>
      </c>
      <c r="J280" t="s">
        <v>1</v>
      </c>
      <c r="K280" t="s">
        <v>109</v>
      </c>
      <c r="L280" t="s">
        <v>110</v>
      </c>
      <c r="O280" t="s">
        <v>1218</v>
      </c>
      <c r="P280" s="4">
        <f>IFERROR(VLOOKUP(D280,[1]articulo!$A$1:$D$9000,4,FALSE),"")</f>
        <v>0</v>
      </c>
      <c r="Q280" t="s">
        <v>1221</v>
      </c>
      <c r="R280">
        <f>IFERROR(VLOOKUP(D280,[2]stock!$A$1:$B$9000,2,FALSE),"0")</f>
        <v>0</v>
      </c>
      <c r="S280">
        <v>5</v>
      </c>
      <c r="T280">
        <v>5</v>
      </c>
      <c r="U280">
        <v>5</v>
      </c>
      <c r="V280">
        <v>0.03</v>
      </c>
      <c r="W280" t="str">
        <f>IFERROR(VLOOKUP($A280,[3]Hoja1!$A$1:$AQ$1000,19,FALSE),"")</f>
        <v/>
      </c>
      <c r="X280" t="str">
        <f>IFERROR(VLOOKUP($A280,[3]Hoja1!$A$1:$AQ$1000,20,FALSE),"")</f>
        <v/>
      </c>
      <c r="Y280" t="str">
        <f>IFERROR(VLOOKUP($A280,[3]Hoja1!$A$1:$AQ$1000,21,FALSE),"")</f>
        <v/>
      </c>
      <c r="Z280" t="str">
        <f>IFERROR(VLOOKUP($A280,[3]Hoja1!$A$1:$AQ$1000,22,FALSE),"")</f>
        <v/>
      </c>
      <c r="AA280" t="str">
        <f>IFERROR(VLOOKUP($A280,[3]Hoja1!$A$1:$AQ$1000,23,FALSE),"")</f>
        <v/>
      </c>
      <c r="AB280" t="str">
        <f>IFERROR(VLOOKUP($A280,[3]Hoja1!$A$1:$AQ$1000,24,FALSE),"")</f>
        <v/>
      </c>
      <c r="AC280" t="str">
        <f>IFERROR(VLOOKUP($A280,[3]Hoja1!$A$1:$AQ$1000,25,FALSE),"")</f>
        <v/>
      </c>
      <c r="AD280" t="str">
        <f>IFERROR(VLOOKUP($A280,[3]Hoja1!$A$1:$AQ$1000,26,FALSE),"")</f>
        <v/>
      </c>
      <c r="AE280" t="str">
        <f>IFERROR(VLOOKUP($A280,[3]Hoja1!$A$1:$AQ$1000,27,FALSE),"")</f>
        <v/>
      </c>
      <c r="AF280" t="str">
        <f>IFERROR(VLOOKUP($A280,[3]Hoja1!$A$1:$AQ$1000,28,FALSE),"")</f>
        <v/>
      </c>
      <c r="AG280" t="str">
        <f>IFERROR(VLOOKUP($A280,[3]Hoja1!$A$1:$AQ$1000,29,FALSE),"")</f>
        <v/>
      </c>
      <c r="AH280" t="str">
        <f>IFERROR(VLOOKUP($A280,[3]Hoja1!$A$1:$AQ$1000,30,FALSE),"")</f>
        <v/>
      </c>
      <c r="AI280" t="str">
        <f>IFERROR(VLOOKUP($A280,[3]Hoja1!$A$1:$AQ$1000,31,FALSE),"")</f>
        <v/>
      </c>
      <c r="AJ280" t="str">
        <f>IFERROR(VLOOKUP($A280,[3]Hoja1!$A$1:$AQ$1000,32,FALSE),"")</f>
        <v/>
      </c>
      <c r="AK280" t="str">
        <f>IFERROR(VLOOKUP($A280,[3]Hoja1!$A$1:$AQ$1000,33,FALSE),"")</f>
        <v/>
      </c>
      <c r="AL280" t="str">
        <f>IFERROR(VLOOKUP($A280,[3]Hoja1!$A$1:$AQ$1000,34,FALSE),"")</f>
        <v/>
      </c>
      <c r="AM280" t="str">
        <f>IFERROR(VLOOKUP($A280,[3]Hoja1!$A$1:$AQ$1000,35,FALSE),"")</f>
        <v/>
      </c>
      <c r="AN280" t="str">
        <f>IFERROR(VLOOKUP($A280,[3]Hoja1!$A$1:$AQ$1000,36,FALSE),"")</f>
        <v/>
      </c>
      <c r="AO280" t="str">
        <f>IFERROR(VLOOKUP($A280,[3]Hoja1!$A$1:$AQ$1000,37,FALSE),"")</f>
        <v/>
      </c>
      <c r="AP280" t="str">
        <f>IFERROR(VLOOKUP($A280,[3]Hoja1!$A$1:$AQ$1000,38,FALSE),"")</f>
        <v/>
      </c>
      <c r="AQ280" t="str">
        <f>IFERROR(VLOOKUP($A280,[3]Hoja1!$A$1:$AQ$1000,39,FALSE),"")</f>
        <v/>
      </c>
      <c r="AR280" t="str">
        <f>IFERROR(VLOOKUP($A280,[3]Hoja1!$A$1:$AQ$1000,40,FALSE),"")</f>
        <v/>
      </c>
      <c r="AS280" t="str">
        <f>IFERROR(VLOOKUP($A280,[3]Hoja1!$A$1:$AQ$1000,41,FALSE),"")</f>
        <v/>
      </c>
      <c r="AT280" t="str">
        <f>IFERROR(VLOOKUP($A280,[3]Hoja1!$A$1:$AQ$1000,42,FALSE),"")</f>
        <v/>
      </c>
      <c r="AU280" t="str">
        <f>IFERROR(VLOOKUP($A280,[3]Hoja1!$A$1:$AQ$1000,43,FALSE),"")</f>
        <v/>
      </c>
    </row>
    <row r="281" spans="1:47" ht="15" customHeight="1" x14ac:dyDescent="0.25">
      <c r="A281">
        <v>442</v>
      </c>
      <c r="B281">
        <v>1</v>
      </c>
      <c r="D281">
        <v>8708550</v>
      </c>
      <c r="E281" t="s">
        <v>1222</v>
      </c>
      <c r="H281" t="s">
        <v>1223</v>
      </c>
      <c r="I281" s="1" t="s">
        <v>1224</v>
      </c>
      <c r="J281" t="s">
        <v>1</v>
      </c>
      <c r="K281" t="s">
        <v>109</v>
      </c>
      <c r="L281" t="s">
        <v>1180</v>
      </c>
      <c r="P281" s="4">
        <f>IFERROR(VLOOKUP(D281,[1]articulo!$A$1:$D$9000,4,FALSE),"")</f>
        <v>2600</v>
      </c>
      <c r="Q281" t="s">
        <v>1225</v>
      </c>
      <c r="R281">
        <f>IFERROR(VLOOKUP(D281,[2]stock!$A$1:$B$9000,2,FALSE),"0")</f>
        <v>0</v>
      </c>
      <c r="S281">
        <v>5</v>
      </c>
      <c r="T281">
        <v>5</v>
      </c>
      <c r="U281">
        <v>5</v>
      </c>
      <c r="V281">
        <v>0.03</v>
      </c>
      <c r="W281" t="str">
        <f>IFERROR(VLOOKUP($A281,[3]Hoja1!$A$1:$AQ$1000,19,FALSE),"")</f>
        <v/>
      </c>
      <c r="X281" t="str">
        <f>IFERROR(VLOOKUP($A281,[3]Hoja1!$A$1:$AQ$1000,20,FALSE),"")</f>
        <v/>
      </c>
      <c r="Y281" t="str">
        <f>IFERROR(VLOOKUP($A281,[3]Hoja1!$A$1:$AQ$1000,21,FALSE),"")</f>
        <v/>
      </c>
      <c r="Z281" t="str">
        <f>IFERROR(VLOOKUP($A281,[3]Hoja1!$A$1:$AQ$1000,22,FALSE),"")</f>
        <v/>
      </c>
      <c r="AA281" t="str">
        <f>IFERROR(VLOOKUP($A281,[3]Hoja1!$A$1:$AQ$1000,23,FALSE),"")</f>
        <v/>
      </c>
      <c r="AB281" t="str">
        <f>IFERROR(VLOOKUP($A281,[3]Hoja1!$A$1:$AQ$1000,24,FALSE),"")</f>
        <v/>
      </c>
      <c r="AC281" t="str">
        <f>IFERROR(VLOOKUP($A281,[3]Hoja1!$A$1:$AQ$1000,25,FALSE),"")</f>
        <v/>
      </c>
      <c r="AD281" t="str">
        <f>IFERROR(VLOOKUP($A281,[3]Hoja1!$A$1:$AQ$1000,26,FALSE),"")</f>
        <v/>
      </c>
      <c r="AE281" t="str">
        <f>IFERROR(VLOOKUP($A281,[3]Hoja1!$A$1:$AQ$1000,27,FALSE),"")</f>
        <v/>
      </c>
      <c r="AF281" t="str">
        <f>IFERROR(VLOOKUP($A281,[3]Hoja1!$A$1:$AQ$1000,28,FALSE),"")</f>
        <v/>
      </c>
      <c r="AG281" t="str">
        <f>IFERROR(VLOOKUP($A281,[3]Hoja1!$A$1:$AQ$1000,29,FALSE),"")</f>
        <v/>
      </c>
      <c r="AH281" t="str">
        <f>IFERROR(VLOOKUP($A281,[3]Hoja1!$A$1:$AQ$1000,30,FALSE),"")</f>
        <v/>
      </c>
      <c r="AI281" t="str">
        <f>IFERROR(VLOOKUP($A281,[3]Hoja1!$A$1:$AQ$1000,31,FALSE),"")</f>
        <v/>
      </c>
      <c r="AJ281" t="str">
        <f>IFERROR(VLOOKUP($A281,[3]Hoja1!$A$1:$AQ$1000,32,FALSE),"")</f>
        <v/>
      </c>
      <c r="AK281" t="str">
        <f>IFERROR(VLOOKUP($A281,[3]Hoja1!$A$1:$AQ$1000,33,FALSE),"")</f>
        <v/>
      </c>
      <c r="AL281" t="str">
        <f>IFERROR(VLOOKUP($A281,[3]Hoja1!$A$1:$AQ$1000,34,FALSE),"")</f>
        <v/>
      </c>
      <c r="AM281" t="str">
        <f>IFERROR(VLOOKUP($A281,[3]Hoja1!$A$1:$AQ$1000,35,FALSE),"")</f>
        <v/>
      </c>
      <c r="AN281" t="str">
        <f>IFERROR(VLOOKUP($A281,[3]Hoja1!$A$1:$AQ$1000,36,FALSE),"")</f>
        <v/>
      </c>
      <c r="AO281" t="str">
        <f>IFERROR(VLOOKUP($A281,[3]Hoja1!$A$1:$AQ$1000,37,FALSE),"")</f>
        <v/>
      </c>
      <c r="AP281" t="str">
        <f>IFERROR(VLOOKUP($A281,[3]Hoja1!$A$1:$AQ$1000,38,FALSE),"")</f>
        <v/>
      </c>
      <c r="AQ281" t="str">
        <f>IFERROR(VLOOKUP($A281,[3]Hoja1!$A$1:$AQ$1000,39,FALSE),"")</f>
        <v/>
      </c>
      <c r="AR281" t="str">
        <f>IFERROR(VLOOKUP($A281,[3]Hoja1!$A$1:$AQ$1000,40,FALSE),"")</f>
        <v/>
      </c>
      <c r="AS281" t="str">
        <f>IFERROR(VLOOKUP($A281,[3]Hoja1!$A$1:$AQ$1000,41,FALSE),"")</f>
        <v/>
      </c>
      <c r="AT281" t="str">
        <f>IFERROR(VLOOKUP($A281,[3]Hoja1!$A$1:$AQ$1000,42,FALSE),"")</f>
        <v/>
      </c>
      <c r="AU281" t="str">
        <f>IFERROR(VLOOKUP($A281,[3]Hoja1!$A$1:$AQ$1000,43,FALSE),"")</f>
        <v/>
      </c>
    </row>
    <row r="282" spans="1:47" ht="15" customHeight="1" x14ac:dyDescent="0.25">
      <c r="A282">
        <v>444</v>
      </c>
      <c r="B282">
        <v>1</v>
      </c>
      <c r="D282">
        <v>8503305</v>
      </c>
      <c r="E282" t="s">
        <v>1226</v>
      </c>
      <c r="H282" t="s">
        <v>1229</v>
      </c>
      <c r="I282" t="s">
        <v>1230</v>
      </c>
      <c r="J282" t="s">
        <v>16</v>
      </c>
      <c r="K282" t="s">
        <v>1227</v>
      </c>
      <c r="O282" t="s">
        <v>1228</v>
      </c>
      <c r="P282" s="4">
        <f>IFERROR(VLOOKUP(D282,[1]articulo!$A$1:$D$9000,4,FALSE),"")</f>
        <v>780</v>
      </c>
      <c r="Q282" t="s">
        <v>1231</v>
      </c>
      <c r="R282">
        <f>IFERROR(VLOOKUP(D282,[2]stock!$A$1:$B$9000,2,FALSE),"0")</f>
        <v>104</v>
      </c>
      <c r="S282">
        <v>5</v>
      </c>
      <c r="T282">
        <v>5</v>
      </c>
      <c r="U282">
        <v>5</v>
      </c>
      <c r="V282">
        <v>0.03</v>
      </c>
      <c r="W282" t="str">
        <f>IFERROR(VLOOKUP($A282,[3]Hoja1!$A$1:$AQ$1000,19,FALSE),"")</f>
        <v/>
      </c>
      <c r="X282" t="str">
        <f>IFERROR(VLOOKUP($A282,[3]Hoja1!$A$1:$AQ$1000,20,FALSE),"")</f>
        <v>H-Sport Water Resist</v>
      </c>
      <c r="Y282" t="str">
        <f>IFERROR(VLOOKUP($A282,[3]Hoja1!$A$1:$AQ$1000,21,FALSE),"")</f>
        <v/>
      </c>
      <c r="Z282" t="str">
        <f>IFERROR(VLOOKUP($A282,[3]Hoja1!$A$1:$AQ$1000,22,FALSE),"")</f>
        <v/>
      </c>
      <c r="AA282" t="str">
        <f>IFERROR(VLOOKUP($A282,[3]Hoja1!$A$1:$AQ$1000,23,FALSE),"")</f>
        <v>8603b</v>
      </c>
      <c r="AB282" t="str">
        <f>IFERROR(VLOOKUP($A282,[3]Hoja1!$A$1:$AQ$1000,24,FALSE),"")</f>
        <v/>
      </c>
      <c r="AC282" t="str">
        <f>IFERROR(VLOOKUP($A282,[3]Hoja1!$A$1:$AQ$1000,25,FALSE),"")</f>
        <v>5 cm</v>
      </c>
      <c r="AD282" t="str">
        <f>IFERROR(VLOOKUP($A282,[3]Hoja1!$A$1:$AQ$1000,26,FALSE),"")</f>
        <v>2 cm</v>
      </c>
      <c r="AE282" t="str">
        <f>IFERROR(VLOOKUP($A282,[3]Hoja1!$A$1:$AQ$1000,27,FALSE),"")</f>
        <v/>
      </c>
      <c r="AF282" t="str">
        <f>IFERROR(VLOOKUP($A282,[3]Hoja1!$A$1:$AQ$1000,28,FALSE),"")</f>
        <v>22 cm</v>
      </c>
      <c r="AG282" t="str">
        <f>IFERROR(VLOOKUP($A282,[3]Hoja1!$A$1:$AQ$1000,29,FALSE),"")</f>
        <v/>
      </c>
      <c r="AH282" t="str">
        <f>IFERROR(VLOOKUP($A282,[3]Hoja1!$A$1:$AQ$1000,30,FALSE),"")</f>
        <v/>
      </c>
      <c r="AI282" t="str">
        <f>IFERROR(VLOOKUP($A282,[3]Hoja1!$A$1:$AQ$1000,31,FALSE),"")</f>
        <v/>
      </c>
      <c r="AJ282" t="str">
        <f>IFERROR(VLOOKUP($A282,[3]Hoja1!$A$1:$AQ$1000,32,FALSE),"")</f>
        <v/>
      </c>
      <c r="AK282" t="str">
        <f>IFERROR(VLOOKUP($A282,[3]Hoja1!$A$1:$AQ$1000,33,FALSE),"")</f>
        <v/>
      </c>
      <c r="AL282" t="str">
        <f>IFERROR(VLOOKUP($A282,[3]Hoja1!$A$1:$AQ$1000,34,FALSE),"")</f>
        <v/>
      </c>
      <c r="AM282" t="str">
        <f>IFERROR(VLOOKUP($A282,[3]Hoja1!$A$1:$AQ$1000,35,FALSE),"")</f>
        <v/>
      </c>
      <c r="AN282" t="str">
        <f>IFERROR(VLOOKUP($A282,[3]Hoja1!$A$1:$AQ$1000,36,FALSE),"")</f>
        <v/>
      </c>
      <c r="AO282" t="str">
        <f>IFERROR(VLOOKUP($A282,[3]Hoja1!$A$1:$AQ$1000,37,FALSE),"")</f>
        <v/>
      </c>
      <c r="AP282" t="str">
        <f>IFERROR(VLOOKUP($A282,[3]Hoja1!$A$1:$AQ$1000,38,FALSE),"")</f>
        <v/>
      </c>
      <c r="AQ282" t="str">
        <f>IFERROR(VLOOKUP($A282,[3]Hoja1!$A$1:$AQ$1000,39,FALSE),"")</f>
        <v/>
      </c>
      <c r="AR282" t="str">
        <f>IFERROR(VLOOKUP($A282,[3]Hoja1!$A$1:$AQ$1000,40,FALSE),"")</f>
        <v/>
      </c>
      <c r="AS282" t="str">
        <f>IFERROR(VLOOKUP($A282,[3]Hoja1!$A$1:$AQ$1000,41,FALSE),"")</f>
        <v/>
      </c>
      <c r="AT282" t="str">
        <f>IFERROR(VLOOKUP($A282,[3]Hoja1!$A$1:$AQ$1000,42,FALSE),"")</f>
        <v/>
      </c>
      <c r="AU282" t="str">
        <f>IFERROR(VLOOKUP($A282,[3]Hoja1!$A$1:$AQ$1000,43,FALSE),"")</f>
        <v/>
      </c>
    </row>
    <row r="283" spans="1:47" ht="15" customHeight="1" x14ac:dyDescent="0.25">
      <c r="A283">
        <v>445</v>
      </c>
      <c r="B283">
        <v>1</v>
      </c>
      <c r="D283">
        <v>8520040</v>
      </c>
      <c r="E283" t="s">
        <v>1232</v>
      </c>
      <c r="H283" t="s">
        <v>1234</v>
      </c>
      <c r="J283" t="s">
        <v>16</v>
      </c>
      <c r="O283" t="s">
        <v>1233</v>
      </c>
      <c r="P283" s="4">
        <f>IFERROR(VLOOKUP(D283,[1]articulo!$A$1:$D$9000,4,FALSE),"")</f>
        <v>3247.54</v>
      </c>
      <c r="Q283" t="s">
        <v>1235</v>
      </c>
      <c r="R283">
        <f>IFERROR(VLOOKUP(D283,[2]stock!$A$1:$B$9000,2,FALSE),"0")</f>
        <v>0</v>
      </c>
      <c r="S283">
        <v>5</v>
      </c>
      <c r="T283">
        <v>5</v>
      </c>
      <c r="U283">
        <v>5</v>
      </c>
      <c r="V283">
        <v>0.03</v>
      </c>
      <c r="W283" t="str">
        <f>IFERROR(VLOOKUP($A283,[3]Hoja1!$A$1:$AQ$1000,19,FALSE),"")</f>
        <v/>
      </c>
      <c r="X283" t="str">
        <f>IFERROR(VLOOKUP($A283,[3]Hoja1!$A$1:$AQ$1000,20,FALSE),"")</f>
        <v/>
      </c>
      <c r="Y283" t="str">
        <f>IFERROR(VLOOKUP($A283,[3]Hoja1!$A$1:$AQ$1000,21,FALSE),"")</f>
        <v/>
      </c>
      <c r="Z283" t="str">
        <f>IFERROR(VLOOKUP($A283,[3]Hoja1!$A$1:$AQ$1000,22,FALSE),"")</f>
        <v/>
      </c>
      <c r="AA283" t="str">
        <f>IFERROR(VLOOKUP($A283,[3]Hoja1!$A$1:$AQ$1000,23,FALSE),"")</f>
        <v/>
      </c>
      <c r="AB283" t="str">
        <f>IFERROR(VLOOKUP($A283,[3]Hoja1!$A$1:$AQ$1000,24,FALSE),"")</f>
        <v/>
      </c>
      <c r="AC283" t="str">
        <f>IFERROR(VLOOKUP($A283,[3]Hoja1!$A$1:$AQ$1000,25,FALSE),"")</f>
        <v/>
      </c>
      <c r="AD283" t="str">
        <f>IFERROR(VLOOKUP($A283,[3]Hoja1!$A$1:$AQ$1000,26,FALSE),"")</f>
        <v/>
      </c>
      <c r="AE283" t="str">
        <f>IFERROR(VLOOKUP($A283,[3]Hoja1!$A$1:$AQ$1000,27,FALSE),"")</f>
        <v/>
      </c>
      <c r="AF283" t="str">
        <f>IFERROR(VLOOKUP($A283,[3]Hoja1!$A$1:$AQ$1000,28,FALSE),"")</f>
        <v/>
      </c>
      <c r="AG283" t="str">
        <f>IFERROR(VLOOKUP($A283,[3]Hoja1!$A$1:$AQ$1000,29,FALSE),"")</f>
        <v/>
      </c>
      <c r="AH283" t="str">
        <f>IFERROR(VLOOKUP($A283,[3]Hoja1!$A$1:$AQ$1000,30,FALSE),"")</f>
        <v/>
      </c>
      <c r="AI283" t="str">
        <f>IFERROR(VLOOKUP($A283,[3]Hoja1!$A$1:$AQ$1000,31,FALSE),"")</f>
        <v/>
      </c>
      <c r="AJ283" t="str">
        <f>IFERROR(VLOOKUP($A283,[3]Hoja1!$A$1:$AQ$1000,32,FALSE),"")</f>
        <v/>
      </c>
      <c r="AK283" t="str">
        <f>IFERROR(VLOOKUP($A283,[3]Hoja1!$A$1:$AQ$1000,33,FALSE),"")</f>
        <v/>
      </c>
      <c r="AL283" t="str">
        <f>IFERROR(VLOOKUP($A283,[3]Hoja1!$A$1:$AQ$1000,34,FALSE),"")</f>
        <v/>
      </c>
      <c r="AM283" t="str">
        <f>IFERROR(VLOOKUP($A283,[3]Hoja1!$A$1:$AQ$1000,35,FALSE),"")</f>
        <v/>
      </c>
      <c r="AN283" t="str">
        <f>IFERROR(VLOOKUP($A283,[3]Hoja1!$A$1:$AQ$1000,36,FALSE),"")</f>
        <v/>
      </c>
      <c r="AO283" t="str">
        <f>IFERROR(VLOOKUP($A283,[3]Hoja1!$A$1:$AQ$1000,37,FALSE),"")</f>
        <v/>
      </c>
      <c r="AP283" t="str">
        <f>IFERROR(VLOOKUP($A283,[3]Hoja1!$A$1:$AQ$1000,38,FALSE),"")</f>
        <v/>
      </c>
      <c r="AQ283" t="str">
        <f>IFERROR(VLOOKUP($A283,[3]Hoja1!$A$1:$AQ$1000,39,FALSE),"")</f>
        <v/>
      </c>
      <c r="AR283" t="str">
        <f>IFERROR(VLOOKUP($A283,[3]Hoja1!$A$1:$AQ$1000,40,FALSE),"")</f>
        <v/>
      </c>
      <c r="AS283" t="str">
        <f>IFERROR(VLOOKUP($A283,[3]Hoja1!$A$1:$AQ$1000,41,FALSE),"")</f>
        <v/>
      </c>
      <c r="AT283" t="str">
        <f>IFERROR(VLOOKUP($A283,[3]Hoja1!$A$1:$AQ$1000,42,FALSE),"")</f>
        <v/>
      </c>
      <c r="AU283" t="str">
        <f>IFERROR(VLOOKUP($A283,[3]Hoja1!$A$1:$AQ$1000,43,FALSE),"")</f>
        <v/>
      </c>
    </row>
    <row r="284" spans="1:47" ht="15" customHeight="1" x14ac:dyDescent="0.25">
      <c r="A284">
        <v>452</v>
      </c>
      <c r="B284">
        <v>1</v>
      </c>
      <c r="D284">
        <v>8701000</v>
      </c>
      <c r="E284" t="s">
        <v>1236</v>
      </c>
      <c r="H284" t="s">
        <v>1238</v>
      </c>
      <c r="I284" s="1" t="s">
        <v>1239</v>
      </c>
      <c r="J284" t="s">
        <v>1</v>
      </c>
      <c r="K284" t="s">
        <v>155</v>
      </c>
      <c r="O284" t="s">
        <v>1237</v>
      </c>
      <c r="P284" s="4">
        <f>IFERROR(VLOOKUP(D284,[1]articulo!$A$1:$D$9000,4,FALSE),"")</f>
        <v>1747.2</v>
      </c>
      <c r="Q284" t="s">
        <v>1240</v>
      </c>
      <c r="R284">
        <f>IFERROR(VLOOKUP(D284,[2]stock!$A$1:$B$9000,2,FALSE),"0")</f>
        <v>5</v>
      </c>
      <c r="S284">
        <v>5</v>
      </c>
      <c r="T284">
        <v>5</v>
      </c>
      <c r="U284">
        <v>5</v>
      </c>
      <c r="V284">
        <v>0.03</v>
      </c>
      <c r="W284" t="str">
        <f>IFERROR(VLOOKUP($A284,[3]Hoja1!$A$1:$AQ$1000,19,FALSE),"")</f>
        <v/>
      </c>
      <c r="X284" t="str">
        <f>IFERROR(VLOOKUP($A284,[3]Hoja1!$A$1:$AQ$1000,20,FALSE),"")</f>
        <v/>
      </c>
      <c r="Y284" t="str">
        <f>IFERROR(VLOOKUP($A284,[3]Hoja1!$A$1:$AQ$1000,21,FALSE),"")</f>
        <v/>
      </c>
      <c r="Z284" t="str">
        <f>IFERROR(VLOOKUP($A284,[3]Hoja1!$A$1:$AQ$1000,22,FALSE),"")</f>
        <v>Poliamida</v>
      </c>
      <c r="AA284" t="str">
        <f>IFERROR(VLOOKUP($A284,[3]Hoja1!$A$1:$AQ$1000,23,FALSE),"")</f>
        <v>Nato</v>
      </c>
      <c r="AB284" t="str">
        <f>IFERROR(VLOOKUP($A284,[3]Hoja1!$A$1:$AQ$1000,24,FALSE),"")</f>
        <v/>
      </c>
      <c r="AC284" t="str">
        <f>IFERROR(VLOOKUP($A284,[3]Hoja1!$A$1:$AQ$1000,25,FALSE),"")</f>
        <v>5.5 cm</v>
      </c>
      <c r="AD284" t="str">
        <f>IFERROR(VLOOKUP($A284,[3]Hoja1!$A$1:$AQ$1000,26,FALSE),"")</f>
        <v/>
      </c>
      <c r="AE284" t="str">
        <f>IFERROR(VLOOKUP($A284,[3]Hoja1!$A$1:$AQ$1000,27,FALSE),"")</f>
        <v/>
      </c>
      <c r="AF284" t="str">
        <f>IFERROR(VLOOKUP($A284,[3]Hoja1!$A$1:$AQ$1000,28,FALSE),"")</f>
        <v/>
      </c>
      <c r="AG284" t="str">
        <f>IFERROR(VLOOKUP($A284,[3]Hoja1!$A$1:$AQ$1000,29,FALSE),"")</f>
        <v/>
      </c>
      <c r="AH284" t="str">
        <f>IFERROR(VLOOKUP($A284,[3]Hoja1!$A$1:$AQ$1000,30,FALSE),"")</f>
        <v/>
      </c>
      <c r="AI284" t="str">
        <f>IFERROR(VLOOKUP($A284,[3]Hoja1!$A$1:$AQ$1000,31,FALSE),"")</f>
        <v/>
      </c>
      <c r="AJ284" t="str">
        <f>IFERROR(VLOOKUP($A284,[3]Hoja1!$A$1:$AQ$1000,32,FALSE),"")</f>
        <v/>
      </c>
      <c r="AK284" t="str">
        <f>IFERROR(VLOOKUP($A284,[3]Hoja1!$A$1:$AQ$1000,33,FALSE),"")</f>
        <v/>
      </c>
      <c r="AL284" t="str">
        <f>IFERROR(VLOOKUP($A284,[3]Hoja1!$A$1:$AQ$1000,34,FALSE),"")</f>
        <v/>
      </c>
      <c r="AM284" t="str">
        <f>IFERROR(VLOOKUP($A284,[3]Hoja1!$A$1:$AQ$1000,35,FALSE),"")</f>
        <v/>
      </c>
      <c r="AN284" t="str">
        <f>IFERROR(VLOOKUP($A284,[3]Hoja1!$A$1:$AQ$1000,36,FALSE),"")</f>
        <v/>
      </c>
      <c r="AO284" t="str">
        <f>IFERROR(VLOOKUP($A284,[3]Hoja1!$A$1:$AQ$1000,37,FALSE),"")</f>
        <v/>
      </c>
      <c r="AP284" t="str">
        <f>IFERROR(VLOOKUP($A284,[3]Hoja1!$A$1:$AQ$1000,38,FALSE),"")</f>
        <v/>
      </c>
      <c r="AQ284" t="str">
        <f>IFERROR(VLOOKUP($A284,[3]Hoja1!$A$1:$AQ$1000,39,FALSE),"")</f>
        <v/>
      </c>
      <c r="AR284" t="str">
        <f>IFERROR(VLOOKUP($A284,[3]Hoja1!$A$1:$AQ$1000,40,FALSE),"")</f>
        <v/>
      </c>
      <c r="AS284" t="str">
        <f>IFERROR(VLOOKUP($A284,[3]Hoja1!$A$1:$AQ$1000,41,FALSE),"")</f>
        <v/>
      </c>
      <c r="AT284" t="str">
        <f>IFERROR(VLOOKUP($A284,[3]Hoja1!$A$1:$AQ$1000,42,FALSE),"")</f>
        <v/>
      </c>
      <c r="AU284" t="str">
        <f>IFERROR(VLOOKUP($A284,[3]Hoja1!$A$1:$AQ$1000,43,FALSE),"")</f>
        <v/>
      </c>
    </row>
    <row r="285" spans="1:47" ht="15" customHeight="1" x14ac:dyDescent="0.25">
      <c r="A285">
        <v>453</v>
      </c>
      <c r="B285">
        <v>1</v>
      </c>
      <c r="D285">
        <v>8708011</v>
      </c>
      <c r="E285" t="s">
        <v>1241</v>
      </c>
      <c r="H285" s="1" t="s">
        <v>1243</v>
      </c>
      <c r="J285" t="s">
        <v>1</v>
      </c>
      <c r="K285" t="s">
        <v>23</v>
      </c>
      <c r="O285" t="s">
        <v>1242</v>
      </c>
      <c r="P285" s="4">
        <f>IFERROR(VLOOKUP(D285,[1]articulo!$A$1:$D$9000,4,FALSE),"")</f>
        <v>1245</v>
      </c>
      <c r="Q285" t="s">
        <v>1244</v>
      </c>
      <c r="R285">
        <f>IFERROR(VLOOKUP(D285,[2]stock!$A$1:$B$9000,2,FALSE),"0")</f>
        <v>0</v>
      </c>
      <c r="S285">
        <v>5</v>
      </c>
      <c r="T285">
        <v>5</v>
      </c>
      <c r="U285">
        <v>5</v>
      </c>
      <c r="V285">
        <v>0.03</v>
      </c>
      <c r="W285" t="str">
        <f>IFERROR(VLOOKUP($A285,[3]Hoja1!$A$1:$AQ$1000,19,FALSE),"")</f>
        <v/>
      </c>
      <c r="X285" t="str">
        <f>IFERROR(VLOOKUP($A285,[3]Hoja1!$A$1:$AQ$1000,20,FALSE),"")</f>
        <v/>
      </c>
      <c r="Y285" t="str">
        <f>IFERROR(VLOOKUP($A285,[3]Hoja1!$A$1:$AQ$1000,21,FALSE),"")</f>
        <v/>
      </c>
      <c r="Z285" t="str">
        <f>IFERROR(VLOOKUP($A285,[3]Hoja1!$A$1:$AQ$1000,22,FALSE),"")</f>
        <v>Poliamida</v>
      </c>
      <c r="AA285" t="str">
        <f>IFERROR(VLOOKUP($A285,[3]Hoja1!$A$1:$AQ$1000,23,FALSE),"")</f>
        <v>Para sistema Molle</v>
      </c>
      <c r="AB285" t="str">
        <f>IFERROR(VLOOKUP($A285,[3]Hoja1!$A$1:$AQ$1000,24,FALSE),"")</f>
        <v>12 cm</v>
      </c>
      <c r="AC285" t="str">
        <f>IFERROR(VLOOKUP($A285,[3]Hoja1!$A$1:$AQ$1000,25,FALSE),"")</f>
        <v>12.5 cm</v>
      </c>
      <c r="AD285" t="str">
        <f>IFERROR(VLOOKUP($A285,[3]Hoja1!$A$1:$AQ$1000,26,FALSE),"")</f>
        <v>5 cm</v>
      </c>
      <c r="AE285" t="str">
        <f>IFERROR(VLOOKUP($A285,[3]Hoja1!$A$1:$AQ$1000,27,FALSE),"")</f>
        <v/>
      </c>
      <c r="AF285" t="str">
        <f>IFERROR(VLOOKUP($A285,[3]Hoja1!$A$1:$AQ$1000,28,FALSE),"")</f>
        <v/>
      </c>
      <c r="AG285" t="str">
        <f>IFERROR(VLOOKUP($A285,[3]Hoja1!$A$1:$AQ$1000,29,FALSE),"")</f>
        <v/>
      </c>
      <c r="AH285" t="str">
        <f>IFERROR(VLOOKUP($A285,[3]Hoja1!$A$1:$AQ$1000,30,FALSE),"")</f>
        <v/>
      </c>
      <c r="AI285" t="str">
        <f>IFERROR(VLOOKUP($A285,[3]Hoja1!$A$1:$AQ$1000,31,FALSE),"")</f>
        <v/>
      </c>
      <c r="AJ285" t="str">
        <f>IFERROR(VLOOKUP($A285,[3]Hoja1!$A$1:$AQ$1000,32,FALSE),"")</f>
        <v/>
      </c>
      <c r="AK285" t="str">
        <f>IFERROR(VLOOKUP($A285,[3]Hoja1!$A$1:$AQ$1000,33,FALSE),"")</f>
        <v/>
      </c>
      <c r="AL285" t="str">
        <f>IFERROR(VLOOKUP($A285,[3]Hoja1!$A$1:$AQ$1000,34,FALSE),"")</f>
        <v/>
      </c>
      <c r="AM285" t="str">
        <f>IFERROR(VLOOKUP($A285,[3]Hoja1!$A$1:$AQ$1000,35,FALSE),"")</f>
        <v/>
      </c>
      <c r="AN285" t="str">
        <f>IFERROR(VLOOKUP($A285,[3]Hoja1!$A$1:$AQ$1000,36,FALSE),"")</f>
        <v/>
      </c>
      <c r="AO285" t="str">
        <f>IFERROR(VLOOKUP($A285,[3]Hoja1!$A$1:$AQ$1000,37,FALSE),"")</f>
        <v/>
      </c>
      <c r="AP285" t="str">
        <f>IFERROR(VLOOKUP($A285,[3]Hoja1!$A$1:$AQ$1000,38,FALSE),"")</f>
        <v/>
      </c>
      <c r="AQ285" t="str">
        <f>IFERROR(VLOOKUP($A285,[3]Hoja1!$A$1:$AQ$1000,39,FALSE),"")</f>
        <v/>
      </c>
      <c r="AR285" t="str">
        <f>IFERROR(VLOOKUP($A285,[3]Hoja1!$A$1:$AQ$1000,40,FALSE),"")</f>
        <v/>
      </c>
      <c r="AS285" t="str">
        <f>IFERROR(VLOOKUP($A285,[3]Hoja1!$A$1:$AQ$1000,41,FALSE),"")</f>
        <v/>
      </c>
      <c r="AT285" t="str">
        <f>IFERROR(VLOOKUP($A285,[3]Hoja1!$A$1:$AQ$1000,42,FALSE),"")</f>
        <v/>
      </c>
      <c r="AU285" t="str">
        <f>IFERROR(VLOOKUP($A285,[3]Hoja1!$A$1:$AQ$1000,43,FALSE),"")</f>
        <v/>
      </c>
    </row>
    <row r="286" spans="1:47" ht="15" customHeight="1" x14ac:dyDescent="0.25">
      <c r="A286">
        <v>454</v>
      </c>
      <c r="B286">
        <v>1</v>
      </c>
      <c r="D286">
        <v>8701655</v>
      </c>
      <c r="E286" t="s">
        <v>1245</v>
      </c>
      <c r="J286" t="s">
        <v>1</v>
      </c>
      <c r="K286" t="s">
        <v>155</v>
      </c>
      <c r="O286" t="s">
        <v>1246</v>
      </c>
      <c r="P286" s="4">
        <f>IFERROR(VLOOKUP(D286,[1]articulo!$A$1:$D$9000,4,FALSE),"")</f>
        <v>1528.79</v>
      </c>
      <c r="Q286" t="s">
        <v>1247</v>
      </c>
      <c r="R286">
        <f>IFERROR(VLOOKUP(D286,[2]stock!$A$1:$B$9000,2,FALSE),"0")</f>
        <v>1</v>
      </c>
      <c r="S286">
        <v>5</v>
      </c>
      <c r="T286">
        <v>5</v>
      </c>
      <c r="U286">
        <v>5</v>
      </c>
      <c r="V286">
        <v>0.03</v>
      </c>
      <c r="W286" t="str">
        <f>IFERROR(VLOOKUP($A286,[3]Hoja1!$A$1:$AQ$1000,19,FALSE),"")</f>
        <v/>
      </c>
      <c r="X286" t="str">
        <f>IFERROR(VLOOKUP($A286,[3]Hoja1!$A$1:$AQ$1000,20,FALSE),"")</f>
        <v/>
      </c>
      <c r="Y286" t="str">
        <f>IFERROR(VLOOKUP($A286,[3]Hoja1!$A$1:$AQ$1000,21,FALSE),"")</f>
        <v/>
      </c>
      <c r="Z286" t="str">
        <f>IFERROR(VLOOKUP($A286,[3]Hoja1!$A$1:$AQ$1000,22,FALSE),"")</f>
        <v>Poliamida</v>
      </c>
      <c r="AA286" t="str">
        <f>IFERROR(VLOOKUP($A286,[3]Hoja1!$A$1:$AQ$1000,23,FALSE),"")</f>
        <v/>
      </c>
      <c r="AB286" t="str">
        <f>IFERROR(VLOOKUP($A286,[3]Hoja1!$A$1:$AQ$1000,24,FALSE),"")</f>
        <v/>
      </c>
      <c r="AC286" t="str">
        <f>IFERROR(VLOOKUP($A286,[3]Hoja1!$A$1:$AQ$1000,25,FALSE),"")</f>
        <v>5 cm</v>
      </c>
      <c r="AD286" t="str">
        <f>IFERROR(VLOOKUP($A286,[3]Hoja1!$A$1:$AQ$1000,26,FALSE),"")</f>
        <v/>
      </c>
      <c r="AE286" t="str">
        <f>IFERROR(VLOOKUP($A286,[3]Hoja1!$A$1:$AQ$1000,27,FALSE),"")</f>
        <v/>
      </c>
      <c r="AF286" t="str">
        <f>IFERROR(VLOOKUP($A286,[3]Hoja1!$A$1:$AQ$1000,28,FALSE),"")</f>
        <v>130 cm</v>
      </c>
      <c r="AG286" t="str">
        <f>IFERROR(VLOOKUP($A286,[3]Hoja1!$A$1:$AQ$1000,29,FALSE),"")</f>
        <v/>
      </c>
      <c r="AH286" t="str">
        <f>IFERROR(VLOOKUP($A286,[3]Hoja1!$A$1:$AQ$1000,30,FALSE),"")</f>
        <v/>
      </c>
      <c r="AI286" t="str">
        <f>IFERROR(VLOOKUP($A286,[3]Hoja1!$A$1:$AQ$1000,31,FALSE),"")</f>
        <v/>
      </c>
      <c r="AJ286" t="str">
        <f>IFERROR(VLOOKUP($A286,[3]Hoja1!$A$1:$AQ$1000,32,FALSE),"")</f>
        <v/>
      </c>
      <c r="AK286" t="str">
        <f>IFERROR(VLOOKUP($A286,[3]Hoja1!$A$1:$AQ$1000,33,FALSE),"")</f>
        <v/>
      </c>
      <c r="AL286" t="str">
        <f>IFERROR(VLOOKUP($A286,[3]Hoja1!$A$1:$AQ$1000,34,FALSE),"")</f>
        <v/>
      </c>
      <c r="AM286" t="str">
        <f>IFERROR(VLOOKUP($A286,[3]Hoja1!$A$1:$AQ$1000,35,FALSE),"")</f>
        <v/>
      </c>
      <c r="AN286" t="str">
        <f>IFERROR(VLOOKUP($A286,[3]Hoja1!$A$1:$AQ$1000,36,FALSE),"")</f>
        <v/>
      </c>
      <c r="AO286" t="str">
        <f>IFERROR(VLOOKUP($A286,[3]Hoja1!$A$1:$AQ$1000,37,FALSE),"")</f>
        <v/>
      </c>
      <c r="AP286" t="str">
        <f>IFERROR(VLOOKUP($A286,[3]Hoja1!$A$1:$AQ$1000,38,FALSE),"")</f>
        <v/>
      </c>
      <c r="AQ286" t="str">
        <f>IFERROR(VLOOKUP($A286,[3]Hoja1!$A$1:$AQ$1000,39,FALSE),"")</f>
        <v/>
      </c>
      <c r="AR286" t="str">
        <f>IFERROR(VLOOKUP($A286,[3]Hoja1!$A$1:$AQ$1000,40,FALSE),"")</f>
        <v/>
      </c>
      <c r="AS286" t="str">
        <f>IFERROR(VLOOKUP($A286,[3]Hoja1!$A$1:$AQ$1000,41,FALSE),"")</f>
        <v/>
      </c>
      <c r="AT286" t="str">
        <f>IFERROR(VLOOKUP($A286,[3]Hoja1!$A$1:$AQ$1000,42,FALSE),"")</f>
        <v/>
      </c>
      <c r="AU286" t="str">
        <f>IFERROR(VLOOKUP($A286,[3]Hoja1!$A$1:$AQ$1000,43,FALSE),"")</f>
        <v/>
      </c>
    </row>
    <row r="287" spans="1:47" ht="15" customHeight="1" x14ac:dyDescent="0.25">
      <c r="A287">
        <v>455</v>
      </c>
      <c r="B287">
        <v>1</v>
      </c>
      <c r="D287">
        <v>8703107</v>
      </c>
      <c r="E287" t="s">
        <v>1248</v>
      </c>
      <c r="H287" s="1" t="s">
        <v>1250</v>
      </c>
      <c r="I287" s="1" t="s">
        <v>1251</v>
      </c>
      <c r="J287" t="s">
        <v>1</v>
      </c>
      <c r="K287" t="s">
        <v>2</v>
      </c>
      <c r="O287" t="s">
        <v>1249</v>
      </c>
      <c r="P287" s="4">
        <f>IFERROR(VLOOKUP(D287,[1]articulo!$A$1:$D$9000,4,FALSE),"")</f>
        <v>5359.43</v>
      </c>
      <c r="Q287" t="s">
        <v>1252</v>
      </c>
      <c r="R287">
        <f>IFERROR(VLOOKUP(D287,[2]stock!$A$1:$B$9000,2,FALSE),"0")</f>
        <v>2</v>
      </c>
      <c r="S287">
        <v>5</v>
      </c>
      <c r="T287">
        <v>5</v>
      </c>
      <c r="U287">
        <v>5</v>
      </c>
      <c r="V287">
        <v>0.03</v>
      </c>
      <c r="W287" t="str">
        <f>IFERROR(VLOOKUP($A287,[3]Hoja1!$A$1:$AQ$1000,19,FALSE),"")</f>
        <v/>
      </c>
      <c r="X287" t="str">
        <f>IFERROR(VLOOKUP($A287,[3]Hoja1!$A$1:$AQ$1000,20,FALSE),"")</f>
        <v/>
      </c>
      <c r="Y287" t="str">
        <f>IFERROR(VLOOKUP($A287,[3]Hoja1!$A$1:$AQ$1000,21,FALSE),"")</f>
        <v/>
      </c>
      <c r="Z287" t="str">
        <f>IFERROR(VLOOKUP($A287,[3]Hoja1!$A$1:$AQ$1000,22,FALSE),"")</f>
        <v/>
      </c>
      <c r="AA287" t="str">
        <f>IFERROR(VLOOKUP($A287,[3]Hoja1!$A$1:$AQ$1000,23,FALSE),"")</f>
        <v/>
      </c>
      <c r="AB287" t="str">
        <f>IFERROR(VLOOKUP($A287,[3]Hoja1!$A$1:$AQ$1000,24,FALSE),"")</f>
        <v/>
      </c>
      <c r="AC287" t="str">
        <f>IFERROR(VLOOKUP($A287,[3]Hoja1!$A$1:$AQ$1000,25,FALSE),"")</f>
        <v/>
      </c>
      <c r="AD287" t="str">
        <f>IFERROR(VLOOKUP($A287,[3]Hoja1!$A$1:$AQ$1000,26,FALSE),"")</f>
        <v/>
      </c>
      <c r="AE287" t="str">
        <f>IFERROR(VLOOKUP($A287,[3]Hoja1!$A$1:$AQ$1000,27,FALSE),"")</f>
        <v/>
      </c>
      <c r="AF287" t="str">
        <f>IFERROR(VLOOKUP($A287,[3]Hoja1!$A$1:$AQ$1000,28,FALSE),"")</f>
        <v/>
      </c>
      <c r="AG287" t="str">
        <f>IFERROR(VLOOKUP($A287,[3]Hoja1!$A$1:$AQ$1000,29,FALSE),"")</f>
        <v/>
      </c>
      <c r="AH287" t="str">
        <f>IFERROR(VLOOKUP($A287,[3]Hoja1!$A$1:$AQ$1000,30,FALSE),"")</f>
        <v/>
      </c>
      <c r="AI287" t="str">
        <f>IFERROR(VLOOKUP($A287,[3]Hoja1!$A$1:$AQ$1000,31,FALSE),"")</f>
        <v/>
      </c>
      <c r="AJ287" t="str">
        <f>IFERROR(VLOOKUP($A287,[3]Hoja1!$A$1:$AQ$1000,32,FALSE),"")</f>
        <v/>
      </c>
      <c r="AK287" t="str">
        <f>IFERROR(VLOOKUP($A287,[3]Hoja1!$A$1:$AQ$1000,33,FALSE),"")</f>
        <v/>
      </c>
      <c r="AL287" t="str">
        <f>IFERROR(VLOOKUP($A287,[3]Hoja1!$A$1:$AQ$1000,34,FALSE),"")</f>
        <v/>
      </c>
      <c r="AM287" t="str">
        <f>IFERROR(VLOOKUP($A287,[3]Hoja1!$A$1:$AQ$1000,35,FALSE),"")</f>
        <v/>
      </c>
      <c r="AN287" t="str">
        <f>IFERROR(VLOOKUP($A287,[3]Hoja1!$A$1:$AQ$1000,36,FALSE),"")</f>
        <v/>
      </c>
      <c r="AO287" t="str">
        <f>IFERROR(VLOOKUP($A287,[3]Hoja1!$A$1:$AQ$1000,37,FALSE),"")</f>
        <v/>
      </c>
      <c r="AP287" t="str">
        <f>IFERROR(VLOOKUP($A287,[3]Hoja1!$A$1:$AQ$1000,38,FALSE),"")</f>
        <v/>
      </c>
      <c r="AQ287" t="str">
        <f>IFERROR(VLOOKUP($A287,[3]Hoja1!$A$1:$AQ$1000,39,FALSE),"")</f>
        <v/>
      </c>
      <c r="AR287" t="str">
        <f>IFERROR(VLOOKUP($A287,[3]Hoja1!$A$1:$AQ$1000,40,FALSE),"")</f>
        <v/>
      </c>
      <c r="AS287" t="str">
        <f>IFERROR(VLOOKUP($A287,[3]Hoja1!$A$1:$AQ$1000,41,FALSE),"")</f>
        <v/>
      </c>
      <c r="AT287" t="str">
        <f>IFERROR(VLOOKUP($A287,[3]Hoja1!$A$1:$AQ$1000,42,FALSE),"")</f>
        <v/>
      </c>
      <c r="AU287" t="str">
        <f>IFERROR(VLOOKUP($A287,[3]Hoja1!$A$1:$AQ$1000,43,FALSE),"")</f>
        <v/>
      </c>
    </row>
    <row r="288" spans="1:47" ht="15" customHeight="1" x14ac:dyDescent="0.25">
      <c r="A288">
        <v>456</v>
      </c>
      <c r="B288">
        <v>1</v>
      </c>
      <c r="D288">
        <v>8701350</v>
      </c>
      <c r="E288" t="s">
        <v>1253</v>
      </c>
      <c r="H288" t="s">
        <v>1255</v>
      </c>
      <c r="J288" t="s">
        <v>1</v>
      </c>
      <c r="K288" t="s">
        <v>155</v>
      </c>
      <c r="O288" t="s">
        <v>1254</v>
      </c>
      <c r="P288" s="4">
        <f>IFERROR(VLOOKUP(D288,[1]articulo!$A$1:$D$9000,4,FALSE),"")</f>
        <v>2074.79</v>
      </c>
      <c r="Q288" t="s">
        <v>1256</v>
      </c>
      <c r="R288">
        <f>IFERROR(VLOOKUP(D288,[2]stock!$A$1:$B$9000,2,FALSE),"0")</f>
        <v>0</v>
      </c>
      <c r="S288">
        <v>5</v>
      </c>
      <c r="T288">
        <v>5</v>
      </c>
      <c r="U288">
        <v>5</v>
      </c>
      <c r="V288">
        <v>0.03</v>
      </c>
      <c r="W288" t="str">
        <f>IFERROR(VLOOKUP($A288,[3]Hoja1!$A$1:$AQ$1000,19,FALSE),"")</f>
        <v/>
      </c>
      <c r="X288" t="str">
        <f>IFERROR(VLOOKUP($A288,[3]Hoja1!$A$1:$AQ$1000,20,FALSE),"")</f>
        <v/>
      </c>
      <c r="Y288" t="str">
        <f>IFERROR(VLOOKUP($A288,[3]Hoja1!$A$1:$AQ$1000,21,FALSE),"")</f>
        <v/>
      </c>
      <c r="Z288" t="str">
        <f>IFERROR(VLOOKUP($A288,[3]Hoja1!$A$1:$AQ$1000,22,FALSE),"")</f>
        <v>Poliamida</v>
      </c>
      <c r="AA288" t="str">
        <f>IFERROR(VLOOKUP($A288,[3]Hoja1!$A$1:$AQ$1000,23,FALSE),"")</f>
        <v/>
      </c>
      <c r="AB288" t="str">
        <f>IFERROR(VLOOKUP($A288,[3]Hoja1!$A$1:$AQ$1000,24,FALSE),"")</f>
        <v/>
      </c>
      <c r="AC288" t="str">
        <f>IFERROR(VLOOKUP($A288,[3]Hoja1!$A$1:$AQ$1000,25,FALSE),"")</f>
        <v>5 cm</v>
      </c>
      <c r="AD288" t="str">
        <f>IFERROR(VLOOKUP($A288,[3]Hoja1!$A$1:$AQ$1000,26,FALSE),"")</f>
        <v>0.5 cm</v>
      </c>
      <c r="AE288" t="str">
        <f>IFERROR(VLOOKUP($A288,[3]Hoja1!$A$1:$AQ$1000,27,FALSE),"")</f>
        <v/>
      </c>
      <c r="AF288" t="str">
        <f>IFERROR(VLOOKUP($A288,[3]Hoja1!$A$1:$AQ$1000,28,FALSE),"")</f>
        <v/>
      </c>
      <c r="AG288" t="str">
        <f>IFERROR(VLOOKUP($A288,[3]Hoja1!$A$1:$AQ$1000,29,FALSE),"")</f>
        <v/>
      </c>
      <c r="AH288" t="str">
        <f>IFERROR(VLOOKUP($A288,[3]Hoja1!$A$1:$AQ$1000,30,FALSE),"")</f>
        <v/>
      </c>
      <c r="AI288" t="str">
        <f>IFERROR(VLOOKUP($A288,[3]Hoja1!$A$1:$AQ$1000,31,FALSE),"")</f>
        <v/>
      </c>
      <c r="AJ288" t="str">
        <f>IFERROR(VLOOKUP($A288,[3]Hoja1!$A$1:$AQ$1000,32,FALSE),"")</f>
        <v/>
      </c>
      <c r="AK288" t="str">
        <f>IFERROR(VLOOKUP($A288,[3]Hoja1!$A$1:$AQ$1000,33,FALSE),"")</f>
        <v/>
      </c>
      <c r="AL288" t="str">
        <f>IFERROR(VLOOKUP($A288,[3]Hoja1!$A$1:$AQ$1000,34,FALSE),"")</f>
        <v/>
      </c>
      <c r="AM288" t="str">
        <f>IFERROR(VLOOKUP($A288,[3]Hoja1!$A$1:$AQ$1000,35,FALSE),"")</f>
        <v/>
      </c>
      <c r="AN288" t="str">
        <f>IFERROR(VLOOKUP($A288,[3]Hoja1!$A$1:$AQ$1000,36,FALSE),"")</f>
        <v/>
      </c>
      <c r="AO288" t="str">
        <f>IFERROR(VLOOKUP($A288,[3]Hoja1!$A$1:$AQ$1000,37,FALSE),"")</f>
        <v/>
      </c>
      <c r="AP288" t="str">
        <f>IFERROR(VLOOKUP($A288,[3]Hoja1!$A$1:$AQ$1000,38,FALSE),"")</f>
        <v/>
      </c>
      <c r="AQ288" t="str">
        <f>IFERROR(VLOOKUP($A288,[3]Hoja1!$A$1:$AQ$1000,39,FALSE),"")</f>
        <v/>
      </c>
      <c r="AR288" t="str">
        <f>IFERROR(VLOOKUP($A288,[3]Hoja1!$A$1:$AQ$1000,40,FALSE),"")</f>
        <v/>
      </c>
      <c r="AS288" t="str">
        <f>IFERROR(VLOOKUP($A288,[3]Hoja1!$A$1:$AQ$1000,41,FALSE),"")</f>
        <v/>
      </c>
      <c r="AT288" t="str">
        <f>IFERROR(VLOOKUP($A288,[3]Hoja1!$A$1:$AQ$1000,42,FALSE),"")</f>
        <v/>
      </c>
      <c r="AU288" t="str">
        <f>IFERROR(VLOOKUP($A288,[3]Hoja1!$A$1:$AQ$1000,43,FALSE),"")</f>
        <v/>
      </c>
    </row>
    <row r="289" spans="1:47" ht="15" customHeight="1" x14ac:dyDescent="0.25">
      <c r="A289">
        <v>457</v>
      </c>
      <c r="B289">
        <v>1</v>
      </c>
      <c r="D289">
        <v>8707721</v>
      </c>
      <c r="E289" t="s">
        <v>1257</v>
      </c>
      <c r="H289" s="1" t="s">
        <v>1259</v>
      </c>
      <c r="J289" t="s">
        <v>1</v>
      </c>
      <c r="K289" t="s">
        <v>23</v>
      </c>
      <c r="O289" t="s">
        <v>1258</v>
      </c>
      <c r="P289" s="4">
        <f>IFERROR(VLOOKUP(D289,[1]articulo!$A$1:$D$9000,4,FALSE),"")</f>
        <v>1100</v>
      </c>
      <c r="Q289" t="s">
        <v>1260</v>
      </c>
      <c r="R289">
        <f>IFERROR(VLOOKUP(D289,[2]stock!$A$1:$B$9000,2,FALSE),"0")</f>
        <v>0</v>
      </c>
      <c r="S289">
        <v>5</v>
      </c>
      <c r="T289">
        <v>5</v>
      </c>
      <c r="U289">
        <v>5</v>
      </c>
      <c r="V289">
        <v>0.03</v>
      </c>
      <c r="W289" t="str">
        <f>IFERROR(VLOOKUP($A289,[3]Hoja1!$A$1:$AQ$1000,19,FALSE),"")</f>
        <v/>
      </c>
      <c r="X289" t="str">
        <f>IFERROR(VLOOKUP($A289,[3]Hoja1!$A$1:$AQ$1000,20,FALSE),"")</f>
        <v/>
      </c>
      <c r="Y289" t="str">
        <f>IFERROR(VLOOKUP($A289,[3]Hoja1!$A$1:$AQ$1000,21,FALSE),"")</f>
        <v/>
      </c>
      <c r="Z289" t="str">
        <f>IFERROR(VLOOKUP($A289,[3]Hoja1!$A$1:$AQ$1000,22,FALSE),"")</f>
        <v>Poliamida</v>
      </c>
      <c r="AA289" t="str">
        <f>IFERROR(VLOOKUP($A289,[3]Hoja1!$A$1:$AQ$1000,23,FALSE),"")</f>
        <v/>
      </c>
      <c r="AB289" t="str">
        <f>IFERROR(VLOOKUP($A289,[3]Hoja1!$A$1:$AQ$1000,24,FALSE),"")</f>
        <v>12 cm</v>
      </c>
      <c r="AC289" t="str">
        <f>IFERROR(VLOOKUP($A289,[3]Hoja1!$A$1:$AQ$1000,25,FALSE),"")</f>
        <v>10 cm</v>
      </c>
      <c r="AD289" t="str">
        <f>IFERROR(VLOOKUP($A289,[3]Hoja1!$A$1:$AQ$1000,26,FALSE),"")</f>
        <v>5.5 cm</v>
      </c>
      <c r="AE289" t="str">
        <f>IFERROR(VLOOKUP($A289,[3]Hoja1!$A$1:$AQ$1000,27,FALSE),"")</f>
        <v/>
      </c>
      <c r="AF289" t="str">
        <f>IFERROR(VLOOKUP($A289,[3]Hoja1!$A$1:$AQ$1000,28,FALSE),"")</f>
        <v/>
      </c>
      <c r="AG289" t="str">
        <f>IFERROR(VLOOKUP($A289,[3]Hoja1!$A$1:$AQ$1000,29,FALSE),"")</f>
        <v/>
      </c>
      <c r="AH289" t="str">
        <f>IFERROR(VLOOKUP($A289,[3]Hoja1!$A$1:$AQ$1000,30,FALSE),"")</f>
        <v/>
      </c>
      <c r="AI289" t="str">
        <f>IFERROR(VLOOKUP($A289,[3]Hoja1!$A$1:$AQ$1000,31,FALSE),"")</f>
        <v/>
      </c>
      <c r="AJ289" t="str">
        <f>IFERROR(VLOOKUP($A289,[3]Hoja1!$A$1:$AQ$1000,32,FALSE),"")</f>
        <v/>
      </c>
      <c r="AK289" t="str">
        <f>IFERROR(VLOOKUP($A289,[3]Hoja1!$A$1:$AQ$1000,33,FALSE),"")</f>
        <v/>
      </c>
      <c r="AL289" t="str">
        <f>IFERROR(VLOOKUP($A289,[3]Hoja1!$A$1:$AQ$1000,34,FALSE),"")</f>
        <v/>
      </c>
      <c r="AM289" t="str">
        <f>IFERROR(VLOOKUP($A289,[3]Hoja1!$A$1:$AQ$1000,35,FALSE),"")</f>
        <v/>
      </c>
      <c r="AN289" t="str">
        <f>IFERROR(VLOOKUP($A289,[3]Hoja1!$A$1:$AQ$1000,36,FALSE),"")</f>
        <v/>
      </c>
      <c r="AO289" t="str">
        <f>IFERROR(VLOOKUP($A289,[3]Hoja1!$A$1:$AQ$1000,37,FALSE),"")</f>
        <v/>
      </c>
      <c r="AP289" t="str">
        <f>IFERROR(VLOOKUP($A289,[3]Hoja1!$A$1:$AQ$1000,38,FALSE),"")</f>
        <v/>
      </c>
      <c r="AQ289" t="str">
        <f>IFERROR(VLOOKUP($A289,[3]Hoja1!$A$1:$AQ$1000,39,FALSE),"")</f>
        <v/>
      </c>
      <c r="AR289" t="str">
        <f>IFERROR(VLOOKUP($A289,[3]Hoja1!$A$1:$AQ$1000,40,FALSE),"")</f>
        <v/>
      </c>
      <c r="AS289" t="str">
        <f>IFERROR(VLOOKUP($A289,[3]Hoja1!$A$1:$AQ$1000,41,FALSE),"")</f>
        <v/>
      </c>
      <c r="AT289" t="str">
        <f>IFERROR(VLOOKUP($A289,[3]Hoja1!$A$1:$AQ$1000,42,FALSE),"")</f>
        <v/>
      </c>
      <c r="AU289" t="str">
        <f>IFERROR(VLOOKUP($A289,[3]Hoja1!$A$1:$AQ$1000,43,FALSE),"")</f>
        <v/>
      </c>
    </row>
    <row r="290" spans="1:47" ht="15" customHeight="1" x14ac:dyDescent="0.25">
      <c r="A290">
        <v>458</v>
      </c>
      <c r="B290">
        <v>1</v>
      </c>
      <c r="D290">
        <v>8703106</v>
      </c>
      <c r="E290" t="s">
        <v>1261</v>
      </c>
      <c r="H290" s="1" t="s">
        <v>1263</v>
      </c>
      <c r="I290" s="1" t="s">
        <v>1264</v>
      </c>
      <c r="J290" t="s">
        <v>1</v>
      </c>
      <c r="K290" t="s">
        <v>2</v>
      </c>
      <c r="O290" t="s">
        <v>1262</v>
      </c>
      <c r="P290" s="4">
        <f>IFERROR(VLOOKUP(D290,[1]articulo!$A$1:$D$9000,4,FALSE),"")</f>
        <v>5359.43</v>
      </c>
      <c r="Q290" t="s">
        <v>1265</v>
      </c>
      <c r="R290">
        <f>IFERROR(VLOOKUP(D290,[2]stock!$A$1:$B$9000,2,FALSE),"0")</f>
        <v>2</v>
      </c>
      <c r="S290">
        <v>5</v>
      </c>
      <c r="T290">
        <v>5</v>
      </c>
      <c r="U290">
        <v>5</v>
      </c>
      <c r="V290">
        <v>0.03</v>
      </c>
      <c r="W290" t="str">
        <f>IFERROR(VLOOKUP($A290,[3]Hoja1!$A$1:$AQ$1000,19,FALSE),"")</f>
        <v/>
      </c>
      <c r="X290" t="str">
        <f>IFERROR(VLOOKUP($A290,[3]Hoja1!$A$1:$AQ$1000,20,FALSE),"")</f>
        <v/>
      </c>
      <c r="Y290" t="str">
        <f>IFERROR(VLOOKUP($A290,[3]Hoja1!$A$1:$AQ$1000,21,FALSE),"")</f>
        <v/>
      </c>
      <c r="Z290" t="str">
        <f>IFERROR(VLOOKUP($A290,[3]Hoja1!$A$1:$AQ$1000,22,FALSE),"")</f>
        <v/>
      </c>
      <c r="AA290" t="str">
        <f>IFERROR(VLOOKUP($A290,[3]Hoja1!$A$1:$AQ$1000,23,FALSE),"")</f>
        <v/>
      </c>
      <c r="AB290" t="str">
        <f>IFERROR(VLOOKUP($A290,[3]Hoja1!$A$1:$AQ$1000,24,FALSE),"")</f>
        <v/>
      </c>
      <c r="AC290" t="str">
        <f>IFERROR(VLOOKUP($A290,[3]Hoja1!$A$1:$AQ$1000,25,FALSE),"")</f>
        <v/>
      </c>
      <c r="AD290" t="str">
        <f>IFERROR(VLOOKUP($A290,[3]Hoja1!$A$1:$AQ$1000,26,FALSE),"")</f>
        <v/>
      </c>
      <c r="AE290" t="str">
        <f>IFERROR(VLOOKUP($A290,[3]Hoja1!$A$1:$AQ$1000,27,FALSE),"")</f>
        <v/>
      </c>
      <c r="AF290" t="str">
        <f>IFERROR(VLOOKUP($A290,[3]Hoja1!$A$1:$AQ$1000,28,FALSE),"")</f>
        <v/>
      </c>
      <c r="AG290" t="str">
        <f>IFERROR(VLOOKUP($A290,[3]Hoja1!$A$1:$AQ$1000,29,FALSE),"")</f>
        <v/>
      </c>
      <c r="AH290" t="str">
        <f>IFERROR(VLOOKUP($A290,[3]Hoja1!$A$1:$AQ$1000,30,FALSE),"")</f>
        <v/>
      </c>
      <c r="AI290" t="str">
        <f>IFERROR(VLOOKUP($A290,[3]Hoja1!$A$1:$AQ$1000,31,FALSE),"")</f>
        <v/>
      </c>
      <c r="AJ290" t="str">
        <f>IFERROR(VLOOKUP($A290,[3]Hoja1!$A$1:$AQ$1000,32,FALSE),"")</f>
        <v/>
      </c>
      <c r="AK290" t="str">
        <f>IFERROR(VLOOKUP($A290,[3]Hoja1!$A$1:$AQ$1000,33,FALSE),"")</f>
        <v/>
      </c>
      <c r="AL290" t="str">
        <f>IFERROR(VLOOKUP($A290,[3]Hoja1!$A$1:$AQ$1000,34,FALSE),"")</f>
        <v/>
      </c>
      <c r="AM290" t="str">
        <f>IFERROR(VLOOKUP($A290,[3]Hoja1!$A$1:$AQ$1000,35,FALSE),"")</f>
        <v/>
      </c>
      <c r="AN290" t="str">
        <f>IFERROR(VLOOKUP($A290,[3]Hoja1!$A$1:$AQ$1000,36,FALSE),"")</f>
        <v/>
      </c>
      <c r="AO290" t="str">
        <f>IFERROR(VLOOKUP($A290,[3]Hoja1!$A$1:$AQ$1000,37,FALSE),"")</f>
        <v/>
      </c>
      <c r="AP290" t="str">
        <f>IFERROR(VLOOKUP($A290,[3]Hoja1!$A$1:$AQ$1000,38,FALSE),"")</f>
        <v/>
      </c>
      <c r="AQ290" t="str">
        <f>IFERROR(VLOOKUP($A290,[3]Hoja1!$A$1:$AQ$1000,39,FALSE),"")</f>
        <v/>
      </c>
      <c r="AR290" t="str">
        <f>IFERROR(VLOOKUP($A290,[3]Hoja1!$A$1:$AQ$1000,40,FALSE),"")</f>
        <v/>
      </c>
      <c r="AS290" t="str">
        <f>IFERROR(VLOOKUP($A290,[3]Hoja1!$A$1:$AQ$1000,41,FALSE),"")</f>
        <v/>
      </c>
      <c r="AT290" t="str">
        <f>IFERROR(VLOOKUP($A290,[3]Hoja1!$A$1:$AQ$1000,42,FALSE),"")</f>
        <v/>
      </c>
      <c r="AU290" t="str">
        <f>IFERROR(VLOOKUP($A290,[3]Hoja1!$A$1:$AQ$1000,43,FALSE),"")</f>
        <v/>
      </c>
    </row>
    <row r="291" spans="1:47" ht="15" customHeight="1" x14ac:dyDescent="0.25">
      <c r="A291">
        <v>459</v>
      </c>
      <c r="B291">
        <v>1</v>
      </c>
      <c r="D291">
        <v>2401242</v>
      </c>
      <c r="E291" t="s">
        <v>1266</v>
      </c>
      <c r="H291" s="1" t="s">
        <v>1268</v>
      </c>
      <c r="I291" s="1" t="s">
        <v>1269</v>
      </c>
      <c r="J291" t="s">
        <v>1</v>
      </c>
      <c r="K291" t="s">
        <v>45</v>
      </c>
      <c r="O291" t="s">
        <v>1267</v>
      </c>
      <c r="P291" s="4">
        <f>IFERROR(VLOOKUP(D291,[1]articulo!$A$1:$D$9000,4,FALSE),"")</f>
        <v>9255</v>
      </c>
      <c r="Q291" t="s">
        <v>1270</v>
      </c>
      <c r="R291">
        <f>IFERROR(VLOOKUP(D291,[2]stock!$A$1:$B$9000,2,FALSE),"0")</f>
        <v>28</v>
      </c>
      <c r="S291">
        <v>5</v>
      </c>
      <c r="T291">
        <v>5</v>
      </c>
      <c r="U291">
        <v>5</v>
      </c>
      <c r="V291">
        <v>0.03</v>
      </c>
      <c r="W291" t="str">
        <f>IFERROR(VLOOKUP($A291,[3]Hoja1!$A$1:$AQ$1000,19,FALSE),"")</f>
        <v/>
      </c>
      <c r="X291" t="str">
        <f>IFERROR(VLOOKUP($A291,[3]Hoja1!$A$1:$AQ$1000,20,FALSE),"")</f>
        <v/>
      </c>
      <c r="Y291" t="str">
        <f>IFERROR(VLOOKUP($A291,[3]Hoja1!$A$1:$AQ$1000,21,FALSE),"")</f>
        <v/>
      </c>
      <c r="Z291" t="str">
        <f>IFERROR(VLOOKUP($A291,[3]Hoja1!$A$1:$AQ$1000,22,FALSE),"")</f>
        <v/>
      </c>
      <c r="AA291" t="str">
        <f>IFERROR(VLOOKUP($A291,[3]Hoja1!$A$1:$AQ$1000,23,FALSE),"")</f>
        <v/>
      </c>
      <c r="AB291" t="str">
        <f>IFERROR(VLOOKUP($A291,[3]Hoja1!$A$1:$AQ$1000,24,FALSE),"")</f>
        <v/>
      </c>
      <c r="AC291" t="str">
        <f>IFERROR(VLOOKUP($A291,[3]Hoja1!$A$1:$AQ$1000,25,FALSE),"")</f>
        <v/>
      </c>
      <c r="AD291" t="str">
        <f>IFERROR(VLOOKUP($A291,[3]Hoja1!$A$1:$AQ$1000,26,FALSE),"")</f>
        <v/>
      </c>
      <c r="AE291" t="str">
        <f>IFERROR(VLOOKUP($A291,[3]Hoja1!$A$1:$AQ$1000,27,FALSE),"")</f>
        <v/>
      </c>
      <c r="AF291" t="str">
        <f>IFERROR(VLOOKUP($A291,[3]Hoja1!$A$1:$AQ$1000,28,FALSE),"")</f>
        <v/>
      </c>
      <c r="AG291" t="str">
        <f>IFERROR(VLOOKUP($A291,[3]Hoja1!$A$1:$AQ$1000,29,FALSE),"")</f>
        <v/>
      </c>
      <c r="AH291" t="str">
        <f>IFERROR(VLOOKUP($A291,[3]Hoja1!$A$1:$AQ$1000,30,FALSE),"")</f>
        <v/>
      </c>
      <c r="AI291" t="str">
        <f>IFERROR(VLOOKUP($A291,[3]Hoja1!$A$1:$AQ$1000,31,FALSE),"")</f>
        <v/>
      </c>
      <c r="AJ291" t="str">
        <f>IFERROR(VLOOKUP($A291,[3]Hoja1!$A$1:$AQ$1000,32,FALSE),"")</f>
        <v/>
      </c>
      <c r="AK291" t="str">
        <f>IFERROR(VLOOKUP($A291,[3]Hoja1!$A$1:$AQ$1000,33,FALSE),"")</f>
        <v/>
      </c>
      <c r="AL291" t="str">
        <f>IFERROR(VLOOKUP($A291,[3]Hoja1!$A$1:$AQ$1000,34,FALSE),"")</f>
        <v/>
      </c>
      <c r="AM291" t="str">
        <f>IFERROR(VLOOKUP($A291,[3]Hoja1!$A$1:$AQ$1000,35,FALSE),"")</f>
        <v/>
      </c>
      <c r="AN291" t="str">
        <f>IFERROR(VLOOKUP($A291,[3]Hoja1!$A$1:$AQ$1000,36,FALSE),"")</f>
        <v/>
      </c>
      <c r="AO291" t="str">
        <f>IFERROR(VLOOKUP($A291,[3]Hoja1!$A$1:$AQ$1000,37,FALSE),"")</f>
        <v/>
      </c>
      <c r="AP291" t="str">
        <f>IFERROR(VLOOKUP($A291,[3]Hoja1!$A$1:$AQ$1000,38,FALSE),"")</f>
        <v/>
      </c>
      <c r="AQ291" t="str">
        <f>IFERROR(VLOOKUP($A291,[3]Hoja1!$A$1:$AQ$1000,39,FALSE),"")</f>
        <v/>
      </c>
      <c r="AR291" t="str">
        <f>IFERROR(VLOOKUP($A291,[3]Hoja1!$A$1:$AQ$1000,40,FALSE),"")</f>
        <v/>
      </c>
      <c r="AS291" t="str">
        <f>IFERROR(VLOOKUP($A291,[3]Hoja1!$A$1:$AQ$1000,41,FALSE),"")</f>
        <v/>
      </c>
      <c r="AT291" t="str">
        <f>IFERROR(VLOOKUP($A291,[3]Hoja1!$A$1:$AQ$1000,42,FALSE),"")</f>
        <v/>
      </c>
      <c r="AU291" t="str">
        <f>IFERROR(VLOOKUP($A291,[3]Hoja1!$A$1:$AQ$1000,43,FALSE),"")</f>
        <v/>
      </c>
    </row>
    <row r="292" spans="1:47" ht="15" customHeight="1" x14ac:dyDescent="0.25">
      <c r="A292">
        <v>463</v>
      </c>
      <c r="B292">
        <v>1</v>
      </c>
      <c r="D292">
        <v>8306100</v>
      </c>
      <c r="E292" t="s">
        <v>1271</v>
      </c>
      <c r="H292" s="1" t="s">
        <v>1273</v>
      </c>
      <c r="I292" s="1" t="s">
        <v>1274</v>
      </c>
      <c r="J292" t="s">
        <v>16</v>
      </c>
      <c r="K292" t="s">
        <v>1074</v>
      </c>
      <c r="O292" t="s">
        <v>1272</v>
      </c>
      <c r="P292" s="4">
        <f>IFERROR(VLOOKUP(D292,[1]articulo!$A$1:$D$9000,4,FALSE),"")</f>
        <v>1310.4000000000001</v>
      </c>
      <c r="Q292" t="s">
        <v>1275</v>
      </c>
      <c r="R292">
        <f>IFERROR(VLOOKUP(D292,[2]stock!$A$1:$B$9000,2,FALSE),"0")</f>
        <v>0</v>
      </c>
      <c r="S292">
        <v>5</v>
      </c>
      <c r="T292">
        <v>5</v>
      </c>
      <c r="U292">
        <v>5</v>
      </c>
      <c r="V292">
        <v>0.03</v>
      </c>
      <c r="W292" t="str">
        <f>IFERROR(VLOOKUP($A292,[3]Hoja1!$A$1:$AQ$1000,19,FALSE),"")</f>
        <v/>
      </c>
      <c r="X292" t="str">
        <f>IFERROR(VLOOKUP($A292,[3]Hoja1!$A$1:$AQ$1000,20,FALSE),"")</f>
        <v/>
      </c>
      <c r="Y292" t="str">
        <f>IFERROR(VLOOKUP($A292,[3]Hoja1!$A$1:$AQ$1000,21,FALSE),"")</f>
        <v/>
      </c>
      <c r="Z292" t="str">
        <f>IFERROR(VLOOKUP($A292,[3]Hoja1!$A$1:$AQ$1000,22,FALSE),"")</f>
        <v>Nylon. Algodón y Piel Sintética</v>
      </c>
      <c r="AA292" t="str">
        <f>IFERROR(VLOOKUP($A292,[3]Hoja1!$A$1:$AQ$1000,23,FALSE),"")</f>
        <v>Casquillo a Prueba de Viento</v>
      </c>
      <c r="AB292" t="str">
        <f>IFERROR(VLOOKUP($A292,[3]Hoja1!$A$1:$AQ$1000,24,FALSE),"")</f>
        <v/>
      </c>
      <c r="AC292" t="str">
        <f>IFERROR(VLOOKUP($A292,[3]Hoja1!$A$1:$AQ$1000,25,FALSE),"")</f>
        <v/>
      </c>
      <c r="AD292" t="str">
        <f>IFERROR(VLOOKUP($A292,[3]Hoja1!$A$1:$AQ$1000,26,FALSE),"")</f>
        <v/>
      </c>
      <c r="AE292" t="str">
        <f>IFERROR(VLOOKUP($A292,[3]Hoja1!$A$1:$AQ$1000,27,FALSE),"")</f>
        <v/>
      </c>
      <c r="AF292" t="str">
        <f>IFERROR(VLOOKUP($A292,[3]Hoja1!$A$1:$AQ$1000,28,FALSE),"")</f>
        <v/>
      </c>
      <c r="AG292" t="str">
        <f>IFERROR(VLOOKUP($A292,[3]Hoja1!$A$1:$AQ$1000,29,FALSE),"")</f>
        <v/>
      </c>
      <c r="AH292" t="str">
        <f>IFERROR(VLOOKUP($A292,[3]Hoja1!$A$1:$AQ$1000,30,FALSE),"")</f>
        <v/>
      </c>
      <c r="AI292" t="str">
        <f>IFERROR(VLOOKUP($A292,[3]Hoja1!$A$1:$AQ$1000,31,FALSE),"")</f>
        <v/>
      </c>
      <c r="AJ292" t="str">
        <f>IFERROR(VLOOKUP($A292,[3]Hoja1!$A$1:$AQ$1000,32,FALSE),"")</f>
        <v/>
      </c>
      <c r="AK292" t="str">
        <f>IFERROR(VLOOKUP($A292,[3]Hoja1!$A$1:$AQ$1000,33,FALSE),"")</f>
        <v>Circunferencia de 21.65 a 23.23 pulgadas</v>
      </c>
      <c r="AL292" t="str">
        <f>IFERROR(VLOOKUP($A292,[3]Hoja1!$A$1:$AQ$1000,34,FALSE),"")</f>
        <v/>
      </c>
      <c r="AM292" t="str">
        <f>IFERROR(VLOOKUP($A292,[3]Hoja1!$A$1:$AQ$1000,35,FALSE),"")</f>
        <v/>
      </c>
      <c r="AN292" t="str">
        <f>IFERROR(VLOOKUP($A292,[3]Hoja1!$A$1:$AQ$1000,36,FALSE),"")</f>
        <v/>
      </c>
      <c r="AO292" t="str">
        <f>IFERROR(VLOOKUP($A292,[3]Hoja1!$A$1:$AQ$1000,37,FALSE),"")</f>
        <v/>
      </c>
      <c r="AP292" t="str">
        <f>IFERROR(VLOOKUP($A292,[3]Hoja1!$A$1:$AQ$1000,38,FALSE),"")</f>
        <v/>
      </c>
      <c r="AQ292" t="str">
        <f>IFERROR(VLOOKUP($A292,[3]Hoja1!$A$1:$AQ$1000,39,FALSE),"")</f>
        <v/>
      </c>
      <c r="AR292" t="str">
        <f>IFERROR(VLOOKUP($A292,[3]Hoja1!$A$1:$AQ$1000,40,FALSE),"")</f>
        <v/>
      </c>
      <c r="AS292" t="str">
        <f>IFERROR(VLOOKUP($A292,[3]Hoja1!$A$1:$AQ$1000,41,FALSE),"")</f>
        <v/>
      </c>
      <c r="AT292" t="str">
        <f>IFERROR(VLOOKUP($A292,[3]Hoja1!$A$1:$AQ$1000,42,FALSE),"")</f>
        <v/>
      </c>
      <c r="AU292" t="str">
        <f>IFERROR(VLOOKUP($A292,[3]Hoja1!$A$1:$AQ$1000,43,FALSE),"")</f>
        <v/>
      </c>
    </row>
    <row r="293" spans="1:47" ht="15" customHeight="1" x14ac:dyDescent="0.25">
      <c r="A293">
        <v>465</v>
      </c>
      <c r="B293">
        <v>1</v>
      </c>
      <c r="D293">
        <v>8509729</v>
      </c>
      <c r="E293" t="s">
        <v>1276</v>
      </c>
      <c r="H293" t="s">
        <v>1279</v>
      </c>
      <c r="J293" t="s">
        <v>1</v>
      </c>
      <c r="K293" t="s">
        <v>1277</v>
      </c>
      <c r="O293" t="s">
        <v>1278</v>
      </c>
      <c r="P293" s="4">
        <f>IFERROR(VLOOKUP(D293,[1]articulo!$A$1:$D$9000,4,FALSE),"")</f>
        <v>2140.5300000000002</v>
      </c>
      <c r="Q293" t="s">
        <v>1280</v>
      </c>
      <c r="R293">
        <f>IFERROR(VLOOKUP(D293,[2]stock!$A$1:$B$9000,2,FALSE),"0")</f>
        <v>25</v>
      </c>
      <c r="S293">
        <v>5</v>
      </c>
      <c r="T293">
        <v>5</v>
      </c>
      <c r="U293">
        <v>5</v>
      </c>
      <c r="V293">
        <v>0.03</v>
      </c>
      <c r="W293" t="str">
        <f>IFERROR(VLOOKUP($A293,[3]Hoja1!$A$1:$AQ$1000,19,FALSE),"")</f>
        <v/>
      </c>
      <c r="X293" t="str">
        <f>IFERROR(VLOOKUP($A293,[3]Hoja1!$A$1:$AQ$1000,20,FALSE),"")</f>
        <v/>
      </c>
      <c r="Y293" t="str">
        <f>IFERROR(VLOOKUP($A293,[3]Hoja1!$A$1:$AQ$1000,21,FALSE),"")</f>
        <v/>
      </c>
      <c r="Z293" t="str">
        <f>IFERROR(VLOOKUP($A293,[3]Hoja1!$A$1:$AQ$1000,22,FALSE),"")</f>
        <v>Alambrillo Dorado</v>
      </c>
      <c r="AA293" t="str">
        <f>IFERROR(VLOOKUP($A293,[3]Hoja1!$A$1:$AQ$1000,23,FALSE),"")</f>
        <v/>
      </c>
      <c r="AB293" t="str">
        <f>IFERROR(VLOOKUP($A293,[3]Hoja1!$A$1:$AQ$1000,24,FALSE),"")</f>
        <v/>
      </c>
      <c r="AC293" t="str">
        <f>IFERROR(VLOOKUP($A293,[3]Hoja1!$A$1:$AQ$1000,25,FALSE),"")</f>
        <v/>
      </c>
      <c r="AD293" t="str">
        <f>IFERROR(VLOOKUP($A293,[3]Hoja1!$A$1:$AQ$1000,26,FALSE),"")</f>
        <v/>
      </c>
      <c r="AE293" t="str">
        <f>IFERROR(VLOOKUP($A293,[3]Hoja1!$A$1:$AQ$1000,27,FALSE),"")</f>
        <v/>
      </c>
      <c r="AF293" t="str">
        <f>IFERROR(VLOOKUP($A293,[3]Hoja1!$A$1:$AQ$1000,28,FALSE),"")</f>
        <v/>
      </c>
      <c r="AG293" t="str">
        <f>IFERROR(VLOOKUP($A293,[3]Hoja1!$A$1:$AQ$1000,29,FALSE),"")</f>
        <v/>
      </c>
      <c r="AH293" t="str">
        <f>IFERROR(VLOOKUP($A293,[3]Hoja1!$A$1:$AQ$1000,30,FALSE),"")</f>
        <v/>
      </c>
      <c r="AI293" t="str">
        <f>IFERROR(VLOOKUP($A293,[3]Hoja1!$A$1:$AQ$1000,31,FALSE),"")</f>
        <v/>
      </c>
      <c r="AJ293" t="str">
        <f>IFERROR(VLOOKUP($A293,[3]Hoja1!$A$1:$AQ$1000,32,FALSE),"")</f>
        <v/>
      </c>
      <c r="AK293" t="str">
        <f>IFERROR(VLOOKUP($A293,[3]Hoja1!$A$1:$AQ$1000,33,FALSE),"")</f>
        <v/>
      </c>
      <c r="AL293" t="str">
        <f>IFERROR(VLOOKUP($A293,[3]Hoja1!$A$1:$AQ$1000,34,FALSE),"")</f>
        <v/>
      </c>
      <c r="AM293" t="str">
        <f>IFERROR(VLOOKUP($A293,[3]Hoja1!$A$1:$AQ$1000,35,FALSE),"")</f>
        <v/>
      </c>
      <c r="AN293" t="str">
        <f>IFERROR(VLOOKUP($A293,[3]Hoja1!$A$1:$AQ$1000,36,FALSE),"")</f>
        <v/>
      </c>
      <c r="AO293" t="str">
        <f>IFERROR(VLOOKUP($A293,[3]Hoja1!$A$1:$AQ$1000,37,FALSE),"")</f>
        <v/>
      </c>
      <c r="AP293" t="str">
        <f>IFERROR(VLOOKUP($A293,[3]Hoja1!$A$1:$AQ$1000,38,FALSE),"")</f>
        <v/>
      </c>
      <c r="AQ293" t="str">
        <f>IFERROR(VLOOKUP($A293,[3]Hoja1!$A$1:$AQ$1000,39,FALSE),"")</f>
        <v/>
      </c>
      <c r="AR293" t="str">
        <f>IFERROR(VLOOKUP($A293,[3]Hoja1!$A$1:$AQ$1000,40,FALSE),"")</f>
        <v/>
      </c>
      <c r="AS293" t="str">
        <f>IFERROR(VLOOKUP($A293,[3]Hoja1!$A$1:$AQ$1000,41,FALSE),"")</f>
        <v/>
      </c>
      <c r="AT293" t="str">
        <f>IFERROR(VLOOKUP($A293,[3]Hoja1!$A$1:$AQ$1000,42,FALSE),"")</f>
        <v/>
      </c>
      <c r="AU293" t="str">
        <f>IFERROR(VLOOKUP($A293,[3]Hoja1!$A$1:$AQ$1000,43,FALSE),"")</f>
        <v/>
      </c>
    </row>
    <row r="294" spans="1:47" ht="15" customHeight="1" x14ac:dyDescent="0.25">
      <c r="A294">
        <v>467</v>
      </c>
      <c r="B294">
        <v>1</v>
      </c>
      <c r="D294">
        <v>8711701</v>
      </c>
      <c r="E294" t="s">
        <v>1281</v>
      </c>
      <c r="H294" s="1" t="s">
        <v>1284</v>
      </c>
      <c r="I294" t="s">
        <v>1285</v>
      </c>
      <c r="J294" t="s">
        <v>1</v>
      </c>
      <c r="K294" t="s">
        <v>2</v>
      </c>
      <c r="L294" t="s">
        <v>1282</v>
      </c>
      <c r="O294" t="s">
        <v>1283</v>
      </c>
      <c r="P294" s="4">
        <f>IFERROR(VLOOKUP(D294,[1]articulo!$A$1:$D$9000,4,FALSE),"")</f>
        <v>4800</v>
      </c>
      <c r="Q294" t="s">
        <v>1286</v>
      </c>
      <c r="R294">
        <f>IFERROR(VLOOKUP(D294,[2]stock!$A$1:$B$9000,2,FALSE),"0")</f>
        <v>4</v>
      </c>
      <c r="S294">
        <v>5</v>
      </c>
      <c r="T294">
        <v>5</v>
      </c>
      <c r="U294">
        <v>5</v>
      </c>
      <c r="V294">
        <v>0.03</v>
      </c>
      <c r="W294" t="str">
        <f>IFERROR(VLOOKUP($A294,[3]Hoja1!$A$1:$AQ$1000,19,FALSE),"")</f>
        <v/>
      </c>
      <c r="X294" t="str">
        <f>IFERROR(VLOOKUP($A294,[3]Hoja1!$A$1:$AQ$1000,20,FALSE),"")</f>
        <v/>
      </c>
      <c r="Y294" t="str">
        <f>IFERROR(VLOOKUP($A294,[3]Hoja1!$A$1:$AQ$1000,21,FALSE),"")</f>
        <v/>
      </c>
      <c r="Z294" t="str">
        <f>IFERROR(VLOOKUP($A294,[3]Hoja1!$A$1:$AQ$1000,22,FALSE),"")</f>
        <v/>
      </c>
      <c r="AA294" t="str">
        <f>IFERROR(VLOOKUP($A294,[3]Hoja1!$A$1:$AQ$1000,23,FALSE),"")</f>
        <v/>
      </c>
      <c r="AB294" t="str">
        <f>IFERROR(VLOOKUP($A294,[3]Hoja1!$A$1:$AQ$1000,24,FALSE),"")</f>
        <v/>
      </c>
      <c r="AC294" t="str">
        <f>IFERROR(VLOOKUP($A294,[3]Hoja1!$A$1:$AQ$1000,25,FALSE),"")</f>
        <v/>
      </c>
      <c r="AD294" t="str">
        <f>IFERROR(VLOOKUP($A294,[3]Hoja1!$A$1:$AQ$1000,26,FALSE),"")</f>
        <v/>
      </c>
      <c r="AE294" t="str">
        <f>IFERROR(VLOOKUP($A294,[3]Hoja1!$A$1:$AQ$1000,27,FALSE),"")</f>
        <v/>
      </c>
      <c r="AF294" t="str">
        <f>IFERROR(VLOOKUP($A294,[3]Hoja1!$A$1:$AQ$1000,28,FALSE),"")</f>
        <v/>
      </c>
      <c r="AG294" t="str">
        <f>IFERROR(VLOOKUP($A294,[3]Hoja1!$A$1:$AQ$1000,29,FALSE),"")</f>
        <v/>
      </c>
      <c r="AH294" t="str">
        <f>IFERROR(VLOOKUP($A294,[3]Hoja1!$A$1:$AQ$1000,30,FALSE),"")</f>
        <v/>
      </c>
      <c r="AI294" t="str">
        <f>IFERROR(VLOOKUP($A294,[3]Hoja1!$A$1:$AQ$1000,31,FALSE),"")</f>
        <v/>
      </c>
      <c r="AJ294" t="str">
        <f>IFERROR(VLOOKUP($A294,[3]Hoja1!$A$1:$AQ$1000,32,FALSE),"")</f>
        <v/>
      </c>
      <c r="AK294" t="str">
        <f>IFERROR(VLOOKUP($A294,[3]Hoja1!$A$1:$AQ$1000,33,FALSE),"")</f>
        <v/>
      </c>
      <c r="AL294" t="str">
        <f>IFERROR(VLOOKUP($A294,[3]Hoja1!$A$1:$AQ$1000,34,FALSE),"")</f>
        <v/>
      </c>
      <c r="AM294" t="str">
        <f>IFERROR(VLOOKUP($A294,[3]Hoja1!$A$1:$AQ$1000,35,FALSE),"")</f>
        <v/>
      </c>
      <c r="AN294" t="str">
        <f>IFERROR(VLOOKUP($A294,[3]Hoja1!$A$1:$AQ$1000,36,FALSE),"")</f>
        <v/>
      </c>
      <c r="AO294" t="str">
        <f>IFERROR(VLOOKUP($A294,[3]Hoja1!$A$1:$AQ$1000,37,FALSE),"")</f>
        <v/>
      </c>
      <c r="AP294" t="str">
        <f>IFERROR(VLOOKUP($A294,[3]Hoja1!$A$1:$AQ$1000,38,FALSE),"")</f>
        <v/>
      </c>
      <c r="AQ294" t="str">
        <f>IFERROR(VLOOKUP($A294,[3]Hoja1!$A$1:$AQ$1000,39,FALSE),"")</f>
        <v/>
      </c>
      <c r="AR294" t="str">
        <f>IFERROR(VLOOKUP($A294,[3]Hoja1!$A$1:$AQ$1000,40,FALSE),"")</f>
        <v/>
      </c>
      <c r="AS294" t="str">
        <f>IFERROR(VLOOKUP($A294,[3]Hoja1!$A$1:$AQ$1000,41,FALSE),"")</f>
        <v/>
      </c>
      <c r="AT294" t="str">
        <f>IFERROR(VLOOKUP($A294,[3]Hoja1!$A$1:$AQ$1000,42,FALSE),"")</f>
        <v/>
      </c>
      <c r="AU294" t="str">
        <f>IFERROR(VLOOKUP($A294,[3]Hoja1!$A$1:$AQ$1000,43,FALSE),"")</f>
        <v/>
      </c>
    </row>
    <row r="295" spans="1:47" ht="15" customHeight="1" x14ac:dyDescent="0.25">
      <c r="A295">
        <v>468</v>
      </c>
      <c r="B295">
        <v>1</v>
      </c>
      <c r="D295">
        <v>8505209</v>
      </c>
      <c r="E295" t="s">
        <v>1287</v>
      </c>
      <c r="H295" s="1" t="s">
        <v>1290</v>
      </c>
      <c r="J295" t="s">
        <v>50</v>
      </c>
      <c r="K295" t="s">
        <v>169</v>
      </c>
      <c r="L295" t="s">
        <v>1288</v>
      </c>
      <c r="O295" t="s">
        <v>1289</v>
      </c>
      <c r="P295" s="4">
        <f>IFERROR(VLOOKUP(D295,[1]articulo!$A$1:$D$9000,4,FALSE),"")</f>
        <v>235.87</v>
      </c>
      <c r="Q295" t="s">
        <v>1291</v>
      </c>
      <c r="R295">
        <f>IFERROR(VLOOKUP(D295,[2]stock!$A$1:$B$9000,2,FALSE),"0")</f>
        <v>6</v>
      </c>
      <c r="S295">
        <v>5</v>
      </c>
      <c r="T295">
        <v>5</v>
      </c>
      <c r="U295">
        <v>5</v>
      </c>
      <c r="V295">
        <v>0.03</v>
      </c>
      <c r="W295" t="str">
        <f>IFERROR(VLOOKUP($A295,[3]Hoja1!$A$1:$AQ$1000,19,FALSE),"")</f>
        <v>Sub Alcaide</v>
      </c>
      <c r="X295" t="str">
        <f>IFERROR(VLOOKUP($A295,[3]Hoja1!$A$1:$AQ$1000,20,FALSE),"")</f>
        <v/>
      </c>
      <c r="Y295" t="str">
        <f>IFERROR(VLOOKUP($A295,[3]Hoja1!$A$1:$AQ$1000,21,FALSE),"")</f>
        <v>Penitenciaría</v>
      </c>
      <c r="Z295" t="str">
        <f>IFERROR(VLOOKUP($A295,[3]Hoja1!$A$1:$AQ$1000,22,FALSE),"")</f>
        <v/>
      </c>
      <c r="AA295" t="str">
        <f>IFERROR(VLOOKUP($A295,[3]Hoja1!$A$1:$AQ$1000,23,FALSE),"")</f>
        <v>Bordado</v>
      </c>
      <c r="AB295" t="str">
        <f>IFERROR(VLOOKUP($A295,[3]Hoja1!$A$1:$AQ$1000,24,FALSE),"")</f>
        <v>5 cm</v>
      </c>
      <c r="AC295" t="str">
        <f>IFERROR(VLOOKUP($A295,[3]Hoja1!$A$1:$AQ$1000,25,FALSE),"")</f>
        <v/>
      </c>
      <c r="AD295" t="str">
        <f>IFERROR(VLOOKUP($A295,[3]Hoja1!$A$1:$AQ$1000,26,FALSE),"")</f>
        <v/>
      </c>
      <c r="AE295" t="str">
        <f>IFERROR(VLOOKUP($A295,[3]Hoja1!$A$1:$AQ$1000,27,FALSE),"")</f>
        <v/>
      </c>
      <c r="AF295" t="str">
        <f>IFERROR(VLOOKUP($A295,[3]Hoja1!$A$1:$AQ$1000,28,FALSE),"")</f>
        <v/>
      </c>
      <c r="AG295" t="str">
        <f>IFERROR(VLOOKUP($A295,[3]Hoja1!$A$1:$AQ$1000,29,FALSE),"")</f>
        <v/>
      </c>
      <c r="AH295" t="str">
        <f>IFERROR(VLOOKUP($A295,[3]Hoja1!$A$1:$AQ$1000,30,FALSE),"")</f>
        <v/>
      </c>
      <c r="AI295" t="str">
        <f>IFERROR(VLOOKUP($A295,[3]Hoja1!$A$1:$AQ$1000,31,FALSE),"")</f>
        <v/>
      </c>
      <c r="AJ295" t="str">
        <f>IFERROR(VLOOKUP($A295,[3]Hoja1!$A$1:$AQ$1000,32,FALSE),"")</f>
        <v/>
      </c>
      <c r="AK295" t="str">
        <f>IFERROR(VLOOKUP($A295,[3]Hoja1!$A$1:$AQ$1000,33,FALSE),"")</f>
        <v/>
      </c>
      <c r="AL295" t="str">
        <f>IFERROR(VLOOKUP($A295,[3]Hoja1!$A$1:$AQ$1000,34,FALSE),"")</f>
        <v/>
      </c>
      <c r="AM295" t="str">
        <f>IFERROR(VLOOKUP($A295,[3]Hoja1!$A$1:$AQ$1000,35,FALSE),"")</f>
        <v/>
      </c>
      <c r="AN295" t="str">
        <f>IFERROR(VLOOKUP($A295,[3]Hoja1!$A$1:$AQ$1000,36,FALSE),"")</f>
        <v/>
      </c>
      <c r="AO295" t="str">
        <f>IFERROR(VLOOKUP($A295,[3]Hoja1!$A$1:$AQ$1000,37,FALSE),"")</f>
        <v/>
      </c>
      <c r="AP295" t="str">
        <f>IFERROR(VLOOKUP($A295,[3]Hoja1!$A$1:$AQ$1000,38,FALSE),"")</f>
        <v/>
      </c>
      <c r="AQ295" t="str">
        <f>IFERROR(VLOOKUP($A295,[3]Hoja1!$A$1:$AQ$1000,39,FALSE),"")</f>
        <v/>
      </c>
      <c r="AR295" t="str">
        <f>IFERROR(VLOOKUP($A295,[3]Hoja1!$A$1:$AQ$1000,40,FALSE),"")</f>
        <v/>
      </c>
      <c r="AS295" t="str">
        <f>IFERROR(VLOOKUP($A295,[3]Hoja1!$A$1:$AQ$1000,41,FALSE),"")</f>
        <v/>
      </c>
      <c r="AT295" t="str">
        <f>IFERROR(VLOOKUP($A295,[3]Hoja1!$A$1:$AQ$1000,42,FALSE),"")</f>
        <v/>
      </c>
      <c r="AU295" t="str">
        <f>IFERROR(VLOOKUP($A295,[3]Hoja1!$A$1:$AQ$1000,43,FALSE),"")</f>
        <v/>
      </c>
    </row>
    <row r="296" spans="1:47" ht="15" customHeight="1" x14ac:dyDescent="0.25">
      <c r="A296">
        <v>469</v>
      </c>
      <c r="B296">
        <v>1</v>
      </c>
      <c r="D296">
        <v>7709017</v>
      </c>
      <c r="E296" t="s">
        <v>1292</v>
      </c>
      <c r="H296" t="s">
        <v>1294</v>
      </c>
      <c r="J296" t="s">
        <v>50</v>
      </c>
      <c r="K296" t="s">
        <v>179</v>
      </c>
      <c r="O296" t="s">
        <v>1293</v>
      </c>
      <c r="P296" s="4">
        <f>IFERROR(VLOOKUP(D296,[1]articulo!$A$1:$D$9000,4,FALSE),"")</f>
        <v>383.95</v>
      </c>
      <c r="Q296" t="s">
        <v>1295</v>
      </c>
      <c r="R296">
        <f>IFERROR(VLOOKUP(D296,[2]stock!$A$1:$B$9000,2,FALSE),"0")</f>
        <v>1</v>
      </c>
      <c r="S296">
        <v>5</v>
      </c>
      <c r="T296">
        <v>5</v>
      </c>
      <c r="U296">
        <v>5</v>
      </c>
      <c r="V296">
        <v>0.03</v>
      </c>
      <c r="W296" t="str">
        <f>IFERROR(VLOOKUP($A296,[3]Hoja1!$A$1:$AQ$1000,19,FALSE),"")</f>
        <v>Defensa Civil</v>
      </c>
      <c r="X296" t="str">
        <f>IFERROR(VLOOKUP($A296,[3]Hoja1!$A$1:$AQ$1000,20,FALSE),"")</f>
        <v/>
      </c>
      <c r="Y296" t="str">
        <f>IFERROR(VLOOKUP($A296,[3]Hoja1!$A$1:$AQ$1000,21,FALSE),"")</f>
        <v/>
      </c>
      <c r="Z296" t="str">
        <f>IFERROR(VLOOKUP($A296,[3]Hoja1!$A$1:$AQ$1000,22,FALSE),"")</f>
        <v>Bordado</v>
      </c>
      <c r="AA296" t="str">
        <f>IFERROR(VLOOKUP($A296,[3]Hoja1!$A$1:$AQ$1000,23,FALSE),"")</f>
        <v>Escudo para Brazo</v>
      </c>
      <c r="AB296" t="str">
        <f>IFERROR(VLOOKUP($A296,[3]Hoja1!$A$1:$AQ$1000,24,FALSE),"")</f>
        <v>9 cm</v>
      </c>
      <c r="AC296" t="str">
        <f>IFERROR(VLOOKUP($A296,[3]Hoja1!$A$1:$AQ$1000,25,FALSE),"")</f>
        <v>9 cm</v>
      </c>
      <c r="AD296" t="str">
        <f>IFERROR(VLOOKUP($A296,[3]Hoja1!$A$1:$AQ$1000,26,FALSE),"")</f>
        <v/>
      </c>
      <c r="AE296" t="str">
        <f>IFERROR(VLOOKUP($A296,[3]Hoja1!$A$1:$AQ$1000,27,FALSE),"")</f>
        <v/>
      </c>
      <c r="AF296" t="str">
        <f>IFERROR(VLOOKUP($A296,[3]Hoja1!$A$1:$AQ$1000,28,FALSE),"")</f>
        <v/>
      </c>
      <c r="AG296" t="str">
        <f>IFERROR(VLOOKUP($A296,[3]Hoja1!$A$1:$AQ$1000,29,FALSE),"")</f>
        <v/>
      </c>
      <c r="AH296" t="str">
        <f>IFERROR(VLOOKUP($A296,[3]Hoja1!$A$1:$AQ$1000,30,FALSE),"")</f>
        <v/>
      </c>
      <c r="AI296" t="str">
        <f>IFERROR(VLOOKUP($A296,[3]Hoja1!$A$1:$AQ$1000,31,FALSE),"")</f>
        <v/>
      </c>
      <c r="AJ296" t="str">
        <f>IFERROR(VLOOKUP($A296,[3]Hoja1!$A$1:$AQ$1000,32,FALSE),"")</f>
        <v/>
      </c>
      <c r="AK296" t="str">
        <f>IFERROR(VLOOKUP($A296,[3]Hoja1!$A$1:$AQ$1000,33,FALSE),"")</f>
        <v/>
      </c>
      <c r="AL296" t="str">
        <f>IFERROR(VLOOKUP($A296,[3]Hoja1!$A$1:$AQ$1000,34,FALSE),"")</f>
        <v/>
      </c>
      <c r="AM296" t="str">
        <f>IFERROR(VLOOKUP($A296,[3]Hoja1!$A$1:$AQ$1000,35,FALSE),"")</f>
        <v/>
      </c>
      <c r="AN296" t="str">
        <f>IFERROR(VLOOKUP($A296,[3]Hoja1!$A$1:$AQ$1000,36,FALSE),"")</f>
        <v/>
      </c>
      <c r="AO296" t="str">
        <f>IFERROR(VLOOKUP($A296,[3]Hoja1!$A$1:$AQ$1000,37,FALSE),"")</f>
        <v/>
      </c>
      <c r="AP296" t="str">
        <f>IFERROR(VLOOKUP($A296,[3]Hoja1!$A$1:$AQ$1000,38,FALSE),"")</f>
        <v/>
      </c>
      <c r="AQ296" t="str">
        <f>IFERROR(VLOOKUP($A296,[3]Hoja1!$A$1:$AQ$1000,39,FALSE),"")</f>
        <v/>
      </c>
      <c r="AR296" t="str">
        <f>IFERROR(VLOOKUP($A296,[3]Hoja1!$A$1:$AQ$1000,40,FALSE),"")</f>
        <v/>
      </c>
      <c r="AS296" t="str">
        <f>IFERROR(VLOOKUP($A296,[3]Hoja1!$A$1:$AQ$1000,41,FALSE),"")</f>
        <v/>
      </c>
      <c r="AT296" t="str">
        <f>IFERROR(VLOOKUP($A296,[3]Hoja1!$A$1:$AQ$1000,42,FALSE),"")</f>
        <v/>
      </c>
      <c r="AU296" t="str">
        <f>IFERROR(VLOOKUP($A296,[3]Hoja1!$A$1:$AQ$1000,43,FALSE),"")</f>
        <v/>
      </c>
    </row>
    <row r="297" spans="1:47" ht="15" customHeight="1" x14ac:dyDescent="0.25">
      <c r="A297">
        <v>471</v>
      </c>
      <c r="B297">
        <v>1</v>
      </c>
      <c r="D297">
        <v>8306200</v>
      </c>
      <c r="E297" t="s">
        <v>1296</v>
      </c>
      <c r="H297" t="s">
        <v>1298</v>
      </c>
      <c r="J297" t="s">
        <v>16</v>
      </c>
      <c r="K297" t="s">
        <v>1074</v>
      </c>
      <c r="O297" t="s">
        <v>1297</v>
      </c>
      <c r="P297" s="4">
        <f>IFERROR(VLOOKUP(D297,[1]articulo!$A$1:$D$9000,4,FALSE),"")</f>
        <v>624</v>
      </c>
      <c r="Q297" t="s">
        <v>1299</v>
      </c>
      <c r="R297">
        <f>IFERROR(VLOOKUP(D297,[2]stock!$A$1:$B$9000,2,FALSE),"0")</f>
        <v>37</v>
      </c>
      <c r="S297">
        <v>5</v>
      </c>
      <c r="T297">
        <v>5</v>
      </c>
      <c r="U297">
        <v>5</v>
      </c>
      <c r="V297">
        <v>0.03</v>
      </c>
      <c r="W297" t="str">
        <f>IFERROR(VLOOKUP($A297,[3]Hoja1!$A$1:$AQ$1000,19,FALSE),"")</f>
        <v/>
      </c>
      <c r="X297" t="str">
        <f>IFERROR(VLOOKUP($A297,[3]Hoja1!$A$1:$AQ$1000,20,FALSE),"")</f>
        <v/>
      </c>
      <c r="Y297" t="str">
        <f>IFERROR(VLOOKUP($A297,[3]Hoja1!$A$1:$AQ$1000,21,FALSE),"")</f>
        <v/>
      </c>
      <c r="Z297" t="str">
        <f>IFERROR(VLOOKUP($A297,[3]Hoja1!$A$1:$AQ$1000,22,FALSE),"")</f>
        <v>Polar</v>
      </c>
      <c r="AA297" t="str">
        <f>IFERROR(VLOOKUP($A297,[3]Hoja1!$A$1:$AQ$1000,23,FALSE),"")</f>
        <v>Táctico</v>
      </c>
      <c r="AB297" t="str">
        <f>IFERROR(VLOOKUP($A297,[3]Hoja1!$A$1:$AQ$1000,24,FALSE),"")</f>
        <v/>
      </c>
      <c r="AC297" t="str">
        <f>IFERROR(VLOOKUP($A297,[3]Hoja1!$A$1:$AQ$1000,25,FALSE),"")</f>
        <v/>
      </c>
      <c r="AD297" t="str">
        <f>IFERROR(VLOOKUP($A297,[3]Hoja1!$A$1:$AQ$1000,26,FALSE),"")</f>
        <v/>
      </c>
      <c r="AE297" t="str">
        <f>IFERROR(VLOOKUP($A297,[3]Hoja1!$A$1:$AQ$1000,27,FALSE),"")</f>
        <v/>
      </c>
      <c r="AF297" t="str">
        <f>IFERROR(VLOOKUP($A297,[3]Hoja1!$A$1:$AQ$1000,28,FALSE),"")</f>
        <v/>
      </c>
      <c r="AG297" t="str">
        <f>IFERROR(VLOOKUP($A297,[3]Hoja1!$A$1:$AQ$1000,29,FALSE),"")</f>
        <v/>
      </c>
      <c r="AH297" t="str">
        <f>IFERROR(VLOOKUP($A297,[3]Hoja1!$A$1:$AQ$1000,30,FALSE),"")</f>
        <v/>
      </c>
      <c r="AI297" t="str">
        <f>IFERROR(VLOOKUP($A297,[3]Hoja1!$A$1:$AQ$1000,31,FALSE),"")</f>
        <v/>
      </c>
      <c r="AJ297" t="str">
        <f>IFERROR(VLOOKUP($A297,[3]Hoja1!$A$1:$AQ$1000,32,FALSE),"")</f>
        <v/>
      </c>
      <c r="AK297" t="str">
        <f>IFERROR(VLOOKUP($A297,[3]Hoja1!$A$1:$AQ$1000,33,FALSE),"")</f>
        <v/>
      </c>
      <c r="AL297" t="str">
        <f>IFERROR(VLOOKUP($A297,[3]Hoja1!$A$1:$AQ$1000,34,FALSE),"")</f>
        <v/>
      </c>
      <c r="AM297" t="str">
        <f>IFERROR(VLOOKUP($A297,[3]Hoja1!$A$1:$AQ$1000,35,FALSE),"")</f>
        <v/>
      </c>
      <c r="AN297" t="str">
        <f>IFERROR(VLOOKUP($A297,[3]Hoja1!$A$1:$AQ$1000,36,FALSE),"")</f>
        <v/>
      </c>
      <c r="AO297" t="str">
        <f>IFERROR(VLOOKUP($A297,[3]Hoja1!$A$1:$AQ$1000,37,FALSE),"")</f>
        <v/>
      </c>
      <c r="AP297" t="str">
        <f>IFERROR(VLOOKUP($A297,[3]Hoja1!$A$1:$AQ$1000,38,FALSE),"")</f>
        <v/>
      </c>
      <c r="AQ297" t="str">
        <f>IFERROR(VLOOKUP($A297,[3]Hoja1!$A$1:$AQ$1000,39,FALSE),"")</f>
        <v/>
      </c>
      <c r="AR297" t="str">
        <f>IFERROR(VLOOKUP($A297,[3]Hoja1!$A$1:$AQ$1000,40,FALSE),"")</f>
        <v/>
      </c>
      <c r="AS297" t="str">
        <f>IFERROR(VLOOKUP($A297,[3]Hoja1!$A$1:$AQ$1000,41,FALSE),"")</f>
        <v/>
      </c>
      <c r="AT297" t="str">
        <f>IFERROR(VLOOKUP($A297,[3]Hoja1!$A$1:$AQ$1000,42,FALSE),"")</f>
        <v/>
      </c>
      <c r="AU297" t="str">
        <f>IFERROR(VLOOKUP($A297,[3]Hoja1!$A$1:$AQ$1000,43,FALSE),"")</f>
        <v/>
      </c>
    </row>
    <row r="298" spans="1:47" ht="15" customHeight="1" x14ac:dyDescent="0.25">
      <c r="A298">
        <v>472</v>
      </c>
      <c r="B298">
        <v>1</v>
      </c>
      <c r="D298">
        <v>8705038</v>
      </c>
      <c r="E298" t="s">
        <v>1300</v>
      </c>
      <c r="H298" s="1" t="s">
        <v>1302</v>
      </c>
      <c r="I298" t="s">
        <v>1303</v>
      </c>
      <c r="J298" t="s">
        <v>1</v>
      </c>
      <c r="K298" t="s">
        <v>29</v>
      </c>
      <c r="L298" t="s">
        <v>1301</v>
      </c>
      <c r="P298" s="4">
        <f>IFERROR(VLOOKUP(D298,[1]articulo!$A$1:$D$9000,4,FALSE),"")</f>
        <v>1950</v>
      </c>
      <c r="Q298" t="s">
        <v>1304</v>
      </c>
      <c r="R298">
        <f>IFERROR(VLOOKUP(D298,[2]stock!$A$1:$B$9000,2,FALSE),"0")</f>
        <v>0</v>
      </c>
      <c r="S298">
        <v>5</v>
      </c>
      <c r="T298">
        <v>5</v>
      </c>
      <c r="U298">
        <v>5</v>
      </c>
      <c r="V298">
        <v>0.03</v>
      </c>
      <c r="W298" t="str">
        <f>IFERROR(VLOOKUP($A298,[3]Hoja1!$A$1:$AQ$1000,19,FALSE),"")</f>
        <v/>
      </c>
      <c r="X298" t="str">
        <f>IFERROR(VLOOKUP($A298,[3]Hoja1!$A$1:$AQ$1000,20,FALSE),"")</f>
        <v/>
      </c>
      <c r="Y298" t="str">
        <f>IFERROR(VLOOKUP($A298,[3]Hoja1!$A$1:$AQ$1000,21,FALSE),"")</f>
        <v/>
      </c>
      <c r="Z298" t="str">
        <f>IFERROR(VLOOKUP($A298,[3]Hoja1!$A$1:$AQ$1000,22,FALSE),"")</f>
        <v/>
      </c>
      <c r="AA298" t="str">
        <f>IFERROR(VLOOKUP($A298,[3]Hoja1!$A$1:$AQ$1000,23,FALSE),"")</f>
        <v/>
      </c>
      <c r="AB298" t="str">
        <f>IFERROR(VLOOKUP($A298,[3]Hoja1!$A$1:$AQ$1000,24,FALSE),"")</f>
        <v/>
      </c>
      <c r="AC298" t="str">
        <f>IFERROR(VLOOKUP($A298,[3]Hoja1!$A$1:$AQ$1000,25,FALSE),"")</f>
        <v/>
      </c>
      <c r="AD298" t="str">
        <f>IFERROR(VLOOKUP($A298,[3]Hoja1!$A$1:$AQ$1000,26,FALSE),"")</f>
        <v/>
      </c>
      <c r="AE298" t="str">
        <f>IFERROR(VLOOKUP($A298,[3]Hoja1!$A$1:$AQ$1000,27,FALSE),"")</f>
        <v/>
      </c>
      <c r="AF298" t="str">
        <f>IFERROR(VLOOKUP($A298,[3]Hoja1!$A$1:$AQ$1000,28,FALSE),"")</f>
        <v/>
      </c>
      <c r="AG298" t="str">
        <f>IFERROR(VLOOKUP($A298,[3]Hoja1!$A$1:$AQ$1000,29,FALSE),"")</f>
        <v/>
      </c>
      <c r="AH298" t="str">
        <f>IFERROR(VLOOKUP($A298,[3]Hoja1!$A$1:$AQ$1000,30,FALSE),"")</f>
        <v/>
      </c>
      <c r="AI298" t="str">
        <f>IFERROR(VLOOKUP($A298,[3]Hoja1!$A$1:$AQ$1000,31,FALSE),"")</f>
        <v/>
      </c>
      <c r="AJ298" t="str">
        <f>IFERROR(VLOOKUP($A298,[3]Hoja1!$A$1:$AQ$1000,32,FALSE),"")</f>
        <v/>
      </c>
      <c r="AK298" t="str">
        <f>IFERROR(VLOOKUP($A298,[3]Hoja1!$A$1:$AQ$1000,33,FALSE),"")</f>
        <v/>
      </c>
      <c r="AL298" t="str">
        <f>IFERROR(VLOOKUP($A298,[3]Hoja1!$A$1:$AQ$1000,34,FALSE),"")</f>
        <v/>
      </c>
      <c r="AM298" t="str">
        <f>IFERROR(VLOOKUP($A298,[3]Hoja1!$A$1:$AQ$1000,35,FALSE),"")</f>
        <v/>
      </c>
      <c r="AN298" t="str">
        <f>IFERROR(VLOOKUP($A298,[3]Hoja1!$A$1:$AQ$1000,36,FALSE),"")</f>
        <v/>
      </c>
      <c r="AO298" t="str">
        <f>IFERROR(VLOOKUP($A298,[3]Hoja1!$A$1:$AQ$1000,37,FALSE),"")</f>
        <v/>
      </c>
      <c r="AP298" t="str">
        <f>IFERROR(VLOOKUP($A298,[3]Hoja1!$A$1:$AQ$1000,38,FALSE),"")</f>
        <v/>
      </c>
      <c r="AQ298" t="str">
        <f>IFERROR(VLOOKUP($A298,[3]Hoja1!$A$1:$AQ$1000,39,FALSE),"")</f>
        <v/>
      </c>
      <c r="AR298" t="str">
        <f>IFERROR(VLOOKUP($A298,[3]Hoja1!$A$1:$AQ$1000,40,FALSE),"")</f>
        <v/>
      </c>
      <c r="AS298" t="str">
        <f>IFERROR(VLOOKUP($A298,[3]Hoja1!$A$1:$AQ$1000,41,FALSE),"")</f>
        <v/>
      </c>
      <c r="AT298" t="str">
        <f>IFERROR(VLOOKUP($A298,[3]Hoja1!$A$1:$AQ$1000,42,FALSE),"")</f>
        <v/>
      </c>
      <c r="AU298" t="str">
        <f>IFERROR(VLOOKUP($A298,[3]Hoja1!$A$1:$AQ$1000,43,FALSE),"")</f>
        <v/>
      </c>
    </row>
    <row r="299" spans="1:47" ht="15" customHeight="1" x14ac:dyDescent="0.25">
      <c r="A299">
        <v>475</v>
      </c>
      <c r="B299">
        <v>1</v>
      </c>
      <c r="D299">
        <v>8505130</v>
      </c>
      <c r="E299" t="s">
        <v>1305</v>
      </c>
      <c r="J299" t="s">
        <v>50</v>
      </c>
      <c r="K299" t="s">
        <v>425</v>
      </c>
      <c r="O299" t="s">
        <v>1306</v>
      </c>
      <c r="P299" s="4">
        <f>IFERROR(VLOOKUP(D299,[1]articulo!$A$1:$D$9000,4,FALSE),"")</f>
        <v>180.49</v>
      </c>
      <c r="Q299" t="s">
        <v>1307</v>
      </c>
      <c r="R299">
        <f>IFERROR(VLOOKUP(D299,[2]stock!$A$1:$B$9000,2,FALSE),"0")</f>
        <v>0</v>
      </c>
      <c r="S299">
        <v>5</v>
      </c>
      <c r="T299">
        <v>5</v>
      </c>
      <c r="U299">
        <v>5</v>
      </c>
      <c r="V299">
        <v>0.03</v>
      </c>
      <c r="W299" t="str">
        <f>IFERROR(VLOOKUP($A299,[3]Hoja1!$A$1:$AQ$1000,19,FALSE),"")</f>
        <v/>
      </c>
      <c r="X299" t="str">
        <f>IFERROR(VLOOKUP($A299,[3]Hoja1!$A$1:$AQ$1000,20,FALSE),"")</f>
        <v/>
      </c>
      <c r="Y299" t="str">
        <f>IFERROR(VLOOKUP($A299,[3]Hoja1!$A$1:$AQ$1000,21,FALSE),"")</f>
        <v/>
      </c>
      <c r="Z299" t="str">
        <f>IFERROR(VLOOKUP($A299,[3]Hoja1!$A$1:$AQ$1000,22,FALSE),"")</f>
        <v>Bordado</v>
      </c>
      <c r="AA299" t="str">
        <f>IFERROR(VLOOKUP($A299,[3]Hoja1!$A$1:$AQ$1000,23,FALSE),"")</f>
        <v>Pectoral</v>
      </c>
      <c r="AB299" t="str">
        <f>IFERROR(VLOOKUP($A299,[3]Hoja1!$A$1:$AQ$1000,24,FALSE),"")</f>
        <v>2.5 cm</v>
      </c>
      <c r="AC299" t="str">
        <f>IFERROR(VLOOKUP($A299,[3]Hoja1!$A$1:$AQ$1000,25,FALSE),"")</f>
        <v>8.5 cm</v>
      </c>
      <c r="AD299" t="str">
        <f>IFERROR(VLOOKUP($A299,[3]Hoja1!$A$1:$AQ$1000,26,FALSE),"")</f>
        <v/>
      </c>
      <c r="AE299" t="str">
        <f>IFERROR(VLOOKUP($A299,[3]Hoja1!$A$1:$AQ$1000,27,FALSE),"")</f>
        <v/>
      </c>
      <c r="AF299" t="str">
        <f>IFERROR(VLOOKUP($A299,[3]Hoja1!$A$1:$AQ$1000,28,FALSE),"")</f>
        <v/>
      </c>
      <c r="AG299" t="str">
        <f>IFERROR(VLOOKUP($A299,[3]Hoja1!$A$1:$AQ$1000,29,FALSE),"")</f>
        <v/>
      </c>
      <c r="AH299" t="str">
        <f>IFERROR(VLOOKUP($A299,[3]Hoja1!$A$1:$AQ$1000,30,FALSE),"")</f>
        <v/>
      </c>
      <c r="AI299" t="str">
        <f>IFERROR(VLOOKUP($A299,[3]Hoja1!$A$1:$AQ$1000,31,FALSE),"")</f>
        <v/>
      </c>
      <c r="AJ299" t="str">
        <f>IFERROR(VLOOKUP($A299,[3]Hoja1!$A$1:$AQ$1000,32,FALSE),"")</f>
        <v/>
      </c>
      <c r="AK299" t="str">
        <f>IFERROR(VLOOKUP($A299,[3]Hoja1!$A$1:$AQ$1000,33,FALSE),"")</f>
        <v/>
      </c>
      <c r="AL299" t="str">
        <f>IFERROR(VLOOKUP($A299,[3]Hoja1!$A$1:$AQ$1000,34,FALSE),"")</f>
        <v/>
      </c>
      <c r="AM299" t="str">
        <f>IFERROR(VLOOKUP($A299,[3]Hoja1!$A$1:$AQ$1000,35,FALSE),"")</f>
        <v/>
      </c>
      <c r="AN299" t="str">
        <f>IFERROR(VLOOKUP($A299,[3]Hoja1!$A$1:$AQ$1000,36,FALSE),"")</f>
        <v/>
      </c>
      <c r="AO299" t="str">
        <f>IFERROR(VLOOKUP($A299,[3]Hoja1!$A$1:$AQ$1000,37,FALSE),"")</f>
        <v/>
      </c>
      <c r="AP299" t="str">
        <f>IFERROR(VLOOKUP($A299,[3]Hoja1!$A$1:$AQ$1000,38,FALSE),"")</f>
        <v/>
      </c>
      <c r="AQ299" t="str">
        <f>IFERROR(VLOOKUP($A299,[3]Hoja1!$A$1:$AQ$1000,39,FALSE),"")</f>
        <v/>
      </c>
      <c r="AR299" t="str">
        <f>IFERROR(VLOOKUP($A299,[3]Hoja1!$A$1:$AQ$1000,40,FALSE),"")</f>
        <v/>
      </c>
      <c r="AS299" t="str">
        <f>IFERROR(VLOOKUP($A299,[3]Hoja1!$A$1:$AQ$1000,41,FALSE),"")</f>
        <v/>
      </c>
      <c r="AT299" t="str">
        <f>IFERROR(VLOOKUP($A299,[3]Hoja1!$A$1:$AQ$1000,42,FALSE),"")</f>
        <v/>
      </c>
      <c r="AU299" t="str">
        <f>IFERROR(VLOOKUP($A299,[3]Hoja1!$A$1:$AQ$1000,43,FALSE),"")</f>
        <v/>
      </c>
    </row>
    <row r="300" spans="1:47" ht="15" customHeight="1" x14ac:dyDescent="0.25">
      <c r="A300">
        <v>476</v>
      </c>
      <c r="B300">
        <v>1</v>
      </c>
      <c r="D300">
        <v>8703047</v>
      </c>
      <c r="E300" t="s">
        <v>1308</v>
      </c>
      <c r="H300" t="s">
        <v>1310</v>
      </c>
      <c r="I300" s="1" t="s">
        <v>1311</v>
      </c>
      <c r="J300" t="s">
        <v>1</v>
      </c>
      <c r="K300" t="s">
        <v>109</v>
      </c>
      <c r="L300" t="s">
        <v>1145</v>
      </c>
      <c r="O300" t="s">
        <v>1309</v>
      </c>
      <c r="P300" s="4">
        <f>IFERROR(VLOOKUP(D300,[1]articulo!$A$1:$D$9000,4,FALSE),"")</f>
        <v>4056</v>
      </c>
      <c r="Q300" t="s">
        <v>1312</v>
      </c>
      <c r="R300">
        <f>IFERROR(VLOOKUP(D300,[2]stock!$A$1:$B$9000,2,FALSE),"0")</f>
        <v>17</v>
      </c>
      <c r="S300">
        <v>5</v>
      </c>
      <c r="T300">
        <v>5</v>
      </c>
      <c r="U300">
        <v>5</v>
      </c>
      <c r="V300">
        <v>0.03</v>
      </c>
      <c r="W300" t="str">
        <f>IFERROR(VLOOKUP($A300,[3]Hoja1!$A$1:$AQ$1000,19,FALSE),"")</f>
        <v/>
      </c>
      <c r="X300" t="str">
        <f>IFERROR(VLOOKUP($A300,[3]Hoja1!$A$1:$AQ$1000,20,FALSE),"")</f>
        <v/>
      </c>
      <c r="Y300" t="str">
        <f>IFERROR(VLOOKUP($A300,[3]Hoja1!$A$1:$AQ$1000,21,FALSE),"")</f>
        <v/>
      </c>
      <c r="Z300" t="str">
        <f>IFERROR(VLOOKUP($A300,[3]Hoja1!$A$1:$AQ$1000,22,FALSE),"")</f>
        <v>Poliamida</v>
      </c>
      <c r="AA300" t="str">
        <f>IFERROR(VLOOKUP($A300,[3]Hoja1!$A$1:$AQ$1000,23,FALSE),"")</f>
        <v>Delta STR 2047</v>
      </c>
      <c r="AB300" t="str">
        <f>IFERROR(VLOOKUP($A300,[3]Hoja1!$A$1:$AQ$1000,24,FALSE),"")</f>
        <v>15.5 cm</v>
      </c>
      <c r="AC300" t="str">
        <f>IFERROR(VLOOKUP($A300,[3]Hoja1!$A$1:$AQ$1000,25,FALSE),"")</f>
        <v>15.5 cm</v>
      </c>
      <c r="AD300" t="str">
        <f>IFERROR(VLOOKUP($A300,[3]Hoja1!$A$1:$AQ$1000,26,FALSE),"")</f>
        <v/>
      </c>
      <c r="AE300" t="str">
        <f>IFERROR(VLOOKUP($A300,[3]Hoja1!$A$1:$AQ$1000,27,FALSE),"")</f>
        <v/>
      </c>
      <c r="AF300" t="str">
        <f>IFERROR(VLOOKUP($A300,[3]Hoja1!$A$1:$AQ$1000,28,FALSE),"")</f>
        <v/>
      </c>
      <c r="AG300" t="str">
        <f>IFERROR(VLOOKUP($A300,[3]Hoja1!$A$1:$AQ$1000,29,FALSE),"")</f>
        <v/>
      </c>
      <c r="AH300" t="str">
        <f>IFERROR(VLOOKUP($A300,[3]Hoja1!$A$1:$AQ$1000,30,FALSE),"")</f>
        <v/>
      </c>
      <c r="AI300" t="str">
        <f>IFERROR(VLOOKUP($A300,[3]Hoja1!$A$1:$AQ$1000,31,FALSE),"")</f>
        <v/>
      </c>
      <c r="AJ300" t="str">
        <f>IFERROR(VLOOKUP($A300,[3]Hoja1!$A$1:$AQ$1000,32,FALSE),"")</f>
        <v/>
      </c>
      <c r="AK300" t="str">
        <f>IFERROR(VLOOKUP($A300,[3]Hoja1!$A$1:$AQ$1000,33,FALSE),"")</f>
        <v/>
      </c>
      <c r="AL300" t="str">
        <f>IFERROR(VLOOKUP($A300,[3]Hoja1!$A$1:$AQ$1000,34,FALSE),"")</f>
        <v/>
      </c>
      <c r="AM300" t="str">
        <f>IFERROR(VLOOKUP($A300,[3]Hoja1!$A$1:$AQ$1000,35,FALSE),"")</f>
        <v/>
      </c>
      <c r="AN300" t="str">
        <f>IFERROR(VLOOKUP($A300,[3]Hoja1!$A$1:$AQ$1000,36,FALSE),"")</f>
        <v/>
      </c>
      <c r="AO300" t="str">
        <f>IFERROR(VLOOKUP($A300,[3]Hoja1!$A$1:$AQ$1000,37,FALSE),"")</f>
        <v/>
      </c>
      <c r="AP300" t="str">
        <f>IFERROR(VLOOKUP($A300,[3]Hoja1!$A$1:$AQ$1000,38,FALSE),"")</f>
        <v/>
      </c>
      <c r="AQ300" t="str">
        <f>IFERROR(VLOOKUP($A300,[3]Hoja1!$A$1:$AQ$1000,39,FALSE),"")</f>
        <v/>
      </c>
      <c r="AR300" t="str">
        <f>IFERROR(VLOOKUP($A300,[3]Hoja1!$A$1:$AQ$1000,40,FALSE),"")</f>
        <v/>
      </c>
      <c r="AS300" t="str">
        <f>IFERROR(VLOOKUP($A300,[3]Hoja1!$A$1:$AQ$1000,41,FALSE),"")</f>
        <v/>
      </c>
      <c r="AT300" t="str">
        <f>IFERROR(VLOOKUP($A300,[3]Hoja1!$A$1:$AQ$1000,42,FALSE),"")</f>
        <v/>
      </c>
      <c r="AU300" t="str">
        <f>IFERROR(VLOOKUP($A300,[3]Hoja1!$A$1:$AQ$1000,43,FALSE),"")</f>
        <v/>
      </c>
    </row>
    <row r="301" spans="1:47" ht="15" customHeight="1" x14ac:dyDescent="0.25">
      <c r="A301">
        <v>477</v>
      </c>
      <c r="B301">
        <v>1</v>
      </c>
      <c r="D301">
        <v>7709333</v>
      </c>
      <c r="E301" t="s">
        <v>1313</v>
      </c>
      <c r="J301" t="s">
        <v>50</v>
      </c>
      <c r="K301" t="s">
        <v>179</v>
      </c>
      <c r="O301" t="s">
        <v>377</v>
      </c>
      <c r="P301" s="4">
        <f>IFERROR(VLOOKUP(D301,[1]articulo!$A$1:$D$9000,4,FALSE),"")</f>
        <v>393.8</v>
      </c>
      <c r="Q301" t="s">
        <v>1314</v>
      </c>
      <c r="R301">
        <f>IFERROR(VLOOKUP(D301,[2]stock!$A$1:$B$9000,2,FALSE),"0")</f>
        <v>19</v>
      </c>
      <c r="S301">
        <v>5</v>
      </c>
      <c r="T301">
        <v>5</v>
      </c>
      <c r="U301">
        <v>5</v>
      </c>
      <c r="V301">
        <v>0.03</v>
      </c>
      <c r="W301" t="str">
        <f>IFERROR(VLOOKUP($A301,[3]Hoja1!$A$1:$AQ$1000,19,FALSE),"")</f>
        <v/>
      </c>
      <c r="X301" t="str">
        <f>IFERROR(VLOOKUP($A301,[3]Hoja1!$A$1:$AQ$1000,20,FALSE),"")</f>
        <v/>
      </c>
      <c r="Y301" t="str">
        <f>IFERROR(VLOOKUP($A301,[3]Hoja1!$A$1:$AQ$1000,21,FALSE),"")</f>
        <v>Policía de Mendoza</v>
      </c>
      <c r="Z301" t="str">
        <f>IFERROR(VLOOKUP($A301,[3]Hoja1!$A$1:$AQ$1000,22,FALSE),"")</f>
        <v>Bordado</v>
      </c>
      <c r="AA301" t="str">
        <f>IFERROR(VLOOKUP($A301,[3]Hoja1!$A$1:$AQ$1000,23,FALSE),"")</f>
        <v>Viejo o Anterior</v>
      </c>
      <c r="AB301" t="str">
        <f>IFERROR(VLOOKUP($A301,[3]Hoja1!$A$1:$AQ$1000,24,FALSE),"")</f>
        <v/>
      </c>
      <c r="AC301" t="str">
        <f>IFERROR(VLOOKUP($A301,[3]Hoja1!$A$1:$AQ$1000,25,FALSE),"")</f>
        <v>8.5 cm</v>
      </c>
      <c r="AD301" t="str">
        <f>IFERROR(VLOOKUP($A301,[3]Hoja1!$A$1:$AQ$1000,26,FALSE),"")</f>
        <v>9 cm</v>
      </c>
      <c r="AE301" t="str">
        <f>IFERROR(VLOOKUP($A301,[3]Hoja1!$A$1:$AQ$1000,27,FALSE),"")</f>
        <v/>
      </c>
      <c r="AF301" t="str">
        <f>IFERROR(VLOOKUP($A301,[3]Hoja1!$A$1:$AQ$1000,28,FALSE),"")</f>
        <v/>
      </c>
      <c r="AG301" t="str">
        <f>IFERROR(VLOOKUP($A301,[3]Hoja1!$A$1:$AQ$1000,29,FALSE),"")</f>
        <v/>
      </c>
      <c r="AH301" t="str">
        <f>IFERROR(VLOOKUP($A301,[3]Hoja1!$A$1:$AQ$1000,30,FALSE),"")</f>
        <v/>
      </c>
      <c r="AI301" t="str">
        <f>IFERROR(VLOOKUP($A301,[3]Hoja1!$A$1:$AQ$1000,31,FALSE),"")</f>
        <v/>
      </c>
      <c r="AJ301" t="str">
        <f>IFERROR(VLOOKUP($A301,[3]Hoja1!$A$1:$AQ$1000,32,FALSE),"")</f>
        <v/>
      </c>
      <c r="AK301" t="str">
        <f>IFERROR(VLOOKUP($A301,[3]Hoja1!$A$1:$AQ$1000,33,FALSE),"")</f>
        <v/>
      </c>
      <c r="AL301" t="str">
        <f>IFERROR(VLOOKUP($A301,[3]Hoja1!$A$1:$AQ$1000,34,FALSE),"")</f>
        <v/>
      </c>
      <c r="AM301" t="str">
        <f>IFERROR(VLOOKUP($A301,[3]Hoja1!$A$1:$AQ$1000,35,FALSE),"")</f>
        <v/>
      </c>
      <c r="AN301" t="str">
        <f>IFERROR(VLOOKUP($A301,[3]Hoja1!$A$1:$AQ$1000,36,FALSE),"")</f>
        <v/>
      </c>
      <c r="AO301" t="str">
        <f>IFERROR(VLOOKUP($A301,[3]Hoja1!$A$1:$AQ$1000,37,FALSE),"")</f>
        <v/>
      </c>
      <c r="AP301" t="str">
        <f>IFERROR(VLOOKUP($A301,[3]Hoja1!$A$1:$AQ$1000,38,FALSE),"")</f>
        <v/>
      </c>
      <c r="AQ301" t="str">
        <f>IFERROR(VLOOKUP($A301,[3]Hoja1!$A$1:$AQ$1000,39,FALSE),"")</f>
        <v/>
      </c>
      <c r="AR301" t="str">
        <f>IFERROR(VLOOKUP($A301,[3]Hoja1!$A$1:$AQ$1000,40,FALSE),"")</f>
        <v/>
      </c>
      <c r="AS301" t="str">
        <f>IFERROR(VLOOKUP($A301,[3]Hoja1!$A$1:$AQ$1000,41,FALSE),"")</f>
        <v/>
      </c>
      <c r="AT301" t="str">
        <f>IFERROR(VLOOKUP($A301,[3]Hoja1!$A$1:$AQ$1000,42,FALSE),"")</f>
        <v/>
      </c>
      <c r="AU301" t="str">
        <f>IFERROR(VLOOKUP($A301,[3]Hoja1!$A$1:$AQ$1000,43,FALSE),"")</f>
        <v/>
      </c>
    </row>
    <row r="302" spans="1:47" ht="15" customHeight="1" x14ac:dyDescent="0.25">
      <c r="A302">
        <v>478</v>
      </c>
      <c r="B302">
        <v>1</v>
      </c>
      <c r="D302">
        <v>8703200</v>
      </c>
      <c r="E302" t="s">
        <v>1315</v>
      </c>
      <c r="H302" s="1" t="s">
        <v>1317</v>
      </c>
      <c r="I302" s="1" t="s">
        <v>1318</v>
      </c>
      <c r="J302" t="s">
        <v>1</v>
      </c>
      <c r="K302" t="s">
        <v>2</v>
      </c>
      <c r="L302" t="s">
        <v>69</v>
      </c>
      <c r="O302" t="s">
        <v>1316</v>
      </c>
      <c r="P302" s="4">
        <f>IFERROR(VLOOKUP(D302,[1]articulo!$A$1:$D$9000,4,FALSE),"")</f>
        <v>4600</v>
      </c>
      <c r="Q302" t="s">
        <v>1319</v>
      </c>
      <c r="R302">
        <f>IFERROR(VLOOKUP(D302,[2]stock!$A$1:$B$9000,2,FALSE),"0")</f>
        <v>20</v>
      </c>
      <c r="S302">
        <v>5</v>
      </c>
      <c r="T302">
        <v>5</v>
      </c>
      <c r="U302">
        <v>5</v>
      </c>
      <c r="V302">
        <v>0.03</v>
      </c>
      <c r="W302" t="str">
        <f>IFERROR(VLOOKUP($A302,[3]Hoja1!$A$1:$AQ$1000,19,FALSE),"")</f>
        <v/>
      </c>
      <c r="X302" t="str">
        <f>IFERROR(VLOOKUP($A302,[3]Hoja1!$A$1:$AQ$1000,20,FALSE),"")</f>
        <v/>
      </c>
      <c r="Y302" t="str">
        <f>IFERROR(VLOOKUP($A302,[3]Hoja1!$A$1:$AQ$1000,21,FALSE),"")</f>
        <v/>
      </c>
      <c r="Z302" t="str">
        <f>IFERROR(VLOOKUP($A302,[3]Hoja1!$A$1:$AQ$1000,22,FALSE),"")</f>
        <v/>
      </c>
      <c r="AA302" t="str">
        <f>IFERROR(VLOOKUP($A302,[3]Hoja1!$A$1:$AQ$1000,23,FALSE),"")</f>
        <v/>
      </c>
      <c r="AB302" t="str">
        <f>IFERROR(VLOOKUP($A302,[3]Hoja1!$A$1:$AQ$1000,24,FALSE),"")</f>
        <v/>
      </c>
      <c r="AC302" t="str">
        <f>IFERROR(VLOOKUP($A302,[3]Hoja1!$A$1:$AQ$1000,25,FALSE),"")</f>
        <v/>
      </c>
      <c r="AD302" t="str">
        <f>IFERROR(VLOOKUP($A302,[3]Hoja1!$A$1:$AQ$1000,26,FALSE),"")</f>
        <v/>
      </c>
      <c r="AE302" t="str">
        <f>IFERROR(VLOOKUP($A302,[3]Hoja1!$A$1:$AQ$1000,27,FALSE),"")</f>
        <v/>
      </c>
      <c r="AF302" t="str">
        <f>IFERROR(VLOOKUP($A302,[3]Hoja1!$A$1:$AQ$1000,28,FALSE),"")</f>
        <v/>
      </c>
      <c r="AG302" t="str">
        <f>IFERROR(VLOOKUP($A302,[3]Hoja1!$A$1:$AQ$1000,29,FALSE),"")</f>
        <v/>
      </c>
      <c r="AH302" t="str">
        <f>IFERROR(VLOOKUP($A302,[3]Hoja1!$A$1:$AQ$1000,30,FALSE),"")</f>
        <v/>
      </c>
      <c r="AI302" t="str">
        <f>IFERROR(VLOOKUP($A302,[3]Hoja1!$A$1:$AQ$1000,31,FALSE),"")</f>
        <v/>
      </c>
      <c r="AJ302" t="str">
        <f>IFERROR(VLOOKUP($A302,[3]Hoja1!$A$1:$AQ$1000,32,FALSE),"")</f>
        <v/>
      </c>
      <c r="AK302" t="str">
        <f>IFERROR(VLOOKUP($A302,[3]Hoja1!$A$1:$AQ$1000,33,FALSE),"")</f>
        <v/>
      </c>
      <c r="AL302" t="str">
        <f>IFERROR(VLOOKUP($A302,[3]Hoja1!$A$1:$AQ$1000,34,FALSE),"")</f>
        <v/>
      </c>
      <c r="AM302" t="str">
        <f>IFERROR(VLOOKUP($A302,[3]Hoja1!$A$1:$AQ$1000,35,FALSE),"")</f>
        <v/>
      </c>
      <c r="AN302" t="str">
        <f>IFERROR(VLOOKUP($A302,[3]Hoja1!$A$1:$AQ$1000,36,FALSE),"")</f>
        <v/>
      </c>
      <c r="AO302" t="str">
        <f>IFERROR(VLOOKUP($A302,[3]Hoja1!$A$1:$AQ$1000,37,FALSE),"")</f>
        <v/>
      </c>
      <c r="AP302" t="str">
        <f>IFERROR(VLOOKUP($A302,[3]Hoja1!$A$1:$AQ$1000,38,FALSE),"")</f>
        <v/>
      </c>
      <c r="AQ302" t="str">
        <f>IFERROR(VLOOKUP($A302,[3]Hoja1!$A$1:$AQ$1000,39,FALSE),"")</f>
        <v/>
      </c>
      <c r="AR302" t="str">
        <f>IFERROR(VLOOKUP($A302,[3]Hoja1!$A$1:$AQ$1000,40,FALSE),"")</f>
        <v/>
      </c>
      <c r="AS302" t="str">
        <f>IFERROR(VLOOKUP($A302,[3]Hoja1!$A$1:$AQ$1000,41,FALSE),"")</f>
        <v/>
      </c>
      <c r="AT302" t="str">
        <f>IFERROR(VLOOKUP($A302,[3]Hoja1!$A$1:$AQ$1000,42,FALSE),"")</f>
        <v/>
      </c>
      <c r="AU302" t="str">
        <f>IFERROR(VLOOKUP($A302,[3]Hoja1!$A$1:$AQ$1000,43,FALSE),"")</f>
        <v/>
      </c>
    </row>
    <row r="303" spans="1:47" ht="15" customHeight="1" x14ac:dyDescent="0.25">
      <c r="A303">
        <v>480</v>
      </c>
      <c r="B303">
        <v>1</v>
      </c>
      <c r="D303">
        <v>8303113</v>
      </c>
      <c r="E303" t="s">
        <v>1320</v>
      </c>
      <c r="H303" s="1" t="s">
        <v>1323</v>
      </c>
      <c r="J303" t="s">
        <v>16</v>
      </c>
      <c r="K303" t="s">
        <v>313</v>
      </c>
      <c r="L303" t="s">
        <v>1321</v>
      </c>
      <c r="O303" t="s">
        <v>1322</v>
      </c>
      <c r="P303" s="4">
        <f>IFERROR(VLOOKUP(D303,[1]articulo!$A$1:$D$9000,4,FALSE),"")</f>
        <v>1061.4100000000001</v>
      </c>
      <c r="Q303" t="s">
        <v>1324</v>
      </c>
      <c r="R303">
        <f>IFERROR(VLOOKUP(D303,[2]stock!$A$1:$B$9000,2,FALSE),"0")</f>
        <v>0</v>
      </c>
      <c r="S303">
        <v>5</v>
      </c>
      <c r="T303">
        <v>5</v>
      </c>
      <c r="U303">
        <v>5</v>
      </c>
      <c r="V303">
        <v>0.03</v>
      </c>
      <c r="W303" t="str">
        <f>IFERROR(VLOOKUP($A303,[3]Hoja1!$A$1:$AQ$1000,19,FALSE),"")</f>
        <v/>
      </c>
      <c r="X303" t="str">
        <f>IFERROR(VLOOKUP($A303,[3]Hoja1!$A$1:$AQ$1000,20,FALSE),"")</f>
        <v>Casquete</v>
      </c>
      <c r="Y303" t="str">
        <f>IFERROR(VLOOKUP($A303,[3]Hoja1!$A$1:$AQ$1000,21,FALSE),"")</f>
        <v/>
      </c>
      <c r="Z303" t="str">
        <f>IFERROR(VLOOKUP($A303,[3]Hoja1!$A$1:$AQ$1000,22,FALSE),"")</f>
        <v>Rip Stop (antidesgarro)</v>
      </c>
      <c r="AA303" t="str">
        <f>IFERROR(VLOOKUP($A303,[3]Hoja1!$A$1:$AQ$1000,23,FALSE),"")</f>
        <v/>
      </c>
      <c r="AB303" t="str">
        <f>IFERROR(VLOOKUP($A303,[3]Hoja1!$A$1:$AQ$1000,24,FALSE),"")</f>
        <v/>
      </c>
      <c r="AC303" t="str">
        <f>IFERROR(VLOOKUP($A303,[3]Hoja1!$A$1:$AQ$1000,25,FALSE),"")</f>
        <v/>
      </c>
      <c r="AD303" t="str">
        <f>IFERROR(VLOOKUP($A303,[3]Hoja1!$A$1:$AQ$1000,26,FALSE),"")</f>
        <v/>
      </c>
      <c r="AE303" t="str">
        <f>IFERROR(VLOOKUP($A303,[3]Hoja1!$A$1:$AQ$1000,27,FALSE),"")</f>
        <v/>
      </c>
      <c r="AF303" t="str">
        <f>IFERROR(VLOOKUP($A303,[3]Hoja1!$A$1:$AQ$1000,28,FALSE),"")</f>
        <v/>
      </c>
      <c r="AG303" t="str">
        <f>IFERROR(VLOOKUP($A303,[3]Hoja1!$A$1:$AQ$1000,29,FALSE),"")</f>
        <v/>
      </c>
      <c r="AH303" t="str">
        <f>IFERROR(VLOOKUP($A303,[3]Hoja1!$A$1:$AQ$1000,30,FALSE),"")</f>
        <v/>
      </c>
      <c r="AI303" t="str">
        <f>IFERROR(VLOOKUP($A303,[3]Hoja1!$A$1:$AQ$1000,31,FALSE),"")</f>
        <v/>
      </c>
      <c r="AJ303" t="str">
        <f>IFERROR(VLOOKUP($A303,[3]Hoja1!$A$1:$AQ$1000,32,FALSE),"")</f>
        <v/>
      </c>
      <c r="AK303" t="str">
        <f>IFERROR(VLOOKUP($A303,[3]Hoja1!$A$1:$AQ$1000,33,FALSE),"")</f>
        <v/>
      </c>
      <c r="AL303" t="str">
        <f>IFERROR(VLOOKUP($A303,[3]Hoja1!$A$1:$AQ$1000,34,FALSE),"")</f>
        <v/>
      </c>
      <c r="AM303" t="str">
        <f>IFERROR(VLOOKUP($A303,[3]Hoja1!$A$1:$AQ$1000,35,FALSE),"")</f>
        <v/>
      </c>
      <c r="AN303" t="str">
        <f>IFERROR(VLOOKUP($A303,[3]Hoja1!$A$1:$AQ$1000,36,FALSE),"")</f>
        <v/>
      </c>
      <c r="AO303" t="str">
        <f>IFERROR(VLOOKUP($A303,[3]Hoja1!$A$1:$AQ$1000,37,FALSE),"")</f>
        <v/>
      </c>
      <c r="AP303" t="str">
        <f>IFERROR(VLOOKUP($A303,[3]Hoja1!$A$1:$AQ$1000,38,FALSE),"")</f>
        <v/>
      </c>
      <c r="AQ303" t="str">
        <f>IFERROR(VLOOKUP($A303,[3]Hoja1!$A$1:$AQ$1000,39,FALSE),"")</f>
        <v/>
      </c>
      <c r="AR303" t="str">
        <f>IFERROR(VLOOKUP($A303,[3]Hoja1!$A$1:$AQ$1000,40,FALSE),"")</f>
        <v/>
      </c>
      <c r="AS303" t="str">
        <f>IFERROR(VLOOKUP($A303,[3]Hoja1!$A$1:$AQ$1000,41,FALSE),"")</f>
        <v/>
      </c>
      <c r="AT303" t="str">
        <f>IFERROR(VLOOKUP($A303,[3]Hoja1!$A$1:$AQ$1000,42,FALSE),"")</f>
        <v/>
      </c>
      <c r="AU303" t="str">
        <f>IFERROR(VLOOKUP($A303,[3]Hoja1!$A$1:$AQ$1000,43,FALSE),"")</f>
        <v/>
      </c>
    </row>
    <row r="304" spans="1:47" ht="15" customHeight="1" x14ac:dyDescent="0.25">
      <c r="A304">
        <v>481</v>
      </c>
      <c r="B304">
        <v>1</v>
      </c>
      <c r="D304">
        <v>8303902</v>
      </c>
      <c r="E304" t="s">
        <v>1325</v>
      </c>
      <c r="H304" s="1" t="s">
        <v>1327</v>
      </c>
      <c r="J304" t="s">
        <v>16</v>
      </c>
      <c r="K304" t="s">
        <v>313</v>
      </c>
      <c r="L304" t="s">
        <v>1321</v>
      </c>
      <c r="O304" t="s">
        <v>1326</v>
      </c>
      <c r="P304" s="4">
        <f>IFERROR(VLOOKUP(D304,[1]articulo!$A$1:$D$9000,4,FALSE),"")</f>
        <v>1061.4100000000001</v>
      </c>
      <c r="Q304" t="s">
        <v>1328</v>
      </c>
      <c r="R304">
        <f>IFERROR(VLOOKUP(D304,[2]stock!$A$1:$B$9000,2,FALSE),"0")</f>
        <v>0</v>
      </c>
      <c r="S304">
        <v>5</v>
      </c>
      <c r="T304">
        <v>5</v>
      </c>
      <c r="U304">
        <v>5</v>
      </c>
      <c r="V304">
        <v>0.03</v>
      </c>
      <c r="W304" t="str">
        <f>IFERROR(VLOOKUP($A304,[3]Hoja1!$A$1:$AQ$1000,19,FALSE),"")</f>
        <v/>
      </c>
      <c r="X304" t="str">
        <f>IFERROR(VLOOKUP($A304,[3]Hoja1!$A$1:$AQ$1000,20,FALSE),"")</f>
        <v/>
      </c>
      <c r="Y304" t="str">
        <f>IFERROR(VLOOKUP($A304,[3]Hoja1!$A$1:$AQ$1000,21,FALSE),"")</f>
        <v/>
      </c>
      <c r="Z304" t="str">
        <f>IFERROR(VLOOKUP($A304,[3]Hoja1!$A$1:$AQ$1000,22,FALSE),"")</f>
        <v/>
      </c>
      <c r="AA304" t="str">
        <f>IFERROR(VLOOKUP($A304,[3]Hoja1!$A$1:$AQ$1000,23,FALSE),"")</f>
        <v/>
      </c>
      <c r="AB304" t="str">
        <f>IFERROR(VLOOKUP($A304,[3]Hoja1!$A$1:$AQ$1000,24,FALSE),"")</f>
        <v/>
      </c>
      <c r="AC304" t="str">
        <f>IFERROR(VLOOKUP($A304,[3]Hoja1!$A$1:$AQ$1000,25,FALSE),"")</f>
        <v/>
      </c>
      <c r="AD304" t="str">
        <f>IFERROR(VLOOKUP($A304,[3]Hoja1!$A$1:$AQ$1000,26,FALSE),"")</f>
        <v/>
      </c>
      <c r="AE304" t="str">
        <f>IFERROR(VLOOKUP($A304,[3]Hoja1!$A$1:$AQ$1000,27,FALSE),"")</f>
        <v/>
      </c>
      <c r="AF304" t="str">
        <f>IFERROR(VLOOKUP($A304,[3]Hoja1!$A$1:$AQ$1000,28,FALSE),"")</f>
        <v/>
      </c>
      <c r="AG304" t="str">
        <f>IFERROR(VLOOKUP($A304,[3]Hoja1!$A$1:$AQ$1000,29,FALSE),"")</f>
        <v/>
      </c>
      <c r="AH304" t="str">
        <f>IFERROR(VLOOKUP($A304,[3]Hoja1!$A$1:$AQ$1000,30,FALSE),"")</f>
        <v/>
      </c>
      <c r="AI304" t="str">
        <f>IFERROR(VLOOKUP($A304,[3]Hoja1!$A$1:$AQ$1000,31,FALSE),"")</f>
        <v/>
      </c>
      <c r="AJ304" t="str">
        <f>IFERROR(VLOOKUP($A304,[3]Hoja1!$A$1:$AQ$1000,32,FALSE),"")</f>
        <v/>
      </c>
      <c r="AK304" t="str">
        <f>IFERROR(VLOOKUP($A304,[3]Hoja1!$A$1:$AQ$1000,33,FALSE),"")</f>
        <v/>
      </c>
      <c r="AL304" t="str">
        <f>IFERROR(VLOOKUP($A304,[3]Hoja1!$A$1:$AQ$1000,34,FALSE),"")</f>
        <v/>
      </c>
      <c r="AM304" t="str">
        <f>IFERROR(VLOOKUP($A304,[3]Hoja1!$A$1:$AQ$1000,35,FALSE),"")</f>
        <v/>
      </c>
      <c r="AN304" t="str">
        <f>IFERROR(VLOOKUP($A304,[3]Hoja1!$A$1:$AQ$1000,36,FALSE),"")</f>
        <v/>
      </c>
      <c r="AO304" t="str">
        <f>IFERROR(VLOOKUP($A304,[3]Hoja1!$A$1:$AQ$1000,37,FALSE),"")</f>
        <v/>
      </c>
      <c r="AP304" t="str">
        <f>IFERROR(VLOOKUP($A304,[3]Hoja1!$A$1:$AQ$1000,38,FALSE),"")</f>
        <v/>
      </c>
      <c r="AQ304" t="str">
        <f>IFERROR(VLOOKUP($A304,[3]Hoja1!$A$1:$AQ$1000,39,FALSE),"")</f>
        <v/>
      </c>
      <c r="AR304" t="str">
        <f>IFERROR(VLOOKUP($A304,[3]Hoja1!$A$1:$AQ$1000,40,FALSE),"")</f>
        <v/>
      </c>
      <c r="AS304" t="str">
        <f>IFERROR(VLOOKUP($A304,[3]Hoja1!$A$1:$AQ$1000,41,FALSE),"")</f>
        <v/>
      </c>
      <c r="AT304" t="str">
        <f>IFERROR(VLOOKUP($A304,[3]Hoja1!$A$1:$AQ$1000,42,FALSE),"")</f>
        <v/>
      </c>
      <c r="AU304" t="str">
        <f>IFERROR(VLOOKUP($A304,[3]Hoja1!$A$1:$AQ$1000,43,FALSE),"")</f>
        <v/>
      </c>
    </row>
    <row r="305" spans="1:47" ht="15" customHeight="1" x14ac:dyDescent="0.25">
      <c r="A305">
        <v>483</v>
      </c>
      <c r="B305">
        <v>1</v>
      </c>
      <c r="D305">
        <v>8701216</v>
      </c>
      <c r="E305" t="s">
        <v>1329</v>
      </c>
      <c r="H305" t="s">
        <v>1330</v>
      </c>
      <c r="I305" s="1" t="s">
        <v>1331</v>
      </c>
      <c r="J305" t="s">
        <v>1</v>
      </c>
      <c r="K305" t="s">
        <v>155</v>
      </c>
      <c r="P305" s="4">
        <f>IFERROR(VLOOKUP(D305,[1]articulo!$A$1:$D$9000,4,FALSE),"")</f>
        <v>3969.43</v>
      </c>
      <c r="Q305" t="s">
        <v>1332</v>
      </c>
      <c r="R305">
        <f>IFERROR(VLOOKUP(D305,[2]stock!$A$1:$B$9000,2,FALSE),"0")</f>
        <v>0</v>
      </c>
      <c r="S305">
        <v>5</v>
      </c>
      <c r="T305">
        <v>5</v>
      </c>
      <c r="U305">
        <v>5</v>
      </c>
      <c r="V305">
        <v>0.03</v>
      </c>
      <c r="W305" t="str">
        <f>IFERROR(VLOOKUP($A305,[3]Hoja1!$A$1:$AQ$1000,19,FALSE),"")</f>
        <v/>
      </c>
      <c r="X305" t="str">
        <f>IFERROR(VLOOKUP($A305,[3]Hoja1!$A$1:$AQ$1000,20,FALSE),"")</f>
        <v/>
      </c>
      <c r="Y305" t="str">
        <f>IFERROR(VLOOKUP($A305,[3]Hoja1!$A$1:$AQ$1000,21,FALSE),"")</f>
        <v/>
      </c>
      <c r="Z305" t="str">
        <f>IFERROR(VLOOKUP($A305,[3]Hoja1!$A$1:$AQ$1000,22,FALSE),"")</f>
        <v/>
      </c>
      <c r="AA305" t="str">
        <f>IFERROR(VLOOKUP($A305,[3]Hoja1!$A$1:$AQ$1000,23,FALSE),"")</f>
        <v/>
      </c>
      <c r="AB305" t="str">
        <f>IFERROR(VLOOKUP($A305,[3]Hoja1!$A$1:$AQ$1000,24,FALSE),"")</f>
        <v/>
      </c>
      <c r="AC305" t="str">
        <f>IFERROR(VLOOKUP($A305,[3]Hoja1!$A$1:$AQ$1000,25,FALSE),"")</f>
        <v/>
      </c>
      <c r="AD305" t="str">
        <f>IFERROR(VLOOKUP($A305,[3]Hoja1!$A$1:$AQ$1000,26,FALSE),"")</f>
        <v/>
      </c>
      <c r="AE305" t="str">
        <f>IFERROR(VLOOKUP($A305,[3]Hoja1!$A$1:$AQ$1000,27,FALSE),"")</f>
        <v/>
      </c>
      <c r="AF305" t="str">
        <f>IFERROR(VLOOKUP($A305,[3]Hoja1!$A$1:$AQ$1000,28,FALSE),"")</f>
        <v/>
      </c>
      <c r="AG305" t="str">
        <f>IFERROR(VLOOKUP($A305,[3]Hoja1!$A$1:$AQ$1000,29,FALSE),"")</f>
        <v/>
      </c>
      <c r="AH305" t="str">
        <f>IFERROR(VLOOKUP($A305,[3]Hoja1!$A$1:$AQ$1000,30,FALSE),"")</f>
        <v/>
      </c>
      <c r="AI305" t="str">
        <f>IFERROR(VLOOKUP($A305,[3]Hoja1!$A$1:$AQ$1000,31,FALSE),"")</f>
        <v/>
      </c>
      <c r="AJ305" t="str">
        <f>IFERROR(VLOOKUP($A305,[3]Hoja1!$A$1:$AQ$1000,32,FALSE),"")</f>
        <v/>
      </c>
      <c r="AK305" t="str">
        <f>IFERROR(VLOOKUP($A305,[3]Hoja1!$A$1:$AQ$1000,33,FALSE),"")</f>
        <v/>
      </c>
      <c r="AL305" t="str">
        <f>IFERROR(VLOOKUP($A305,[3]Hoja1!$A$1:$AQ$1000,34,FALSE),"")</f>
        <v/>
      </c>
      <c r="AM305" t="str">
        <f>IFERROR(VLOOKUP($A305,[3]Hoja1!$A$1:$AQ$1000,35,FALSE),"")</f>
        <v/>
      </c>
      <c r="AN305" t="str">
        <f>IFERROR(VLOOKUP($A305,[3]Hoja1!$A$1:$AQ$1000,36,FALSE),"")</f>
        <v/>
      </c>
      <c r="AO305" t="str">
        <f>IFERROR(VLOOKUP($A305,[3]Hoja1!$A$1:$AQ$1000,37,FALSE),"")</f>
        <v/>
      </c>
      <c r="AP305" t="str">
        <f>IFERROR(VLOOKUP($A305,[3]Hoja1!$A$1:$AQ$1000,38,FALSE),"")</f>
        <v/>
      </c>
      <c r="AQ305" t="str">
        <f>IFERROR(VLOOKUP($A305,[3]Hoja1!$A$1:$AQ$1000,39,FALSE),"")</f>
        <v/>
      </c>
      <c r="AR305" t="str">
        <f>IFERROR(VLOOKUP($A305,[3]Hoja1!$A$1:$AQ$1000,40,FALSE),"")</f>
        <v/>
      </c>
      <c r="AS305" t="str">
        <f>IFERROR(VLOOKUP($A305,[3]Hoja1!$A$1:$AQ$1000,41,FALSE),"")</f>
        <v/>
      </c>
      <c r="AT305" t="str">
        <f>IFERROR(VLOOKUP($A305,[3]Hoja1!$A$1:$AQ$1000,42,FALSE),"")</f>
        <v/>
      </c>
      <c r="AU305" t="str">
        <f>IFERROR(VLOOKUP($A305,[3]Hoja1!$A$1:$AQ$1000,43,FALSE),"")</f>
        <v/>
      </c>
    </row>
    <row r="306" spans="1:47" ht="15" customHeight="1" x14ac:dyDescent="0.25">
      <c r="A306">
        <v>484</v>
      </c>
      <c r="B306">
        <v>1</v>
      </c>
      <c r="D306">
        <v>8703162</v>
      </c>
      <c r="E306" t="s">
        <v>1333</v>
      </c>
      <c r="H306" t="s">
        <v>1335</v>
      </c>
      <c r="I306" t="s">
        <v>1336</v>
      </c>
      <c r="J306" t="s">
        <v>1</v>
      </c>
      <c r="K306" t="s">
        <v>2</v>
      </c>
      <c r="L306" t="s">
        <v>69</v>
      </c>
      <c r="O306" t="s">
        <v>1334</v>
      </c>
      <c r="P306" s="4">
        <f>IFERROR(VLOOKUP(D306,[1]articulo!$A$1:$D$9000,4,FALSE),"")</f>
        <v>825.55</v>
      </c>
      <c r="Q306" t="s">
        <v>1337</v>
      </c>
      <c r="R306">
        <f>IFERROR(VLOOKUP(D306,[2]stock!$A$1:$B$9000,2,FALSE),"0")</f>
        <v>1</v>
      </c>
      <c r="S306">
        <v>5</v>
      </c>
      <c r="T306">
        <v>5</v>
      </c>
      <c r="U306">
        <v>5</v>
      </c>
      <c r="V306">
        <v>0.03</v>
      </c>
      <c r="W306" t="str">
        <f>IFERROR(VLOOKUP($A306,[3]Hoja1!$A$1:$AQ$1000,19,FALSE),"")</f>
        <v/>
      </c>
      <c r="X306" t="str">
        <f>IFERROR(VLOOKUP($A306,[3]Hoja1!$A$1:$AQ$1000,20,FALSE),"")</f>
        <v/>
      </c>
      <c r="Y306" t="str">
        <f>IFERROR(VLOOKUP($A306,[3]Hoja1!$A$1:$AQ$1000,21,FALSE),"")</f>
        <v/>
      </c>
      <c r="Z306" t="str">
        <f>IFERROR(VLOOKUP($A306,[3]Hoja1!$A$1:$AQ$1000,22,FALSE),"")</f>
        <v>Cordura</v>
      </c>
      <c r="AA306" t="str">
        <f>IFERROR(VLOOKUP($A306,[3]Hoja1!$A$1:$AQ$1000,23,FALSE),"")</f>
        <v>Fobus</v>
      </c>
      <c r="AB306" t="str">
        <f>IFERROR(VLOOKUP($A306,[3]Hoja1!$A$1:$AQ$1000,24,FALSE),"")</f>
        <v>21.5 cm</v>
      </c>
      <c r="AC306" t="str">
        <f>IFERROR(VLOOKUP($A306,[3]Hoja1!$A$1:$AQ$1000,25,FALSE),"")</f>
        <v>Regulable</v>
      </c>
      <c r="AD306" t="str">
        <f>IFERROR(VLOOKUP($A306,[3]Hoja1!$A$1:$AQ$1000,26,FALSE),"")</f>
        <v>Regulable</v>
      </c>
      <c r="AE306" t="str">
        <f>IFERROR(VLOOKUP($A306,[3]Hoja1!$A$1:$AQ$1000,27,FALSE),"")</f>
        <v/>
      </c>
      <c r="AF306" t="str">
        <f>IFERROR(VLOOKUP($A306,[3]Hoja1!$A$1:$AQ$1000,28,FALSE),"")</f>
        <v/>
      </c>
      <c r="AG306" t="str">
        <f>IFERROR(VLOOKUP($A306,[3]Hoja1!$A$1:$AQ$1000,29,FALSE),"")</f>
        <v/>
      </c>
      <c r="AH306" t="str">
        <f>IFERROR(VLOOKUP($A306,[3]Hoja1!$A$1:$AQ$1000,30,FALSE),"")</f>
        <v/>
      </c>
      <c r="AI306" t="str">
        <f>IFERROR(VLOOKUP($A306,[3]Hoja1!$A$1:$AQ$1000,31,FALSE),"")</f>
        <v/>
      </c>
      <c r="AJ306" t="str">
        <f>IFERROR(VLOOKUP($A306,[3]Hoja1!$A$1:$AQ$1000,32,FALSE),"")</f>
        <v/>
      </c>
      <c r="AK306" t="str">
        <f>IFERROR(VLOOKUP($A306,[3]Hoja1!$A$1:$AQ$1000,33,FALSE),"")</f>
        <v/>
      </c>
      <c r="AL306" t="str">
        <f>IFERROR(VLOOKUP($A306,[3]Hoja1!$A$1:$AQ$1000,34,FALSE),"")</f>
        <v/>
      </c>
      <c r="AM306" t="str">
        <f>IFERROR(VLOOKUP($A306,[3]Hoja1!$A$1:$AQ$1000,35,FALSE),"")</f>
        <v/>
      </c>
      <c r="AN306" t="str">
        <f>IFERROR(VLOOKUP($A306,[3]Hoja1!$A$1:$AQ$1000,36,FALSE),"")</f>
        <v/>
      </c>
      <c r="AO306" t="str">
        <f>IFERROR(VLOOKUP($A306,[3]Hoja1!$A$1:$AQ$1000,37,FALSE),"")</f>
        <v/>
      </c>
      <c r="AP306" t="str">
        <f>IFERROR(VLOOKUP($A306,[3]Hoja1!$A$1:$AQ$1000,38,FALSE),"")</f>
        <v/>
      </c>
      <c r="AQ306" t="str">
        <f>IFERROR(VLOOKUP($A306,[3]Hoja1!$A$1:$AQ$1000,39,FALSE),"")</f>
        <v/>
      </c>
      <c r="AR306" t="str">
        <f>IFERROR(VLOOKUP($A306,[3]Hoja1!$A$1:$AQ$1000,40,FALSE),"")</f>
        <v/>
      </c>
      <c r="AS306" t="str">
        <f>IFERROR(VLOOKUP($A306,[3]Hoja1!$A$1:$AQ$1000,41,FALSE),"")</f>
        <v/>
      </c>
      <c r="AT306" t="str">
        <f>IFERROR(VLOOKUP($A306,[3]Hoja1!$A$1:$AQ$1000,42,FALSE),"")</f>
        <v/>
      </c>
      <c r="AU306" t="str">
        <f>IFERROR(VLOOKUP($A306,[3]Hoja1!$A$1:$AQ$1000,43,FALSE),"")</f>
        <v/>
      </c>
    </row>
    <row r="307" spans="1:47" ht="15" customHeight="1" x14ac:dyDescent="0.25">
      <c r="A307">
        <v>487</v>
      </c>
      <c r="B307">
        <v>1</v>
      </c>
      <c r="D307">
        <v>8303005</v>
      </c>
      <c r="E307" t="s">
        <v>1338</v>
      </c>
      <c r="H307" t="s">
        <v>1340</v>
      </c>
      <c r="J307" t="s">
        <v>16</v>
      </c>
      <c r="K307" t="s">
        <v>313</v>
      </c>
      <c r="L307" t="s">
        <v>1321</v>
      </c>
      <c r="O307" t="s">
        <v>1339</v>
      </c>
      <c r="P307" s="4">
        <f>IFERROR(VLOOKUP(D307,[1]articulo!$A$1:$D$9000,4,FALSE),"")</f>
        <v>1061.4100000000001</v>
      </c>
      <c r="Q307" t="s">
        <v>1341</v>
      </c>
      <c r="R307">
        <f>IFERROR(VLOOKUP(D307,[2]stock!$A$1:$B$9000,2,FALSE),"0")</f>
        <v>57</v>
      </c>
      <c r="S307">
        <v>5</v>
      </c>
      <c r="T307">
        <v>5</v>
      </c>
      <c r="U307">
        <v>5</v>
      </c>
      <c r="V307">
        <v>0.03</v>
      </c>
      <c r="W307" t="str">
        <f>IFERROR(VLOOKUP($A307,[3]Hoja1!$A$1:$AQ$1000,19,FALSE),"")</f>
        <v/>
      </c>
      <c r="X307" t="str">
        <f>IFERROR(VLOOKUP($A307,[3]Hoja1!$A$1:$AQ$1000,20,FALSE),"")</f>
        <v/>
      </c>
      <c r="Y307" t="str">
        <f>IFERROR(VLOOKUP($A307,[3]Hoja1!$A$1:$AQ$1000,21,FALSE),"")</f>
        <v/>
      </c>
      <c r="Z307" t="str">
        <f>IFERROR(VLOOKUP($A307,[3]Hoja1!$A$1:$AQ$1000,22,FALSE),"")</f>
        <v/>
      </c>
      <c r="AA307" t="str">
        <f>IFERROR(VLOOKUP($A307,[3]Hoja1!$A$1:$AQ$1000,23,FALSE),"")</f>
        <v/>
      </c>
      <c r="AB307" t="str">
        <f>IFERROR(VLOOKUP($A307,[3]Hoja1!$A$1:$AQ$1000,24,FALSE),"")</f>
        <v/>
      </c>
      <c r="AC307" t="str">
        <f>IFERROR(VLOOKUP($A307,[3]Hoja1!$A$1:$AQ$1000,25,FALSE),"")</f>
        <v/>
      </c>
      <c r="AD307" t="str">
        <f>IFERROR(VLOOKUP($A307,[3]Hoja1!$A$1:$AQ$1000,26,FALSE),"")</f>
        <v/>
      </c>
      <c r="AE307" t="str">
        <f>IFERROR(VLOOKUP($A307,[3]Hoja1!$A$1:$AQ$1000,27,FALSE),"")</f>
        <v/>
      </c>
      <c r="AF307" t="str">
        <f>IFERROR(VLOOKUP($A307,[3]Hoja1!$A$1:$AQ$1000,28,FALSE),"")</f>
        <v/>
      </c>
      <c r="AG307" t="str">
        <f>IFERROR(VLOOKUP($A307,[3]Hoja1!$A$1:$AQ$1000,29,FALSE),"")</f>
        <v/>
      </c>
      <c r="AH307" t="str">
        <f>IFERROR(VLOOKUP($A307,[3]Hoja1!$A$1:$AQ$1000,30,FALSE),"")</f>
        <v/>
      </c>
      <c r="AI307" t="str">
        <f>IFERROR(VLOOKUP($A307,[3]Hoja1!$A$1:$AQ$1000,31,FALSE),"")</f>
        <v/>
      </c>
      <c r="AJ307" t="str">
        <f>IFERROR(VLOOKUP($A307,[3]Hoja1!$A$1:$AQ$1000,32,FALSE),"")</f>
        <v/>
      </c>
      <c r="AK307" t="str">
        <f>IFERROR(VLOOKUP($A307,[3]Hoja1!$A$1:$AQ$1000,33,FALSE),"")</f>
        <v/>
      </c>
      <c r="AL307" t="str">
        <f>IFERROR(VLOOKUP($A307,[3]Hoja1!$A$1:$AQ$1000,34,FALSE),"")</f>
        <v/>
      </c>
      <c r="AM307" t="str">
        <f>IFERROR(VLOOKUP($A307,[3]Hoja1!$A$1:$AQ$1000,35,FALSE),"")</f>
        <v/>
      </c>
      <c r="AN307" t="str">
        <f>IFERROR(VLOOKUP($A307,[3]Hoja1!$A$1:$AQ$1000,36,FALSE),"")</f>
        <v/>
      </c>
      <c r="AO307" t="str">
        <f>IFERROR(VLOOKUP($A307,[3]Hoja1!$A$1:$AQ$1000,37,FALSE),"")</f>
        <v/>
      </c>
      <c r="AP307" t="str">
        <f>IFERROR(VLOOKUP($A307,[3]Hoja1!$A$1:$AQ$1000,38,FALSE),"")</f>
        <v/>
      </c>
      <c r="AQ307" t="str">
        <f>IFERROR(VLOOKUP($A307,[3]Hoja1!$A$1:$AQ$1000,39,FALSE),"")</f>
        <v/>
      </c>
      <c r="AR307" t="str">
        <f>IFERROR(VLOOKUP($A307,[3]Hoja1!$A$1:$AQ$1000,40,FALSE),"")</f>
        <v/>
      </c>
      <c r="AS307" t="str">
        <f>IFERROR(VLOOKUP($A307,[3]Hoja1!$A$1:$AQ$1000,41,FALSE),"")</f>
        <v/>
      </c>
      <c r="AT307" t="str">
        <f>IFERROR(VLOOKUP($A307,[3]Hoja1!$A$1:$AQ$1000,42,FALSE),"")</f>
        <v/>
      </c>
      <c r="AU307" t="str">
        <f>IFERROR(VLOOKUP($A307,[3]Hoja1!$A$1:$AQ$1000,43,FALSE),"")</f>
        <v/>
      </c>
    </row>
    <row r="308" spans="1:47" ht="15" customHeight="1" x14ac:dyDescent="0.25">
      <c r="A308">
        <v>488</v>
      </c>
      <c r="B308">
        <v>1</v>
      </c>
      <c r="D308">
        <v>8521301</v>
      </c>
      <c r="E308" t="s">
        <v>1342</v>
      </c>
      <c r="H308" t="s">
        <v>1344</v>
      </c>
      <c r="I308" t="s">
        <v>1345</v>
      </c>
      <c r="J308" t="s">
        <v>16</v>
      </c>
      <c r="K308" t="s">
        <v>115</v>
      </c>
      <c r="O308" t="s">
        <v>1343</v>
      </c>
      <c r="P308" s="4">
        <f>IFERROR(VLOOKUP(D308,[1]articulo!$A$1:$D$9000,4,FALSE),"")</f>
        <v>294.83999999999997</v>
      </c>
      <c r="Q308" t="s">
        <v>1346</v>
      </c>
      <c r="R308">
        <f>IFERROR(VLOOKUP(D308,[2]stock!$A$1:$B$9000,2,FALSE),"0")</f>
        <v>1</v>
      </c>
      <c r="S308">
        <v>5</v>
      </c>
      <c r="T308">
        <v>5</v>
      </c>
      <c r="U308">
        <v>5</v>
      </c>
      <c r="V308">
        <v>0.03</v>
      </c>
      <c r="W308" t="str">
        <f>IFERROR(VLOOKUP($A308,[3]Hoja1!$A$1:$AQ$1000,19,FALSE),"")</f>
        <v/>
      </c>
      <c r="X308" t="str">
        <f>IFERROR(VLOOKUP($A308,[3]Hoja1!$A$1:$AQ$1000,20,FALSE),"")</f>
        <v/>
      </c>
      <c r="Y308" t="str">
        <f>IFERROR(VLOOKUP($A308,[3]Hoja1!$A$1:$AQ$1000,21,FALSE),"")</f>
        <v/>
      </c>
      <c r="Z308" t="str">
        <f>IFERROR(VLOOKUP($A308,[3]Hoja1!$A$1:$AQ$1000,22,FALSE),"")</f>
        <v>Acero Inoxidable</v>
      </c>
      <c r="AA308" t="str">
        <f>IFERROR(VLOOKUP($A308,[3]Hoja1!$A$1:$AQ$1000,23,FALSE),"")</f>
        <v>F-996</v>
      </c>
      <c r="AB308" t="str">
        <f>IFERROR(VLOOKUP($A308,[3]Hoja1!$A$1:$AQ$1000,24,FALSE),"")</f>
        <v/>
      </c>
      <c r="AC308" t="str">
        <f>IFERROR(VLOOKUP($A308,[3]Hoja1!$A$1:$AQ$1000,25,FALSE),"")</f>
        <v/>
      </c>
      <c r="AD308" t="str">
        <f>IFERROR(VLOOKUP($A308,[3]Hoja1!$A$1:$AQ$1000,26,FALSE),"")</f>
        <v/>
      </c>
      <c r="AE308" t="str">
        <f>IFERROR(VLOOKUP($A308,[3]Hoja1!$A$1:$AQ$1000,27,FALSE),"")</f>
        <v/>
      </c>
      <c r="AF308" t="str">
        <f>IFERROR(VLOOKUP($A308,[3]Hoja1!$A$1:$AQ$1000,28,FALSE),"")</f>
        <v/>
      </c>
      <c r="AG308" t="str">
        <f>IFERROR(VLOOKUP($A308,[3]Hoja1!$A$1:$AQ$1000,29,FALSE),"")</f>
        <v/>
      </c>
      <c r="AH308" t="str">
        <f>IFERROR(VLOOKUP($A308,[3]Hoja1!$A$1:$AQ$1000,30,FALSE),"")</f>
        <v/>
      </c>
      <c r="AI308" t="str">
        <f>IFERROR(VLOOKUP($A308,[3]Hoja1!$A$1:$AQ$1000,31,FALSE),"")</f>
        <v/>
      </c>
      <c r="AJ308" t="str">
        <f>IFERROR(VLOOKUP($A308,[3]Hoja1!$A$1:$AQ$1000,32,FALSE),"")</f>
        <v/>
      </c>
      <c r="AK308" t="str">
        <f>IFERROR(VLOOKUP($A308,[3]Hoja1!$A$1:$AQ$1000,33,FALSE),"")</f>
        <v/>
      </c>
      <c r="AL308" t="str">
        <f>IFERROR(VLOOKUP($A308,[3]Hoja1!$A$1:$AQ$1000,34,FALSE),"")</f>
        <v/>
      </c>
      <c r="AM308" t="str">
        <f>IFERROR(VLOOKUP($A308,[3]Hoja1!$A$1:$AQ$1000,35,FALSE),"")</f>
        <v/>
      </c>
      <c r="AN308" t="str">
        <f>IFERROR(VLOOKUP($A308,[3]Hoja1!$A$1:$AQ$1000,36,FALSE),"")</f>
        <v/>
      </c>
      <c r="AO308" t="str">
        <f>IFERROR(VLOOKUP($A308,[3]Hoja1!$A$1:$AQ$1000,37,FALSE),"")</f>
        <v/>
      </c>
      <c r="AP308" t="str">
        <f>IFERROR(VLOOKUP($A308,[3]Hoja1!$A$1:$AQ$1000,38,FALSE),"")</f>
        <v/>
      </c>
      <c r="AQ308" t="str">
        <f>IFERROR(VLOOKUP($A308,[3]Hoja1!$A$1:$AQ$1000,39,FALSE),"")</f>
        <v/>
      </c>
      <c r="AR308" t="str">
        <f>IFERROR(VLOOKUP($A308,[3]Hoja1!$A$1:$AQ$1000,40,FALSE),"")</f>
        <v/>
      </c>
      <c r="AS308" t="str">
        <f>IFERROR(VLOOKUP($A308,[3]Hoja1!$A$1:$AQ$1000,41,FALSE),"")</f>
        <v/>
      </c>
      <c r="AT308" t="str">
        <f>IFERROR(VLOOKUP($A308,[3]Hoja1!$A$1:$AQ$1000,42,FALSE),"")</f>
        <v/>
      </c>
      <c r="AU308" t="str">
        <f>IFERROR(VLOOKUP($A308,[3]Hoja1!$A$1:$AQ$1000,43,FALSE),"")</f>
        <v/>
      </c>
    </row>
    <row r="309" spans="1:47" ht="15" customHeight="1" x14ac:dyDescent="0.25">
      <c r="A309">
        <v>489</v>
      </c>
      <c r="B309">
        <v>1</v>
      </c>
      <c r="D309">
        <v>8708101</v>
      </c>
      <c r="E309" t="s">
        <v>1347</v>
      </c>
      <c r="H309" t="s">
        <v>1349</v>
      </c>
      <c r="I309" t="s">
        <v>1350</v>
      </c>
      <c r="J309" t="s">
        <v>1</v>
      </c>
      <c r="K309" t="s">
        <v>109</v>
      </c>
      <c r="L309" t="s">
        <v>110</v>
      </c>
      <c r="O309" t="s">
        <v>1348</v>
      </c>
      <c r="P309" s="4">
        <f>IFERROR(VLOOKUP(D309,[1]articulo!$A$1:$D$9000,4,FALSE),"")</f>
        <v>10956</v>
      </c>
      <c r="Q309" t="s">
        <v>1351</v>
      </c>
      <c r="R309">
        <f>IFERROR(VLOOKUP(D309,[2]stock!$A$1:$B$9000,2,FALSE),"0")</f>
        <v>5</v>
      </c>
      <c r="S309">
        <v>5</v>
      </c>
      <c r="T309">
        <v>5</v>
      </c>
      <c r="U309">
        <v>5</v>
      </c>
      <c r="V309">
        <v>0.03</v>
      </c>
      <c r="W309" t="str">
        <f>IFERROR(VLOOKUP($A309,[3]Hoja1!$A$1:$AQ$1000,19,FALSE),"")</f>
        <v/>
      </c>
      <c r="X309" t="str">
        <f>IFERROR(VLOOKUP($A309,[3]Hoja1!$A$1:$AQ$1000,20,FALSE),"")</f>
        <v/>
      </c>
      <c r="Y309" t="str">
        <f>IFERROR(VLOOKUP($A309,[3]Hoja1!$A$1:$AQ$1000,21,FALSE),"")</f>
        <v/>
      </c>
      <c r="Z309" t="str">
        <f>IFERROR(VLOOKUP($A309,[3]Hoja1!$A$1:$AQ$1000,22,FALSE),"")</f>
        <v>Cordura</v>
      </c>
      <c r="AA309" t="str">
        <f>IFERROR(VLOOKUP($A309,[3]Hoja1!$A$1:$AQ$1000,23,FALSE),"")</f>
        <v>Táctica</v>
      </c>
      <c r="AB309" t="str">
        <f>IFERROR(VLOOKUP($A309,[3]Hoja1!$A$1:$AQ$1000,24,FALSE),"")</f>
        <v/>
      </c>
      <c r="AC309" t="str">
        <f>IFERROR(VLOOKUP($A309,[3]Hoja1!$A$1:$AQ$1000,25,FALSE),"")</f>
        <v/>
      </c>
      <c r="AD309" t="str">
        <f>IFERROR(VLOOKUP($A309,[3]Hoja1!$A$1:$AQ$1000,26,FALSE),"")</f>
        <v/>
      </c>
      <c r="AE309" t="str">
        <f>IFERROR(VLOOKUP($A309,[3]Hoja1!$A$1:$AQ$1000,27,FALSE),"")</f>
        <v/>
      </c>
      <c r="AF309" t="str">
        <f>IFERROR(VLOOKUP($A309,[3]Hoja1!$A$1:$AQ$1000,28,FALSE),"")</f>
        <v/>
      </c>
      <c r="AG309" t="str">
        <f>IFERROR(VLOOKUP($A309,[3]Hoja1!$A$1:$AQ$1000,29,FALSE),"")</f>
        <v/>
      </c>
      <c r="AH309" t="str">
        <f>IFERROR(VLOOKUP($A309,[3]Hoja1!$A$1:$AQ$1000,30,FALSE),"")</f>
        <v/>
      </c>
      <c r="AI309" t="str">
        <f>IFERROR(VLOOKUP($A309,[3]Hoja1!$A$1:$AQ$1000,31,FALSE),"")</f>
        <v/>
      </c>
      <c r="AJ309" t="str">
        <f>IFERROR(VLOOKUP($A309,[3]Hoja1!$A$1:$AQ$1000,32,FALSE),"")</f>
        <v/>
      </c>
      <c r="AK309" t="str">
        <f>IFERROR(VLOOKUP($A309,[3]Hoja1!$A$1:$AQ$1000,33,FALSE),"")</f>
        <v>50 x 38 x 28 cm</v>
      </c>
      <c r="AL309" t="str">
        <f>IFERROR(VLOOKUP($A309,[3]Hoja1!$A$1:$AQ$1000,34,FALSE),"")</f>
        <v>48 x 28 x 18 cm</v>
      </c>
      <c r="AM309" t="str">
        <f>IFERROR(VLOOKUP($A309,[3]Hoja1!$A$1:$AQ$1000,35,FALSE),"")</f>
        <v/>
      </c>
      <c r="AN309" t="str">
        <f>IFERROR(VLOOKUP($A309,[3]Hoja1!$A$1:$AQ$1000,36,FALSE),"")</f>
        <v/>
      </c>
      <c r="AO309" t="str">
        <f>IFERROR(VLOOKUP($A309,[3]Hoja1!$A$1:$AQ$1000,37,FALSE),"")</f>
        <v/>
      </c>
      <c r="AP309" t="str">
        <f>IFERROR(VLOOKUP($A309,[3]Hoja1!$A$1:$AQ$1000,38,FALSE),"")</f>
        <v/>
      </c>
      <c r="AQ309" t="str">
        <f>IFERROR(VLOOKUP($A309,[3]Hoja1!$A$1:$AQ$1000,39,FALSE),"")</f>
        <v/>
      </c>
      <c r="AR309" t="str">
        <f>IFERROR(VLOOKUP($A309,[3]Hoja1!$A$1:$AQ$1000,40,FALSE),"")</f>
        <v/>
      </c>
      <c r="AS309" t="str">
        <f>IFERROR(VLOOKUP($A309,[3]Hoja1!$A$1:$AQ$1000,41,FALSE),"")</f>
        <v/>
      </c>
      <c r="AT309" t="str">
        <f>IFERROR(VLOOKUP($A309,[3]Hoja1!$A$1:$AQ$1000,42,FALSE),"")</f>
        <v>30 litros</v>
      </c>
      <c r="AU309" t="str">
        <f>IFERROR(VLOOKUP($A309,[3]Hoja1!$A$1:$AQ$1000,43,FALSE),"")</f>
        <v/>
      </c>
    </row>
    <row r="310" spans="1:47" ht="15" customHeight="1" x14ac:dyDescent="0.25">
      <c r="A310">
        <v>498</v>
      </c>
      <c r="B310">
        <v>1</v>
      </c>
      <c r="D310">
        <v>8705750</v>
      </c>
      <c r="E310" t="s">
        <v>1352</v>
      </c>
      <c r="H310" s="1" t="s">
        <v>41</v>
      </c>
      <c r="I310" s="1" t="s">
        <v>42</v>
      </c>
      <c r="J310" t="s">
        <v>1</v>
      </c>
      <c r="K310" t="s">
        <v>29</v>
      </c>
      <c r="L310" t="s">
        <v>30</v>
      </c>
      <c r="O310" t="s">
        <v>40</v>
      </c>
      <c r="P310" s="4">
        <f>IFERROR(VLOOKUP(D310,[1]articulo!$A$1:$D$9000,4,FALSE),"")</f>
        <v>900.8</v>
      </c>
      <c r="Q310" t="s">
        <v>1353</v>
      </c>
      <c r="R310">
        <f>IFERROR(VLOOKUP(D310,[2]stock!$A$1:$B$9000,2,FALSE),"0")</f>
        <v>9</v>
      </c>
      <c r="S310">
        <v>5</v>
      </c>
      <c r="T310">
        <v>5</v>
      </c>
      <c r="U310">
        <v>5</v>
      </c>
      <c r="V310">
        <v>0.03</v>
      </c>
      <c r="W310" t="str">
        <f>IFERROR(VLOOKUP($A310,[3]Hoja1!$A$1:$AQ$1000,19,FALSE),"")</f>
        <v/>
      </c>
      <c r="X310" t="str">
        <f>IFERROR(VLOOKUP($A310,[3]Hoja1!$A$1:$AQ$1000,20,FALSE),"")</f>
        <v/>
      </c>
      <c r="Y310" t="str">
        <f>IFERROR(VLOOKUP($A310,[3]Hoja1!$A$1:$AQ$1000,21,FALSE),"")</f>
        <v/>
      </c>
      <c r="Z310" t="str">
        <f>IFERROR(VLOOKUP($A310,[3]Hoja1!$A$1:$AQ$1000,22,FALSE),"")</f>
        <v>Poliamida</v>
      </c>
      <c r="AA310" t="str">
        <f>IFERROR(VLOOKUP($A310,[3]Hoja1!$A$1:$AQ$1000,23,FALSE),"")</f>
        <v>Termoformado</v>
      </c>
      <c r="AB310" t="str">
        <f>IFERROR(VLOOKUP($A310,[3]Hoja1!$A$1:$AQ$1000,24,FALSE),"")</f>
        <v>25.4 cm</v>
      </c>
      <c r="AC310" t="str">
        <f>IFERROR(VLOOKUP($A310,[3]Hoja1!$A$1:$AQ$1000,25,FALSE),"")</f>
        <v>20.5 cm</v>
      </c>
      <c r="AD310" t="str">
        <f>IFERROR(VLOOKUP($A310,[3]Hoja1!$A$1:$AQ$1000,26,FALSE),"")</f>
        <v>9 cm</v>
      </c>
      <c r="AE310" t="str">
        <f>IFERROR(VLOOKUP($A310,[3]Hoja1!$A$1:$AQ$1000,27,FALSE),"")</f>
        <v/>
      </c>
      <c r="AF310" t="str">
        <f>IFERROR(VLOOKUP($A310,[3]Hoja1!$A$1:$AQ$1000,28,FALSE),"")</f>
        <v/>
      </c>
      <c r="AG310" t="str">
        <f>IFERROR(VLOOKUP($A310,[3]Hoja1!$A$1:$AQ$1000,29,FALSE),"")</f>
        <v/>
      </c>
      <c r="AH310" t="str">
        <f>IFERROR(VLOOKUP($A310,[3]Hoja1!$A$1:$AQ$1000,30,FALSE),"")</f>
        <v/>
      </c>
      <c r="AI310" t="str">
        <f>IFERROR(VLOOKUP($A310,[3]Hoja1!$A$1:$AQ$1000,31,FALSE),"")</f>
        <v/>
      </c>
      <c r="AJ310" t="str">
        <f>IFERROR(VLOOKUP($A310,[3]Hoja1!$A$1:$AQ$1000,32,FALSE),"")</f>
        <v/>
      </c>
      <c r="AK310" t="str">
        <f>IFERROR(VLOOKUP($A310,[3]Hoja1!$A$1:$AQ$1000,33,FALSE),"")</f>
        <v/>
      </c>
      <c r="AL310" t="str">
        <f>IFERROR(VLOOKUP($A310,[3]Hoja1!$A$1:$AQ$1000,34,FALSE),"")</f>
        <v/>
      </c>
      <c r="AM310" t="str">
        <f>IFERROR(VLOOKUP($A310,[3]Hoja1!$A$1:$AQ$1000,35,FALSE),"")</f>
        <v/>
      </c>
      <c r="AN310" t="str">
        <f>IFERROR(VLOOKUP($A310,[3]Hoja1!$A$1:$AQ$1000,36,FALSE),"")</f>
        <v/>
      </c>
      <c r="AO310" t="str">
        <f>IFERROR(VLOOKUP($A310,[3]Hoja1!$A$1:$AQ$1000,37,FALSE),"")</f>
        <v/>
      </c>
      <c r="AP310" t="str">
        <f>IFERROR(VLOOKUP($A310,[3]Hoja1!$A$1:$AQ$1000,38,FALSE),"")</f>
        <v/>
      </c>
      <c r="AQ310" t="str">
        <f>IFERROR(VLOOKUP($A310,[3]Hoja1!$A$1:$AQ$1000,39,FALSE),"")</f>
        <v/>
      </c>
      <c r="AR310" t="str">
        <f>IFERROR(VLOOKUP($A310,[3]Hoja1!$A$1:$AQ$1000,40,FALSE),"")</f>
        <v/>
      </c>
      <c r="AS310" t="str">
        <f>IFERROR(VLOOKUP($A310,[3]Hoja1!$A$1:$AQ$1000,41,FALSE),"")</f>
        <v/>
      </c>
      <c r="AT310" t="str">
        <f>IFERROR(VLOOKUP($A310,[3]Hoja1!$A$1:$AQ$1000,42,FALSE),"")</f>
        <v/>
      </c>
      <c r="AU310" t="str">
        <f>IFERROR(VLOOKUP($A310,[3]Hoja1!$A$1:$AQ$1000,43,FALSE),"")</f>
        <v/>
      </c>
    </row>
    <row r="311" spans="1:47" ht="15" customHeight="1" x14ac:dyDescent="0.25">
      <c r="A311">
        <v>499</v>
      </c>
      <c r="B311">
        <v>1</v>
      </c>
      <c r="D311">
        <v>8705550</v>
      </c>
      <c r="E311" t="s">
        <v>1354</v>
      </c>
      <c r="H311" s="1" t="s">
        <v>41</v>
      </c>
      <c r="I311" s="1" t="s">
        <v>1356</v>
      </c>
      <c r="J311" t="s">
        <v>1</v>
      </c>
      <c r="K311" t="s">
        <v>29</v>
      </c>
      <c r="L311" t="s">
        <v>30</v>
      </c>
      <c r="O311" t="s">
        <v>1355</v>
      </c>
      <c r="P311" s="4">
        <f>IFERROR(VLOOKUP(D311,[1]articulo!$A$1:$D$9000,4,FALSE),"")</f>
        <v>900.8</v>
      </c>
      <c r="Q311" t="s">
        <v>1357</v>
      </c>
      <c r="R311">
        <f>IFERROR(VLOOKUP(D311,[2]stock!$A$1:$B$9000,2,FALSE),"0")</f>
        <v>1</v>
      </c>
      <c r="S311">
        <v>5</v>
      </c>
      <c r="T311">
        <v>5</v>
      </c>
      <c r="U311">
        <v>5</v>
      </c>
      <c r="V311">
        <v>0.03</v>
      </c>
      <c r="W311" t="str">
        <f>IFERROR(VLOOKUP($A311,[3]Hoja1!$A$1:$AQ$1000,19,FALSE),"")</f>
        <v/>
      </c>
      <c r="X311" t="str">
        <f>IFERROR(VLOOKUP($A311,[3]Hoja1!$A$1:$AQ$1000,20,FALSE),"")</f>
        <v/>
      </c>
      <c r="Y311" t="str">
        <f>IFERROR(VLOOKUP($A311,[3]Hoja1!$A$1:$AQ$1000,21,FALSE),"")</f>
        <v/>
      </c>
      <c r="Z311" t="str">
        <f>IFERROR(VLOOKUP($A311,[3]Hoja1!$A$1:$AQ$1000,22,FALSE),"")</f>
        <v>Poliamida</v>
      </c>
      <c r="AA311" t="str">
        <f>IFERROR(VLOOKUP($A311,[3]Hoja1!$A$1:$AQ$1000,23,FALSE),"")</f>
        <v>Termoformado</v>
      </c>
      <c r="AB311" t="str">
        <f>IFERROR(VLOOKUP($A311,[3]Hoja1!$A$1:$AQ$1000,24,FALSE),"")</f>
        <v>25.4 cm</v>
      </c>
      <c r="AC311" t="str">
        <f>IFERROR(VLOOKUP($A311,[3]Hoja1!$A$1:$AQ$1000,25,FALSE),"")</f>
        <v>20.5 cm</v>
      </c>
      <c r="AD311" t="str">
        <f>IFERROR(VLOOKUP($A311,[3]Hoja1!$A$1:$AQ$1000,26,FALSE),"")</f>
        <v>9 cm</v>
      </c>
      <c r="AE311" t="str">
        <f>IFERROR(VLOOKUP($A311,[3]Hoja1!$A$1:$AQ$1000,27,FALSE),"")</f>
        <v/>
      </c>
      <c r="AF311" t="str">
        <f>IFERROR(VLOOKUP($A311,[3]Hoja1!$A$1:$AQ$1000,28,FALSE),"")</f>
        <v/>
      </c>
      <c r="AG311" t="str">
        <f>IFERROR(VLOOKUP($A311,[3]Hoja1!$A$1:$AQ$1000,29,FALSE),"")</f>
        <v/>
      </c>
      <c r="AH311" t="str">
        <f>IFERROR(VLOOKUP($A311,[3]Hoja1!$A$1:$AQ$1000,30,FALSE),"")</f>
        <v/>
      </c>
      <c r="AI311" t="str">
        <f>IFERROR(VLOOKUP($A311,[3]Hoja1!$A$1:$AQ$1000,31,FALSE),"")</f>
        <v/>
      </c>
      <c r="AJ311" t="str">
        <f>IFERROR(VLOOKUP($A311,[3]Hoja1!$A$1:$AQ$1000,32,FALSE),"")</f>
        <v/>
      </c>
      <c r="AK311" t="str">
        <f>IFERROR(VLOOKUP($A311,[3]Hoja1!$A$1:$AQ$1000,33,FALSE),"")</f>
        <v/>
      </c>
      <c r="AL311" t="str">
        <f>IFERROR(VLOOKUP($A311,[3]Hoja1!$A$1:$AQ$1000,34,FALSE),"")</f>
        <v/>
      </c>
      <c r="AM311" t="str">
        <f>IFERROR(VLOOKUP($A311,[3]Hoja1!$A$1:$AQ$1000,35,FALSE),"")</f>
        <v/>
      </c>
      <c r="AN311" t="str">
        <f>IFERROR(VLOOKUP($A311,[3]Hoja1!$A$1:$AQ$1000,36,FALSE),"")</f>
        <v/>
      </c>
      <c r="AO311" t="str">
        <f>IFERROR(VLOOKUP($A311,[3]Hoja1!$A$1:$AQ$1000,37,FALSE),"")</f>
        <v/>
      </c>
      <c r="AP311" t="str">
        <f>IFERROR(VLOOKUP($A311,[3]Hoja1!$A$1:$AQ$1000,38,FALSE),"")</f>
        <v/>
      </c>
      <c r="AQ311" t="str">
        <f>IFERROR(VLOOKUP($A311,[3]Hoja1!$A$1:$AQ$1000,39,FALSE),"")</f>
        <v/>
      </c>
      <c r="AR311" t="str">
        <f>IFERROR(VLOOKUP($A311,[3]Hoja1!$A$1:$AQ$1000,40,FALSE),"")</f>
        <v/>
      </c>
      <c r="AS311" t="str">
        <f>IFERROR(VLOOKUP($A311,[3]Hoja1!$A$1:$AQ$1000,41,FALSE),"")</f>
        <v/>
      </c>
      <c r="AT311" t="str">
        <f>IFERROR(VLOOKUP($A311,[3]Hoja1!$A$1:$AQ$1000,42,FALSE),"")</f>
        <v/>
      </c>
      <c r="AU311" t="str">
        <f>IFERROR(VLOOKUP($A311,[3]Hoja1!$A$1:$AQ$1000,43,FALSE),"")</f>
        <v/>
      </c>
    </row>
    <row r="312" spans="1:47" ht="15" customHeight="1" x14ac:dyDescent="0.25">
      <c r="A312">
        <v>500</v>
      </c>
      <c r="B312">
        <v>1</v>
      </c>
      <c r="D312">
        <v>8203124</v>
      </c>
      <c r="E312" t="s">
        <v>1358</v>
      </c>
      <c r="H312" s="1" t="s">
        <v>1360</v>
      </c>
      <c r="J312" t="s">
        <v>16</v>
      </c>
      <c r="K312" t="s">
        <v>313</v>
      </c>
      <c r="L312" t="s">
        <v>1321</v>
      </c>
      <c r="O312" t="s">
        <v>1359</v>
      </c>
      <c r="P312" s="4">
        <f>IFERROR(VLOOKUP(D312,[1]articulo!$A$1:$D$9000,4,FALSE),"")</f>
        <v>1120.3900000000001</v>
      </c>
      <c r="Q312" t="s">
        <v>1361</v>
      </c>
      <c r="R312">
        <f>IFERROR(VLOOKUP(D312,[2]stock!$A$1:$B$9000,2,FALSE),"0")</f>
        <v>0</v>
      </c>
      <c r="S312">
        <v>5</v>
      </c>
      <c r="T312">
        <v>5</v>
      </c>
      <c r="U312">
        <v>5</v>
      </c>
      <c r="V312">
        <v>0.03</v>
      </c>
      <c r="W312" t="str">
        <f>IFERROR(VLOOKUP($A312,[3]Hoja1!$A$1:$AQ$1000,19,FALSE),"")</f>
        <v/>
      </c>
      <c r="X312" t="str">
        <f>IFERROR(VLOOKUP($A312,[3]Hoja1!$A$1:$AQ$1000,20,FALSE),"")</f>
        <v/>
      </c>
      <c r="Y312" t="str">
        <f>IFERROR(VLOOKUP($A312,[3]Hoja1!$A$1:$AQ$1000,21,FALSE),"")</f>
        <v>Infantería</v>
      </c>
      <c r="Z312" t="str">
        <f>IFERROR(VLOOKUP($A312,[3]Hoja1!$A$1:$AQ$1000,22,FALSE),"")</f>
        <v>Rip Stop (antidesgarro)</v>
      </c>
      <c r="AA312" t="str">
        <f>IFERROR(VLOOKUP($A312,[3]Hoja1!$A$1:$AQ$1000,23,FALSE),"")</f>
        <v/>
      </c>
      <c r="AB312" t="str">
        <f>IFERROR(VLOOKUP($A312,[3]Hoja1!$A$1:$AQ$1000,24,FALSE),"")</f>
        <v/>
      </c>
      <c r="AC312" t="str">
        <f>IFERROR(VLOOKUP($A312,[3]Hoja1!$A$1:$AQ$1000,25,FALSE),"")</f>
        <v/>
      </c>
      <c r="AD312" t="str">
        <f>IFERROR(VLOOKUP($A312,[3]Hoja1!$A$1:$AQ$1000,26,FALSE),"")</f>
        <v/>
      </c>
      <c r="AE312" t="str">
        <f>IFERROR(VLOOKUP($A312,[3]Hoja1!$A$1:$AQ$1000,27,FALSE),"")</f>
        <v/>
      </c>
      <c r="AF312" t="str">
        <f>IFERROR(VLOOKUP($A312,[3]Hoja1!$A$1:$AQ$1000,28,FALSE),"")</f>
        <v/>
      </c>
      <c r="AG312" t="str">
        <f>IFERROR(VLOOKUP($A312,[3]Hoja1!$A$1:$AQ$1000,29,FALSE),"")</f>
        <v/>
      </c>
      <c r="AH312" t="str">
        <f>IFERROR(VLOOKUP($A312,[3]Hoja1!$A$1:$AQ$1000,30,FALSE),"")</f>
        <v/>
      </c>
      <c r="AI312" t="str">
        <f>IFERROR(VLOOKUP($A312,[3]Hoja1!$A$1:$AQ$1000,31,FALSE),"")</f>
        <v/>
      </c>
      <c r="AJ312" t="str">
        <f>IFERROR(VLOOKUP($A312,[3]Hoja1!$A$1:$AQ$1000,32,FALSE),"")</f>
        <v/>
      </c>
      <c r="AK312" t="str">
        <f>IFERROR(VLOOKUP($A312,[3]Hoja1!$A$1:$AQ$1000,33,FALSE),"")</f>
        <v/>
      </c>
      <c r="AL312" t="str">
        <f>IFERROR(VLOOKUP($A312,[3]Hoja1!$A$1:$AQ$1000,34,FALSE),"")</f>
        <v/>
      </c>
      <c r="AM312" t="str">
        <f>IFERROR(VLOOKUP($A312,[3]Hoja1!$A$1:$AQ$1000,35,FALSE),"")</f>
        <v/>
      </c>
      <c r="AN312" t="str">
        <f>IFERROR(VLOOKUP($A312,[3]Hoja1!$A$1:$AQ$1000,36,FALSE),"")</f>
        <v/>
      </c>
      <c r="AO312" t="str">
        <f>IFERROR(VLOOKUP($A312,[3]Hoja1!$A$1:$AQ$1000,37,FALSE),"")</f>
        <v/>
      </c>
      <c r="AP312" t="str">
        <f>IFERROR(VLOOKUP($A312,[3]Hoja1!$A$1:$AQ$1000,38,FALSE),"")</f>
        <v/>
      </c>
      <c r="AQ312" t="str">
        <f>IFERROR(VLOOKUP($A312,[3]Hoja1!$A$1:$AQ$1000,39,FALSE),"")</f>
        <v/>
      </c>
      <c r="AR312" t="str">
        <f>IFERROR(VLOOKUP($A312,[3]Hoja1!$A$1:$AQ$1000,40,FALSE),"")</f>
        <v/>
      </c>
      <c r="AS312" t="str">
        <f>IFERROR(VLOOKUP($A312,[3]Hoja1!$A$1:$AQ$1000,41,FALSE),"")</f>
        <v/>
      </c>
      <c r="AT312" t="str">
        <f>IFERROR(VLOOKUP($A312,[3]Hoja1!$A$1:$AQ$1000,42,FALSE),"")</f>
        <v/>
      </c>
      <c r="AU312" t="str">
        <f>IFERROR(VLOOKUP($A312,[3]Hoja1!$A$1:$AQ$1000,43,FALSE),"")</f>
        <v/>
      </c>
    </row>
    <row r="313" spans="1:47" ht="15" customHeight="1" x14ac:dyDescent="0.25">
      <c r="A313">
        <v>501</v>
      </c>
      <c r="B313">
        <v>1</v>
      </c>
      <c r="D313">
        <v>7710030</v>
      </c>
      <c r="E313" t="s">
        <v>1362</v>
      </c>
      <c r="H313" t="s">
        <v>1364</v>
      </c>
      <c r="J313" t="s">
        <v>50</v>
      </c>
      <c r="K313" t="s">
        <v>494</v>
      </c>
      <c r="O313" t="s">
        <v>1363</v>
      </c>
      <c r="P313" s="4">
        <f>IFERROR(VLOOKUP(D313,[1]articulo!$A$1:$D$9000,4,FALSE),"")</f>
        <v>341.18</v>
      </c>
      <c r="Q313" t="s">
        <v>1365</v>
      </c>
      <c r="R313">
        <f>IFERROR(VLOOKUP(D313,[2]stock!$A$1:$B$9000,2,FALSE),"0")</f>
        <v>3</v>
      </c>
      <c r="S313">
        <v>5</v>
      </c>
      <c r="T313">
        <v>5</v>
      </c>
      <c r="U313">
        <v>5</v>
      </c>
      <c r="V313">
        <v>0.03</v>
      </c>
      <c r="W313" t="str">
        <f>IFERROR(VLOOKUP($A313,[3]Hoja1!$A$1:$AQ$1000,19,FALSE),"")</f>
        <v/>
      </c>
      <c r="X313" t="str">
        <f>IFERROR(VLOOKUP($A313,[3]Hoja1!$A$1:$AQ$1000,20,FALSE),"")</f>
        <v/>
      </c>
      <c r="Y313" t="str">
        <f>IFERROR(VLOOKUP($A313,[3]Hoja1!$A$1:$AQ$1000,21,FALSE),"")</f>
        <v/>
      </c>
      <c r="Z313" t="str">
        <f>IFERROR(VLOOKUP($A313,[3]Hoja1!$A$1:$AQ$1000,22,FALSE),"")</f>
        <v>PVC</v>
      </c>
      <c r="AA313" t="str">
        <f>IFERROR(VLOOKUP($A313,[3]Hoja1!$A$1:$AQ$1000,23,FALSE),"")</f>
        <v/>
      </c>
      <c r="AB313" t="str">
        <f>IFERROR(VLOOKUP($A313,[3]Hoja1!$A$1:$AQ$1000,24,FALSE),"")</f>
        <v>5 cm</v>
      </c>
      <c r="AC313" t="str">
        <f>IFERROR(VLOOKUP($A313,[3]Hoja1!$A$1:$AQ$1000,25,FALSE),"")</f>
        <v>8.5 cm</v>
      </c>
      <c r="AD313" t="str">
        <f>IFERROR(VLOOKUP($A313,[3]Hoja1!$A$1:$AQ$1000,26,FALSE),"")</f>
        <v/>
      </c>
      <c r="AE313" t="str">
        <f>IFERROR(VLOOKUP($A313,[3]Hoja1!$A$1:$AQ$1000,27,FALSE),"")</f>
        <v/>
      </c>
      <c r="AF313" t="str">
        <f>IFERROR(VLOOKUP($A313,[3]Hoja1!$A$1:$AQ$1000,28,FALSE),"")</f>
        <v/>
      </c>
      <c r="AG313" t="str">
        <f>IFERROR(VLOOKUP($A313,[3]Hoja1!$A$1:$AQ$1000,29,FALSE),"")</f>
        <v/>
      </c>
      <c r="AH313" t="str">
        <f>IFERROR(VLOOKUP($A313,[3]Hoja1!$A$1:$AQ$1000,30,FALSE),"")</f>
        <v/>
      </c>
      <c r="AI313" t="str">
        <f>IFERROR(VLOOKUP($A313,[3]Hoja1!$A$1:$AQ$1000,31,FALSE),"")</f>
        <v/>
      </c>
      <c r="AJ313" t="str">
        <f>IFERROR(VLOOKUP($A313,[3]Hoja1!$A$1:$AQ$1000,32,FALSE),"")</f>
        <v/>
      </c>
      <c r="AK313" t="str">
        <f>IFERROR(VLOOKUP($A313,[3]Hoja1!$A$1:$AQ$1000,33,FALSE),"")</f>
        <v/>
      </c>
      <c r="AL313" t="str">
        <f>IFERROR(VLOOKUP($A313,[3]Hoja1!$A$1:$AQ$1000,34,FALSE),"")</f>
        <v/>
      </c>
      <c r="AM313" t="str">
        <f>IFERROR(VLOOKUP($A313,[3]Hoja1!$A$1:$AQ$1000,35,FALSE),"")</f>
        <v/>
      </c>
      <c r="AN313" t="str">
        <f>IFERROR(VLOOKUP($A313,[3]Hoja1!$A$1:$AQ$1000,36,FALSE),"")</f>
        <v/>
      </c>
      <c r="AO313" t="str">
        <f>IFERROR(VLOOKUP($A313,[3]Hoja1!$A$1:$AQ$1000,37,FALSE),"")</f>
        <v/>
      </c>
      <c r="AP313" t="str">
        <f>IFERROR(VLOOKUP($A313,[3]Hoja1!$A$1:$AQ$1000,38,FALSE),"")</f>
        <v/>
      </c>
      <c r="AQ313" t="str">
        <f>IFERROR(VLOOKUP($A313,[3]Hoja1!$A$1:$AQ$1000,39,FALSE),"")</f>
        <v/>
      </c>
      <c r="AR313" t="str">
        <f>IFERROR(VLOOKUP($A313,[3]Hoja1!$A$1:$AQ$1000,40,FALSE),"")</f>
        <v/>
      </c>
      <c r="AS313" t="str">
        <f>IFERROR(VLOOKUP($A313,[3]Hoja1!$A$1:$AQ$1000,41,FALSE),"")</f>
        <v/>
      </c>
      <c r="AT313" t="str">
        <f>IFERROR(VLOOKUP($A313,[3]Hoja1!$A$1:$AQ$1000,42,FALSE),"")</f>
        <v/>
      </c>
      <c r="AU313" t="str">
        <f>IFERROR(VLOOKUP($A313,[3]Hoja1!$A$1:$AQ$1000,43,FALSE),"")</f>
        <v/>
      </c>
    </row>
    <row r="314" spans="1:47" ht="15" customHeight="1" x14ac:dyDescent="0.25">
      <c r="A314">
        <v>502</v>
      </c>
      <c r="B314">
        <v>1</v>
      </c>
      <c r="D314">
        <v>7710031</v>
      </c>
      <c r="E314" t="s">
        <v>1366</v>
      </c>
      <c r="H314" t="s">
        <v>1368</v>
      </c>
      <c r="J314" t="s">
        <v>50</v>
      </c>
      <c r="K314" t="s">
        <v>494</v>
      </c>
      <c r="O314" t="s">
        <v>1367</v>
      </c>
      <c r="P314" s="4">
        <f>IFERROR(VLOOKUP(D314,[1]articulo!$A$1:$D$9000,4,FALSE),"")</f>
        <v>341.18</v>
      </c>
      <c r="Q314" t="s">
        <v>1369</v>
      </c>
      <c r="R314">
        <f>IFERROR(VLOOKUP(D314,[2]stock!$A$1:$B$9000,2,FALSE),"0")</f>
        <v>7</v>
      </c>
      <c r="S314">
        <v>5</v>
      </c>
      <c r="T314">
        <v>5</v>
      </c>
      <c r="U314">
        <v>5</v>
      </c>
      <c r="V314">
        <v>0.03</v>
      </c>
      <c r="W314" t="str">
        <f>IFERROR(VLOOKUP($A314,[3]Hoja1!$A$1:$AQ$1000,19,FALSE),"")</f>
        <v/>
      </c>
      <c r="X314" t="str">
        <f>IFERROR(VLOOKUP($A314,[3]Hoja1!$A$1:$AQ$1000,20,FALSE),"")</f>
        <v/>
      </c>
      <c r="Y314" t="str">
        <f>IFERROR(VLOOKUP($A314,[3]Hoja1!$A$1:$AQ$1000,21,FALSE),"")</f>
        <v/>
      </c>
      <c r="Z314" t="str">
        <f>IFERROR(VLOOKUP($A314,[3]Hoja1!$A$1:$AQ$1000,22,FALSE),"")</f>
        <v>PVC</v>
      </c>
      <c r="AA314" t="str">
        <f>IFERROR(VLOOKUP($A314,[3]Hoja1!$A$1:$AQ$1000,23,FALSE),"")</f>
        <v>Baja Visibilidad</v>
      </c>
      <c r="AB314" t="str">
        <f>IFERROR(VLOOKUP($A314,[3]Hoja1!$A$1:$AQ$1000,24,FALSE),"")</f>
        <v>5 cm</v>
      </c>
      <c r="AC314" t="str">
        <f>IFERROR(VLOOKUP($A314,[3]Hoja1!$A$1:$AQ$1000,25,FALSE),"")</f>
        <v>8.5 cm</v>
      </c>
      <c r="AD314" t="str">
        <f>IFERROR(VLOOKUP($A314,[3]Hoja1!$A$1:$AQ$1000,26,FALSE),"")</f>
        <v/>
      </c>
      <c r="AE314" t="str">
        <f>IFERROR(VLOOKUP($A314,[3]Hoja1!$A$1:$AQ$1000,27,FALSE),"")</f>
        <v/>
      </c>
      <c r="AF314" t="str">
        <f>IFERROR(VLOOKUP($A314,[3]Hoja1!$A$1:$AQ$1000,28,FALSE),"")</f>
        <v/>
      </c>
      <c r="AG314" t="str">
        <f>IFERROR(VLOOKUP($A314,[3]Hoja1!$A$1:$AQ$1000,29,FALSE),"")</f>
        <v/>
      </c>
      <c r="AH314" t="str">
        <f>IFERROR(VLOOKUP($A314,[3]Hoja1!$A$1:$AQ$1000,30,FALSE),"")</f>
        <v/>
      </c>
      <c r="AI314" t="str">
        <f>IFERROR(VLOOKUP($A314,[3]Hoja1!$A$1:$AQ$1000,31,FALSE),"")</f>
        <v/>
      </c>
      <c r="AJ314" t="str">
        <f>IFERROR(VLOOKUP($A314,[3]Hoja1!$A$1:$AQ$1000,32,FALSE),"")</f>
        <v/>
      </c>
      <c r="AK314" t="str">
        <f>IFERROR(VLOOKUP($A314,[3]Hoja1!$A$1:$AQ$1000,33,FALSE),"")</f>
        <v/>
      </c>
      <c r="AL314" t="str">
        <f>IFERROR(VLOOKUP($A314,[3]Hoja1!$A$1:$AQ$1000,34,FALSE),"")</f>
        <v/>
      </c>
      <c r="AM314" t="str">
        <f>IFERROR(VLOOKUP($A314,[3]Hoja1!$A$1:$AQ$1000,35,FALSE),"")</f>
        <v/>
      </c>
      <c r="AN314" t="str">
        <f>IFERROR(VLOOKUP($A314,[3]Hoja1!$A$1:$AQ$1000,36,FALSE),"")</f>
        <v/>
      </c>
      <c r="AO314" t="str">
        <f>IFERROR(VLOOKUP($A314,[3]Hoja1!$A$1:$AQ$1000,37,FALSE),"")</f>
        <v/>
      </c>
      <c r="AP314" t="str">
        <f>IFERROR(VLOOKUP($A314,[3]Hoja1!$A$1:$AQ$1000,38,FALSE),"")</f>
        <v/>
      </c>
      <c r="AQ314" t="str">
        <f>IFERROR(VLOOKUP($A314,[3]Hoja1!$A$1:$AQ$1000,39,FALSE),"")</f>
        <v/>
      </c>
      <c r="AR314" t="str">
        <f>IFERROR(VLOOKUP($A314,[3]Hoja1!$A$1:$AQ$1000,40,FALSE),"")</f>
        <v/>
      </c>
      <c r="AS314" t="str">
        <f>IFERROR(VLOOKUP($A314,[3]Hoja1!$A$1:$AQ$1000,41,FALSE),"")</f>
        <v/>
      </c>
      <c r="AT314" t="str">
        <f>IFERROR(VLOOKUP($A314,[3]Hoja1!$A$1:$AQ$1000,42,FALSE),"")</f>
        <v/>
      </c>
      <c r="AU314" t="str">
        <f>IFERROR(VLOOKUP($A314,[3]Hoja1!$A$1:$AQ$1000,43,FALSE),"")</f>
        <v/>
      </c>
    </row>
    <row r="315" spans="1:47" ht="15" customHeight="1" x14ac:dyDescent="0.25">
      <c r="A315">
        <v>503</v>
      </c>
      <c r="B315">
        <v>1</v>
      </c>
      <c r="D315">
        <v>7710032</v>
      </c>
      <c r="E315" t="s">
        <v>1370</v>
      </c>
      <c r="H315" s="1" t="s">
        <v>1372</v>
      </c>
      <c r="J315" t="s">
        <v>50</v>
      </c>
      <c r="K315" t="s">
        <v>494</v>
      </c>
      <c r="O315" t="s">
        <v>1371</v>
      </c>
      <c r="P315" s="4">
        <f>IFERROR(VLOOKUP(D315,[1]articulo!$A$1:$D$9000,4,FALSE),"")</f>
        <v>341.18</v>
      </c>
      <c r="Q315" t="s">
        <v>1373</v>
      </c>
      <c r="R315">
        <f>IFERROR(VLOOKUP(D315,[2]stock!$A$1:$B$9000,2,FALSE),"0")</f>
        <v>3</v>
      </c>
      <c r="S315">
        <v>5</v>
      </c>
      <c r="T315">
        <v>5</v>
      </c>
      <c r="U315">
        <v>5</v>
      </c>
      <c r="V315">
        <v>0.03</v>
      </c>
      <c r="W315" t="str">
        <f>IFERROR(VLOOKUP($A315,[3]Hoja1!$A$1:$AQ$1000,19,FALSE),"")</f>
        <v/>
      </c>
      <c r="X315" t="str">
        <f>IFERROR(VLOOKUP($A315,[3]Hoja1!$A$1:$AQ$1000,20,FALSE),"")</f>
        <v/>
      </c>
      <c r="Y315" t="str">
        <f>IFERROR(VLOOKUP($A315,[3]Hoja1!$A$1:$AQ$1000,21,FALSE),"")</f>
        <v/>
      </c>
      <c r="Z315" t="str">
        <f>IFERROR(VLOOKUP($A315,[3]Hoja1!$A$1:$AQ$1000,22,FALSE),"")</f>
        <v>PVC</v>
      </c>
      <c r="AA315" t="str">
        <f>IFERROR(VLOOKUP($A315,[3]Hoja1!$A$1:$AQ$1000,23,FALSE),"")</f>
        <v/>
      </c>
      <c r="AB315" t="str">
        <f>IFERROR(VLOOKUP($A315,[3]Hoja1!$A$1:$AQ$1000,24,FALSE),"")</f>
        <v>5 cm</v>
      </c>
      <c r="AC315" t="str">
        <f>IFERROR(VLOOKUP($A315,[3]Hoja1!$A$1:$AQ$1000,25,FALSE),"")</f>
        <v>8.5 cm</v>
      </c>
      <c r="AD315" t="str">
        <f>IFERROR(VLOOKUP($A315,[3]Hoja1!$A$1:$AQ$1000,26,FALSE),"")</f>
        <v/>
      </c>
      <c r="AE315" t="str">
        <f>IFERROR(VLOOKUP($A315,[3]Hoja1!$A$1:$AQ$1000,27,FALSE),"")</f>
        <v/>
      </c>
      <c r="AF315" t="str">
        <f>IFERROR(VLOOKUP($A315,[3]Hoja1!$A$1:$AQ$1000,28,FALSE),"")</f>
        <v/>
      </c>
      <c r="AG315" t="str">
        <f>IFERROR(VLOOKUP($A315,[3]Hoja1!$A$1:$AQ$1000,29,FALSE),"")</f>
        <v/>
      </c>
      <c r="AH315" t="str">
        <f>IFERROR(VLOOKUP($A315,[3]Hoja1!$A$1:$AQ$1000,30,FALSE),"")</f>
        <v/>
      </c>
      <c r="AI315" t="str">
        <f>IFERROR(VLOOKUP($A315,[3]Hoja1!$A$1:$AQ$1000,31,FALSE),"")</f>
        <v/>
      </c>
      <c r="AJ315" t="str">
        <f>IFERROR(VLOOKUP($A315,[3]Hoja1!$A$1:$AQ$1000,32,FALSE),"")</f>
        <v/>
      </c>
      <c r="AK315" t="str">
        <f>IFERROR(VLOOKUP($A315,[3]Hoja1!$A$1:$AQ$1000,33,FALSE),"")</f>
        <v/>
      </c>
      <c r="AL315" t="str">
        <f>IFERROR(VLOOKUP($A315,[3]Hoja1!$A$1:$AQ$1000,34,FALSE),"")</f>
        <v/>
      </c>
      <c r="AM315" t="str">
        <f>IFERROR(VLOOKUP($A315,[3]Hoja1!$A$1:$AQ$1000,35,FALSE),"")</f>
        <v/>
      </c>
      <c r="AN315" t="str">
        <f>IFERROR(VLOOKUP($A315,[3]Hoja1!$A$1:$AQ$1000,36,FALSE),"")</f>
        <v/>
      </c>
      <c r="AO315" t="str">
        <f>IFERROR(VLOOKUP($A315,[3]Hoja1!$A$1:$AQ$1000,37,FALSE),"")</f>
        <v/>
      </c>
      <c r="AP315" t="str">
        <f>IFERROR(VLOOKUP($A315,[3]Hoja1!$A$1:$AQ$1000,38,FALSE),"")</f>
        <v/>
      </c>
      <c r="AQ315" t="str">
        <f>IFERROR(VLOOKUP($A315,[3]Hoja1!$A$1:$AQ$1000,39,FALSE),"")</f>
        <v/>
      </c>
      <c r="AR315" t="str">
        <f>IFERROR(VLOOKUP($A315,[3]Hoja1!$A$1:$AQ$1000,40,FALSE),"")</f>
        <v/>
      </c>
      <c r="AS315" t="str">
        <f>IFERROR(VLOOKUP($A315,[3]Hoja1!$A$1:$AQ$1000,41,FALSE),"")</f>
        <v/>
      </c>
      <c r="AT315" t="str">
        <f>IFERROR(VLOOKUP($A315,[3]Hoja1!$A$1:$AQ$1000,42,FALSE),"")</f>
        <v/>
      </c>
      <c r="AU315" t="str">
        <f>IFERROR(VLOOKUP($A315,[3]Hoja1!$A$1:$AQ$1000,43,FALSE),"")</f>
        <v/>
      </c>
    </row>
    <row r="316" spans="1:47" ht="15" customHeight="1" x14ac:dyDescent="0.25">
      <c r="A316">
        <v>504</v>
      </c>
      <c r="B316">
        <v>1</v>
      </c>
      <c r="D316">
        <v>7710001</v>
      </c>
      <c r="E316" t="s">
        <v>1374</v>
      </c>
      <c r="H316" t="s">
        <v>1376</v>
      </c>
      <c r="J316" t="s">
        <v>50</v>
      </c>
      <c r="K316" t="s">
        <v>179</v>
      </c>
      <c r="O316" t="s">
        <v>1375</v>
      </c>
      <c r="P316" s="4">
        <f>IFERROR(VLOOKUP(D316,[1]articulo!$A$1:$D$9000,4,FALSE),"")</f>
        <v>549.4</v>
      </c>
      <c r="Q316" t="s">
        <v>1377</v>
      </c>
      <c r="R316">
        <f>IFERROR(VLOOKUP(D316,[2]stock!$A$1:$B$9000,2,FALSE),"0")</f>
        <v>108</v>
      </c>
      <c r="S316">
        <v>5</v>
      </c>
      <c r="T316">
        <v>5</v>
      </c>
      <c r="U316">
        <v>5</v>
      </c>
      <c r="V316">
        <v>0.03</v>
      </c>
      <c r="W316" t="str">
        <f>IFERROR(VLOOKUP($A316,[3]Hoja1!$A$1:$AQ$1000,19,FALSE),"")</f>
        <v/>
      </c>
      <c r="X316" t="str">
        <f>IFERROR(VLOOKUP($A316,[3]Hoja1!$A$1:$AQ$1000,20,FALSE),"")</f>
        <v/>
      </c>
      <c r="Y316" t="str">
        <f>IFERROR(VLOOKUP($A316,[3]Hoja1!$A$1:$AQ$1000,21,FALSE),"")</f>
        <v>Policía de Mendoza</v>
      </c>
      <c r="Z316" t="str">
        <f>IFERROR(VLOOKUP($A316,[3]Hoja1!$A$1:$AQ$1000,22,FALSE),"")</f>
        <v>PVC</v>
      </c>
      <c r="AA316" t="str">
        <f>IFERROR(VLOOKUP($A316,[3]Hoja1!$A$1:$AQ$1000,23,FALSE),"")</f>
        <v>Escudo para Brazo</v>
      </c>
      <c r="AB316" t="str">
        <f>IFERROR(VLOOKUP($A316,[3]Hoja1!$A$1:$AQ$1000,24,FALSE),"")</f>
        <v>10 cm</v>
      </c>
      <c r="AC316" t="str">
        <f>IFERROR(VLOOKUP($A316,[3]Hoja1!$A$1:$AQ$1000,25,FALSE),"")</f>
        <v>7 cm</v>
      </c>
      <c r="AD316" t="str">
        <f>IFERROR(VLOOKUP($A316,[3]Hoja1!$A$1:$AQ$1000,26,FALSE),"")</f>
        <v/>
      </c>
      <c r="AE316" t="str">
        <f>IFERROR(VLOOKUP($A316,[3]Hoja1!$A$1:$AQ$1000,27,FALSE),"")</f>
        <v/>
      </c>
      <c r="AF316" t="str">
        <f>IFERROR(VLOOKUP($A316,[3]Hoja1!$A$1:$AQ$1000,28,FALSE),"")</f>
        <v/>
      </c>
      <c r="AG316" t="str">
        <f>IFERROR(VLOOKUP($A316,[3]Hoja1!$A$1:$AQ$1000,29,FALSE),"")</f>
        <v/>
      </c>
      <c r="AH316" t="str">
        <f>IFERROR(VLOOKUP($A316,[3]Hoja1!$A$1:$AQ$1000,30,FALSE),"")</f>
        <v/>
      </c>
      <c r="AI316" t="str">
        <f>IFERROR(VLOOKUP($A316,[3]Hoja1!$A$1:$AQ$1000,31,FALSE),"")</f>
        <v/>
      </c>
      <c r="AJ316" t="str">
        <f>IFERROR(VLOOKUP($A316,[3]Hoja1!$A$1:$AQ$1000,32,FALSE),"")</f>
        <v/>
      </c>
      <c r="AK316" t="str">
        <f>IFERROR(VLOOKUP($A316,[3]Hoja1!$A$1:$AQ$1000,33,FALSE),"")</f>
        <v/>
      </c>
      <c r="AL316" t="str">
        <f>IFERROR(VLOOKUP($A316,[3]Hoja1!$A$1:$AQ$1000,34,FALSE),"")</f>
        <v/>
      </c>
      <c r="AM316" t="str">
        <f>IFERROR(VLOOKUP($A316,[3]Hoja1!$A$1:$AQ$1000,35,FALSE),"")</f>
        <v/>
      </c>
      <c r="AN316" t="str">
        <f>IFERROR(VLOOKUP($A316,[3]Hoja1!$A$1:$AQ$1000,36,FALSE),"")</f>
        <v/>
      </c>
      <c r="AO316" t="str">
        <f>IFERROR(VLOOKUP($A316,[3]Hoja1!$A$1:$AQ$1000,37,FALSE),"")</f>
        <v/>
      </c>
      <c r="AP316" t="str">
        <f>IFERROR(VLOOKUP($A316,[3]Hoja1!$A$1:$AQ$1000,38,FALSE),"")</f>
        <v/>
      </c>
      <c r="AQ316" t="str">
        <f>IFERROR(VLOOKUP($A316,[3]Hoja1!$A$1:$AQ$1000,39,FALSE),"")</f>
        <v/>
      </c>
      <c r="AR316" t="str">
        <f>IFERROR(VLOOKUP($A316,[3]Hoja1!$A$1:$AQ$1000,40,FALSE),"")</f>
        <v/>
      </c>
      <c r="AS316" t="str">
        <f>IFERROR(VLOOKUP($A316,[3]Hoja1!$A$1:$AQ$1000,41,FALSE),"")</f>
        <v/>
      </c>
      <c r="AT316" t="str">
        <f>IFERROR(VLOOKUP($A316,[3]Hoja1!$A$1:$AQ$1000,42,FALSE),"")</f>
        <v/>
      </c>
      <c r="AU316" t="str">
        <f>IFERROR(VLOOKUP($A316,[3]Hoja1!$A$1:$AQ$1000,43,FALSE),"")</f>
        <v/>
      </c>
    </row>
    <row r="317" spans="1:47" ht="15" customHeight="1" x14ac:dyDescent="0.25">
      <c r="A317">
        <v>505</v>
      </c>
      <c r="B317">
        <v>1</v>
      </c>
      <c r="D317">
        <v>8505101</v>
      </c>
      <c r="E317" t="s">
        <v>1378</v>
      </c>
      <c r="J317" t="s">
        <v>50</v>
      </c>
      <c r="K317" t="s">
        <v>425</v>
      </c>
      <c r="O317" t="s">
        <v>1379</v>
      </c>
      <c r="P317" s="4">
        <f>IFERROR(VLOOKUP(D317,[1]articulo!$A$1:$D$9000,4,FALSE),"")</f>
        <v>177.22</v>
      </c>
      <c r="Q317" t="s">
        <v>1380</v>
      </c>
      <c r="R317">
        <f>IFERROR(VLOOKUP(D317,[2]stock!$A$1:$B$9000,2,FALSE),"0")</f>
        <v>98</v>
      </c>
      <c r="S317">
        <v>5</v>
      </c>
      <c r="T317">
        <v>5</v>
      </c>
      <c r="U317">
        <v>5</v>
      </c>
      <c r="V317">
        <v>0.03</v>
      </c>
      <c r="W317" t="str">
        <f>IFERROR(VLOOKUP($A317,[3]Hoja1!$A$1:$AQ$1000,19,FALSE),"")</f>
        <v/>
      </c>
      <c r="X317" t="str">
        <f>IFERROR(VLOOKUP($A317,[3]Hoja1!$A$1:$AQ$1000,20,FALSE),"")</f>
        <v/>
      </c>
      <c r="Y317" t="str">
        <f>IFERROR(VLOOKUP($A317,[3]Hoja1!$A$1:$AQ$1000,21,FALSE),"")</f>
        <v>Policía Vial</v>
      </c>
      <c r="Z317" t="str">
        <f>IFERROR(VLOOKUP($A317,[3]Hoja1!$A$1:$AQ$1000,22,FALSE),"")</f>
        <v>Bordado</v>
      </c>
      <c r="AA317" t="str">
        <f>IFERROR(VLOOKUP($A317,[3]Hoja1!$A$1:$AQ$1000,23,FALSE),"")</f>
        <v>Con Bandera</v>
      </c>
      <c r="AB317" t="str">
        <f>IFERROR(VLOOKUP($A317,[3]Hoja1!$A$1:$AQ$1000,24,FALSE),"")</f>
        <v>3.5 cm</v>
      </c>
      <c r="AC317" t="str">
        <f>IFERROR(VLOOKUP($A317,[3]Hoja1!$A$1:$AQ$1000,25,FALSE),"")</f>
        <v>9.5 cm</v>
      </c>
      <c r="AD317" t="str">
        <f>IFERROR(VLOOKUP($A317,[3]Hoja1!$A$1:$AQ$1000,26,FALSE),"")</f>
        <v/>
      </c>
      <c r="AE317" t="str">
        <f>IFERROR(VLOOKUP($A317,[3]Hoja1!$A$1:$AQ$1000,27,FALSE),"")</f>
        <v/>
      </c>
      <c r="AF317" t="str">
        <f>IFERROR(VLOOKUP($A317,[3]Hoja1!$A$1:$AQ$1000,28,FALSE),"")</f>
        <v/>
      </c>
      <c r="AG317" t="str">
        <f>IFERROR(VLOOKUP($A317,[3]Hoja1!$A$1:$AQ$1000,29,FALSE),"")</f>
        <v/>
      </c>
      <c r="AH317" t="str">
        <f>IFERROR(VLOOKUP($A317,[3]Hoja1!$A$1:$AQ$1000,30,FALSE),"")</f>
        <v/>
      </c>
      <c r="AI317" t="str">
        <f>IFERROR(VLOOKUP($A317,[3]Hoja1!$A$1:$AQ$1000,31,FALSE),"")</f>
        <v/>
      </c>
      <c r="AJ317" t="str">
        <f>IFERROR(VLOOKUP($A317,[3]Hoja1!$A$1:$AQ$1000,32,FALSE),"")</f>
        <v/>
      </c>
      <c r="AK317" t="str">
        <f>IFERROR(VLOOKUP($A317,[3]Hoja1!$A$1:$AQ$1000,33,FALSE),"")</f>
        <v/>
      </c>
      <c r="AL317" t="str">
        <f>IFERROR(VLOOKUP($A317,[3]Hoja1!$A$1:$AQ$1000,34,FALSE),"")</f>
        <v/>
      </c>
      <c r="AM317" t="str">
        <f>IFERROR(VLOOKUP($A317,[3]Hoja1!$A$1:$AQ$1000,35,FALSE),"")</f>
        <v/>
      </c>
      <c r="AN317" t="str">
        <f>IFERROR(VLOOKUP($A317,[3]Hoja1!$A$1:$AQ$1000,36,FALSE),"")</f>
        <v/>
      </c>
      <c r="AO317" t="str">
        <f>IFERROR(VLOOKUP($A317,[3]Hoja1!$A$1:$AQ$1000,37,FALSE),"")</f>
        <v/>
      </c>
      <c r="AP317" t="str">
        <f>IFERROR(VLOOKUP($A317,[3]Hoja1!$A$1:$AQ$1000,38,FALSE),"")</f>
        <v/>
      </c>
      <c r="AQ317" t="str">
        <f>IFERROR(VLOOKUP($A317,[3]Hoja1!$A$1:$AQ$1000,39,FALSE),"")</f>
        <v/>
      </c>
      <c r="AR317" t="str">
        <f>IFERROR(VLOOKUP($A317,[3]Hoja1!$A$1:$AQ$1000,40,FALSE),"")</f>
        <v/>
      </c>
      <c r="AS317" t="str">
        <f>IFERROR(VLOOKUP($A317,[3]Hoja1!$A$1:$AQ$1000,41,FALSE),"")</f>
        <v/>
      </c>
      <c r="AT317" t="str">
        <f>IFERROR(VLOOKUP($A317,[3]Hoja1!$A$1:$AQ$1000,42,FALSE),"")</f>
        <v/>
      </c>
      <c r="AU317" t="str">
        <f>IFERROR(VLOOKUP($A317,[3]Hoja1!$A$1:$AQ$1000,43,FALSE),"")</f>
        <v/>
      </c>
    </row>
    <row r="318" spans="1:47" ht="15" customHeight="1" x14ac:dyDescent="0.25">
      <c r="A318">
        <v>506</v>
      </c>
      <c r="B318">
        <v>1</v>
      </c>
      <c r="D318">
        <v>7707266</v>
      </c>
      <c r="E318" t="s">
        <v>1381</v>
      </c>
      <c r="J318" t="s">
        <v>50</v>
      </c>
      <c r="K318" t="s">
        <v>425</v>
      </c>
      <c r="O318" t="s">
        <v>1382</v>
      </c>
      <c r="P318" s="4">
        <f>IFERROR(VLOOKUP(D318,[1]articulo!$A$1:$D$9000,4,FALSE),"")</f>
        <v>189.55</v>
      </c>
      <c r="Q318" t="s">
        <v>1383</v>
      </c>
      <c r="R318">
        <f>IFERROR(VLOOKUP(D318,[2]stock!$A$1:$B$9000,2,FALSE),"0")</f>
        <v>17</v>
      </c>
      <c r="S318">
        <v>5</v>
      </c>
      <c r="T318">
        <v>5</v>
      </c>
      <c r="U318">
        <v>5</v>
      </c>
      <c r="V318">
        <v>0.03</v>
      </c>
      <c r="W318" t="str">
        <f>IFERROR(VLOOKUP($A318,[3]Hoja1!$A$1:$AQ$1000,19,FALSE),"")</f>
        <v/>
      </c>
      <c r="X318" t="str">
        <f>IFERROR(VLOOKUP($A318,[3]Hoja1!$A$1:$AQ$1000,20,FALSE),"")</f>
        <v/>
      </c>
      <c r="Y318" t="str">
        <f>IFERROR(VLOOKUP($A318,[3]Hoja1!$A$1:$AQ$1000,21,FALSE),"")</f>
        <v/>
      </c>
      <c r="Z318" t="str">
        <f>IFERROR(VLOOKUP($A318,[3]Hoja1!$A$1:$AQ$1000,22,FALSE),"")</f>
        <v>Bordado</v>
      </c>
      <c r="AA318" t="str">
        <f>IFERROR(VLOOKUP($A318,[3]Hoja1!$A$1:$AQ$1000,23,FALSE),"")</f>
        <v>Pectoral</v>
      </c>
      <c r="AB318" t="str">
        <f>IFERROR(VLOOKUP($A318,[3]Hoja1!$A$1:$AQ$1000,24,FALSE),"")</f>
        <v>2.3 cm</v>
      </c>
      <c r="AC318" t="str">
        <f>IFERROR(VLOOKUP($A318,[3]Hoja1!$A$1:$AQ$1000,25,FALSE),"")</f>
        <v>10.7 cm</v>
      </c>
      <c r="AD318" t="str">
        <f>IFERROR(VLOOKUP($A318,[3]Hoja1!$A$1:$AQ$1000,26,FALSE),"")</f>
        <v/>
      </c>
      <c r="AE318" t="str">
        <f>IFERROR(VLOOKUP($A318,[3]Hoja1!$A$1:$AQ$1000,27,FALSE),"")</f>
        <v/>
      </c>
      <c r="AF318" t="str">
        <f>IFERROR(VLOOKUP($A318,[3]Hoja1!$A$1:$AQ$1000,28,FALSE),"")</f>
        <v/>
      </c>
      <c r="AG318" t="str">
        <f>IFERROR(VLOOKUP($A318,[3]Hoja1!$A$1:$AQ$1000,29,FALSE),"")</f>
        <v/>
      </c>
      <c r="AH318" t="str">
        <f>IFERROR(VLOOKUP($A318,[3]Hoja1!$A$1:$AQ$1000,30,FALSE),"")</f>
        <v/>
      </c>
      <c r="AI318" t="str">
        <f>IFERROR(VLOOKUP($A318,[3]Hoja1!$A$1:$AQ$1000,31,FALSE),"")</f>
        <v/>
      </c>
      <c r="AJ318" t="str">
        <f>IFERROR(VLOOKUP($A318,[3]Hoja1!$A$1:$AQ$1000,32,FALSE),"")</f>
        <v/>
      </c>
      <c r="AK318" t="str">
        <f>IFERROR(VLOOKUP($A318,[3]Hoja1!$A$1:$AQ$1000,33,FALSE),"")</f>
        <v/>
      </c>
      <c r="AL318" t="str">
        <f>IFERROR(VLOOKUP($A318,[3]Hoja1!$A$1:$AQ$1000,34,FALSE),"")</f>
        <v/>
      </c>
      <c r="AM318" t="str">
        <f>IFERROR(VLOOKUP($A318,[3]Hoja1!$A$1:$AQ$1000,35,FALSE),"")</f>
        <v/>
      </c>
      <c r="AN318" t="str">
        <f>IFERROR(VLOOKUP($A318,[3]Hoja1!$A$1:$AQ$1000,36,FALSE),"")</f>
        <v/>
      </c>
      <c r="AO318" t="str">
        <f>IFERROR(VLOOKUP($A318,[3]Hoja1!$A$1:$AQ$1000,37,FALSE),"")</f>
        <v/>
      </c>
      <c r="AP318" t="str">
        <f>IFERROR(VLOOKUP($A318,[3]Hoja1!$A$1:$AQ$1000,38,FALSE),"")</f>
        <v/>
      </c>
      <c r="AQ318" t="str">
        <f>IFERROR(VLOOKUP($A318,[3]Hoja1!$A$1:$AQ$1000,39,FALSE),"")</f>
        <v/>
      </c>
      <c r="AR318" t="str">
        <f>IFERROR(VLOOKUP($A318,[3]Hoja1!$A$1:$AQ$1000,40,FALSE),"")</f>
        <v/>
      </c>
      <c r="AS318" t="str">
        <f>IFERROR(VLOOKUP($A318,[3]Hoja1!$A$1:$AQ$1000,41,FALSE),"")</f>
        <v/>
      </c>
      <c r="AT318" t="str">
        <f>IFERROR(VLOOKUP($A318,[3]Hoja1!$A$1:$AQ$1000,42,FALSE),"")</f>
        <v/>
      </c>
      <c r="AU318" t="str">
        <f>IFERROR(VLOOKUP($A318,[3]Hoja1!$A$1:$AQ$1000,43,FALSE),"")</f>
        <v/>
      </c>
    </row>
    <row r="319" spans="1:47" ht="15" customHeight="1" x14ac:dyDescent="0.25">
      <c r="A319">
        <v>507</v>
      </c>
      <c r="B319">
        <v>1</v>
      </c>
      <c r="D319">
        <v>7703603</v>
      </c>
      <c r="E319" t="s">
        <v>1384</v>
      </c>
      <c r="H319" s="1" t="s">
        <v>1386</v>
      </c>
      <c r="J319" t="s">
        <v>50</v>
      </c>
      <c r="K319" t="s">
        <v>84</v>
      </c>
      <c r="L319" t="s">
        <v>575</v>
      </c>
      <c r="O319" t="s">
        <v>1385</v>
      </c>
      <c r="P319" s="4">
        <f>IFERROR(VLOOKUP(D319,[1]articulo!$A$1:$D$9000,4,FALSE),"")</f>
        <v>589.67999999999995</v>
      </c>
      <c r="Q319" t="s">
        <v>1387</v>
      </c>
      <c r="R319">
        <f>IFERROR(VLOOKUP(D319,[2]stock!$A$1:$B$9000,2,FALSE),"0")</f>
        <v>50</v>
      </c>
      <c r="S319">
        <v>5</v>
      </c>
      <c r="T319">
        <v>5</v>
      </c>
      <c r="U319">
        <v>5</v>
      </c>
      <c r="V319">
        <v>0.03</v>
      </c>
      <c r="W319" t="str">
        <f>IFERROR(VLOOKUP($A319,[3]Hoja1!$A$1:$AQ$1000,19,FALSE),"")</f>
        <v>Sargento</v>
      </c>
      <c r="X319" t="str">
        <f>IFERROR(VLOOKUP($A319,[3]Hoja1!$A$1:$AQ$1000,20,FALSE),"")</f>
        <v>Charretera. Capona. Paleta</v>
      </c>
      <c r="Y319" t="str">
        <f>IFERROR(VLOOKUP($A319,[3]Hoja1!$A$1:$AQ$1000,21,FALSE),"")</f>
        <v/>
      </c>
      <c r="Z319" t="str">
        <f>IFERROR(VLOOKUP($A319,[3]Hoja1!$A$1:$AQ$1000,22,FALSE),"")</f>
        <v>Base de acrílico forrado en Gabardina Azul Noche</v>
      </c>
      <c r="AA319" t="str">
        <f>IFERROR(VLOOKUP($A319,[3]Hoja1!$A$1:$AQ$1000,23,FALSE),"")</f>
        <v/>
      </c>
      <c r="AB319" t="str">
        <f>IFERROR(VLOOKUP($A319,[3]Hoja1!$A$1:$AQ$1000,24,FALSE),"")</f>
        <v>12.5 cm</v>
      </c>
      <c r="AC319" t="str">
        <f>IFERROR(VLOOKUP($A319,[3]Hoja1!$A$1:$AQ$1000,25,FALSE),"")</f>
        <v>6.5 cm</v>
      </c>
      <c r="AD319" t="str">
        <f>IFERROR(VLOOKUP($A319,[3]Hoja1!$A$1:$AQ$1000,26,FALSE),"")</f>
        <v/>
      </c>
      <c r="AE319" t="str">
        <f>IFERROR(VLOOKUP($A319,[3]Hoja1!$A$1:$AQ$1000,27,FALSE),"")</f>
        <v/>
      </c>
      <c r="AF319" t="str">
        <f>IFERROR(VLOOKUP($A319,[3]Hoja1!$A$1:$AQ$1000,28,FALSE),"")</f>
        <v/>
      </c>
      <c r="AG319" t="str">
        <f>IFERROR(VLOOKUP($A319,[3]Hoja1!$A$1:$AQ$1000,29,FALSE),"")</f>
        <v/>
      </c>
      <c r="AH319" t="str">
        <f>IFERROR(VLOOKUP($A319,[3]Hoja1!$A$1:$AQ$1000,30,FALSE),"")</f>
        <v/>
      </c>
      <c r="AI319" t="str">
        <f>IFERROR(VLOOKUP($A319,[3]Hoja1!$A$1:$AQ$1000,31,FALSE),"")</f>
        <v/>
      </c>
      <c r="AJ319" t="str">
        <f>IFERROR(VLOOKUP($A319,[3]Hoja1!$A$1:$AQ$1000,32,FALSE),"")</f>
        <v/>
      </c>
      <c r="AK319" t="str">
        <f>IFERROR(VLOOKUP($A319,[3]Hoja1!$A$1:$AQ$1000,33,FALSE),"")</f>
        <v/>
      </c>
      <c r="AL319" t="str">
        <f>IFERROR(VLOOKUP($A319,[3]Hoja1!$A$1:$AQ$1000,34,FALSE),"")</f>
        <v/>
      </c>
      <c r="AM319" t="str">
        <f>IFERROR(VLOOKUP($A319,[3]Hoja1!$A$1:$AQ$1000,35,FALSE),"")</f>
        <v/>
      </c>
      <c r="AN319" t="str">
        <f>IFERROR(VLOOKUP($A319,[3]Hoja1!$A$1:$AQ$1000,36,FALSE),"")</f>
        <v/>
      </c>
      <c r="AO319" t="str">
        <f>IFERROR(VLOOKUP($A319,[3]Hoja1!$A$1:$AQ$1000,37,FALSE),"")</f>
        <v/>
      </c>
      <c r="AP319" t="str">
        <f>IFERROR(VLOOKUP($A319,[3]Hoja1!$A$1:$AQ$1000,38,FALSE),"")</f>
        <v/>
      </c>
      <c r="AQ319" t="str">
        <f>IFERROR(VLOOKUP($A319,[3]Hoja1!$A$1:$AQ$1000,39,FALSE),"")</f>
        <v/>
      </c>
      <c r="AR319" t="str">
        <f>IFERROR(VLOOKUP($A319,[3]Hoja1!$A$1:$AQ$1000,40,FALSE),"")</f>
        <v/>
      </c>
      <c r="AS319" t="str">
        <f>IFERROR(VLOOKUP($A319,[3]Hoja1!$A$1:$AQ$1000,41,FALSE),"")</f>
        <v/>
      </c>
      <c r="AT319" t="str">
        <f>IFERROR(VLOOKUP($A319,[3]Hoja1!$A$1:$AQ$1000,42,FALSE),"")</f>
        <v/>
      </c>
      <c r="AU319" t="str">
        <f>IFERROR(VLOOKUP($A319,[3]Hoja1!$A$1:$AQ$1000,43,FALSE),"")</f>
        <v/>
      </c>
    </row>
    <row r="320" spans="1:47" ht="15" customHeight="1" x14ac:dyDescent="0.25">
      <c r="A320">
        <v>515</v>
      </c>
      <c r="B320">
        <v>1</v>
      </c>
      <c r="D320">
        <v>5101625</v>
      </c>
      <c r="E320" t="s">
        <v>1388</v>
      </c>
      <c r="H320" s="1" t="s">
        <v>1390</v>
      </c>
      <c r="I320" s="1" t="s">
        <v>1391</v>
      </c>
      <c r="J320" t="s">
        <v>1</v>
      </c>
      <c r="K320" t="s">
        <v>45</v>
      </c>
      <c r="O320" t="s">
        <v>1389</v>
      </c>
      <c r="P320" s="4">
        <f>IFERROR(VLOOKUP(D320,[1]articulo!$A$1:$D$9000,4,FALSE),"")</f>
        <v>509.6</v>
      </c>
      <c r="Q320" t="s">
        <v>1392</v>
      </c>
      <c r="R320">
        <f>IFERROR(VLOOKUP(D320,[2]stock!$A$1:$B$9000,2,FALSE),"0")</f>
        <v>80</v>
      </c>
      <c r="S320">
        <v>5</v>
      </c>
      <c r="T320">
        <v>5</v>
      </c>
      <c r="U320">
        <v>5</v>
      </c>
      <c r="V320">
        <v>0.03</v>
      </c>
      <c r="W320" t="str">
        <f>IFERROR(VLOOKUP($A320,[3]Hoja1!$A$1:$AQ$1000,19,FALSE),"")</f>
        <v/>
      </c>
      <c r="X320" t="str">
        <f>IFERROR(VLOOKUP($A320,[3]Hoja1!$A$1:$AQ$1000,20,FALSE),"")</f>
        <v/>
      </c>
      <c r="Y320" t="str">
        <f>IFERROR(VLOOKUP($A320,[3]Hoja1!$A$1:$AQ$1000,21,FALSE),"")</f>
        <v/>
      </c>
      <c r="Z320" t="str">
        <f>IFERROR(VLOOKUP($A320,[3]Hoja1!$A$1:$AQ$1000,22,FALSE),"")</f>
        <v>Polyester 100%.</v>
      </c>
      <c r="AA320" t="str">
        <f>IFERROR(VLOOKUP($A320,[3]Hoja1!$A$1:$AQ$1000,23,FALSE),"")</f>
        <v>Verde  Fluor</v>
      </c>
      <c r="AB320" t="str">
        <f>IFERROR(VLOOKUP($A320,[3]Hoja1!$A$1:$AQ$1000,24,FALSE),"")</f>
        <v/>
      </c>
      <c r="AC320" t="str">
        <f>IFERROR(VLOOKUP($A320,[3]Hoja1!$A$1:$AQ$1000,25,FALSE),"")</f>
        <v/>
      </c>
      <c r="AD320" t="str">
        <f>IFERROR(VLOOKUP($A320,[3]Hoja1!$A$1:$AQ$1000,26,FALSE),"")</f>
        <v/>
      </c>
      <c r="AE320" t="str">
        <f>IFERROR(VLOOKUP($A320,[3]Hoja1!$A$1:$AQ$1000,27,FALSE),"")</f>
        <v/>
      </c>
      <c r="AF320" t="str">
        <f>IFERROR(VLOOKUP($A320,[3]Hoja1!$A$1:$AQ$1000,28,FALSE),"")</f>
        <v/>
      </c>
      <c r="AG320" t="str">
        <f>IFERROR(VLOOKUP($A320,[3]Hoja1!$A$1:$AQ$1000,29,FALSE),"")</f>
        <v/>
      </c>
      <c r="AH320" t="str">
        <f>IFERROR(VLOOKUP($A320,[3]Hoja1!$A$1:$AQ$1000,30,FALSE),"")</f>
        <v/>
      </c>
      <c r="AI320" t="str">
        <f>IFERROR(VLOOKUP($A320,[3]Hoja1!$A$1:$AQ$1000,31,FALSE),"")</f>
        <v/>
      </c>
      <c r="AJ320" t="str">
        <f>IFERROR(VLOOKUP($A320,[3]Hoja1!$A$1:$AQ$1000,32,FALSE),"")</f>
        <v/>
      </c>
      <c r="AK320" t="str">
        <f>IFERROR(VLOOKUP($A320,[3]Hoja1!$A$1:$AQ$1000,33,FALSE),"")</f>
        <v/>
      </c>
      <c r="AL320" t="str">
        <f>IFERROR(VLOOKUP($A320,[3]Hoja1!$A$1:$AQ$1000,34,FALSE),"")</f>
        <v/>
      </c>
      <c r="AM320" t="str">
        <f>IFERROR(VLOOKUP($A320,[3]Hoja1!$A$1:$AQ$1000,35,FALSE),"")</f>
        <v/>
      </c>
      <c r="AN320" t="str">
        <f>IFERROR(VLOOKUP($A320,[3]Hoja1!$A$1:$AQ$1000,36,FALSE),"")</f>
        <v/>
      </c>
      <c r="AO320" t="str">
        <f>IFERROR(VLOOKUP($A320,[3]Hoja1!$A$1:$AQ$1000,37,FALSE),"")</f>
        <v/>
      </c>
      <c r="AP320" t="str">
        <f>IFERROR(VLOOKUP($A320,[3]Hoja1!$A$1:$AQ$1000,38,FALSE),"")</f>
        <v/>
      </c>
      <c r="AQ320" t="str">
        <f>IFERROR(VLOOKUP($A320,[3]Hoja1!$A$1:$AQ$1000,39,FALSE),"")</f>
        <v/>
      </c>
      <c r="AR320" t="str">
        <f>IFERROR(VLOOKUP($A320,[3]Hoja1!$A$1:$AQ$1000,40,FALSE),"")</f>
        <v/>
      </c>
      <c r="AS320" t="str">
        <f>IFERROR(VLOOKUP($A320,[3]Hoja1!$A$1:$AQ$1000,41,FALSE),"")</f>
        <v/>
      </c>
      <c r="AT320" t="str">
        <f>IFERROR(VLOOKUP($A320,[3]Hoja1!$A$1:$AQ$1000,42,FALSE),"")</f>
        <v/>
      </c>
      <c r="AU320" t="str">
        <f>IFERROR(VLOOKUP($A320,[3]Hoja1!$A$1:$AQ$1000,43,FALSE),"")</f>
        <v/>
      </c>
    </row>
    <row r="321" spans="1:47" ht="15" customHeight="1" x14ac:dyDescent="0.25">
      <c r="A321">
        <v>518</v>
      </c>
      <c r="B321">
        <v>1</v>
      </c>
      <c r="D321">
        <v>8519041</v>
      </c>
      <c r="E321" t="s">
        <v>1393</v>
      </c>
      <c r="H321" s="1" t="s">
        <v>1396</v>
      </c>
      <c r="I321" s="1" t="s">
        <v>1397</v>
      </c>
      <c r="J321" t="s">
        <v>16</v>
      </c>
      <c r="K321" t="s">
        <v>1394</v>
      </c>
      <c r="O321" t="s">
        <v>1395</v>
      </c>
      <c r="P321" s="4">
        <f>IFERROR(VLOOKUP(D321,[1]articulo!$A$1:$D$9000,4,FALSE),"")</f>
        <v>5000</v>
      </c>
      <c r="Q321" t="s">
        <v>1398</v>
      </c>
      <c r="R321">
        <f>IFERROR(VLOOKUP(D321,[2]stock!$A$1:$B$9000,2,FALSE),"0")</f>
        <v>25</v>
      </c>
      <c r="S321">
        <v>5</v>
      </c>
      <c r="T321">
        <v>5</v>
      </c>
      <c r="U321">
        <v>5</v>
      </c>
      <c r="V321">
        <v>0.03</v>
      </c>
      <c r="W321" t="str">
        <f>IFERROR(VLOOKUP($A321,[3]Hoja1!$A$1:$AQ$1000,19,FALSE),"")</f>
        <v/>
      </c>
      <c r="X321" t="str">
        <f>IFERROR(VLOOKUP($A321,[3]Hoja1!$A$1:$AQ$1000,20,FALSE),"")</f>
        <v/>
      </c>
      <c r="Y321" t="str">
        <f>IFERROR(VLOOKUP($A321,[3]Hoja1!$A$1:$AQ$1000,21,FALSE),"")</f>
        <v/>
      </c>
      <c r="Z321" t="str">
        <f>IFERROR(VLOOKUP($A321,[3]Hoja1!$A$1:$AQ$1000,22,FALSE),"")</f>
        <v/>
      </c>
      <c r="AA321" t="str">
        <f>IFERROR(VLOOKUP($A321,[3]Hoja1!$A$1:$AQ$1000,23,FALSE),"")</f>
        <v>#M-60-OC</v>
      </c>
      <c r="AB321" t="str">
        <f>IFERROR(VLOOKUP($A321,[3]Hoja1!$A$1:$AQ$1000,24,FALSE),"")</f>
        <v>10.5 cm</v>
      </c>
      <c r="AC321" t="str">
        <f>IFERROR(VLOOKUP($A321,[3]Hoja1!$A$1:$AQ$1000,25,FALSE),"")</f>
        <v>3.4 cm</v>
      </c>
      <c r="AD321" t="str">
        <f>IFERROR(VLOOKUP($A321,[3]Hoja1!$A$1:$AQ$1000,26,FALSE),"")</f>
        <v/>
      </c>
      <c r="AE321" t="str">
        <f>IFERROR(VLOOKUP($A321,[3]Hoja1!$A$1:$AQ$1000,27,FALSE),"")</f>
        <v>60 gr</v>
      </c>
      <c r="AF321" t="str">
        <f>IFERROR(VLOOKUP($A321,[3]Hoja1!$A$1:$AQ$1000,28,FALSE),"")</f>
        <v/>
      </c>
      <c r="AG321" t="str">
        <f>IFERROR(VLOOKUP($A321,[3]Hoja1!$A$1:$AQ$1000,29,FALSE),"")</f>
        <v/>
      </c>
      <c r="AH321" t="str">
        <f>IFERROR(VLOOKUP($A321,[3]Hoja1!$A$1:$AQ$1000,30,FALSE),"")</f>
        <v/>
      </c>
      <c r="AI321" t="str">
        <f>IFERROR(VLOOKUP($A321,[3]Hoja1!$A$1:$AQ$1000,31,FALSE),"")</f>
        <v/>
      </c>
      <c r="AJ321" t="str">
        <f>IFERROR(VLOOKUP($A321,[3]Hoja1!$A$1:$AQ$1000,32,FALSE),"")</f>
        <v/>
      </c>
      <c r="AK321" t="str">
        <f>IFERROR(VLOOKUP($A321,[3]Hoja1!$A$1:$AQ$1000,33,FALSE),"")</f>
        <v/>
      </c>
      <c r="AL321" t="str">
        <f>IFERROR(VLOOKUP($A321,[3]Hoja1!$A$1:$AQ$1000,34,FALSE),"")</f>
        <v/>
      </c>
      <c r="AM321" t="str">
        <f>IFERROR(VLOOKUP($A321,[3]Hoja1!$A$1:$AQ$1000,35,FALSE),"")</f>
        <v/>
      </c>
      <c r="AN321" t="str">
        <f>IFERROR(VLOOKUP($A321,[3]Hoja1!$A$1:$AQ$1000,36,FALSE),"")</f>
        <v/>
      </c>
      <c r="AO321" t="str">
        <f>IFERROR(VLOOKUP($A321,[3]Hoja1!$A$1:$AQ$1000,37,FALSE),"")</f>
        <v/>
      </c>
      <c r="AP321" t="str">
        <f>IFERROR(VLOOKUP($A321,[3]Hoja1!$A$1:$AQ$1000,38,FALSE),"")</f>
        <v/>
      </c>
      <c r="AQ321" t="str">
        <f>IFERROR(VLOOKUP($A321,[3]Hoja1!$A$1:$AQ$1000,39,FALSE),"")</f>
        <v/>
      </c>
      <c r="AR321" t="str">
        <f>IFERROR(VLOOKUP($A321,[3]Hoja1!$A$1:$AQ$1000,40,FALSE),"")</f>
        <v/>
      </c>
      <c r="AS321" t="str">
        <f>IFERROR(VLOOKUP($A321,[3]Hoja1!$A$1:$AQ$1000,41,FALSE),"")</f>
        <v/>
      </c>
      <c r="AT321" t="str">
        <f>IFERROR(VLOOKUP($A321,[3]Hoja1!$A$1:$AQ$1000,42,FALSE),"")</f>
        <v/>
      </c>
      <c r="AU321" t="str">
        <f>IFERROR(VLOOKUP($A321,[3]Hoja1!$A$1:$AQ$1000,43,FALSE),"")</f>
        <v/>
      </c>
    </row>
    <row r="322" spans="1:47" ht="15" customHeight="1" x14ac:dyDescent="0.25">
      <c r="A322">
        <v>519</v>
      </c>
      <c r="B322">
        <v>1</v>
      </c>
      <c r="D322">
        <v>8519042</v>
      </c>
      <c r="E322" t="s">
        <v>1399</v>
      </c>
      <c r="H322" s="1" t="s">
        <v>1401</v>
      </c>
      <c r="I322" s="1" t="s">
        <v>1402</v>
      </c>
      <c r="J322" t="s">
        <v>16</v>
      </c>
      <c r="K322" t="s">
        <v>1394</v>
      </c>
      <c r="O322" t="s">
        <v>1400</v>
      </c>
      <c r="P322" s="4">
        <f>IFERROR(VLOOKUP(D322,[1]articulo!$A$1:$D$9000,4,FALSE),"")</f>
        <v>2950</v>
      </c>
      <c r="Q322" t="s">
        <v>1403</v>
      </c>
      <c r="R322">
        <f>IFERROR(VLOOKUP(D322,[2]stock!$A$1:$B$9000,2,FALSE),"0")</f>
        <v>1</v>
      </c>
      <c r="S322">
        <v>5</v>
      </c>
      <c r="T322">
        <v>5</v>
      </c>
      <c r="U322">
        <v>5</v>
      </c>
      <c r="V322">
        <v>0.03</v>
      </c>
      <c r="W322" t="str">
        <f>IFERROR(VLOOKUP($A322,[3]Hoja1!$A$1:$AQ$1000,19,FALSE),"")</f>
        <v/>
      </c>
      <c r="X322" t="str">
        <f>IFERROR(VLOOKUP($A322,[3]Hoja1!$A$1:$AQ$1000,20,FALSE),"")</f>
        <v/>
      </c>
      <c r="Y322" t="str">
        <f>IFERROR(VLOOKUP($A322,[3]Hoja1!$A$1:$AQ$1000,21,FALSE),"")</f>
        <v/>
      </c>
      <c r="Z322" t="str">
        <f>IFERROR(VLOOKUP($A322,[3]Hoja1!$A$1:$AQ$1000,22,FALSE),"")</f>
        <v/>
      </c>
      <c r="AA322" t="str">
        <f>IFERROR(VLOOKUP($A322,[3]Hoja1!$A$1:$AQ$1000,23,FALSE),"")</f>
        <v>#14-OC</v>
      </c>
      <c r="AB322" t="str">
        <f>IFERROR(VLOOKUP($A322,[3]Hoja1!$A$1:$AQ$1000,24,FALSE),"")</f>
        <v>8.3 cm</v>
      </c>
      <c r="AC322" t="str">
        <f>IFERROR(VLOOKUP($A322,[3]Hoja1!$A$1:$AQ$1000,25,FALSE),"")</f>
        <v/>
      </c>
      <c r="AD322" t="str">
        <f>IFERROR(VLOOKUP($A322,[3]Hoja1!$A$1:$AQ$1000,26,FALSE),"")</f>
        <v/>
      </c>
      <c r="AE322" t="str">
        <f>IFERROR(VLOOKUP($A322,[3]Hoja1!$A$1:$AQ$1000,27,FALSE),"")</f>
        <v>14 gr</v>
      </c>
      <c r="AF322" t="str">
        <f>IFERROR(VLOOKUP($A322,[3]Hoja1!$A$1:$AQ$1000,28,FALSE),"")</f>
        <v/>
      </c>
      <c r="AG322" t="str">
        <f>IFERROR(VLOOKUP($A322,[3]Hoja1!$A$1:$AQ$1000,29,FALSE),"")</f>
        <v/>
      </c>
      <c r="AH322" t="str">
        <f>IFERROR(VLOOKUP($A322,[3]Hoja1!$A$1:$AQ$1000,30,FALSE),"")</f>
        <v/>
      </c>
      <c r="AI322" t="str">
        <f>IFERROR(VLOOKUP($A322,[3]Hoja1!$A$1:$AQ$1000,31,FALSE),"")</f>
        <v/>
      </c>
      <c r="AJ322" t="str">
        <f>IFERROR(VLOOKUP($A322,[3]Hoja1!$A$1:$AQ$1000,32,FALSE),"")</f>
        <v/>
      </c>
      <c r="AK322" t="str">
        <f>IFERROR(VLOOKUP($A322,[3]Hoja1!$A$1:$AQ$1000,33,FALSE),"")</f>
        <v/>
      </c>
      <c r="AL322" t="str">
        <f>IFERROR(VLOOKUP($A322,[3]Hoja1!$A$1:$AQ$1000,34,FALSE),"")</f>
        <v/>
      </c>
      <c r="AM322" t="str">
        <f>IFERROR(VLOOKUP($A322,[3]Hoja1!$A$1:$AQ$1000,35,FALSE),"")</f>
        <v/>
      </c>
      <c r="AN322" t="str">
        <f>IFERROR(VLOOKUP($A322,[3]Hoja1!$A$1:$AQ$1000,36,FALSE),"")</f>
        <v/>
      </c>
      <c r="AO322" t="str">
        <f>IFERROR(VLOOKUP($A322,[3]Hoja1!$A$1:$AQ$1000,37,FALSE),"")</f>
        <v/>
      </c>
      <c r="AP322" t="str">
        <f>IFERROR(VLOOKUP($A322,[3]Hoja1!$A$1:$AQ$1000,38,FALSE),"")</f>
        <v/>
      </c>
      <c r="AQ322" t="str">
        <f>IFERROR(VLOOKUP($A322,[3]Hoja1!$A$1:$AQ$1000,39,FALSE),"")</f>
        <v/>
      </c>
      <c r="AR322" t="str">
        <f>IFERROR(VLOOKUP($A322,[3]Hoja1!$A$1:$AQ$1000,40,FALSE),"")</f>
        <v/>
      </c>
      <c r="AS322" t="str">
        <f>IFERROR(VLOOKUP($A322,[3]Hoja1!$A$1:$AQ$1000,41,FALSE),"")</f>
        <v>2.2 cm</v>
      </c>
      <c r="AT322" t="str">
        <f>IFERROR(VLOOKUP($A322,[3]Hoja1!$A$1:$AQ$1000,42,FALSE),"")</f>
        <v/>
      </c>
      <c r="AU322" t="str">
        <f>IFERROR(VLOOKUP($A322,[3]Hoja1!$A$1:$AQ$1000,43,FALSE),"")</f>
        <v/>
      </c>
    </row>
    <row r="323" spans="1:47" ht="15" customHeight="1" x14ac:dyDescent="0.25">
      <c r="A323">
        <v>520</v>
      </c>
      <c r="B323">
        <v>1</v>
      </c>
      <c r="D323">
        <v>8703205</v>
      </c>
      <c r="E323" t="s">
        <v>1404</v>
      </c>
      <c r="H323" t="s">
        <v>1406</v>
      </c>
      <c r="I323" s="1" t="s">
        <v>1407</v>
      </c>
      <c r="J323" t="s">
        <v>1</v>
      </c>
      <c r="K323" t="s">
        <v>2</v>
      </c>
      <c r="O323" t="s">
        <v>1405</v>
      </c>
      <c r="P323" s="4">
        <f>IFERROR(VLOOKUP(D323,[1]articulo!$A$1:$D$9000,4,FALSE),"")</f>
        <v>15319.89</v>
      </c>
      <c r="Q323" t="s">
        <v>1408</v>
      </c>
      <c r="R323">
        <f>IFERROR(VLOOKUP(D323,[2]stock!$A$1:$B$9000,2,FALSE),"0")</f>
        <v>29</v>
      </c>
      <c r="S323">
        <v>5</v>
      </c>
      <c r="T323">
        <v>5</v>
      </c>
      <c r="U323">
        <v>5</v>
      </c>
      <c r="V323">
        <v>0.03</v>
      </c>
      <c r="W323" t="str">
        <f>IFERROR(VLOOKUP($A323,[3]Hoja1!$A$1:$AQ$1000,19,FALSE),"")</f>
        <v/>
      </c>
      <c r="X323" t="str">
        <f>IFERROR(VLOOKUP($A323,[3]Hoja1!$A$1:$AQ$1000,20,FALSE),"")</f>
        <v/>
      </c>
      <c r="Y323" t="str">
        <f>IFERROR(VLOOKUP($A323,[3]Hoja1!$A$1:$AQ$1000,21,FALSE),"")</f>
        <v/>
      </c>
      <c r="Z323" t="str">
        <f>IFERROR(VLOOKUP($A323,[3]Hoja1!$A$1:$AQ$1000,22,FALSE),"")</f>
        <v>Polímero</v>
      </c>
      <c r="AA323" t="str">
        <f>IFERROR(VLOOKUP($A323,[3]Hoja1!$A$1:$AQ$1000,23,FALSE),"")</f>
        <v>AH - B92</v>
      </c>
      <c r="AB323" t="str">
        <f>IFERROR(VLOOKUP($A323,[3]Hoja1!$A$1:$AQ$1000,24,FALSE),"")</f>
        <v/>
      </c>
      <c r="AC323" t="str">
        <f>IFERROR(VLOOKUP($A323,[3]Hoja1!$A$1:$AQ$1000,25,FALSE),"")</f>
        <v/>
      </c>
      <c r="AD323" t="str">
        <f>IFERROR(VLOOKUP($A323,[3]Hoja1!$A$1:$AQ$1000,26,FALSE),"")</f>
        <v/>
      </c>
      <c r="AE323" t="str">
        <f>IFERROR(VLOOKUP($A323,[3]Hoja1!$A$1:$AQ$1000,27,FALSE),"")</f>
        <v/>
      </c>
      <c r="AF323" t="str">
        <f>IFERROR(VLOOKUP($A323,[3]Hoja1!$A$1:$AQ$1000,28,FALSE),"")</f>
        <v/>
      </c>
      <c r="AG323" t="str">
        <f>IFERROR(VLOOKUP($A323,[3]Hoja1!$A$1:$AQ$1000,29,FALSE),"")</f>
        <v/>
      </c>
      <c r="AH323" t="str">
        <f>IFERROR(VLOOKUP($A323,[3]Hoja1!$A$1:$AQ$1000,30,FALSE),"")</f>
        <v/>
      </c>
      <c r="AI323" t="str">
        <f>IFERROR(VLOOKUP($A323,[3]Hoja1!$A$1:$AQ$1000,31,FALSE),"")</f>
        <v/>
      </c>
      <c r="AJ323" t="str">
        <f>IFERROR(VLOOKUP($A323,[3]Hoja1!$A$1:$AQ$1000,32,FALSE),"")</f>
        <v/>
      </c>
      <c r="AK323" t="str">
        <f>IFERROR(VLOOKUP($A323,[3]Hoja1!$A$1:$AQ$1000,33,FALSE),"")</f>
        <v/>
      </c>
      <c r="AL323" t="str">
        <f>IFERROR(VLOOKUP($A323,[3]Hoja1!$A$1:$AQ$1000,34,FALSE),"")</f>
        <v/>
      </c>
      <c r="AM323" t="str">
        <f>IFERROR(VLOOKUP($A323,[3]Hoja1!$A$1:$AQ$1000,35,FALSE),"")</f>
        <v/>
      </c>
      <c r="AN323" t="str">
        <f>IFERROR(VLOOKUP($A323,[3]Hoja1!$A$1:$AQ$1000,36,FALSE),"")</f>
        <v/>
      </c>
      <c r="AO323" t="str">
        <f>IFERROR(VLOOKUP($A323,[3]Hoja1!$A$1:$AQ$1000,37,FALSE),"")</f>
        <v/>
      </c>
      <c r="AP323" t="str">
        <f>IFERROR(VLOOKUP($A323,[3]Hoja1!$A$1:$AQ$1000,38,FALSE),"")</f>
        <v/>
      </c>
      <c r="AQ323" t="str">
        <f>IFERROR(VLOOKUP($A323,[3]Hoja1!$A$1:$AQ$1000,39,FALSE),"")</f>
        <v/>
      </c>
      <c r="AR323" t="str">
        <f>IFERROR(VLOOKUP($A323,[3]Hoja1!$A$1:$AQ$1000,40,FALSE),"")</f>
        <v/>
      </c>
      <c r="AS323" t="str">
        <f>IFERROR(VLOOKUP($A323,[3]Hoja1!$A$1:$AQ$1000,41,FALSE),"")</f>
        <v/>
      </c>
      <c r="AT323" t="str">
        <f>IFERROR(VLOOKUP($A323,[3]Hoja1!$A$1:$AQ$1000,42,FALSE),"")</f>
        <v/>
      </c>
      <c r="AU323" t="str">
        <f>IFERROR(VLOOKUP($A323,[3]Hoja1!$A$1:$AQ$1000,43,FALSE),"")</f>
        <v/>
      </c>
    </row>
    <row r="324" spans="1:47" ht="15" customHeight="1" x14ac:dyDescent="0.25">
      <c r="A324">
        <v>522</v>
      </c>
      <c r="D324">
        <v>8520006</v>
      </c>
      <c r="E324" t="s">
        <v>1409</v>
      </c>
      <c r="H324" t="s">
        <v>1411</v>
      </c>
      <c r="I324" s="1" t="s">
        <v>1412</v>
      </c>
      <c r="J324" t="s">
        <v>102</v>
      </c>
      <c r="O324" t="s">
        <v>1410</v>
      </c>
      <c r="P324" s="4">
        <f>IFERROR(VLOOKUP(D324,[1]articulo!$A$1:$D$9000,4,FALSE),"")</f>
        <v>0</v>
      </c>
      <c r="Q324" t="s">
        <v>1413</v>
      </c>
      <c r="R324">
        <f>IFERROR(VLOOKUP(D324,[2]stock!$A$1:$B$9000,2,FALSE),"0")</f>
        <v>0</v>
      </c>
      <c r="S324">
        <v>5</v>
      </c>
      <c r="T324">
        <v>5</v>
      </c>
      <c r="U324">
        <v>5</v>
      </c>
      <c r="V324">
        <v>0.03</v>
      </c>
      <c r="W324" t="str">
        <f>IFERROR(VLOOKUP($A324,[3]Hoja1!$A$1:$AQ$1000,19,FALSE),"")</f>
        <v/>
      </c>
      <c r="X324" t="str">
        <f>IFERROR(VLOOKUP($A324,[3]Hoja1!$A$1:$AQ$1000,20,FALSE),"")</f>
        <v/>
      </c>
      <c r="Y324" t="str">
        <f>IFERROR(VLOOKUP($A324,[3]Hoja1!$A$1:$AQ$1000,21,FALSE),"")</f>
        <v/>
      </c>
      <c r="Z324" t="str">
        <f>IFERROR(VLOOKUP($A324,[3]Hoja1!$A$1:$AQ$1000,22,FALSE),"")</f>
        <v/>
      </c>
      <c r="AA324" t="str">
        <f>IFERROR(VLOOKUP($A324,[3]Hoja1!$A$1:$AQ$1000,23,FALSE),"")</f>
        <v/>
      </c>
      <c r="AB324" t="str">
        <f>IFERROR(VLOOKUP($A324,[3]Hoja1!$A$1:$AQ$1000,24,FALSE),"")</f>
        <v/>
      </c>
      <c r="AC324" t="str">
        <f>IFERROR(VLOOKUP($A324,[3]Hoja1!$A$1:$AQ$1000,25,FALSE),"")</f>
        <v/>
      </c>
      <c r="AD324" t="str">
        <f>IFERROR(VLOOKUP($A324,[3]Hoja1!$A$1:$AQ$1000,26,FALSE),"")</f>
        <v/>
      </c>
      <c r="AE324" t="str">
        <f>IFERROR(VLOOKUP($A324,[3]Hoja1!$A$1:$AQ$1000,27,FALSE),"")</f>
        <v/>
      </c>
      <c r="AF324" t="str">
        <f>IFERROR(VLOOKUP($A324,[3]Hoja1!$A$1:$AQ$1000,28,FALSE),"")</f>
        <v/>
      </c>
      <c r="AG324" t="str">
        <f>IFERROR(VLOOKUP($A324,[3]Hoja1!$A$1:$AQ$1000,29,FALSE),"")</f>
        <v/>
      </c>
      <c r="AH324" t="str">
        <f>IFERROR(VLOOKUP($A324,[3]Hoja1!$A$1:$AQ$1000,30,FALSE),"")</f>
        <v/>
      </c>
      <c r="AI324" t="str">
        <f>IFERROR(VLOOKUP($A324,[3]Hoja1!$A$1:$AQ$1000,31,FALSE),"")</f>
        <v/>
      </c>
      <c r="AJ324" t="str">
        <f>IFERROR(VLOOKUP($A324,[3]Hoja1!$A$1:$AQ$1000,32,FALSE),"")</f>
        <v/>
      </c>
      <c r="AK324" t="str">
        <f>IFERROR(VLOOKUP($A324,[3]Hoja1!$A$1:$AQ$1000,33,FALSE),"")</f>
        <v/>
      </c>
      <c r="AL324" t="str">
        <f>IFERROR(VLOOKUP($A324,[3]Hoja1!$A$1:$AQ$1000,34,FALSE),"")</f>
        <v/>
      </c>
      <c r="AM324" t="str">
        <f>IFERROR(VLOOKUP($A324,[3]Hoja1!$A$1:$AQ$1000,35,FALSE),"")</f>
        <v/>
      </c>
      <c r="AN324" t="str">
        <f>IFERROR(VLOOKUP($A324,[3]Hoja1!$A$1:$AQ$1000,36,FALSE),"")</f>
        <v/>
      </c>
      <c r="AO324" t="str">
        <f>IFERROR(VLOOKUP($A324,[3]Hoja1!$A$1:$AQ$1000,37,FALSE),"")</f>
        <v/>
      </c>
      <c r="AP324" t="str">
        <f>IFERROR(VLOOKUP($A324,[3]Hoja1!$A$1:$AQ$1000,38,FALSE),"")</f>
        <v/>
      </c>
      <c r="AQ324" t="str">
        <f>IFERROR(VLOOKUP($A324,[3]Hoja1!$A$1:$AQ$1000,39,FALSE),"")</f>
        <v/>
      </c>
      <c r="AR324" t="str">
        <f>IFERROR(VLOOKUP($A324,[3]Hoja1!$A$1:$AQ$1000,40,FALSE),"")</f>
        <v/>
      </c>
      <c r="AS324" t="str">
        <f>IFERROR(VLOOKUP($A324,[3]Hoja1!$A$1:$AQ$1000,41,FALSE),"")</f>
        <v/>
      </c>
      <c r="AT324" t="str">
        <f>IFERROR(VLOOKUP($A324,[3]Hoja1!$A$1:$AQ$1000,42,FALSE),"")</f>
        <v/>
      </c>
      <c r="AU324" t="str">
        <f>IFERROR(VLOOKUP($A324,[3]Hoja1!$A$1:$AQ$1000,43,FALSE),"")</f>
        <v/>
      </c>
    </row>
    <row r="325" spans="1:47" ht="15" customHeight="1" x14ac:dyDescent="0.25">
      <c r="A325">
        <v>524</v>
      </c>
      <c r="B325">
        <v>1</v>
      </c>
      <c r="D325">
        <v>8520626</v>
      </c>
      <c r="E325" t="s">
        <v>1414</v>
      </c>
      <c r="H325" t="s">
        <v>1416</v>
      </c>
      <c r="J325" t="s">
        <v>16</v>
      </c>
      <c r="K325" t="s">
        <v>132</v>
      </c>
      <c r="O325" t="s">
        <v>1415</v>
      </c>
      <c r="P325" s="4">
        <f>IFERROR(VLOOKUP(D325,[1]articulo!$A$1:$D$9000,4,FALSE),"")</f>
        <v>728</v>
      </c>
      <c r="Q325" t="s">
        <v>1417</v>
      </c>
      <c r="R325">
        <f>IFERROR(VLOOKUP(D325,[2]stock!$A$1:$B$9000,2,FALSE),"0")</f>
        <v>360</v>
      </c>
      <c r="S325">
        <v>5</v>
      </c>
      <c r="T325">
        <v>5</v>
      </c>
      <c r="U325">
        <v>5</v>
      </c>
      <c r="V325">
        <v>0.03</v>
      </c>
      <c r="W325" t="str">
        <f>IFERROR(VLOOKUP($A325,[3]Hoja1!$A$1:$AQ$1000,19,FALSE),"")</f>
        <v/>
      </c>
      <c r="X325" t="str">
        <f>IFERROR(VLOOKUP($A325,[3]Hoja1!$A$1:$AQ$1000,20,FALSE),"")</f>
        <v/>
      </c>
      <c r="Y325" t="str">
        <f>IFERROR(VLOOKUP($A325,[3]Hoja1!$A$1:$AQ$1000,21,FALSE),"")</f>
        <v/>
      </c>
      <c r="Z325" t="str">
        <f>IFERROR(VLOOKUP($A325,[3]Hoja1!$A$1:$AQ$1000,22,FALSE),"")</f>
        <v>Li-ion</v>
      </c>
      <c r="AA325">
        <f>IFERROR(VLOOKUP($A325,[3]Hoja1!$A$1:$AQ$1000,23,FALSE),"")</f>
        <v>18650</v>
      </c>
      <c r="AB325" t="str">
        <f>IFERROR(VLOOKUP($A325,[3]Hoja1!$A$1:$AQ$1000,24,FALSE),"")</f>
        <v/>
      </c>
      <c r="AC325" t="str">
        <f>IFERROR(VLOOKUP($A325,[3]Hoja1!$A$1:$AQ$1000,25,FALSE),"")</f>
        <v/>
      </c>
      <c r="AD325" t="str">
        <f>IFERROR(VLOOKUP($A325,[3]Hoja1!$A$1:$AQ$1000,26,FALSE),"")</f>
        <v/>
      </c>
      <c r="AE325" t="str">
        <f>IFERROR(VLOOKUP($A325,[3]Hoja1!$A$1:$AQ$1000,27,FALSE),"")</f>
        <v/>
      </c>
      <c r="AF325" t="str">
        <f>IFERROR(VLOOKUP($A325,[3]Hoja1!$A$1:$AQ$1000,28,FALSE),"")</f>
        <v/>
      </c>
      <c r="AG325" t="str">
        <f>IFERROR(VLOOKUP($A325,[3]Hoja1!$A$1:$AQ$1000,29,FALSE),"")</f>
        <v/>
      </c>
      <c r="AH325" t="str">
        <f>IFERROR(VLOOKUP($A325,[3]Hoja1!$A$1:$AQ$1000,30,FALSE),"")</f>
        <v/>
      </c>
      <c r="AI325" t="str">
        <f>IFERROR(VLOOKUP($A325,[3]Hoja1!$A$1:$AQ$1000,31,FALSE),"")</f>
        <v>3.7v</v>
      </c>
      <c r="AJ325" t="str">
        <f>IFERROR(VLOOKUP($A325,[3]Hoja1!$A$1:$AQ$1000,32,FALSE),"")</f>
        <v/>
      </c>
      <c r="AK325" t="str">
        <f>IFERROR(VLOOKUP($A325,[3]Hoja1!$A$1:$AQ$1000,33,FALSE),"")</f>
        <v/>
      </c>
      <c r="AL325" t="str">
        <f>IFERROR(VLOOKUP($A325,[3]Hoja1!$A$1:$AQ$1000,34,FALSE),"")</f>
        <v/>
      </c>
      <c r="AM325" t="str">
        <f>IFERROR(VLOOKUP($A325,[3]Hoja1!$A$1:$AQ$1000,35,FALSE),"")</f>
        <v/>
      </c>
      <c r="AN325" t="str">
        <f>IFERROR(VLOOKUP($A325,[3]Hoja1!$A$1:$AQ$1000,36,FALSE),"")</f>
        <v/>
      </c>
      <c r="AO325" t="str">
        <f>IFERROR(VLOOKUP($A325,[3]Hoja1!$A$1:$AQ$1000,37,FALSE),"")</f>
        <v/>
      </c>
      <c r="AP325" t="str">
        <f>IFERROR(VLOOKUP($A325,[3]Hoja1!$A$1:$AQ$1000,38,FALSE),"")</f>
        <v>Sí</v>
      </c>
      <c r="AQ325" t="str">
        <f>IFERROR(VLOOKUP($A325,[3]Hoja1!$A$1:$AQ$1000,39,FALSE),"")</f>
        <v>Sí</v>
      </c>
      <c r="AR325" t="str">
        <f>IFERROR(VLOOKUP($A325,[3]Hoja1!$A$1:$AQ$1000,40,FALSE),"")</f>
        <v/>
      </c>
      <c r="AS325" t="str">
        <f>IFERROR(VLOOKUP($A325,[3]Hoja1!$A$1:$AQ$1000,41,FALSE),"")</f>
        <v/>
      </c>
      <c r="AT325" t="str">
        <f>IFERROR(VLOOKUP($A325,[3]Hoja1!$A$1:$AQ$1000,42,FALSE),"")</f>
        <v>3800 mAh</v>
      </c>
      <c r="AU325" t="str">
        <f>IFERROR(VLOOKUP($A325,[3]Hoja1!$A$1:$AQ$1000,43,FALSE),"")</f>
        <v/>
      </c>
    </row>
    <row r="326" spans="1:47" ht="15" customHeight="1" x14ac:dyDescent="0.25">
      <c r="A326">
        <v>527</v>
      </c>
      <c r="B326">
        <v>1</v>
      </c>
      <c r="D326">
        <v>8400119</v>
      </c>
      <c r="E326" t="s">
        <v>1418</v>
      </c>
      <c r="H326" s="1" t="s">
        <v>1420</v>
      </c>
      <c r="J326" t="s">
        <v>16</v>
      </c>
      <c r="K326" t="s">
        <v>313</v>
      </c>
      <c r="L326" t="s">
        <v>314</v>
      </c>
      <c r="O326" t="s">
        <v>1419</v>
      </c>
      <c r="P326" s="4">
        <f>IFERROR(VLOOKUP(D326,[1]articulo!$A$1:$D$9000,4,FALSE),"")</f>
        <v>740</v>
      </c>
      <c r="Q326" t="s">
        <v>1421</v>
      </c>
      <c r="R326">
        <f>IFERROR(VLOOKUP(D326,[2]stock!$A$1:$B$9000,2,FALSE),"0")</f>
        <v>2</v>
      </c>
      <c r="S326">
        <v>5</v>
      </c>
      <c r="T326">
        <v>5</v>
      </c>
      <c r="U326">
        <v>5</v>
      </c>
      <c r="V326">
        <v>0.03</v>
      </c>
      <c r="W326" t="str">
        <f>IFERROR(VLOOKUP($A326,[3]Hoja1!$A$1:$AQ$1000,19,FALSE),"")</f>
        <v/>
      </c>
      <c r="X326" t="str">
        <f>IFERROR(VLOOKUP($A326,[3]Hoja1!$A$1:$AQ$1000,20,FALSE),"")</f>
        <v/>
      </c>
      <c r="Y326" t="str">
        <f>IFERROR(VLOOKUP($A326,[3]Hoja1!$A$1:$AQ$1000,21,FALSE),"")</f>
        <v/>
      </c>
      <c r="Z326" t="str">
        <f>IFERROR(VLOOKUP($A326,[3]Hoja1!$A$1:$AQ$1000,22,FALSE),"")</f>
        <v>Gabardina</v>
      </c>
      <c r="AA326" t="str">
        <f>IFERROR(VLOOKUP($A326,[3]Hoja1!$A$1:$AQ$1000,23,FALSE),"")</f>
        <v>Seguridad</v>
      </c>
      <c r="AB326" t="str">
        <f>IFERROR(VLOOKUP($A326,[3]Hoja1!$A$1:$AQ$1000,24,FALSE),"")</f>
        <v/>
      </c>
      <c r="AC326" t="str">
        <f>IFERROR(VLOOKUP($A326,[3]Hoja1!$A$1:$AQ$1000,25,FALSE),"")</f>
        <v/>
      </c>
      <c r="AD326" t="str">
        <f>IFERROR(VLOOKUP($A326,[3]Hoja1!$A$1:$AQ$1000,26,FALSE),"")</f>
        <v/>
      </c>
      <c r="AE326" t="str">
        <f>IFERROR(VLOOKUP($A326,[3]Hoja1!$A$1:$AQ$1000,27,FALSE),"")</f>
        <v/>
      </c>
      <c r="AF326" t="str">
        <f>IFERROR(VLOOKUP($A326,[3]Hoja1!$A$1:$AQ$1000,28,FALSE),"")</f>
        <v/>
      </c>
      <c r="AG326" t="str">
        <f>IFERROR(VLOOKUP($A326,[3]Hoja1!$A$1:$AQ$1000,29,FALSE),"")</f>
        <v/>
      </c>
      <c r="AH326" t="str">
        <f>IFERROR(VLOOKUP($A326,[3]Hoja1!$A$1:$AQ$1000,30,FALSE),"")</f>
        <v/>
      </c>
      <c r="AI326" t="str">
        <f>IFERROR(VLOOKUP($A326,[3]Hoja1!$A$1:$AQ$1000,31,FALSE),"")</f>
        <v/>
      </c>
      <c r="AJ326" t="str">
        <f>IFERROR(VLOOKUP($A326,[3]Hoja1!$A$1:$AQ$1000,32,FALSE),"")</f>
        <v/>
      </c>
      <c r="AK326" t="str">
        <f>IFERROR(VLOOKUP($A326,[3]Hoja1!$A$1:$AQ$1000,33,FALSE),"")</f>
        <v/>
      </c>
      <c r="AL326" t="str">
        <f>IFERROR(VLOOKUP($A326,[3]Hoja1!$A$1:$AQ$1000,34,FALSE),"")</f>
        <v/>
      </c>
      <c r="AM326" t="str">
        <f>IFERROR(VLOOKUP($A326,[3]Hoja1!$A$1:$AQ$1000,35,FALSE),"")</f>
        <v/>
      </c>
      <c r="AN326" t="str">
        <f>IFERROR(VLOOKUP($A326,[3]Hoja1!$A$1:$AQ$1000,36,FALSE),"")</f>
        <v/>
      </c>
      <c r="AO326" t="str">
        <f>IFERROR(VLOOKUP($A326,[3]Hoja1!$A$1:$AQ$1000,37,FALSE),"")</f>
        <v/>
      </c>
      <c r="AP326" t="str">
        <f>IFERROR(VLOOKUP($A326,[3]Hoja1!$A$1:$AQ$1000,38,FALSE),"")</f>
        <v/>
      </c>
      <c r="AQ326" t="str">
        <f>IFERROR(VLOOKUP($A326,[3]Hoja1!$A$1:$AQ$1000,39,FALSE),"")</f>
        <v/>
      </c>
      <c r="AR326" t="str">
        <f>IFERROR(VLOOKUP($A326,[3]Hoja1!$A$1:$AQ$1000,40,FALSE),"")</f>
        <v/>
      </c>
      <c r="AS326" t="str">
        <f>IFERROR(VLOOKUP($A326,[3]Hoja1!$A$1:$AQ$1000,41,FALSE),"")</f>
        <v/>
      </c>
      <c r="AT326" t="str">
        <f>IFERROR(VLOOKUP($A326,[3]Hoja1!$A$1:$AQ$1000,42,FALSE),"")</f>
        <v/>
      </c>
      <c r="AU326" t="str">
        <f>IFERROR(VLOOKUP($A326,[3]Hoja1!$A$1:$AQ$1000,43,FALSE),"")</f>
        <v/>
      </c>
    </row>
    <row r="327" spans="1:47" ht="15" customHeight="1" x14ac:dyDescent="0.25">
      <c r="A327">
        <v>529</v>
      </c>
      <c r="B327">
        <v>1</v>
      </c>
      <c r="D327">
        <v>7703111</v>
      </c>
      <c r="E327" t="s">
        <v>1422</v>
      </c>
      <c r="H327" s="1" t="s">
        <v>1424</v>
      </c>
      <c r="I327" s="1" t="s">
        <v>1425</v>
      </c>
      <c r="J327" t="s">
        <v>50</v>
      </c>
      <c r="K327" t="s">
        <v>84</v>
      </c>
      <c r="L327" t="s">
        <v>529</v>
      </c>
      <c r="O327" t="s">
        <v>1423</v>
      </c>
      <c r="P327" s="4">
        <f>IFERROR(VLOOKUP(D327,[1]articulo!$A$1:$D$9000,4,FALSE),"")</f>
        <v>709.8</v>
      </c>
      <c r="Q327" t="s">
        <v>1426</v>
      </c>
      <c r="R327">
        <f>IFERROR(VLOOKUP(D327,[2]stock!$A$1:$B$9000,2,FALSE),"0")</f>
        <v>31</v>
      </c>
      <c r="S327">
        <v>5</v>
      </c>
      <c r="T327">
        <v>5</v>
      </c>
      <c r="U327">
        <v>5</v>
      </c>
      <c r="V327">
        <v>0.03</v>
      </c>
      <c r="W327" t="str">
        <f>IFERROR(VLOOKUP($A327,[3]Hoja1!$A$1:$AQ$1000,19,FALSE),"")</f>
        <v>Oficial de Primera</v>
      </c>
      <c r="X327" t="str">
        <f>IFERROR(VLOOKUP($A327,[3]Hoja1!$A$1:$AQ$1000,20,FALSE),"")</f>
        <v>Hombrera. Charretera. Paleta. Capona</v>
      </c>
      <c r="Y327" t="str">
        <f>IFERROR(VLOOKUP($A327,[3]Hoja1!$A$1:$AQ$1000,21,FALSE),"")</f>
        <v/>
      </c>
      <c r="Z327" t="str">
        <f>IFERROR(VLOOKUP($A327,[3]Hoja1!$A$1:$AQ$1000,22,FALSE),"")</f>
        <v>Estructura de Plástico. forrado en gabardina</v>
      </c>
      <c r="AA327" t="str">
        <f>IFERROR(VLOOKUP($A327,[3]Hoja1!$A$1:$AQ$1000,23,FALSE),"")</f>
        <v/>
      </c>
      <c r="AB327" t="str">
        <f>IFERROR(VLOOKUP($A327,[3]Hoja1!$A$1:$AQ$1000,24,FALSE),"")</f>
        <v>12.5 cm</v>
      </c>
      <c r="AC327" t="str">
        <f>IFERROR(VLOOKUP($A327,[3]Hoja1!$A$1:$AQ$1000,25,FALSE),"")</f>
        <v>6.5 cm</v>
      </c>
      <c r="AD327" t="str">
        <f>IFERROR(VLOOKUP($A327,[3]Hoja1!$A$1:$AQ$1000,26,FALSE),"")</f>
        <v/>
      </c>
      <c r="AE327" t="str">
        <f>IFERROR(VLOOKUP($A327,[3]Hoja1!$A$1:$AQ$1000,27,FALSE),"")</f>
        <v/>
      </c>
      <c r="AF327" t="str">
        <f>IFERROR(VLOOKUP($A327,[3]Hoja1!$A$1:$AQ$1000,28,FALSE),"")</f>
        <v/>
      </c>
      <c r="AG327" t="str">
        <f>IFERROR(VLOOKUP($A327,[3]Hoja1!$A$1:$AQ$1000,29,FALSE),"")</f>
        <v/>
      </c>
      <c r="AH327" t="str">
        <f>IFERROR(VLOOKUP($A327,[3]Hoja1!$A$1:$AQ$1000,30,FALSE),"")</f>
        <v/>
      </c>
      <c r="AI327" t="str">
        <f>IFERROR(VLOOKUP($A327,[3]Hoja1!$A$1:$AQ$1000,31,FALSE),"")</f>
        <v/>
      </c>
      <c r="AJ327" t="str">
        <f>IFERROR(VLOOKUP($A327,[3]Hoja1!$A$1:$AQ$1000,32,FALSE),"")</f>
        <v/>
      </c>
      <c r="AK327" t="str">
        <f>IFERROR(VLOOKUP($A327,[3]Hoja1!$A$1:$AQ$1000,33,FALSE),"")</f>
        <v/>
      </c>
      <c r="AL327" t="str">
        <f>IFERROR(VLOOKUP($A327,[3]Hoja1!$A$1:$AQ$1000,34,FALSE),"")</f>
        <v/>
      </c>
      <c r="AM327" t="str">
        <f>IFERROR(VLOOKUP($A327,[3]Hoja1!$A$1:$AQ$1000,35,FALSE),"")</f>
        <v/>
      </c>
      <c r="AN327" t="str">
        <f>IFERROR(VLOOKUP($A327,[3]Hoja1!$A$1:$AQ$1000,36,FALSE),"")</f>
        <v/>
      </c>
      <c r="AO327" t="str">
        <f>IFERROR(VLOOKUP($A327,[3]Hoja1!$A$1:$AQ$1000,37,FALSE),"")</f>
        <v/>
      </c>
      <c r="AP327" t="str">
        <f>IFERROR(VLOOKUP($A327,[3]Hoja1!$A$1:$AQ$1000,38,FALSE),"")</f>
        <v/>
      </c>
      <c r="AQ327" t="str">
        <f>IFERROR(VLOOKUP($A327,[3]Hoja1!$A$1:$AQ$1000,39,FALSE),"")</f>
        <v/>
      </c>
      <c r="AR327" t="str">
        <f>IFERROR(VLOOKUP($A327,[3]Hoja1!$A$1:$AQ$1000,40,FALSE),"")</f>
        <v/>
      </c>
      <c r="AS327" t="str">
        <f>IFERROR(VLOOKUP($A327,[3]Hoja1!$A$1:$AQ$1000,41,FALSE),"")</f>
        <v/>
      </c>
      <c r="AT327" t="str">
        <f>IFERROR(VLOOKUP($A327,[3]Hoja1!$A$1:$AQ$1000,42,FALSE),"")</f>
        <v/>
      </c>
      <c r="AU327" t="str">
        <f>IFERROR(VLOOKUP($A327,[3]Hoja1!$A$1:$AQ$1000,43,FALSE),"")</f>
        <v/>
      </c>
    </row>
    <row r="328" spans="1:47" ht="15" customHeight="1" x14ac:dyDescent="0.25">
      <c r="A328">
        <v>530</v>
      </c>
      <c r="B328">
        <v>1</v>
      </c>
      <c r="D328">
        <v>7703050</v>
      </c>
      <c r="E328" t="s">
        <v>1427</v>
      </c>
      <c r="H328" s="1" t="s">
        <v>1429</v>
      </c>
      <c r="J328" t="s">
        <v>50</v>
      </c>
      <c r="K328" t="s">
        <v>84</v>
      </c>
      <c r="L328" t="s">
        <v>271</v>
      </c>
      <c r="O328" t="s">
        <v>1428</v>
      </c>
      <c r="P328" s="4">
        <f>IFERROR(VLOOKUP(D328,[1]articulo!$A$1:$D$9000,4,FALSE),"")</f>
        <v>800</v>
      </c>
      <c r="Q328" t="s">
        <v>1430</v>
      </c>
      <c r="R328">
        <f>IFERROR(VLOOKUP(D328,[2]stock!$A$1:$B$9000,2,FALSE),"0")</f>
        <v>12</v>
      </c>
      <c r="S328">
        <v>5</v>
      </c>
      <c r="T328">
        <v>5</v>
      </c>
      <c r="U328">
        <v>5</v>
      </c>
      <c r="V328">
        <v>0.03</v>
      </c>
      <c r="W328" t="str">
        <f>IFERROR(VLOOKUP($A328,[3]Hoja1!$A$1:$AQ$1000,19,FALSE),"")</f>
        <v>Sub Adjutor</v>
      </c>
      <c r="X328" t="str">
        <f>IFERROR(VLOOKUP($A328,[3]Hoja1!$A$1:$AQ$1000,20,FALSE),"")</f>
        <v>Hombrera. charretera. capona. paleta</v>
      </c>
      <c r="Y328" t="str">
        <f>IFERROR(VLOOKUP($A328,[3]Hoja1!$A$1:$AQ$1000,21,FALSE),"")</f>
        <v>Penitenciaría</v>
      </c>
      <c r="Z328" t="str">
        <f>IFERROR(VLOOKUP($A328,[3]Hoja1!$A$1:$AQ$1000,22,FALSE),"")</f>
        <v>Confeccionada en placa de plástico revestida con gabardina color azul noche</v>
      </c>
      <c r="AA328" t="str">
        <f>IFERROR(VLOOKUP($A328,[3]Hoja1!$A$1:$AQ$1000,23,FALSE),"")</f>
        <v>1 Sol plateado sobre base celeste</v>
      </c>
      <c r="AB328" t="str">
        <f>IFERROR(VLOOKUP($A328,[3]Hoja1!$A$1:$AQ$1000,24,FALSE),"")</f>
        <v>128 mm</v>
      </c>
      <c r="AC328" t="str">
        <f>IFERROR(VLOOKUP($A328,[3]Hoja1!$A$1:$AQ$1000,25,FALSE),"")</f>
        <v>65 mm</v>
      </c>
      <c r="AD328" t="str">
        <f>IFERROR(VLOOKUP($A328,[3]Hoja1!$A$1:$AQ$1000,26,FALSE),"")</f>
        <v/>
      </c>
      <c r="AE328" t="str">
        <f>IFERROR(VLOOKUP($A328,[3]Hoja1!$A$1:$AQ$1000,27,FALSE),"")</f>
        <v/>
      </c>
      <c r="AF328" t="str">
        <f>IFERROR(VLOOKUP($A328,[3]Hoja1!$A$1:$AQ$1000,28,FALSE),"")</f>
        <v/>
      </c>
      <c r="AG328" t="str">
        <f>IFERROR(VLOOKUP($A328,[3]Hoja1!$A$1:$AQ$1000,29,FALSE),"")</f>
        <v/>
      </c>
      <c r="AH328" t="str">
        <f>IFERROR(VLOOKUP($A328,[3]Hoja1!$A$1:$AQ$1000,30,FALSE),"")</f>
        <v/>
      </c>
      <c r="AI328" t="str">
        <f>IFERROR(VLOOKUP($A328,[3]Hoja1!$A$1:$AQ$1000,31,FALSE),"")</f>
        <v/>
      </c>
      <c r="AJ328" t="str">
        <f>IFERROR(VLOOKUP($A328,[3]Hoja1!$A$1:$AQ$1000,32,FALSE),"")</f>
        <v/>
      </c>
      <c r="AK328" t="str">
        <f>IFERROR(VLOOKUP($A328,[3]Hoja1!$A$1:$AQ$1000,33,FALSE),"")</f>
        <v/>
      </c>
      <c r="AL328" t="str">
        <f>IFERROR(VLOOKUP($A328,[3]Hoja1!$A$1:$AQ$1000,34,FALSE),"")</f>
        <v/>
      </c>
      <c r="AM328" t="str">
        <f>IFERROR(VLOOKUP($A328,[3]Hoja1!$A$1:$AQ$1000,35,FALSE),"")</f>
        <v/>
      </c>
      <c r="AN328" t="str">
        <f>IFERROR(VLOOKUP($A328,[3]Hoja1!$A$1:$AQ$1000,36,FALSE),"")</f>
        <v/>
      </c>
      <c r="AO328" t="str">
        <f>IFERROR(VLOOKUP($A328,[3]Hoja1!$A$1:$AQ$1000,37,FALSE),"")</f>
        <v/>
      </c>
      <c r="AP328" t="str">
        <f>IFERROR(VLOOKUP($A328,[3]Hoja1!$A$1:$AQ$1000,38,FALSE),"")</f>
        <v/>
      </c>
      <c r="AQ328" t="str">
        <f>IFERROR(VLOOKUP($A328,[3]Hoja1!$A$1:$AQ$1000,39,FALSE),"")</f>
        <v/>
      </c>
      <c r="AR328" t="str">
        <f>IFERROR(VLOOKUP($A328,[3]Hoja1!$A$1:$AQ$1000,40,FALSE),"")</f>
        <v/>
      </c>
      <c r="AS328" t="str">
        <f>IFERROR(VLOOKUP($A328,[3]Hoja1!$A$1:$AQ$1000,41,FALSE),"")</f>
        <v/>
      </c>
      <c r="AT328" t="str">
        <f>IFERROR(VLOOKUP($A328,[3]Hoja1!$A$1:$AQ$1000,42,FALSE),"")</f>
        <v/>
      </c>
      <c r="AU328" t="str">
        <f>IFERROR(VLOOKUP($A328,[3]Hoja1!$A$1:$AQ$1000,43,FALSE),"")</f>
        <v/>
      </c>
    </row>
    <row r="329" spans="1:47" ht="15" customHeight="1" x14ac:dyDescent="0.25">
      <c r="A329">
        <v>531</v>
      </c>
      <c r="B329">
        <v>1</v>
      </c>
      <c r="D329">
        <v>7703052</v>
      </c>
      <c r="E329" t="s">
        <v>1431</v>
      </c>
      <c r="H329" s="1" t="s">
        <v>1433</v>
      </c>
      <c r="J329" t="s">
        <v>50</v>
      </c>
      <c r="K329" t="s">
        <v>84</v>
      </c>
      <c r="L329" t="s">
        <v>271</v>
      </c>
      <c r="O329" t="s">
        <v>1432</v>
      </c>
      <c r="P329" s="4">
        <f>IFERROR(VLOOKUP(D329,[1]articulo!$A$1:$D$9000,4,FALSE),"")</f>
        <v>1000</v>
      </c>
      <c r="Q329" t="s">
        <v>1434</v>
      </c>
      <c r="R329">
        <f>IFERROR(VLOOKUP(D329,[2]stock!$A$1:$B$9000,2,FALSE),"0")</f>
        <v>21</v>
      </c>
      <c r="S329">
        <v>5</v>
      </c>
      <c r="T329">
        <v>5</v>
      </c>
      <c r="U329">
        <v>5</v>
      </c>
      <c r="V329">
        <v>0.03</v>
      </c>
      <c r="W329" t="str">
        <f>IFERROR(VLOOKUP($A329,[3]Hoja1!$A$1:$AQ$1000,19,FALSE),"")</f>
        <v>Adjutor Principal</v>
      </c>
      <c r="X329" t="str">
        <f>IFERROR(VLOOKUP($A329,[3]Hoja1!$A$1:$AQ$1000,20,FALSE),"")</f>
        <v>Hombrera. charretera. capona. paleta</v>
      </c>
      <c r="Y329" t="str">
        <f>IFERROR(VLOOKUP($A329,[3]Hoja1!$A$1:$AQ$1000,21,FALSE),"")</f>
        <v>Penitenciaría</v>
      </c>
      <c r="Z329" t="str">
        <f>IFERROR(VLOOKUP($A329,[3]Hoja1!$A$1:$AQ$1000,22,FALSE),"")</f>
        <v>Confeccionada en placa de plástico revestida con gabardina color azul noche</v>
      </c>
      <c r="AA329" t="str">
        <f>IFERROR(VLOOKUP($A329,[3]Hoja1!$A$1:$AQ$1000,23,FALSE),"")</f>
        <v>3 Soles plateados sobre base celeste</v>
      </c>
      <c r="AB329" t="str">
        <f>IFERROR(VLOOKUP($A329,[3]Hoja1!$A$1:$AQ$1000,24,FALSE),"")</f>
        <v>128 mm</v>
      </c>
      <c r="AC329" t="str">
        <f>IFERROR(VLOOKUP($A329,[3]Hoja1!$A$1:$AQ$1000,25,FALSE),"")</f>
        <v>65 mm</v>
      </c>
      <c r="AD329" t="str">
        <f>IFERROR(VLOOKUP($A329,[3]Hoja1!$A$1:$AQ$1000,26,FALSE),"")</f>
        <v/>
      </c>
      <c r="AE329" t="str">
        <f>IFERROR(VLOOKUP($A329,[3]Hoja1!$A$1:$AQ$1000,27,FALSE),"")</f>
        <v/>
      </c>
      <c r="AF329" t="str">
        <f>IFERROR(VLOOKUP($A329,[3]Hoja1!$A$1:$AQ$1000,28,FALSE),"")</f>
        <v/>
      </c>
      <c r="AG329" t="str">
        <f>IFERROR(VLOOKUP($A329,[3]Hoja1!$A$1:$AQ$1000,29,FALSE),"")</f>
        <v/>
      </c>
      <c r="AH329" t="str">
        <f>IFERROR(VLOOKUP($A329,[3]Hoja1!$A$1:$AQ$1000,30,FALSE),"")</f>
        <v/>
      </c>
      <c r="AI329" t="str">
        <f>IFERROR(VLOOKUP($A329,[3]Hoja1!$A$1:$AQ$1000,31,FALSE),"")</f>
        <v/>
      </c>
      <c r="AJ329" t="str">
        <f>IFERROR(VLOOKUP($A329,[3]Hoja1!$A$1:$AQ$1000,32,FALSE),"")</f>
        <v/>
      </c>
      <c r="AK329" t="str">
        <f>IFERROR(VLOOKUP($A329,[3]Hoja1!$A$1:$AQ$1000,33,FALSE),"")</f>
        <v/>
      </c>
      <c r="AL329" t="str">
        <f>IFERROR(VLOOKUP($A329,[3]Hoja1!$A$1:$AQ$1000,34,FALSE),"")</f>
        <v/>
      </c>
      <c r="AM329" t="str">
        <f>IFERROR(VLOOKUP($A329,[3]Hoja1!$A$1:$AQ$1000,35,FALSE),"")</f>
        <v/>
      </c>
      <c r="AN329" t="str">
        <f>IFERROR(VLOOKUP($A329,[3]Hoja1!$A$1:$AQ$1000,36,FALSE),"")</f>
        <v/>
      </c>
      <c r="AO329" t="str">
        <f>IFERROR(VLOOKUP($A329,[3]Hoja1!$A$1:$AQ$1000,37,FALSE),"")</f>
        <v/>
      </c>
      <c r="AP329" t="str">
        <f>IFERROR(VLOOKUP($A329,[3]Hoja1!$A$1:$AQ$1000,38,FALSE),"")</f>
        <v/>
      </c>
      <c r="AQ329" t="str">
        <f>IFERROR(VLOOKUP($A329,[3]Hoja1!$A$1:$AQ$1000,39,FALSE),"")</f>
        <v/>
      </c>
      <c r="AR329" t="str">
        <f>IFERROR(VLOOKUP($A329,[3]Hoja1!$A$1:$AQ$1000,40,FALSE),"")</f>
        <v/>
      </c>
      <c r="AS329" t="str">
        <f>IFERROR(VLOOKUP($A329,[3]Hoja1!$A$1:$AQ$1000,41,FALSE),"")</f>
        <v/>
      </c>
      <c r="AT329" t="str">
        <f>IFERROR(VLOOKUP($A329,[3]Hoja1!$A$1:$AQ$1000,42,FALSE),"")</f>
        <v/>
      </c>
      <c r="AU329" t="str">
        <f>IFERROR(VLOOKUP($A329,[3]Hoja1!$A$1:$AQ$1000,43,FALSE),"")</f>
        <v/>
      </c>
    </row>
    <row r="330" spans="1:47" ht="15" customHeight="1" x14ac:dyDescent="0.25">
      <c r="A330">
        <v>532</v>
      </c>
      <c r="B330">
        <v>1</v>
      </c>
      <c r="D330">
        <v>8505209</v>
      </c>
      <c r="E330" t="s">
        <v>1435</v>
      </c>
      <c r="H330" s="1" t="s">
        <v>1437</v>
      </c>
      <c r="J330" t="s">
        <v>50</v>
      </c>
      <c r="K330" t="s">
        <v>84</v>
      </c>
      <c r="L330" t="s">
        <v>271</v>
      </c>
      <c r="O330" t="s">
        <v>1436</v>
      </c>
      <c r="P330" s="4">
        <f>IFERROR(VLOOKUP(D330,[1]articulo!$A$1:$D$9000,4,FALSE),"")</f>
        <v>235.87</v>
      </c>
      <c r="Q330" t="s">
        <v>1438</v>
      </c>
      <c r="R330">
        <f>IFERROR(VLOOKUP(D330,[2]stock!$A$1:$B$9000,2,FALSE),"0")</f>
        <v>6</v>
      </c>
      <c r="S330">
        <v>5</v>
      </c>
      <c r="T330">
        <v>5</v>
      </c>
      <c r="U330">
        <v>5</v>
      </c>
      <c r="V330">
        <v>0.03</v>
      </c>
      <c r="W330" t="str">
        <f>IFERROR(VLOOKUP($A330,[3]Hoja1!$A$1:$AQ$1000,19,FALSE),"")</f>
        <v>Sub Alcaide</v>
      </c>
      <c r="X330" t="str">
        <f>IFERROR(VLOOKUP($A330,[3]Hoja1!$A$1:$AQ$1000,20,FALSE),"")</f>
        <v>Hombrera. Charretera. Capona. Paleta</v>
      </c>
      <c r="Y330" t="str">
        <f>IFERROR(VLOOKUP($A330,[3]Hoja1!$A$1:$AQ$1000,21,FALSE),"")</f>
        <v>Penitenciaría</v>
      </c>
      <c r="Z330" t="str">
        <f>IFERROR(VLOOKUP($A330,[3]Hoja1!$A$1:$AQ$1000,22,FALSE),"")</f>
        <v>Base de acrílico forrado en gabardina azul noche</v>
      </c>
      <c r="AA330" t="str">
        <f>IFERROR(VLOOKUP($A330,[3]Hoja1!$A$1:$AQ$1000,23,FALSE),"")</f>
        <v>1 Sol dorado bordado sobre base francia y serreta</v>
      </c>
      <c r="AB330" t="str">
        <f>IFERROR(VLOOKUP($A330,[3]Hoja1!$A$1:$AQ$1000,24,FALSE),"")</f>
        <v>130 mm</v>
      </c>
      <c r="AC330" t="str">
        <f>IFERROR(VLOOKUP($A330,[3]Hoja1!$A$1:$AQ$1000,25,FALSE),"")</f>
        <v>67 mm</v>
      </c>
      <c r="AD330" t="str">
        <f>IFERROR(VLOOKUP($A330,[3]Hoja1!$A$1:$AQ$1000,26,FALSE),"")</f>
        <v/>
      </c>
      <c r="AE330" t="str">
        <f>IFERROR(VLOOKUP($A330,[3]Hoja1!$A$1:$AQ$1000,27,FALSE),"")</f>
        <v/>
      </c>
      <c r="AF330" t="str">
        <f>IFERROR(VLOOKUP($A330,[3]Hoja1!$A$1:$AQ$1000,28,FALSE),"")</f>
        <v/>
      </c>
      <c r="AG330" t="str">
        <f>IFERROR(VLOOKUP($A330,[3]Hoja1!$A$1:$AQ$1000,29,FALSE),"")</f>
        <v/>
      </c>
      <c r="AH330" t="str">
        <f>IFERROR(VLOOKUP($A330,[3]Hoja1!$A$1:$AQ$1000,30,FALSE),"")</f>
        <v/>
      </c>
      <c r="AI330" t="str">
        <f>IFERROR(VLOOKUP($A330,[3]Hoja1!$A$1:$AQ$1000,31,FALSE),"")</f>
        <v/>
      </c>
      <c r="AJ330" t="str">
        <f>IFERROR(VLOOKUP($A330,[3]Hoja1!$A$1:$AQ$1000,32,FALSE),"")</f>
        <v/>
      </c>
      <c r="AK330" t="str">
        <f>IFERROR(VLOOKUP($A330,[3]Hoja1!$A$1:$AQ$1000,33,FALSE),"")</f>
        <v/>
      </c>
      <c r="AL330" t="str">
        <f>IFERROR(VLOOKUP($A330,[3]Hoja1!$A$1:$AQ$1000,34,FALSE),"")</f>
        <v/>
      </c>
      <c r="AM330" t="str">
        <f>IFERROR(VLOOKUP($A330,[3]Hoja1!$A$1:$AQ$1000,35,FALSE),"")</f>
        <v/>
      </c>
      <c r="AN330" t="str">
        <f>IFERROR(VLOOKUP($A330,[3]Hoja1!$A$1:$AQ$1000,36,FALSE),"")</f>
        <v/>
      </c>
      <c r="AO330" t="str">
        <f>IFERROR(VLOOKUP($A330,[3]Hoja1!$A$1:$AQ$1000,37,FALSE),"")</f>
        <v/>
      </c>
      <c r="AP330" t="str">
        <f>IFERROR(VLOOKUP($A330,[3]Hoja1!$A$1:$AQ$1000,38,FALSE),"")</f>
        <v/>
      </c>
      <c r="AQ330" t="str">
        <f>IFERROR(VLOOKUP($A330,[3]Hoja1!$A$1:$AQ$1000,39,FALSE),"")</f>
        <v/>
      </c>
      <c r="AR330" t="str">
        <f>IFERROR(VLOOKUP($A330,[3]Hoja1!$A$1:$AQ$1000,40,FALSE),"")</f>
        <v/>
      </c>
      <c r="AS330" t="str">
        <f>IFERROR(VLOOKUP($A330,[3]Hoja1!$A$1:$AQ$1000,41,FALSE),"")</f>
        <v/>
      </c>
      <c r="AT330" t="str">
        <f>IFERROR(VLOOKUP($A330,[3]Hoja1!$A$1:$AQ$1000,42,FALSE),"")</f>
        <v/>
      </c>
      <c r="AU330" t="str">
        <f>IFERROR(VLOOKUP($A330,[3]Hoja1!$A$1:$AQ$1000,43,FALSE),"")</f>
        <v/>
      </c>
    </row>
    <row r="331" spans="1:47" ht="15" customHeight="1" x14ac:dyDescent="0.25">
      <c r="A331">
        <v>533</v>
      </c>
      <c r="B331">
        <v>1</v>
      </c>
      <c r="D331">
        <v>7709065</v>
      </c>
      <c r="E331" t="s">
        <v>1439</v>
      </c>
      <c r="H331" t="s">
        <v>1441</v>
      </c>
      <c r="J331" t="s">
        <v>50</v>
      </c>
      <c r="K331" t="s">
        <v>169</v>
      </c>
      <c r="L331" t="s">
        <v>178</v>
      </c>
      <c r="O331" t="s">
        <v>1440</v>
      </c>
      <c r="P331" s="4">
        <f>IFERROR(VLOOKUP(D331,[1]articulo!$A$1:$D$9000,4,FALSE),"")</f>
        <v>178.71</v>
      </c>
      <c r="Q331" t="s">
        <v>1442</v>
      </c>
      <c r="R331">
        <f>IFERROR(VLOOKUP(D331,[2]stock!$A$1:$B$9000,2,FALSE),"0")</f>
        <v>8</v>
      </c>
      <c r="S331">
        <v>5</v>
      </c>
      <c r="T331">
        <v>5</v>
      </c>
      <c r="U331">
        <v>5</v>
      </c>
      <c r="V331">
        <v>0.03</v>
      </c>
      <c r="W331" t="str">
        <f>IFERROR(VLOOKUP($A331,[3]Hoja1!$A$1:$AQ$1000,19,FALSE),"")</f>
        <v>Oficial Ayudante</v>
      </c>
      <c r="X331" t="str">
        <f>IFERROR(VLOOKUP($A331,[3]Hoja1!$A$1:$AQ$1000,20,FALSE),"")</f>
        <v>Insignia Pectoral</v>
      </c>
      <c r="Y331" t="str">
        <f>IFERROR(VLOOKUP($A331,[3]Hoja1!$A$1:$AQ$1000,21,FALSE),"")</f>
        <v>Policía de Seguridad Aeroportuaria</v>
      </c>
      <c r="Z331" t="str">
        <f>IFERROR(VLOOKUP($A331,[3]Hoja1!$A$1:$AQ$1000,22,FALSE),"")</f>
        <v>Bordado</v>
      </c>
      <c r="AA331" t="str">
        <f>IFERROR(VLOOKUP($A331,[3]Hoja1!$A$1:$AQ$1000,23,FALSE),"")</f>
        <v>1 Sol</v>
      </c>
      <c r="AB331" t="str">
        <f>IFERROR(VLOOKUP($A331,[3]Hoja1!$A$1:$AQ$1000,24,FALSE),"")</f>
        <v>4 cm</v>
      </c>
      <c r="AC331" t="str">
        <f>IFERROR(VLOOKUP($A331,[3]Hoja1!$A$1:$AQ$1000,25,FALSE),"")</f>
        <v>7.6 cm</v>
      </c>
      <c r="AD331" t="str">
        <f>IFERROR(VLOOKUP($A331,[3]Hoja1!$A$1:$AQ$1000,26,FALSE),"")</f>
        <v/>
      </c>
      <c r="AE331" t="str">
        <f>IFERROR(VLOOKUP($A331,[3]Hoja1!$A$1:$AQ$1000,27,FALSE),"")</f>
        <v/>
      </c>
      <c r="AF331" t="str">
        <f>IFERROR(VLOOKUP($A331,[3]Hoja1!$A$1:$AQ$1000,28,FALSE),"")</f>
        <v/>
      </c>
      <c r="AG331" t="str">
        <f>IFERROR(VLOOKUP($A331,[3]Hoja1!$A$1:$AQ$1000,29,FALSE),"")</f>
        <v/>
      </c>
      <c r="AH331" t="str">
        <f>IFERROR(VLOOKUP($A331,[3]Hoja1!$A$1:$AQ$1000,30,FALSE),"")</f>
        <v/>
      </c>
      <c r="AI331" t="str">
        <f>IFERROR(VLOOKUP($A331,[3]Hoja1!$A$1:$AQ$1000,31,FALSE),"")</f>
        <v/>
      </c>
      <c r="AJ331" t="str">
        <f>IFERROR(VLOOKUP($A331,[3]Hoja1!$A$1:$AQ$1000,32,FALSE),"")</f>
        <v/>
      </c>
      <c r="AK331" t="str">
        <f>IFERROR(VLOOKUP($A331,[3]Hoja1!$A$1:$AQ$1000,33,FALSE),"")</f>
        <v/>
      </c>
      <c r="AL331" t="str">
        <f>IFERROR(VLOOKUP($A331,[3]Hoja1!$A$1:$AQ$1000,34,FALSE),"")</f>
        <v/>
      </c>
      <c r="AM331" t="str">
        <f>IFERROR(VLOOKUP($A331,[3]Hoja1!$A$1:$AQ$1000,35,FALSE),"")</f>
        <v/>
      </c>
      <c r="AN331" t="str">
        <f>IFERROR(VLOOKUP($A331,[3]Hoja1!$A$1:$AQ$1000,36,FALSE),"")</f>
        <v/>
      </c>
      <c r="AO331" t="str">
        <f>IFERROR(VLOOKUP($A331,[3]Hoja1!$A$1:$AQ$1000,37,FALSE),"")</f>
        <v/>
      </c>
      <c r="AP331" t="str">
        <f>IFERROR(VLOOKUP($A331,[3]Hoja1!$A$1:$AQ$1000,38,FALSE),"")</f>
        <v/>
      </c>
      <c r="AQ331" t="str">
        <f>IFERROR(VLOOKUP($A331,[3]Hoja1!$A$1:$AQ$1000,39,FALSE),"")</f>
        <v/>
      </c>
      <c r="AR331" t="str">
        <f>IFERROR(VLOOKUP($A331,[3]Hoja1!$A$1:$AQ$1000,40,FALSE),"")</f>
        <v/>
      </c>
      <c r="AS331" t="str">
        <f>IFERROR(VLOOKUP($A331,[3]Hoja1!$A$1:$AQ$1000,41,FALSE),"")</f>
        <v/>
      </c>
      <c r="AT331" t="str">
        <f>IFERROR(VLOOKUP($A331,[3]Hoja1!$A$1:$AQ$1000,42,FALSE),"")</f>
        <v/>
      </c>
      <c r="AU331" t="str">
        <f>IFERROR(VLOOKUP($A331,[3]Hoja1!$A$1:$AQ$1000,43,FALSE),"")</f>
        <v/>
      </c>
    </row>
    <row r="332" spans="1:47" ht="15" customHeight="1" x14ac:dyDescent="0.25">
      <c r="A332">
        <v>534</v>
      </c>
      <c r="B332">
        <v>1</v>
      </c>
      <c r="D332">
        <v>7709064</v>
      </c>
      <c r="E332" t="s">
        <v>1443</v>
      </c>
      <c r="H332" t="s">
        <v>1445</v>
      </c>
      <c r="J332" t="s">
        <v>50</v>
      </c>
      <c r="K332" t="s">
        <v>169</v>
      </c>
      <c r="L332" t="s">
        <v>178</v>
      </c>
      <c r="O332" t="s">
        <v>1444</v>
      </c>
      <c r="P332" s="4">
        <f>IFERROR(VLOOKUP(D332,[1]articulo!$A$1:$D$9000,4,FALSE),"")</f>
        <v>178.71</v>
      </c>
      <c r="Q332" t="s">
        <v>1446</v>
      </c>
      <c r="R332">
        <f>IFERROR(VLOOKUP(D332,[2]stock!$A$1:$B$9000,2,FALSE),"0")</f>
        <v>0</v>
      </c>
      <c r="S332">
        <v>5</v>
      </c>
      <c r="T332">
        <v>5</v>
      </c>
      <c r="U332">
        <v>5</v>
      </c>
      <c r="V332">
        <v>0.03</v>
      </c>
      <c r="W332" t="str">
        <f>IFERROR(VLOOKUP($A332,[3]Hoja1!$A$1:$AQ$1000,19,FALSE),"")</f>
        <v>Oficial Principal</v>
      </c>
      <c r="X332" t="str">
        <f>IFERROR(VLOOKUP($A332,[3]Hoja1!$A$1:$AQ$1000,20,FALSE),"")</f>
        <v>Insignia Pectoral</v>
      </c>
      <c r="Y332" t="str">
        <f>IFERROR(VLOOKUP($A332,[3]Hoja1!$A$1:$AQ$1000,21,FALSE),"")</f>
        <v>Policía de Seguridad Aeroportuaria</v>
      </c>
      <c r="Z332" t="str">
        <f>IFERROR(VLOOKUP($A332,[3]Hoja1!$A$1:$AQ$1000,22,FALSE),"")</f>
        <v>Bordado</v>
      </c>
      <c r="AA332" t="str">
        <f>IFERROR(VLOOKUP($A332,[3]Hoja1!$A$1:$AQ$1000,23,FALSE),"")</f>
        <v>2 Soles</v>
      </c>
      <c r="AB332" t="str">
        <f>IFERROR(VLOOKUP($A332,[3]Hoja1!$A$1:$AQ$1000,24,FALSE),"")</f>
        <v>4 cm</v>
      </c>
      <c r="AC332" t="str">
        <f>IFERROR(VLOOKUP($A332,[3]Hoja1!$A$1:$AQ$1000,25,FALSE),"")</f>
        <v>7.6 cm</v>
      </c>
      <c r="AD332" t="str">
        <f>IFERROR(VLOOKUP($A332,[3]Hoja1!$A$1:$AQ$1000,26,FALSE),"")</f>
        <v/>
      </c>
      <c r="AE332" t="str">
        <f>IFERROR(VLOOKUP($A332,[3]Hoja1!$A$1:$AQ$1000,27,FALSE),"")</f>
        <v/>
      </c>
      <c r="AF332" t="str">
        <f>IFERROR(VLOOKUP($A332,[3]Hoja1!$A$1:$AQ$1000,28,FALSE),"")</f>
        <v/>
      </c>
      <c r="AG332" t="str">
        <f>IFERROR(VLOOKUP($A332,[3]Hoja1!$A$1:$AQ$1000,29,FALSE),"")</f>
        <v/>
      </c>
      <c r="AH332" t="str">
        <f>IFERROR(VLOOKUP($A332,[3]Hoja1!$A$1:$AQ$1000,30,FALSE),"")</f>
        <v/>
      </c>
      <c r="AI332" t="str">
        <f>IFERROR(VLOOKUP($A332,[3]Hoja1!$A$1:$AQ$1000,31,FALSE),"")</f>
        <v/>
      </c>
      <c r="AJ332" t="str">
        <f>IFERROR(VLOOKUP($A332,[3]Hoja1!$A$1:$AQ$1000,32,FALSE),"")</f>
        <v/>
      </c>
      <c r="AK332" t="str">
        <f>IFERROR(VLOOKUP($A332,[3]Hoja1!$A$1:$AQ$1000,33,FALSE),"")</f>
        <v/>
      </c>
      <c r="AL332" t="str">
        <f>IFERROR(VLOOKUP($A332,[3]Hoja1!$A$1:$AQ$1000,34,FALSE),"")</f>
        <v/>
      </c>
      <c r="AM332" t="str">
        <f>IFERROR(VLOOKUP($A332,[3]Hoja1!$A$1:$AQ$1000,35,FALSE),"")</f>
        <v/>
      </c>
      <c r="AN332" t="str">
        <f>IFERROR(VLOOKUP($A332,[3]Hoja1!$A$1:$AQ$1000,36,FALSE),"")</f>
        <v/>
      </c>
      <c r="AO332" t="str">
        <f>IFERROR(VLOOKUP($A332,[3]Hoja1!$A$1:$AQ$1000,37,FALSE),"")</f>
        <v/>
      </c>
      <c r="AP332" t="str">
        <f>IFERROR(VLOOKUP($A332,[3]Hoja1!$A$1:$AQ$1000,38,FALSE),"")</f>
        <v/>
      </c>
      <c r="AQ332" t="str">
        <f>IFERROR(VLOOKUP($A332,[3]Hoja1!$A$1:$AQ$1000,39,FALSE),"")</f>
        <v/>
      </c>
      <c r="AR332" t="str">
        <f>IFERROR(VLOOKUP($A332,[3]Hoja1!$A$1:$AQ$1000,40,FALSE),"")</f>
        <v/>
      </c>
      <c r="AS332" t="str">
        <f>IFERROR(VLOOKUP($A332,[3]Hoja1!$A$1:$AQ$1000,41,FALSE),"")</f>
        <v/>
      </c>
      <c r="AT332" t="str">
        <f>IFERROR(VLOOKUP($A332,[3]Hoja1!$A$1:$AQ$1000,42,FALSE),"")</f>
        <v/>
      </c>
      <c r="AU332" t="str">
        <f>IFERROR(VLOOKUP($A332,[3]Hoja1!$A$1:$AQ$1000,43,FALSE),"")</f>
        <v/>
      </c>
    </row>
    <row r="333" spans="1:47" ht="15" customHeight="1" x14ac:dyDescent="0.25">
      <c r="A333">
        <v>535</v>
      </c>
      <c r="B333">
        <v>1</v>
      </c>
      <c r="D333">
        <v>7709068</v>
      </c>
      <c r="E333" t="s">
        <v>1447</v>
      </c>
      <c r="H333" t="s">
        <v>1449</v>
      </c>
      <c r="J333" t="s">
        <v>50</v>
      </c>
      <c r="K333" t="s">
        <v>169</v>
      </c>
      <c r="L333" t="s">
        <v>178</v>
      </c>
      <c r="O333" t="s">
        <v>1448</v>
      </c>
      <c r="P333" s="4">
        <f>IFERROR(VLOOKUP(D333,[1]articulo!$A$1:$D$9000,4,FALSE),"")</f>
        <v>178.71</v>
      </c>
      <c r="Q333" t="s">
        <v>1450</v>
      </c>
      <c r="R333">
        <f>IFERROR(VLOOKUP(D333,[2]stock!$A$1:$B$9000,2,FALSE),"0")</f>
        <v>1</v>
      </c>
      <c r="S333">
        <v>5</v>
      </c>
      <c r="T333">
        <v>5</v>
      </c>
      <c r="U333">
        <v>5</v>
      </c>
      <c r="V333">
        <v>0.03</v>
      </c>
      <c r="W333" t="str">
        <f>IFERROR(VLOOKUP($A333,[3]Hoja1!$A$1:$AQ$1000,19,FALSE),"")</f>
        <v>Oficial Mayor</v>
      </c>
      <c r="X333" t="str">
        <f>IFERROR(VLOOKUP($A333,[3]Hoja1!$A$1:$AQ$1000,20,FALSE),"")</f>
        <v>Insignia Pectoral</v>
      </c>
      <c r="Y333" t="str">
        <f>IFERROR(VLOOKUP($A333,[3]Hoja1!$A$1:$AQ$1000,21,FALSE),"")</f>
        <v>Policía de Seguridad Aeroportuaria</v>
      </c>
      <c r="Z333" t="str">
        <f>IFERROR(VLOOKUP($A333,[3]Hoja1!$A$1:$AQ$1000,22,FALSE),"")</f>
        <v>Bordado</v>
      </c>
      <c r="AA333" t="str">
        <f>IFERROR(VLOOKUP($A333,[3]Hoja1!$A$1:$AQ$1000,23,FALSE),"")</f>
        <v>1 Sol y Serreta</v>
      </c>
      <c r="AB333" t="str">
        <f>IFERROR(VLOOKUP($A333,[3]Hoja1!$A$1:$AQ$1000,24,FALSE),"")</f>
        <v>4 cm</v>
      </c>
      <c r="AC333" t="str">
        <f>IFERROR(VLOOKUP($A333,[3]Hoja1!$A$1:$AQ$1000,25,FALSE),"")</f>
        <v>7.6 cm</v>
      </c>
      <c r="AD333" t="str">
        <f>IFERROR(VLOOKUP($A333,[3]Hoja1!$A$1:$AQ$1000,26,FALSE),"")</f>
        <v/>
      </c>
      <c r="AE333" t="str">
        <f>IFERROR(VLOOKUP($A333,[3]Hoja1!$A$1:$AQ$1000,27,FALSE),"")</f>
        <v/>
      </c>
      <c r="AF333" t="str">
        <f>IFERROR(VLOOKUP($A333,[3]Hoja1!$A$1:$AQ$1000,28,FALSE),"")</f>
        <v/>
      </c>
      <c r="AG333" t="str">
        <f>IFERROR(VLOOKUP($A333,[3]Hoja1!$A$1:$AQ$1000,29,FALSE),"")</f>
        <v/>
      </c>
      <c r="AH333" t="str">
        <f>IFERROR(VLOOKUP($A333,[3]Hoja1!$A$1:$AQ$1000,30,FALSE),"")</f>
        <v/>
      </c>
      <c r="AI333" t="str">
        <f>IFERROR(VLOOKUP($A333,[3]Hoja1!$A$1:$AQ$1000,31,FALSE),"")</f>
        <v/>
      </c>
      <c r="AJ333" t="str">
        <f>IFERROR(VLOOKUP($A333,[3]Hoja1!$A$1:$AQ$1000,32,FALSE),"")</f>
        <v/>
      </c>
      <c r="AK333" t="str">
        <f>IFERROR(VLOOKUP($A333,[3]Hoja1!$A$1:$AQ$1000,33,FALSE),"")</f>
        <v/>
      </c>
      <c r="AL333" t="str">
        <f>IFERROR(VLOOKUP($A333,[3]Hoja1!$A$1:$AQ$1000,34,FALSE),"")</f>
        <v/>
      </c>
      <c r="AM333" t="str">
        <f>IFERROR(VLOOKUP($A333,[3]Hoja1!$A$1:$AQ$1000,35,FALSE),"")</f>
        <v/>
      </c>
      <c r="AN333" t="str">
        <f>IFERROR(VLOOKUP($A333,[3]Hoja1!$A$1:$AQ$1000,36,FALSE),"")</f>
        <v/>
      </c>
      <c r="AO333" t="str">
        <f>IFERROR(VLOOKUP($A333,[3]Hoja1!$A$1:$AQ$1000,37,FALSE),"")</f>
        <v/>
      </c>
      <c r="AP333" t="str">
        <f>IFERROR(VLOOKUP($A333,[3]Hoja1!$A$1:$AQ$1000,38,FALSE),"")</f>
        <v/>
      </c>
      <c r="AQ333" t="str">
        <f>IFERROR(VLOOKUP($A333,[3]Hoja1!$A$1:$AQ$1000,39,FALSE),"")</f>
        <v/>
      </c>
      <c r="AR333" t="str">
        <f>IFERROR(VLOOKUP($A333,[3]Hoja1!$A$1:$AQ$1000,40,FALSE),"")</f>
        <v/>
      </c>
      <c r="AS333" t="str">
        <f>IFERROR(VLOOKUP($A333,[3]Hoja1!$A$1:$AQ$1000,41,FALSE),"")</f>
        <v/>
      </c>
      <c r="AT333" t="str">
        <f>IFERROR(VLOOKUP($A333,[3]Hoja1!$A$1:$AQ$1000,42,FALSE),"")</f>
        <v/>
      </c>
      <c r="AU333" t="str">
        <f>IFERROR(VLOOKUP($A333,[3]Hoja1!$A$1:$AQ$1000,43,FALSE),"")</f>
        <v/>
      </c>
    </row>
    <row r="334" spans="1:47" ht="15" customHeight="1" x14ac:dyDescent="0.25">
      <c r="A334">
        <v>536</v>
      </c>
      <c r="B334">
        <v>1</v>
      </c>
      <c r="D334">
        <v>7709067</v>
      </c>
      <c r="E334" t="s">
        <v>1451</v>
      </c>
      <c r="H334" t="s">
        <v>1453</v>
      </c>
      <c r="J334" t="s">
        <v>50</v>
      </c>
      <c r="K334" t="s">
        <v>169</v>
      </c>
      <c r="L334" t="s">
        <v>178</v>
      </c>
      <c r="O334" t="s">
        <v>1452</v>
      </c>
      <c r="P334" s="4">
        <f>IFERROR(VLOOKUP(D334,[1]articulo!$A$1:$D$9000,4,FALSE),"")</f>
        <v>198.58</v>
      </c>
      <c r="Q334" t="s">
        <v>1454</v>
      </c>
      <c r="R334">
        <f>IFERROR(VLOOKUP(D334,[2]stock!$A$1:$B$9000,2,FALSE),"0")</f>
        <v>10</v>
      </c>
      <c r="S334">
        <v>5</v>
      </c>
      <c r="T334">
        <v>5</v>
      </c>
      <c r="U334">
        <v>5</v>
      </c>
      <c r="V334">
        <v>0.03</v>
      </c>
      <c r="W334" t="str">
        <f>IFERROR(VLOOKUP($A334,[3]Hoja1!$A$1:$AQ$1000,19,FALSE),"")</f>
        <v>Oficial en Jefe</v>
      </c>
      <c r="X334" t="str">
        <f>IFERROR(VLOOKUP($A334,[3]Hoja1!$A$1:$AQ$1000,20,FALSE),"")</f>
        <v>Insignia Pectoral</v>
      </c>
      <c r="Y334" t="str">
        <f>IFERROR(VLOOKUP($A334,[3]Hoja1!$A$1:$AQ$1000,21,FALSE),"")</f>
        <v>Policía de Seguridad Aeroportuaria</v>
      </c>
      <c r="Z334" t="str">
        <f>IFERROR(VLOOKUP($A334,[3]Hoja1!$A$1:$AQ$1000,22,FALSE),"")</f>
        <v>Bordado</v>
      </c>
      <c r="AA334" t="str">
        <f>IFERROR(VLOOKUP($A334,[3]Hoja1!$A$1:$AQ$1000,23,FALSE),"")</f>
        <v>4 Soles</v>
      </c>
      <c r="AB334" t="str">
        <f>IFERROR(VLOOKUP($A334,[3]Hoja1!$A$1:$AQ$1000,24,FALSE),"")</f>
        <v>4 cm</v>
      </c>
      <c r="AC334" t="str">
        <f>IFERROR(VLOOKUP($A334,[3]Hoja1!$A$1:$AQ$1000,25,FALSE),"")</f>
        <v>7.6 cm</v>
      </c>
      <c r="AD334" t="str">
        <f>IFERROR(VLOOKUP($A334,[3]Hoja1!$A$1:$AQ$1000,26,FALSE),"")</f>
        <v/>
      </c>
      <c r="AE334" t="str">
        <f>IFERROR(VLOOKUP($A334,[3]Hoja1!$A$1:$AQ$1000,27,FALSE),"")</f>
        <v/>
      </c>
      <c r="AF334" t="str">
        <f>IFERROR(VLOOKUP($A334,[3]Hoja1!$A$1:$AQ$1000,28,FALSE),"")</f>
        <v/>
      </c>
      <c r="AG334" t="str">
        <f>IFERROR(VLOOKUP($A334,[3]Hoja1!$A$1:$AQ$1000,29,FALSE),"")</f>
        <v/>
      </c>
      <c r="AH334" t="str">
        <f>IFERROR(VLOOKUP($A334,[3]Hoja1!$A$1:$AQ$1000,30,FALSE),"")</f>
        <v/>
      </c>
      <c r="AI334" t="str">
        <f>IFERROR(VLOOKUP($A334,[3]Hoja1!$A$1:$AQ$1000,31,FALSE),"")</f>
        <v/>
      </c>
      <c r="AJ334" t="str">
        <f>IFERROR(VLOOKUP($A334,[3]Hoja1!$A$1:$AQ$1000,32,FALSE),"")</f>
        <v/>
      </c>
      <c r="AK334" t="str">
        <f>IFERROR(VLOOKUP($A334,[3]Hoja1!$A$1:$AQ$1000,33,FALSE),"")</f>
        <v/>
      </c>
      <c r="AL334" t="str">
        <f>IFERROR(VLOOKUP($A334,[3]Hoja1!$A$1:$AQ$1000,34,FALSE),"")</f>
        <v/>
      </c>
      <c r="AM334" t="str">
        <f>IFERROR(VLOOKUP($A334,[3]Hoja1!$A$1:$AQ$1000,35,FALSE),"")</f>
        <v/>
      </c>
      <c r="AN334" t="str">
        <f>IFERROR(VLOOKUP($A334,[3]Hoja1!$A$1:$AQ$1000,36,FALSE),"")</f>
        <v/>
      </c>
      <c r="AO334" t="str">
        <f>IFERROR(VLOOKUP($A334,[3]Hoja1!$A$1:$AQ$1000,37,FALSE),"")</f>
        <v/>
      </c>
      <c r="AP334" t="str">
        <f>IFERROR(VLOOKUP($A334,[3]Hoja1!$A$1:$AQ$1000,38,FALSE),"")</f>
        <v/>
      </c>
      <c r="AQ334" t="str">
        <f>IFERROR(VLOOKUP($A334,[3]Hoja1!$A$1:$AQ$1000,39,FALSE),"")</f>
        <v/>
      </c>
      <c r="AR334" t="str">
        <f>IFERROR(VLOOKUP($A334,[3]Hoja1!$A$1:$AQ$1000,40,FALSE),"")</f>
        <v/>
      </c>
      <c r="AS334" t="str">
        <f>IFERROR(VLOOKUP($A334,[3]Hoja1!$A$1:$AQ$1000,41,FALSE),"")</f>
        <v/>
      </c>
      <c r="AT334" t="str">
        <f>IFERROR(VLOOKUP($A334,[3]Hoja1!$A$1:$AQ$1000,42,FALSE),"")</f>
        <v/>
      </c>
      <c r="AU334" t="str">
        <f>IFERROR(VLOOKUP($A334,[3]Hoja1!$A$1:$AQ$1000,43,FALSE),"")</f>
        <v/>
      </c>
    </row>
    <row r="335" spans="1:47" ht="15" customHeight="1" x14ac:dyDescent="0.25">
      <c r="A335">
        <v>537</v>
      </c>
      <c r="B335">
        <v>1</v>
      </c>
      <c r="D335">
        <v>7709066</v>
      </c>
      <c r="E335" t="s">
        <v>1455</v>
      </c>
      <c r="H335" t="s">
        <v>1457</v>
      </c>
      <c r="J335" t="s">
        <v>50</v>
      </c>
      <c r="K335" t="s">
        <v>169</v>
      </c>
      <c r="L335" t="s">
        <v>178</v>
      </c>
      <c r="O335" t="s">
        <v>1456</v>
      </c>
      <c r="P335" s="4">
        <f>IFERROR(VLOOKUP(D335,[1]articulo!$A$1:$D$9000,4,FALSE),"")</f>
        <v>198.58</v>
      </c>
      <c r="Q335" t="s">
        <v>1458</v>
      </c>
      <c r="R335">
        <f>IFERROR(VLOOKUP(D335,[2]stock!$A$1:$B$9000,2,FALSE),"0")</f>
        <v>7</v>
      </c>
      <c r="S335">
        <v>5</v>
      </c>
      <c r="T335">
        <v>5</v>
      </c>
      <c r="U335">
        <v>5</v>
      </c>
      <c r="V335">
        <v>0.03</v>
      </c>
      <c r="W335" t="str">
        <f>IFERROR(VLOOKUP($A335,[3]Hoja1!$A$1:$AQ$1000,19,FALSE),"")</f>
        <v>Oficial Subinspector</v>
      </c>
      <c r="X335" t="str">
        <f>IFERROR(VLOOKUP($A335,[3]Hoja1!$A$1:$AQ$1000,20,FALSE),"")</f>
        <v>Insignia Pectoral</v>
      </c>
      <c r="Y335" t="str">
        <f>IFERROR(VLOOKUP($A335,[3]Hoja1!$A$1:$AQ$1000,21,FALSE),"")</f>
        <v>Policía de Seguridad Aeroportuaria</v>
      </c>
      <c r="Z335" t="str">
        <f>IFERROR(VLOOKUP($A335,[3]Hoja1!$A$1:$AQ$1000,22,FALSE),"")</f>
        <v>Bordado</v>
      </c>
      <c r="AA335" t="str">
        <f>IFERROR(VLOOKUP($A335,[3]Hoja1!$A$1:$AQ$1000,23,FALSE),"")</f>
        <v>3 Soles</v>
      </c>
      <c r="AB335" t="str">
        <f>IFERROR(VLOOKUP($A335,[3]Hoja1!$A$1:$AQ$1000,24,FALSE),"")</f>
        <v>4 cm</v>
      </c>
      <c r="AC335" t="str">
        <f>IFERROR(VLOOKUP($A335,[3]Hoja1!$A$1:$AQ$1000,25,FALSE),"")</f>
        <v>7.6 cm</v>
      </c>
      <c r="AD335" t="str">
        <f>IFERROR(VLOOKUP($A335,[3]Hoja1!$A$1:$AQ$1000,26,FALSE),"")</f>
        <v/>
      </c>
      <c r="AE335" t="str">
        <f>IFERROR(VLOOKUP($A335,[3]Hoja1!$A$1:$AQ$1000,27,FALSE),"")</f>
        <v/>
      </c>
      <c r="AF335" t="str">
        <f>IFERROR(VLOOKUP($A335,[3]Hoja1!$A$1:$AQ$1000,28,FALSE),"")</f>
        <v/>
      </c>
      <c r="AG335" t="str">
        <f>IFERROR(VLOOKUP($A335,[3]Hoja1!$A$1:$AQ$1000,29,FALSE),"")</f>
        <v/>
      </c>
      <c r="AH335" t="str">
        <f>IFERROR(VLOOKUP($A335,[3]Hoja1!$A$1:$AQ$1000,30,FALSE),"")</f>
        <v/>
      </c>
      <c r="AI335" t="str">
        <f>IFERROR(VLOOKUP($A335,[3]Hoja1!$A$1:$AQ$1000,31,FALSE),"")</f>
        <v/>
      </c>
      <c r="AJ335" t="str">
        <f>IFERROR(VLOOKUP($A335,[3]Hoja1!$A$1:$AQ$1000,32,FALSE),"")</f>
        <v/>
      </c>
      <c r="AK335" t="str">
        <f>IFERROR(VLOOKUP($A335,[3]Hoja1!$A$1:$AQ$1000,33,FALSE),"")</f>
        <v/>
      </c>
      <c r="AL335" t="str">
        <f>IFERROR(VLOOKUP($A335,[3]Hoja1!$A$1:$AQ$1000,34,FALSE),"")</f>
        <v/>
      </c>
      <c r="AM335" t="str">
        <f>IFERROR(VLOOKUP($A335,[3]Hoja1!$A$1:$AQ$1000,35,FALSE),"")</f>
        <v/>
      </c>
      <c r="AN335" t="str">
        <f>IFERROR(VLOOKUP($A335,[3]Hoja1!$A$1:$AQ$1000,36,FALSE),"")</f>
        <v/>
      </c>
      <c r="AO335" t="str">
        <f>IFERROR(VLOOKUP($A335,[3]Hoja1!$A$1:$AQ$1000,37,FALSE),"")</f>
        <v/>
      </c>
      <c r="AP335" t="str">
        <f>IFERROR(VLOOKUP($A335,[3]Hoja1!$A$1:$AQ$1000,38,FALSE),"")</f>
        <v/>
      </c>
      <c r="AQ335" t="str">
        <f>IFERROR(VLOOKUP($A335,[3]Hoja1!$A$1:$AQ$1000,39,FALSE),"")</f>
        <v/>
      </c>
      <c r="AR335" t="str">
        <f>IFERROR(VLOOKUP($A335,[3]Hoja1!$A$1:$AQ$1000,40,FALSE),"")</f>
        <v/>
      </c>
      <c r="AS335" t="str">
        <f>IFERROR(VLOOKUP($A335,[3]Hoja1!$A$1:$AQ$1000,41,FALSE),"")</f>
        <v/>
      </c>
      <c r="AT335" t="str">
        <f>IFERROR(VLOOKUP($A335,[3]Hoja1!$A$1:$AQ$1000,42,FALSE),"")</f>
        <v/>
      </c>
      <c r="AU335" t="str">
        <f>IFERROR(VLOOKUP($A335,[3]Hoja1!$A$1:$AQ$1000,43,FALSE),"")</f>
        <v/>
      </c>
    </row>
    <row r="336" spans="1:47" ht="15" customHeight="1" x14ac:dyDescent="0.25">
      <c r="A336">
        <v>542</v>
      </c>
      <c r="B336">
        <v>1</v>
      </c>
      <c r="D336">
        <v>8520866</v>
      </c>
      <c r="E336" t="s">
        <v>1459</v>
      </c>
      <c r="H336" s="1" t="s">
        <v>1461</v>
      </c>
      <c r="I336" s="1" t="s">
        <v>1462</v>
      </c>
      <c r="J336" t="s">
        <v>16</v>
      </c>
      <c r="K336" t="s">
        <v>115</v>
      </c>
      <c r="O336" t="s">
        <v>1460</v>
      </c>
      <c r="P336" s="4">
        <f>IFERROR(VLOOKUP(D336,[1]articulo!$A$1:$D$9000,4,FALSE),"")</f>
        <v>784.87</v>
      </c>
      <c r="Q336" t="s">
        <v>1463</v>
      </c>
      <c r="R336">
        <f>IFERROR(VLOOKUP(D336,[2]stock!$A$1:$B$9000,2,FALSE),"0")</f>
        <v>0</v>
      </c>
      <c r="S336">
        <v>5</v>
      </c>
      <c r="T336">
        <v>5</v>
      </c>
      <c r="U336">
        <v>5</v>
      </c>
      <c r="V336">
        <v>0.03</v>
      </c>
      <c r="W336" t="str">
        <f>IFERROR(VLOOKUP($A336,[3]Hoja1!$A$1:$AQ$1000,19,FALSE),"")</f>
        <v/>
      </c>
      <c r="X336" t="str">
        <f>IFERROR(VLOOKUP($A336,[3]Hoja1!$A$1:$AQ$1000,20,FALSE),"")</f>
        <v/>
      </c>
      <c r="Y336" t="str">
        <f>IFERROR(VLOOKUP($A336,[3]Hoja1!$A$1:$AQ$1000,21,FALSE),"")</f>
        <v/>
      </c>
      <c r="Z336" t="str">
        <f>IFERROR(VLOOKUP($A336,[3]Hoja1!$A$1:$AQ$1000,22,FALSE),"")</f>
        <v/>
      </c>
      <c r="AA336" t="str">
        <f>IFERROR(VLOOKUP($A336,[3]Hoja1!$A$1:$AQ$1000,23,FALSE),"")</f>
        <v/>
      </c>
      <c r="AB336" t="str">
        <f>IFERROR(VLOOKUP($A336,[3]Hoja1!$A$1:$AQ$1000,24,FALSE),"")</f>
        <v/>
      </c>
      <c r="AC336" t="str">
        <f>IFERROR(VLOOKUP($A336,[3]Hoja1!$A$1:$AQ$1000,25,FALSE),"")</f>
        <v>2.9 cm</v>
      </c>
      <c r="AD336" t="str">
        <f>IFERROR(VLOOKUP($A336,[3]Hoja1!$A$1:$AQ$1000,26,FALSE),"")</f>
        <v>1.9 cm la hoja</v>
      </c>
      <c r="AE336" t="str">
        <f>IFERROR(VLOOKUP($A336,[3]Hoja1!$A$1:$AQ$1000,27,FALSE),"")</f>
        <v/>
      </c>
      <c r="AF336" t="str">
        <f>IFERROR(VLOOKUP($A336,[3]Hoja1!$A$1:$AQ$1000,28,FALSE),"")</f>
        <v>22 cm</v>
      </c>
      <c r="AG336" t="str">
        <f>IFERROR(VLOOKUP($A336,[3]Hoja1!$A$1:$AQ$1000,29,FALSE),"")</f>
        <v>13 cm</v>
      </c>
      <c r="AH336" t="str">
        <f>IFERROR(VLOOKUP($A336,[3]Hoja1!$A$1:$AQ$1000,30,FALSE),"")</f>
        <v/>
      </c>
      <c r="AI336" t="str">
        <f>IFERROR(VLOOKUP($A336,[3]Hoja1!$A$1:$AQ$1000,31,FALSE),"")</f>
        <v/>
      </c>
      <c r="AJ336" t="str">
        <f>IFERROR(VLOOKUP($A336,[3]Hoja1!$A$1:$AQ$1000,32,FALSE),"")</f>
        <v/>
      </c>
      <c r="AK336" t="str">
        <f>IFERROR(VLOOKUP($A336,[3]Hoja1!$A$1:$AQ$1000,33,FALSE),"")</f>
        <v/>
      </c>
      <c r="AL336" t="str">
        <f>IFERROR(VLOOKUP($A336,[3]Hoja1!$A$1:$AQ$1000,34,FALSE),"")</f>
        <v/>
      </c>
      <c r="AM336" t="str">
        <f>IFERROR(VLOOKUP($A336,[3]Hoja1!$A$1:$AQ$1000,35,FALSE),"")</f>
        <v/>
      </c>
      <c r="AN336" t="str">
        <f>IFERROR(VLOOKUP($A336,[3]Hoja1!$A$1:$AQ$1000,36,FALSE),"")</f>
        <v/>
      </c>
      <c r="AO336" t="str">
        <f>IFERROR(VLOOKUP($A336,[3]Hoja1!$A$1:$AQ$1000,37,FALSE),"")</f>
        <v/>
      </c>
      <c r="AP336" t="str">
        <f>IFERROR(VLOOKUP($A336,[3]Hoja1!$A$1:$AQ$1000,38,FALSE),"")</f>
        <v/>
      </c>
      <c r="AQ336" t="str">
        <f>IFERROR(VLOOKUP($A336,[3]Hoja1!$A$1:$AQ$1000,39,FALSE),"")</f>
        <v/>
      </c>
      <c r="AR336" t="str">
        <f>IFERROR(VLOOKUP($A336,[3]Hoja1!$A$1:$AQ$1000,40,FALSE),"")</f>
        <v/>
      </c>
      <c r="AS336" t="str">
        <f>IFERROR(VLOOKUP($A336,[3]Hoja1!$A$1:$AQ$1000,41,FALSE),"")</f>
        <v/>
      </c>
      <c r="AT336" t="str">
        <f>IFERROR(VLOOKUP($A336,[3]Hoja1!$A$1:$AQ$1000,42,FALSE),"")</f>
        <v/>
      </c>
      <c r="AU336" t="str">
        <f>IFERROR(VLOOKUP($A336,[3]Hoja1!$A$1:$AQ$1000,43,FALSE),"")</f>
        <v/>
      </c>
    </row>
    <row r="337" spans="1:47" ht="15" customHeight="1" x14ac:dyDescent="0.25">
      <c r="A337">
        <v>543</v>
      </c>
      <c r="B337">
        <v>1</v>
      </c>
      <c r="D337">
        <v>7707115</v>
      </c>
      <c r="E337" t="s">
        <v>1464</v>
      </c>
      <c r="H337" t="s">
        <v>1466</v>
      </c>
      <c r="J337" t="s">
        <v>50</v>
      </c>
      <c r="K337" t="s">
        <v>906</v>
      </c>
      <c r="L337" t="s">
        <v>923</v>
      </c>
      <c r="O337" t="s">
        <v>1465</v>
      </c>
      <c r="P337" s="4">
        <f>IFERROR(VLOOKUP(D337,[1]articulo!$A$1:$D$9000,4,FALSE),"")</f>
        <v>306.63</v>
      </c>
      <c r="Q337" t="s">
        <v>1467</v>
      </c>
      <c r="R337">
        <f>IFERROR(VLOOKUP(D337,[2]stock!$A$1:$B$9000,2,FALSE),"0")</f>
        <v>0</v>
      </c>
      <c r="S337">
        <v>5</v>
      </c>
      <c r="T337">
        <v>5</v>
      </c>
      <c r="U337">
        <v>5</v>
      </c>
      <c r="V337">
        <v>0.03</v>
      </c>
      <c r="W337" t="str">
        <f>IFERROR(VLOOKUP($A337,[3]Hoja1!$A$1:$AQ$1000,19,FALSE),"")</f>
        <v/>
      </c>
      <c r="X337" t="str">
        <f>IFERROR(VLOOKUP($A337,[3]Hoja1!$A$1:$AQ$1000,20,FALSE),"")</f>
        <v>Ruedas Aladas</v>
      </c>
      <c r="Y337" t="str">
        <f>IFERROR(VLOOKUP($A337,[3]Hoja1!$A$1:$AQ$1000,21,FALSE),"")</f>
        <v/>
      </c>
      <c r="Z337" t="str">
        <f>IFERROR(VLOOKUP($A337,[3]Hoja1!$A$1:$AQ$1000,22,FALSE),"")</f>
        <v>Metal</v>
      </c>
      <c r="AA337" t="str">
        <f>IFERROR(VLOOKUP($A337,[3]Hoja1!$A$1:$AQ$1000,23,FALSE),"")</f>
        <v>2 pines</v>
      </c>
      <c r="AB337" t="str">
        <f>IFERROR(VLOOKUP($A337,[3]Hoja1!$A$1:$AQ$1000,24,FALSE),"")</f>
        <v>2.5 cm</v>
      </c>
      <c r="AC337" t="str">
        <f>IFERROR(VLOOKUP($A337,[3]Hoja1!$A$1:$AQ$1000,25,FALSE),"")</f>
        <v>6.5 cm</v>
      </c>
      <c r="AD337" t="str">
        <f>IFERROR(VLOOKUP($A337,[3]Hoja1!$A$1:$AQ$1000,26,FALSE),"")</f>
        <v/>
      </c>
      <c r="AE337" t="str">
        <f>IFERROR(VLOOKUP($A337,[3]Hoja1!$A$1:$AQ$1000,27,FALSE),"")</f>
        <v/>
      </c>
      <c r="AF337" t="str">
        <f>IFERROR(VLOOKUP($A337,[3]Hoja1!$A$1:$AQ$1000,28,FALSE),"")</f>
        <v/>
      </c>
      <c r="AG337" t="str">
        <f>IFERROR(VLOOKUP($A337,[3]Hoja1!$A$1:$AQ$1000,29,FALSE),"")</f>
        <v/>
      </c>
      <c r="AH337" t="str">
        <f>IFERROR(VLOOKUP($A337,[3]Hoja1!$A$1:$AQ$1000,30,FALSE),"")</f>
        <v/>
      </c>
      <c r="AI337" t="str">
        <f>IFERROR(VLOOKUP($A337,[3]Hoja1!$A$1:$AQ$1000,31,FALSE),"")</f>
        <v/>
      </c>
      <c r="AJ337" t="str">
        <f>IFERROR(VLOOKUP($A337,[3]Hoja1!$A$1:$AQ$1000,32,FALSE),"")</f>
        <v/>
      </c>
      <c r="AK337" t="str">
        <f>IFERROR(VLOOKUP($A337,[3]Hoja1!$A$1:$AQ$1000,33,FALSE),"")</f>
        <v/>
      </c>
      <c r="AL337" t="str">
        <f>IFERROR(VLOOKUP($A337,[3]Hoja1!$A$1:$AQ$1000,34,FALSE),"")</f>
        <v/>
      </c>
      <c r="AM337" t="str">
        <f>IFERROR(VLOOKUP($A337,[3]Hoja1!$A$1:$AQ$1000,35,FALSE),"")</f>
        <v/>
      </c>
      <c r="AN337" t="str">
        <f>IFERROR(VLOOKUP($A337,[3]Hoja1!$A$1:$AQ$1000,36,FALSE),"")</f>
        <v/>
      </c>
      <c r="AO337" t="str">
        <f>IFERROR(VLOOKUP($A337,[3]Hoja1!$A$1:$AQ$1000,37,FALSE),"")</f>
        <v/>
      </c>
      <c r="AP337" t="str">
        <f>IFERROR(VLOOKUP($A337,[3]Hoja1!$A$1:$AQ$1000,38,FALSE),"")</f>
        <v/>
      </c>
      <c r="AQ337" t="str">
        <f>IFERROR(VLOOKUP($A337,[3]Hoja1!$A$1:$AQ$1000,39,FALSE),"")</f>
        <v/>
      </c>
      <c r="AR337" t="str">
        <f>IFERROR(VLOOKUP($A337,[3]Hoja1!$A$1:$AQ$1000,40,FALSE),"")</f>
        <v/>
      </c>
      <c r="AS337" t="str">
        <f>IFERROR(VLOOKUP($A337,[3]Hoja1!$A$1:$AQ$1000,41,FALSE),"")</f>
        <v/>
      </c>
      <c r="AT337" t="str">
        <f>IFERROR(VLOOKUP($A337,[3]Hoja1!$A$1:$AQ$1000,42,FALSE),"")</f>
        <v/>
      </c>
      <c r="AU337" t="str">
        <f>IFERROR(VLOOKUP($A337,[3]Hoja1!$A$1:$AQ$1000,43,FALSE),"")</f>
        <v/>
      </c>
    </row>
    <row r="338" spans="1:47" ht="15" customHeight="1" x14ac:dyDescent="0.25">
      <c r="A338">
        <v>544</v>
      </c>
      <c r="B338">
        <v>1</v>
      </c>
      <c r="D338">
        <v>7707324</v>
      </c>
      <c r="E338" t="s">
        <v>1468</v>
      </c>
      <c r="H338" s="1" t="s">
        <v>1470</v>
      </c>
      <c r="J338" t="s">
        <v>50</v>
      </c>
      <c r="K338" t="s">
        <v>906</v>
      </c>
      <c r="L338" t="s">
        <v>999</v>
      </c>
      <c r="O338" t="s">
        <v>1469</v>
      </c>
      <c r="P338" s="4">
        <f>IFERROR(VLOOKUP(D338,[1]articulo!$A$1:$D$9000,4,FALSE),"")</f>
        <v>707.61</v>
      </c>
      <c r="Q338" t="s">
        <v>1471</v>
      </c>
      <c r="R338">
        <f>IFERROR(VLOOKUP(D338,[2]stock!$A$1:$B$9000,2,FALSE),"0")</f>
        <v>0</v>
      </c>
      <c r="S338">
        <v>5</v>
      </c>
      <c r="T338">
        <v>5</v>
      </c>
      <c r="U338">
        <v>5</v>
      </c>
      <c r="V338">
        <v>0.03</v>
      </c>
      <c r="W338" t="str">
        <f>IFERROR(VLOOKUP($A338,[3]Hoja1!$A$1:$AQ$1000,19,FALSE),"")</f>
        <v/>
      </c>
      <c r="X338" t="str">
        <f>IFERROR(VLOOKUP($A338,[3]Hoja1!$A$1:$AQ$1000,20,FALSE),"")</f>
        <v>Torreón Penitenciario</v>
      </c>
      <c r="Y338" t="str">
        <f>IFERROR(VLOOKUP($A338,[3]Hoja1!$A$1:$AQ$1000,21,FALSE),"")</f>
        <v/>
      </c>
      <c r="Z338" t="str">
        <f>IFERROR(VLOOKUP($A338,[3]Hoja1!$A$1:$AQ$1000,22,FALSE),"")</f>
        <v>Metal</v>
      </c>
      <c r="AA338" t="str">
        <f>IFERROR(VLOOKUP($A338,[3]Hoja1!$A$1:$AQ$1000,23,FALSE),"")</f>
        <v>Plateado</v>
      </c>
      <c r="AB338" t="str">
        <f>IFERROR(VLOOKUP($A338,[3]Hoja1!$A$1:$AQ$1000,24,FALSE),"")</f>
        <v>4 cm</v>
      </c>
      <c r="AC338" t="str">
        <f>IFERROR(VLOOKUP($A338,[3]Hoja1!$A$1:$AQ$1000,25,FALSE),"")</f>
        <v>4 cm</v>
      </c>
      <c r="AD338" t="str">
        <f>IFERROR(VLOOKUP($A338,[3]Hoja1!$A$1:$AQ$1000,26,FALSE),"")</f>
        <v/>
      </c>
      <c r="AE338" t="str">
        <f>IFERROR(VLOOKUP($A338,[3]Hoja1!$A$1:$AQ$1000,27,FALSE),"")</f>
        <v/>
      </c>
      <c r="AF338" t="str">
        <f>IFERROR(VLOOKUP($A338,[3]Hoja1!$A$1:$AQ$1000,28,FALSE),"")</f>
        <v/>
      </c>
      <c r="AG338" t="str">
        <f>IFERROR(VLOOKUP($A338,[3]Hoja1!$A$1:$AQ$1000,29,FALSE),"")</f>
        <v/>
      </c>
      <c r="AH338" t="str">
        <f>IFERROR(VLOOKUP($A338,[3]Hoja1!$A$1:$AQ$1000,30,FALSE),"")</f>
        <v/>
      </c>
      <c r="AI338" t="str">
        <f>IFERROR(VLOOKUP($A338,[3]Hoja1!$A$1:$AQ$1000,31,FALSE),"")</f>
        <v/>
      </c>
      <c r="AJ338" t="str">
        <f>IFERROR(VLOOKUP($A338,[3]Hoja1!$A$1:$AQ$1000,32,FALSE),"")</f>
        <v/>
      </c>
      <c r="AK338" t="str">
        <f>IFERROR(VLOOKUP($A338,[3]Hoja1!$A$1:$AQ$1000,33,FALSE),"")</f>
        <v/>
      </c>
      <c r="AL338" t="str">
        <f>IFERROR(VLOOKUP($A338,[3]Hoja1!$A$1:$AQ$1000,34,FALSE),"")</f>
        <v/>
      </c>
      <c r="AM338" t="str">
        <f>IFERROR(VLOOKUP($A338,[3]Hoja1!$A$1:$AQ$1000,35,FALSE),"")</f>
        <v/>
      </c>
      <c r="AN338" t="str">
        <f>IFERROR(VLOOKUP($A338,[3]Hoja1!$A$1:$AQ$1000,36,FALSE),"")</f>
        <v/>
      </c>
      <c r="AO338" t="str">
        <f>IFERROR(VLOOKUP($A338,[3]Hoja1!$A$1:$AQ$1000,37,FALSE),"")</f>
        <v/>
      </c>
      <c r="AP338" t="str">
        <f>IFERROR(VLOOKUP($A338,[3]Hoja1!$A$1:$AQ$1000,38,FALSE),"")</f>
        <v/>
      </c>
      <c r="AQ338" t="str">
        <f>IFERROR(VLOOKUP($A338,[3]Hoja1!$A$1:$AQ$1000,39,FALSE),"")</f>
        <v/>
      </c>
      <c r="AR338" t="str">
        <f>IFERROR(VLOOKUP($A338,[3]Hoja1!$A$1:$AQ$1000,40,FALSE),"")</f>
        <v/>
      </c>
      <c r="AS338" t="str">
        <f>IFERROR(VLOOKUP($A338,[3]Hoja1!$A$1:$AQ$1000,41,FALSE),"")</f>
        <v/>
      </c>
      <c r="AT338" t="str">
        <f>IFERROR(VLOOKUP($A338,[3]Hoja1!$A$1:$AQ$1000,42,FALSE),"")</f>
        <v/>
      </c>
      <c r="AU338" t="str">
        <f>IFERROR(VLOOKUP($A338,[3]Hoja1!$A$1:$AQ$1000,43,FALSE),"")</f>
        <v/>
      </c>
    </row>
    <row r="339" spans="1:47" ht="15" customHeight="1" x14ac:dyDescent="0.25">
      <c r="A339">
        <v>545</v>
      </c>
      <c r="D339">
        <v>7701101</v>
      </c>
      <c r="E339" t="s">
        <v>1472</v>
      </c>
      <c r="H339" s="1" t="s">
        <v>1474</v>
      </c>
      <c r="I339" s="1" t="s">
        <v>1475</v>
      </c>
      <c r="J339" t="s">
        <v>1</v>
      </c>
      <c r="K339" t="s">
        <v>102</v>
      </c>
      <c r="O339" t="s">
        <v>1473</v>
      </c>
      <c r="P339" s="4">
        <f>IFERROR(VLOOKUP(D339,[1]articulo!$A$1:$D$9000,4,FALSE),"")</f>
        <v>0</v>
      </c>
      <c r="Q339" t="s">
        <v>1476</v>
      </c>
      <c r="R339">
        <f>IFERROR(VLOOKUP(D339,[2]stock!$A$1:$B$9000,2,FALSE),"0")</f>
        <v>0</v>
      </c>
      <c r="S339">
        <v>5</v>
      </c>
      <c r="T339">
        <v>5</v>
      </c>
      <c r="U339">
        <v>5</v>
      </c>
      <c r="V339">
        <v>0.03</v>
      </c>
      <c r="W339" t="str">
        <f>IFERROR(VLOOKUP($A339,[3]Hoja1!$A$1:$AQ$1000,19,FALSE),"")</f>
        <v/>
      </c>
      <c r="X339" t="str">
        <f>IFERROR(VLOOKUP($A339,[3]Hoja1!$A$1:$AQ$1000,20,FALSE),"")</f>
        <v/>
      </c>
      <c r="Y339" t="str">
        <f>IFERROR(VLOOKUP($A339,[3]Hoja1!$A$1:$AQ$1000,21,FALSE),"")</f>
        <v/>
      </c>
      <c r="Z339" t="str">
        <f>IFERROR(VLOOKUP($A339,[3]Hoja1!$A$1:$AQ$1000,22,FALSE),"")</f>
        <v/>
      </c>
      <c r="AA339" t="str">
        <f>IFERROR(VLOOKUP($A339,[3]Hoja1!$A$1:$AQ$1000,23,FALSE),"")</f>
        <v/>
      </c>
      <c r="AB339" t="str">
        <f>IFERROR(VLOOKUP($A339,[3]Hoja1!$A$1:$AQ$1000,24,FALSE),"")</f>
        <v/>
      </c>
      <c r="AC339" t="str">
        <f>IFERROR(VLOOKUP($A339,[3]Hoja1!$A$1:$AQ$1000,25,FALSE),"")</f>
        <v/>
      </c>
      <c r="AD339" t="str">
        <f>IFERROR(VLOOKUP($A339,[3]Hoja1!$A$1:$AQ$1000,26,FALSE),"")</f>
        <v/>
      </c>
      <c r="AE339" t="str">
        <f>IFERROR(VLOOKUP($A339,[3]Hoja1!$A$1:$AQ$1000,27,FALSE),"")</f>
        <v/>
      </c>
      <c r="AF339" t="str">
        <f>IFERROR(VLOOKUP($A339,[3]Hoja1!$A$1:$AQ$1000,28,FALSE),"")</f>
        <v/>
      </c>
      <c r="AG339" t="str">
        <f>IFERROR(VLOOKUP($A339,[3]Hoja1!$A$1:$AQ$1000,29,FALSE),"")</f>
        <v/>
      </c>
      <c r="AH339" t="str">
        <f>IFERROR(VLOOKUP($A339,[3]Hoja1!$A$1:$AQ$1000,30,FALSE),"")</f>
        <v/>
      </c>
      <c r="AI339" t="str">
        <f>IFERROR(VLOOKUP($A339,[3]Hoja1!$A$1:$AQ$1000,31,FALSE),"")</f>
        <v/>
      </c>
      <c r="AJ339" t="str">
        <f>IFERROR(VLOOKUP($A339,[3]Hoja1!$A$1:$AQ$1000,32,FALSE),"")</f>
        <v/>
      </c>
      <c r="AK339" t="str">
        <f>IFERROR(VLOOKUP($A339,[3]Hoja1!$A$1:$AQ$1000,33,FALSE),"")</f>
        <v/>
      </c>
      <c r="AL339" t="str">
        <f>IFERROR(VLOOKUP($A339,[3]Hoja1!$A$1:$AQ$1000,34,FALSE),"")</f>
        <v/>
      </c>
      <c r="AM339" t="str">
        <f>IFERROR(VLOOKUP($A339,[3]Hoja1!$A$1:$AQ$1000,35,FALSE),"")</f>
        <v/>
      </c>
      <c r="AN339" t="str">
        <f>IFERROR(VLOOKUP($A339,[3]Hoja1!$A$1:$AQ$1000,36,FALSE),"")</f>
        <v/>
      </c>
      <c r="AO339" t="str">
        <f>IFERROR(VLOOKUP($A339,[3]Hoja1!$A$1:$AQ$1000,37,FALSE),"")</f>
        <v/>
      </c>
      <c r="AP339" t="str">
        <f>IFERROR(VLOOKUP($A339,[3]Hoja1!$A$1:$AQ$1000,38,FALSE),"")</f>
        <v/>
      </c>
      <c r="AQ339" t="str">
        <f>IFERROR(VLOOKUP($A339,[3]Hoja1!$A$1:$AQ$1000,39,FALSE),"")</f>
        <v/>
      </c>
      <c r="AR339" t="str">
        <f>IFERROR(VLOOKUP($A339,[3]Hoja1!$A$1:$AQ$1000,40,FALSE),"")</f>
        <v/>
      </c>
      <c r="AS339" t="str">
        <f>IFERROR(VLOOKUP($A339,[3]Hoja1!$A$1:$AQ$1000,41,FALSE),"")</f>
        <v/>
      </c>
      <c r="AT339" t="str">
        <f>IFERROR(VLOOKUP($A339,[3]Hoja1!$A$1:$AQ$1000,42,FALSE),"")</f>
        <v/>
      </c>
      <c r="AU339" t="str">
        <f>IFERROR(VLOOKUP($A339,[3]Hoja1!$A$1:$AQ$1000,43,FALSE),"")</f>
        <v/>
      </c>
    </row>
    <row r="340" spans="1:47" ht="15" customHeight="1" x14ac:dyDescent="0.25">
      <c r="A340">
        <v>550</v>
      </c>
      <c r="B340">
        <v>1</v>
      </c>
      <c r="D340">
        <v>8520506</v>
      </c>
      <c r="E340" t="s">
        <v>1477</v>
      </c>
      <c r="H340" s="1" t="s">
        <v>1479</v>
      </c>
      <c r="I340" s="1" t="s">
        <v>1480</v>
      </c>
      <c r="J340" t="s">
        <v>102</v>
      </c>
      <c r="O340" t="s">
        <v>1478</v>
      </c>
      <c r="P340" s="4">
        <f>IFERROR(VLOOKUP(D340,[1]articulo!$A$1:$D$9000,4,FALSE),"")</f>
        <v>106.51</v>
      </c>
      <c r="Q340" t="s">
        <v>1481</v>
      </c>
      <c r="R340">
        <f>IFERROR(VLOOKUP(D340,[2]stock!$A$1:$B$9000,2,FALSE),"0")</f>
        <v>0</v>
      </c>
      <c r="S340">
        <v>5</v>
      </c>
      <c r="T340">
        <v>5</v>
      </c>
      <c r="U340">
        <v>5</v>
      </c>
      <c r="V340">
        <v>0.03</v>
      </c>
      <c r="W340" t="str">
        <f>IFERROR(VLOOKUP($A340,[3]Hoja1!$A$1:$AQ$1000,19,FALSE),"")</f>
        <v/>
      </c>
      <c r="X340" t="str">
        <f>IFERROR(VLOOKUP($A340,[3]Hoja1!$A$1:$AQ$1000,20,FALSE),"")</f>
        <v/>
      </c>
      <c r="Y340" t="str">
        <f>IFERROR(VLOOKUP($A340,[3]Hoja1!$A$1:$AQ$1000,21,FALSE),"")</f>
        <v/>
      </c>
      <c r="Z340" t="str">
        <f>IFERROR(VLOOKUP($A340,[3]Hoja1!$A$1:$AQ$1000,22,FALSE),"")</f>
        <v/>
      </c>
      <c r="AA340" t="str">
        <f>IFERROR(VLOOKUP($A340,[3]Hoja1!$A$1:$AQ$1000,23,FALSE),"")</f>
        <v/>
      </c>
      <c r="AB340" t="str">
        <f>IFERROR(VLOOKUP($A340,[3]Hoja1!$A$1:$AQ$1000,24,FALSE),"")</f>
        <v/>
      </c>
      <c r="AC340" t="str">
        <f>IFERROR(VLOOKUP($A340,[3]Hoja1!$A$1:$AQ$1000,25,FALSE),"")</f>
        <v/>
      </c>
      <c r="AD340" t="str">
        <f>IFERROR(VLOOKUP($A340,[3]Hoja1!$A$1:$AQ$1000,26,FALSE),"")</f>
        <v/>
      </c>
      <c r="AE340" t="str">
        <f>IFERROR(VLOOKUP($A340,[3]Hoja1!$A$1:$AQ$1000,27,FALSE),"")</f>
        <v/>
      </c>
      <c r="AF340" t="str">
        <f>IFERROR(VLOOKUP($A340,[3]Hoja1!$A$1:$AQ$1000,28,FALSE),"")</f>
        <v/>
      </c>
      <c r="AG340" t="str">
        <f>IFERROR(VLOOKUP($A340,[3]Hoja1!$A$1:$AQ$1000,29,FALSE),"")</f>
        <v/>
      </c>
      <c r="AH340" t="str">
        <f>IFERROR(VLOOKUP($A340,[3]Hoja1!$A$1:$AQ$1000,30,FALSE),"")</f>
        <v/>
      </c>
      <c r="AI340" t="str">
        <f>IFERROR(VLOOKUP($A340,[3]Hoja1!$A$1:$AQ$1000,31,FALSE),"")</f>
        <v/>
      </c>
      <c r="AJ340" t="str">
        <f>IFERROR(VLOOKUP($A340,[3]Hoja1!$A$1:$AQ$1000,32,FALSE),"")</f>
        <v/>
      </c>
      <c r="AK340" t="str">
        <f>IFERROR(VLOOKUP($A340,[3]Hoja1!$A$1:$AQ$1000,33,FALSE),"")</f>
        <v/>
      </c>
      <c r="AL340" t="str">
        <f>IFERROR(VLOOKUP($A340,[3]Hoja1!$A$1:$AQ$1000,34,FALSE),"")</f>
        <v/>
      </c>
      <c r="AM340" t="str">
        <f>IFERROR(VLOOKUP($A340,[3]Hoja1!$A$1:$AQ$1000,35,FALSE),"")</f>
        <v/>
      </c>
      <c r="AN340" t="str">
        <f>IFERROR(VLOOKUP($A340,[3]Hoja1!$A$1:$AQ$1000,36,FALSE),"")</f>
        <v/>
      </c>
      <c r="AO340" t="str">
        <f>IFERROR(VLOOKUP($A340,[3]Hoja1!$A$1:$AQ$1000,37,FALSE),"")</f>
        <v/>
      </c>
      <c r="AP340" t="str">
        <f>IFERROR(VLOOKUP($A340,[3]Hoja1!$A$1:$AQ$1000,38,FALSE),"")</f>
        <v/>
      </c>
      <c r="AQ340" t="str">
        <f>IFERROR(VLOOKUP($A340,[3]Hoja1!$A$1:$AQ$1000,39,FALSE),"")</f>
        <v/>
      </c>
      <c r="AR340" t="str">
        <f>IFERROR(VLOOKUP($A340,[3]Hoja1!$A$1:$AQ$1000,40,FALSE),"")</f>
        <v/>
      </c>
      <c r="AS340" t="str">
        <f>IFERROR(VLOOKUP($A340,[3]Hoja1!$A$1:$AQ$1000,41,FALSE),"")</f>
        <v/>
      </c>
      <c r="AT340" t="str">
        <f>IFERROR(VLOOKUP($A340,[3]Hoja1!$A$1:$AQ$1000,42,FALSE),"")</f>
        <v/>
      </c>
      <c r="AU340" t="str">
        <f>IFERROR(VLOOKUP($A340,[3]Hoja1!$A$1:$AQ$1000,43,FALSE),"")</f>
        <v/>
      </c>
    </row>
    <row r="341" spans="1:47" ht="15" customHeight="1" x14ac:dyDescent="0.25">
      <c r="A341">
        <v>554</v>
      </c>
      <c r="B341">
        <v>1</v>
      </c>
      <c r="D341">
        <v>8705072</v>
      </c>
      <c r="E341" t="s">
        <v>1482</v>
      </c>
      <c r="H341" t="s">
        <v>1484</v>
      </c>
      <c r="I341" t="s">
        <v>1485</v>
      </c>
      <c r="J341" t="s">
        <v>1</v>
      </c>
      <c r="K341" t="s">
        <v>29</v>
      </c>
      <c r="L341" t="s">
        <v>30</v>
      </c>
      <c r="O341" t="s">
        <v>1483</v>
      </c>
      <c r="P341" s="4">
        <f>IFERROR(VLOOKUP(D341,[1]articulo!$A$1:$D$9000,4,FALSE),"")</f>
        <v>1350</v>
      </c>
      <c r="Q341" t="s">
        <v>1486</v>
      </c>
      <c r="R341">
        <f>IFERROR(VLOOKUP(D341,[2]stock!$A$1:$B$9000,2,FALSE),"0")</f>
        <v>515</v>
      </c>
      <c r="S341">
        <v>5</v>
      </c>
      <c r="T341">
        <v>5</v>
      </c>
      <c r="U341">
        <v>5</v>
      </c>
      <c r="V341">
        <v>0.03</v>
      </c>
      <c r="W341" t="str">
        <f>IFERROR(VLOOKUP($A341,[3]Hoja1!$A$1:$AQ$1000,19,FALSE),"")</f>
        <v/>
      </c>
      <c r="X341" t="str">
        <f>IFERROR(VLOOKUP($A341,[3]Hoja1!$A$1:$AQ$1000,20,FALSE),"")</f>
        <v/>
      </c>
      <c r="Y341" t="str">
        <f>IFERROR(VLOOKUP($A341,[3]Hoja1!$A$1:$AQ$1000,21,FALSE),"")</f>
        <v/>
      </c>
      <c r="Z341" t="str">
        <f>IFERROR(VLOOKUP($A341,[3]Hoja1!$A$1:$AQ$1000,22,FALSE),"")</f>
        <v>Poliamida</v>
      </c>
      <c r="AA341" t="str">
        <f>IFERROR(VLOOKUP($A341,[3]Hoja1!$A$1:$AQ$1000,23,FALSE),"")</f>
        <v>Simple Regulable</v>
      </c>
      <c r="AB341" t="str">
        <f>IFERROR(VLOOKUP($A341,[3]Hoja1!$A$1:$AQ$1000,24,FALSE),"")</f>
        <v>11 cm</v>
      </c>
      <c r="AC341" t="str">
        <f>IFERROR(VLOOKUP($A341,[3]Hoja1!$A$1:$AQ$1000,25,FALSE),"")</f>
        <v>4.5 cm</v>
      </c>
      <c r="AD341" t="str">
        <f>IFERROR(VLOOKUP($A341,[3]Hoja1!$A$1:$AQ$1000,26,FALSE),"")</f>
        <v>3 cm</v>
      </c>
      <c r="AE341" t="str">
        <f>IFERROR(VLOOKUP($A341,[3]Hoja1!$A$1:$AQ$1000,27,FALSE),"")</f>
        <v/>
      </c>
      <c r="AF341" t="str">
        <f>IFERROR(VLOOKUP($A341,[3]Hoja1!$A$1:$AQ$1000,28,FALSE),"")</f>
        <v/>
      </c>
      <c r="AG341" t="str">
        <f>IFERROR(VLOOKUP($A341,[3]Hoja1!$A$1:$AQ$1000,29,FALSE),"")</f>
        <v/>
      </c>
      <c r="AH341" t="str">
        <f>IFERROR(VLOOKUP($A341,[3]Hoja1!$A$1:$AQ$1000,30,FALSE),"")</f>
        <v/>
      </c>
      <c r="AI341" t="str">
        <f>IFERROR(VLOOKUP($A341,[3]Hoja1!$A$1:$AQ$1000,31,FALSE),"")</f>
        <v/>
      </c>
      <c r="AJ341" t="str">
        <f>IFERROR(VLOOKUP($A341,[3]Hoja1!$A$1:$AQ$1000,32,FALSE),"")</f>
        <v/>
      </c>
      <c r="AK341" t="str">
        <f>IFERROR(VLOOKUP($A341,[3]Hoja1!$A$1:$AQ$1000,33,FALSE),"")</f>
        <v/>
      </c>
      <c r="AL341" t="str">
        <f>IFERROR(VLOOKUP($A341,[3]Hoja1!$A$1:$AQ$1000,34,FALSE),"")</f>
        <v/>
      </c>
      <c r="AM341" t="str">
        <f>IFERROR(VLOOKUP($A341,[3]Hoja1!$A$1:$AQ$1000,35,FALSE),"")</f>
        <v/>
      </c>
      <c r="AN341" t="str">
        <f>IFERROR(VLOOKUP($A341,[3]Hoja1!$A$1:$AQ$1000,36,FALSE),"")</f>
        <v/>
      </c>
      <c r="AO341" t="str">
        <f>IFERROR(VLOOKUP($A341,[3]Hoja1!$A$1:$AQ$1000,37,FALSE),"")</f>
        <v/>
      </c>
      <c r="AP341" t="str">
        <f>IFERROR(VLOOKUP($A341,[3]Hoja1!$A$1:$AQ$1000,38,FALSE),"")</f>
        <v/>
      </c>
      <c r="AQ341" t="str">
        <f>IFERROR(VLOOKUP($A341,[3]Hoja1!$A$1:$AQ$1000,39,FALSE),"")</f>
        <v/>
      </c>
      <c r="AR341" t="str">
        <f>IFERROR(VLOOKUP($A341,[3]Hoja1!$A$1:$AQ$1000,40,FALSE),"")</f>
        <v/>
      </c>
      <c r="AS341" t="str">
        <f>IFERROR(VLOOKUP($A341,[3]Hoja1!$A$1:$AQ$1000,41,FALSE),"")</f>
        <v/>
      </c>
      <c r="AT341" t="str">
        <f>IFERROR(VLOOKUP($A341,[3]Hoja1!$A$1:$AQ$1000,42,FALSE),"")</f>
        <v/>
      </c>
      <c r="AU341" t="str">
        <f>IFERROR(VLOOKUP($A341,[3]Hoja1!$A$1:$AQ$1000,43,FALSE),"")</f>
        <v/>
      </c>
    </row>
    <row r="342" spans="1:47" ht="15" customHeight="1" x14ac:dyDescent="0.25">
      <c r="A342">
        <v>555</v>
      </c>
      <c r="B342">
        <v>1</v>
      </c>
      <c r="D342">
        <v>8520026</v>
      </c>
      <c r="E342" t="s">
        <v>1487</v>
      </c>
      <c r="H342" t="s">
        <v>1489</v>
      </c>
      <c r="I342" s="1" t="s">
        <v>1490</v>
      </c>
      <c r="J342" t="s">
        <v>16</v>
      </c>
      <c r="K342" t="s">
        <v>132</v>
      </c>
      <c r="O342" t="s">
        <v>1488</v>
      </c>
      <c r="P342" s="4">
        <f>IFERROR(VLOOKUP(D342,[1]articulo!$A$1:$D$9000,4,FALSE),"")</f>
        <v>449.5</v>
      </c>
      <c r="Q342" t="s">
        <v>1491</v>
      </c>
      <c r="R342">
        <f>IFERROR(VLOOKUP(D342,[2]stock!$A$1:$B$9000,2,FALSE),"0")</f>
        <v>1</v>
      </c>
      <c r="S342">
        <v>5</v>
      </c>
      <c r="T342">
        <v>5</v>
      </c>
      <c r="U342">
        <v>5</v>
      </c>
      <c r="V342">
        <v>0.03</v>
      </c>
      <c r="W342" t="str">
        <f>IFERROR(VLOOKUP($A342,[3]Hoja1!$A$1:$AQ$1000,19,FALSE),"")</f>
        <v/>
      </c>
      <c r="X342" t="str">
        <f>IFERROR(VLOOKUP($A342,[3]Hoja1!$A$1:$AQ$1000,20,FALSE),"")</f>
        <v/>
      </c>
      <c r="Y342" t="str">
        <f>IFERROR(VLOOKUP($A342,[3]Hoja1!$A$1:$AQ$1000,21,FALSE),"")</f>
        <v/>
      </c>
      <c r="Z342" t="str">
        <f>IFERROR(VLOOKUP($A342,[3]Hoja1!$A$1:$AQ$1000,22,FALSE),"")</f>
        <v/>
      </c>
      <c r="AA342" t="str">
        <f>IFERROR(VLOOKUP($A342,[3]Hoja1!$A$1:$AQ$1000,23,FALSE),"")</f>
        <v/>
      </c>
      <c r="AB342" t="str">
        <f>IFERROR(VLOOKUP($A342,[3]Hoja1!$A$1:$AQ$1000,24,FALSE),"")</f>
        <v/>
      </c>
      <c r="AC342" t="str">
        <f>IFERROR(VLOOKUP($A342,[3]Hoja1!$A$1:$AQ$1000,25,FALSE),"")</f>
        <v/>
      </c>
      <c r="AD342" t="str">
        <f>IFERROR(VLOOKUP($A342,[3]Hoja1!$A$1:$AQ$1000,26,FALSE),"")</f>
        <v/>
      </c>
      <c r="AE342" t="str">
        <f>IFERROR(VLOOKUP($A342,[3]Hoja1!$A$1:$AQ$1000,27,FALSE),"")</f>
        <v/>
      </c>
      <c r="AF342" t="str">
        <f>IFERROR(VLOOKUP($A342,[3]Hoja1!$A$1:$AQ$1000,28,FALSE),"")</f>
        <v/>
      </c>
      <c r="AG342" t="str">
        <f>IFERROR(VLOOKUP($A342,[3]Hoja1!$A$1:$AQ$1000,29,FALSE),"")</f>
        <v/>
      </c>
      <c r="AH342" t="str">
        <f>IFERROR(VLOOKUP($A342,[3]Hoja1!$A$1:$AQ$1000,30,FALSE),"")</f>
        <v/>
      </c>
      <c r="AI342" t="str">
        <f>IFERROR(VLOOKUP($A342,[3]Hoja1!$A$1:$AQ$1000,31,FALSE),"")</f>
        <v/>
      </c>
      <c r="AJ342" t="str">
        <f>IFERROR(VLOOKUP($A342,[3]Hoja1!$A$1:$AQ$1000,32,FALSE),"")</f>
        <v/>
      </c>
      <c r="AK342" t="str">
        <f>IFERROR(VLOOKUP($A342,[3]Hoja1!$A$1:$AQ$1000,33,FALSE),"")</f>
        <v/>
      </c>
      <c r="AL342" t="str">
        <f>IFERROR(VLOOKUP($A342,[3]Hoja1!$A$1:$AQ$1000,34,FALSE),"")</f>
        <v/>
      </c>
      <c r="AM342" t="str">
        <f>IFERROR(VLOOKUP($A342,[3]Hoja1!$A$1:$AQ$1000,35,FALSE),"")</f>
        <v/>
      </c>
      <c r="AN342" t="str">
        <f>IFERROR(VLOOKUP($A342,[3]Hoja1!$A$1:$AQ$1000,36,FALSE),"")</f>
        <v/>
      </c>
      <c r="AO342" t="str">
        <f>IFERROR(VLOOKUP($A342,[3]Hoja1!$A$1:$AQ$1000,37,FALSE),"")</f>
        <v/>
      </c>
      <c r="AP342" t="str">
        <f>IFERROR(VLOOKUP($A342,[3]Hoja1!$A$1:$AQ$1000,38,FALSE),"")</f>
        <v/>
      </c>
      <c r="AQ342" t="str">
        <f>IFERROR(VLOOKUP($A342,[3]Hoja1!$A$1:$AQ$1000,39,FALSE),"")</f>
        <v/>
      </c>
      <c r="AR342" t="str">
        <f>IFERROR(VLOOKUP($A342,[3]Hoja1!$A$1:$AQ$1000,40,FALSE),"")</f>
        <v/>
      </c>
      <c r="AS342" t="str">
        <f>IFERROR(VLOOKUP($A342,[3]Hoja1!$A$1:$AQ$1000,41,FALSE),"")</f>
        <v/>
      </c>
      <c r="AT342" t="str">
        <f>IFERROR(VLOOKUP($A342,[3]Hoja1!$A$1:$AQ$1000,42,FALSE),"")</f>
        <v/>
      </c>
      <c r="AU342" t="str">
        <f>IFERROR(VLOOKUP($A342,[3]Hoja1!$A$1:$AQ$1000,43,FALSE),"")</f>
        <v/>
      </c>
    </row>
    <row r="343" spans="1:47" ht="15" customHeight="1" x14ac:dyDescent="0.25">
      <c r="A343">
        <v>556</v>
      </c>
      <c r="B343">
        <v>1</v>
      </c>
      <c r="D343">
        <v>8503505</v>
      </c>
      <c r="E343" t="s">
        <v>1492</v>
      </c>
      <c r="H343" s="1" t="s">
        <v>1493</v>
      </c>
      <c r="I343" s="1" t="s">
        <v>1494</v>
      </c>
      <c r="J343" t="s">
        <v>16</v>
      </c>
      <c r="K343" t="s">
        <v>132</v>
      </c>
      <c r="O343" t="s">
        <v>1488</v>
      </c>
      <c r="P343" s="4">
        <f>IFERROR(VLOOKUP(D343,[1]articulo!$A$1:$D$9000,4,FALSE),"")</f>
        <v>283.97000000000003</v>
      </c>
      <c r="Q343" t="s">
        <v>1495</v>
      </c>
      <c r="R343">
        <f>IFERROR(VLOOKUP(D343,[2]stock!$A$1:$B$9000,2,FALSE),"0")</f>
        <v>2</v>
      </c>
      <c r="S343">
        <v>5</v>
      </c>
      <c r="T343">
        <v>5</v>
      </c>
      <c r="U343">
        <v>5</v>
      </c>
      <c r="V343">
        <v>0.03</v>
      </c>
      <c r="W343" t="str">
        <f>IFERROR(VLOOKUP($A343,[3]Hoja1!$A$1:$AQ$1000,19,FALSE),"")</f>
        <v/>
      </c>
      <c r="X343" t="str">
        <f>IFERROR(VLOOKUP($A343,[3]Hoja1!$A$1:$AQ$1000,20,FALSE),"")</f>
        <v/>
      </c>
      <c r="Y343" t="str">
        <f>IFERROR(VLOOKUP($A343,[3]Hoja1!$A$1:$AQ$1000,21,FALSE),"")</f>
        <v/>
      </c>
      <c r="Z343" t="str">
        <f>IFERROR(VLOOKUP($A343,[3]Hoja1!$A$1:$AQ$1000,22,FALSE),"")</f>
        <v/>
      </c>
      <c r="AA343" t="str">
        <f>IFERROR(VLOOKUP($A343,[3]Hoja1!$A$1:$AQ$1000,23,FALSE),"")</f>
        <v/>
      </c>
      <c r="AB343" t="str">
        <f>IFERROR(VLOOKUP($A343,[3]Hoja1!$A$1:$AQ$1000,24,FALSE),"")</f>
        <v/>
      </c>
      <c r="AC343" t="str">
        <f>IFERROR(VLOOKUP($A343,[3]Hoja1!$A$1:$AQ$1000,25,FALSE),"")</f>
        <v/>
      </c>
      <c r="AD343" t="str">
        <f>IFERROR(VLOOKUP($A343,[3]Hoja1!$A$1:$AQ$1000,26,FALSE),"")</f>
        <v/>
      </c>
      <c r="AE343" t="str">
        <f>IFERROR(VLOOKUP($A343,[3]Hoja1!$A$1:$AQ$1000,27,FALSE),"")</f>
        <v/>
      </c>
      <c r="AF343" t="str">
        <f>IFERROR(VLOOKUP($A343,[3]Hoja1!$A$1:$AQ$1000,28,FALSE),"")</f>
        <v/>
      </c>
      <c r="AG343" t="str">
        <f>IFERROR(VLOOKUP($A343,[3]Hoja1!$A$1:$AQ$1000,29,FALSE),"")</f>
        <v/>
      </c>
      <c r="AH343" t="str">
        <f>IFERROR(VLOOKUP($A343,[3]Hoja1!$A$1:$AQ$1000,30,FALSE),"")</f>
        <v/>
      </c>
      <c r="AI343" t="str">
        <f>IFERROR(VLOOKUP($A343,[3]Hoja1!$A$1:$AQ$1000,31,FALSE),"")</f>
        <v/>
      </c>
      <c r="AJ343" t="str">
        <f>IFERROR(VLOOKUP($A343,[3]Hoja1!$A$1:$AQ$1000,32,FALSE),"")</f>
        <v/>
      </c>
      <c r="AK343" t="str">
        <f>IFERROR(VLOOKUP($A343,[3]Hoja1!$A$1:$AQ$1000,33,FALSE),"")</f>
        <v/>
      </c>
      <c r="AL343" t="str">
        <f>IFERROR(VLOOKUP($A343,[3]Hoja1!$A$1:$AQ$1000,34,FALSE),"")</f>
        <v/>
      </c>
      <c r="AM343" t="str">
        <f>IFERROR(VLOOKUP($A343,[3]Hoja1!$A$1:$AQ$1000,35,FALSE),"")</f>
        <v/>
      </c>
      <c r="AN343" t="str">
        <f>IFERROR(VLOOKUP($A343,[3]Hoja1!$A$1:$AQ$1000,36,FALSE),"")</f>
        <v/>
      </c>
      <c r="AO343" t="str">
        <f>IFERROR(VLOOKUP($A343,[3]Hoja1!$A$1:$AQ$1000,37,FALSE),"")</f>
        <v/>
      </c>
      <c r="AP343" t="str">
        <f>IFERROR(VLOOKUP($A343,[3]Hoja1!$A$1:$AQ$1000,38,FALSE),"")</f>
        <v/>
      </c>
      <c r="AQ343" t="str">
        <f>IFERROR(VLOOKUP($A343,[3]Hoja1!$A$1:$AQ$1000,39,FALSE),"")</f>
        <v/>
      </c>
      <c r="AR343" t="str">
        <f>IFERROR(VLOOKUP($A343,[3]Hoja1!$A$1:$AQ$1000,40,FALSE),"")</f>
        <v/>
      </c>
      <c r="AS343" t="str">
        <f>IFERROR(VLOOKUP($A343,[3]Hoja1!$A$1:$AQ$1000,41,FALSE),"")</f>
        <v/>
      </c>
      <c r="AT343" t="str">
        <f>IFERROR(VLOOKUP($A343,[3]Hoja1!$A$1:$AQ$1000,42,FALSE),"")</f>
        <v/>
      </c>
      <c r="AU343" t="str">
        <f>IFERROR(VLOOKUP($A343,[3]Hoja1!$A$1:$AQ$1000,43,FALSE),"")</f>
        <v/>
      </c>
    </row>
    <row r="344" spans="1:47" ht="15" customHeight="1" x14ac:dyDescent="0.25">
      <c r="A344">
        <v>558</v>
      </c>
      <c r="B344">
        <v>1</v>
      </c>
      <c r="D344">
        <v>8686070</v>
      </c>
      <c r="E344" t="s">
        <v>1496</v>
      </c>
      <c r="H344" s="1" t="s">
        <v>1499</v>
      </c>
      <c r="I344" s="1" t="s">
        <v>1500</v>
      </c>
      <c r="J344" t="s">
        <v>16</v>
      </c>
      <c r="K344" t="s">
        <v>1497</v>
      </c>
      <c r="O344" t="s">
        <v>1498</v>
      </c>
      <c r="P344" s="4">
        <f>IFERROR(VLOOKUP(D344,[1]articulo!$A$1:$D$9000,4,FALSE),"")</f>
        <v>2281.81</v>
      </c>
      <c r="Q344" t="s">
        <v>1501</v>
      </c>
      <c r="R344">
        <f>IFERROR(VLOOKUP(D344,[2]stock!$A$1:$B$9000,2,FALSE),"0")</f>
        <v>0</v>
      </c>
      <c r="S344">
        <v>5</v>
      </c>
      <c r="T344">
        <v>5</v>
      </c>
      <c r="U344">
        <v>5</v>
      </c>
      <c r="V344">
        <v>0.03</v>
      </c>
      <c r="W344" t="str">
        <f>IFERROR(VLOOKUP($A344,[3]Hoja1!$A$1:$AQ$1000,19,FALSE),"")</f>
        <v/>
      </c>
      <c r="X344" t="str">
        <f>IFERROR(VLOOKUP($A344,[3]Hoja1!$A$1:$AQ$1000,20,FALSE),"")</f>
        <v/>
      </c>
      <c r="Y344" t="str">
        <f>IFERROR(VLOOKUP($A344,[3]Hoja1!$A$1:$AQ$1000,21,FALSE),"")</f>
        <v/>
      </c>
      <c r="Z344" t="str">
        <f>IFERROR(VLOOKUP($A344,[3]Hoja1!$A$1:$AQ$1000,22,FALSE),"")</f>
        <v/>
      </c>
      <c r="AA344" t="str">
        <f>IFERROR(VLOOKUP($A344,[3]Hoja1!$A$1:$AQ$1000,23,FALSE),"")</f>
        <v/>
      </c>
      <c r="AB344" t="str">
        <f>IFERROR(VLOOKUP($A344,[3]Hoja1!$A$1:$AQ$1000,24,FALSE),"")</f>
        <v/>
      </c>
      <c r="AC344" t="str">
        <f>IFERROR(VLOOKUP($A344,[3]Hoja1!$A$1:$AQ$1000,25,FALSE),"")</f>
        <v/>
      </c>
      <c r="AD344" t="str">
        <f>IFERROR(VLOOKUP($A344,[3]Hoja1!$A$1:$AQ$1000,26,FALSE),"")</f>
        <v/>
      </c>
      <c r="AE344" t="str">
        <f>IFERROR(VLOOKUP($A344,[3]Hoja1!$A$1:$AQ$1000,27,FALSE),"")</f>
        <v/>
      </c>
      <c r="AF344" t="str">
        <f>IFERROR(VLOOKUP($A344,[3]Hoja1!$A$1:$AQ$1000,28,FALSE),"")</f>
        <v/>
      </c>
      <c r="AG344" t="str">
        <f>IFERROR(VLOOKUP($A344,[3]Hoja1!$A$1:$AQ$1000,29,FALSE),"")</f>
        <v/>
      </c>
      <c r="AH344" t="str">
        <f>IFERROR(VLOOKUP($A344,[3]Hoja1!$A$1:$AQ$1000,30,FALSE),"")</f>
        <v/>
      </c>
      <c r="AI344" t="str">
        <f>IFERROR(VLOOKUP($A344,[3]Hoja1!$A$1:$AQ$1000,31,FALSE),"")</f>
        <v/>
      </c>
      <c r="AJ344" t="str">
        <f>IFERROR(VLOOKUP($A344,[3]Hoja1!$A$1:$AQ$1000,32,FALSE),"")</f>
        <v/>
      </c>
      <c r="AK344" t="str">
        <f>IFERROR(VLOOKUP($A344,[3]Hoja1!$A$1:$AQ$1000,33,FALSE),"")</f>
        <v/>
      </c>
      <c r="AL344" t="str">
        <f>IFERROR(VLOOKUP($A344,[3]Hoja1!$A$1:$AQ$1000,34,FALSE),"")</f>
        <v/>
      </c>
      <c r="AM344" t="str">
        <f>IFERROR(VLOOKUP($A344,[3]Hoja1!$A$1:$AQ$1000,35,FALSE),"")</f>
        <v/>
      </c>
      <c r="AN344" t="str">
        <f>IFERROR(VLOOKUP($A344,[3]Hoja1!$A$1:$AQ$1000,36,FALSE),"")</f>
        <v/>
      </c>
      <c r="AO344" t="str">
        <f>IFERROR(VLOOKUP($A344,[3]Hoja1!$A$1:$AQ$1000,37,FALSE),"")</f>
        <v/>
      </c>
      <c r="AP344" t="str">
        <f>IFERROR(VLOOKUP($A344,[3]Hoja1!$A$1:$AQ$1000,38,FALSE),"")</f>
        <v/>
      </c>
      <c r="AQ344" t="str">
        <f>IFERROR(VLOOKUP($A344,[3]Hoja1!$A$1:$AQ$1000,39,FALSE),"")</f>
        <v/>
      </c>
      <c r="AR344" t="str">
        <f>IFERROR(VLOOKUP($A344,[3]Hoja1!$A$1:$AQ$1000,40,FALSE),"")</f>
        <v/>
      </c>
      <c r="AS344" t="str">
        <f>IFERROR(VLOOKUP($A344,[3]Hoja1!$A$1:$AQ$1000,41,FALSE),"")</f>
        <v/>
      </c>
      <c r="AT344" t="str">
        <f>IFERROR(VLOOKUP($A344,[3]Hoja1!$A$1:$AQ$1000,42,FALSE),"")</f>
        <v/>
      </c>
      <c r="AU344" t="str">
        <f>IFERROR(VLOOKUP($A344,[3]Hoja1!$A$1:$AQ$1000,43,FALSE),"")</f>
        <v/>
      </c>
    </row>
    <row r="345" spans="1:47" ht="15" customHeight="1" x14ac:dyDescent="0.25">
      <c r="A345">
        <v>559</v>
      </c>
      <c r="B345">
        <v>1</v>
      </c>
      <c r="D345">
        <v>8708070</v>
      </c>
      <c r="E345" t="s">
        <v>1502</v>
      </c>
      <c r="H345" t="s">
        <v>1504</v>
      </c>
      <c r="I345" s="1" t="s">
        <v>1505</v>
      </c>
      <c r="J345" t="s">
        <v>1</v>
      </c>
      <c r="K345" t="s">
        <v>2</v>
      </c>
      <c r="L345" t="s">
        <v>69</v>
      </c>
      <c r="O345" t="s">
        <v>1503</v>
      </c>
      <c r="P345" s="4">
        <f>IFERROR(VLOOKUP(D345,[1]articulo!$A$1:$D$9000,4,FALSE),"")</f>
        <v>4245.7</v>
      </c>
      <c r="Q345" t="s">
        <v>1506</v>
      </c>
      <c r="R345">
        <f>IFERROR(VLOOKUP(D345,[2]stock!$A$1:$B$9000,2,FALSE),"0")</f>
        <v>0</v>
      </c>
      <c r="S345">
        <v>5</v>
      </c>
      <c r="T345">
        <v>5</v>
      </c>
      <c r="U345">
        <v>5</v>
      </c>
      <c r="V345">
        <v>0.03</v>
      </c>
      <c r="W345" t="str">
        <f>IFERROR(VLOOKUP($A345,[3]Hoja1!$A$1:$AQ$1000,19,FALSE),"")</f>
        <v/>
      </c>
      <c r="X345" t="str">
        <f>IFERROR(VLOOKUP($A345,[3]Hoja1!$A$1:$AQ$1000,20,FALSE),"")</f>
        <v/>
      </c>
      <c r="Y345" t="str">
        <f>IFERROR(VLOOKUP($A345,[3]Hoja1!$A$1:$AQ$1000,21,FALSE),"")</f>
        <v/>
      </c>
      <c r="Z345" t="str">
        <f>IFERROR(VLOOKUP($A345,[3]Hoja1!$A$1:$AQ$1000,22,FALSE),"")</f>
        <v/>
      </c>
      <c r="AA345" t="str">
        <f>IFERROR(VLOOKUP($A345,[3]Hoja1!$A$1:$AQ$1000,23,FALSE),"")</f>
        <v/>
      </c>
      <c r="AB345" t="str">
        <f>IFERROR(VLOOKUP($A345,[3]Hoja1!$A$1:$AQ$1000,24,FALSE),"")</f>
        <v/>
      </c>
      <c r="AC345" t="str">
        <f>IFERROR(VLOOKUP($A345,[3]Hoja1!$A$1:$AQ$1000,25,FALSE),"")</f>
        <v/>
      </c>
      <c r="AD345" t="str">
        <f>IFERROR(VLOOKUP($A345,[3]Hoja1!$A$1:$AQ$1000,26,FALSE),"")</f>
        <v/>
      </c>
      <c r="AE345" t="str">
        <f>IFERROR(VLOOKUP($A345,[3]Hoja1!$A$1:$AQ$1000,27,FALSE),"")</f>
        <v/>
      </c>
      <c r="AF345" t="str">
        <f>IFERROR(VLOOKUP($A345,[3]Hoja1!$A$1:$AQ$1000,28,FALSE),"")</f>
        <v/>
      </c>
      <c r="AG345" t="str">
        <f>IFERROR(VLOOKUP($A345,[3]Hoja1!$A$1:$AQ$1000,29,FALSE),"")</f>
        <v/>
      </c>
      <c r="AH345" t="str">
        <f>IFERROR(VLOOKUP($A345,[3]Hoja1!$A$1:$AQ$1000,30,FALSE),"")</f>
        <v/>
      </c>
      <c r="AI345" t="str">
        <f>IFERROR(VLOOKUP($A345,[3]Hoja1!$A$1:$AQ$1000,31,FALSE),"")</f>
        <v/>
      </c>
      <c r="AJ345" t="str">
        <f>IFERROR(VLOOKUP($A345,[3]Hoja1!$A$1:$AQ$1000,32,FALSE),"")</f>
        <v/>
      </c>
      <c r="AK345" t="str">
        <f>IFERROR(VLOOKUP($A345,[3]Hoja1!$A$1:$AQ$1000,33,FALSE),"")</f>
        <v/>
      </c>
      <c r="AL345" t="str">
        <f>IFERROR(VLOOKUP($A345,[3]Hoja1!$A$1:$AQ$1000,34,FALSE),"")</f>
        <v/>
      </c>
      <c r="AM345" t="str">
        <f>IFERROR(VLOOKUP($A345,[3]Hoja1!$A$1:$AQ$1000,35,FALSE),"")</f>
        <v/>
      </c>
      <c r="AN345" t="str">
        <f>IFERROR(VLOOKUP($A345,[3]Hoja1!$A$1:$AQ$1000,36,FALSE),"")</f>
        <v/>
      </c>
      <c r="AO345" t="str">
        <f>IFERROR(VLOOKUP($A345,[3]Hoja1!$A$1:$AQ$1000,37,FALSE),"")</f>
        <v/>
      </c>
      <c r="AP345" t="str">
        <f>IFERROR(VLOOKUP($A345,[3]Hoja1!$A$1:$AQ$1000,38,FALSE),"")</f>
        <v/>
      </c>
      <c r="AQ345" t="str">
        <f>IFERROR(VLOOKUP($A345,[3]Hoja1!$A$1:$AQ$1000,39,FALSE),"")</f>
        <v/>
      </c>
      <c r="AR345" t="str">
        <f>IFERROR(VLOOKUP($A345,[3]Hoja1!$A$1:$AQ$1000,40,FALSE),"")</f>
        <v/>
      </c>
      <c r="AS345" t="str">
        <f>IFERROR(VLOOKUP($A345,[3]Hoja1!$A$1:$AQ$1000,41,FALSE),"")</f>
        <v/>
      </c>
      <c r="AT345" t="str">
        <f>IFERROR(VLOOKUP($A345,[3]Hoja1!$A$1:$AQ$1000,42,FALSE),"")</f>
        <v/>
      </c>
      <c r="AU345" t="str">
        <f>IFERROR(VLOOKUP($A345,[3]Hoja1!$A$1:$AQ$1000,43,FALSE),"")</f>
        <v/>
      </c>
    </row>
    <row r="346" spans="1:47" ht="15" customHeight="1" x14ac:dyDescent="0.25">
      <c r="A346">
        <v>560</v>
      </c>
      <c r="B346">
        <v>1</v>
      </c>
      <c r="D346">
        <v>8521458</v>
      </c>
      <c r="E346" t="s">
        <v>1507</v>
      </c>
      <c r="H346" s="1" t="s">
        <v>1509</v>
      </c>
      <c r="I346" t="s">
        <v>1510</v>
      </c>
      <c r="J346" t="s">
        <v>16</v>
      </c>
      <c r="K346" t="s">
        <v>115</v>
      </c>
      <c r="O346" t="s">
        <v>1508</v>
      </c>
      <c r="P346" s="4">
        <f>IFERROR(VLOOKUP(D346,[1]articulo!$A$1:$D$9000,4,FALSE),"")</f>
        <v>515.77</v>
      </c>
      <c r="Q346" t="s">
        <v>1511</v>
      </c>
      <c r="R346">
        <f>IFERROR(VLOOKUP(D346,[2]stock!$A$1:$B$9000,2,FALSE),"0")</f>
        <v>0</v>
      </c>
      <c r="S346">
        <v>5</v>
      </c>
      <c r="T346">
        <v>5</v>
      </c>
      <c r="U346">
        <v>5</v>
      </c>
      <c r="V346">
        <v>0.03</v>
      </c>
      <c r="W346" t="str">
        <f>IFERROR(VLOOKUP($A346,[3]Hoja1!$A$1:$AQ$1000,19,FALSE),"")</f>
        <v/>
      </c>
      <c r="X346" t="str">
        <f>IFERROR(VLOOKUP($A346,[3]Hoja1!$A$1:$AQ$1000,20,FALSE),"")</f>
        <v/>
      </c>
      <c r="Y346" t="str">
        <f>IFERROR(VLOOKUP($A346,[3]Hoja1!$A$1:$AQ$1000,21,FALSE),"")</f>
        <v/>
      </c>
      <c r="Z346" t="str">
        <f>IFERROR(VLOOKUP($A346,[3]Hoja1!$A$1:$AQ$1000,22,FALSE),"")</f>
        <v>Acero Inoxidable Templado</v>
      </c>
      <c r="AA346" t="str">
        <f>IFERROR(VLOOKUP($A346,[3]Hoja1!$A$1:$AQ$1000,23,FALSE),"")</f>
        <v>NF5458</v>
      </c>
      <c r="AB346" t="str">
        <f>IFERROR(VLOOKUP($A346,[3]Hoja1!$A$1:$AQ$1000,24,FALSE),"")</f>
        <v/>
      </c>
      <c r="AC346" t="str">
        <f>IFERROR(VLOOKUP($A346,[3]Hoja1!$A$1:$AQ$1000,25,FALSE),"")</f>
        <v>4 cm</v>
      </c>
      <c r="AD346" t="str">
        <f>IFERROR(VLOOKUP($A346,[3]Hoja1!$A$1:$AQ$1000,26,FALSE),"")</f>
        <v/>
      </c>
      <c r="AE346" t="str">
        <f>IFERROR(VLOOKUP($A346,[3]Hoja1!$A$1:$AQ$1000,27,FALSE),"")</f>
        <v/>
      </c>
      <c r="AF346" t="str">
        <f>IFERROR(VLOOKUP($A346,[3]Hoja1!$A$1:$AQ$1000,28,FALSE),"")</f>
        <v>26 cm</v>
      </c>
      <c r="AG346" t="str">
        <f>IFERROR(VLOOKUP($A346,[3]Hoja1!$A$1:$AQ$1000,29,FALSE),"")</f>
        <v/>
      </c>
      <c r="AH346" t="str">
        <f>IFERROR(VLOOKUP($A346,[3]Hoja1!$A$1:$AQ$1000,30,FALSE),"")</f>
        <v/>
      </c>
      <c r="AI346" t="str">
        <f>IFERROR(VLOOKUP($A346,[3]Hoja1!$A$1:$AQ$1000,31,FALSE),"")</f>
        <v/>
      </c>
      <c r="AJ346" t="str">
        <f>IFERROR(VLOOKUP($A346,[3]Hoja1!$A$1:$AQ$1000,32,FALSE),"")</f>
        <v/>
      </c>
      <c r="AK346" t="str">
        <f>IFERROR(VLOOKUP($A346,[3]Hoja1!$A$1:$AQ$1000,33,FALSE),"")</f>
        <v/>
      </c>
      <c r="AL346" t="str">
        <f>IFERROR(VLOOKUP($A346,[3]Hoja1!$A$1:$AQ$1000,34,FALSE),"")</f>
        <v/>
      </c>
      <c r="AM346" t="str">
        <f>IFERROR(VLOOKUP($A346,[3]Hoja1!$A$1:$AQ$1000,35,FALSE),"")</f>
        <v/>
      </c>
      <c r="AN346" t="str">
        <f>IFERROR(VLOOKUP($A346,[3]Hoja1!$A$1:$AQ$1000,36,FALSE),"")</f>
        <v/>
      </c>
      <c r="AO346" t="str">
        <f>IFERROR(VLOOKUP($A346,[3]Hoja1!$A$1:$AQ$1000,37,FALSE),"")</f>
        <v/>
      </c>
      <c r="AP346" t="str">
        <f>IFERROR(VLOOKUP($A346,[3]Hoja1!$A$1:$AQ$1000,38,FALSE),"")</f>
        <v/>
      </c>
      <c r="AQ346" t="str">
        <f>IFERROR(VLOOKUP($A346,[3]Hoja1!$A$1:$AQ$1000,39,FALSE),"")</f>
        <v/>
      </c>
      <c r="AR346" t="str">
        <f>IFERROR(VLOOKUP($A346,[3]Hoja1!$A$1:$AQ$1000,40,FALSE),"")</f>
        <v/>
      </c>
      <c r="AS346" t="str">
        <f>IFERROR(VLOOKUP($A346,[3]Hoja1!$A$1:$AQ$1000,41,FALSE),"")</f>
        <v/>
      </c>
      <c r="AT346" t="str">
        <f>IFERROR(VLOOKUP($A346,[3]Hoja1!$A$1:$AQ$1000,42,FALSE),"")</f>
        <v/>
      </c>
      <c r="AU346" t="str">
        <f>IFERROR(VLOOKUP($A346,[3]Hoja1!$A$1:$AQ$1000,43,FALSE),"")</f>
        <v/>
      </c>
    </row>
    <row r="347" spans="1:47" ht="15" customHeight="1" x14ac:dyDescent="0.25">
      <c r="A347">
        <v>563</v>
      </c>
      <c r="B347">
        <v>1</v>
      </c>
      <c r="D347">
        <v>8708226</v>
      </c>
      <c r="E347" t="s">
        <v>1512</v>
      </c>
      <c r="H347" t="s">
        <v>1514</v>
      </c>
      <c r="I347" s="1" t="s">
        <v>1515</v>
      </c>
      <c r="J347" t="s">
        <v>1</v>
      </c>
      <c r="K347" t="s">
        <v>109</v>
      </c>
      <c r="L347" t="s">
        <v>110</v>
      </c>
      <c r="O347" t="s">
        <v>1513</v>
      </c>
      <c r="P347" s="4">
        <f>IFERROR(VLOOKUP(D347,[1]articulo!$A$1:$D$9000,4,FALSE),"")</f>
        <v>6958.22</v>
      </c>
      <c r="Q347" t="s">
        <v>1516</v>
      </c>
      <c r="R347">
        <f>IFERROR(VLOOKUP(D347,[2]stock!$A$1:$B$9000,2,FALSE),"0")</f>
        <v>0</v>
      </c>
      <c r="S347">
        <v>5</v>
      </c>
      <c r="T347">
        <v>5</v>
      </c>
      <c r="U347">
        <v>5</v>
      </c>
      <c r="V347">
        <v>0.03</v>
      </c>
      <c r="W347" t="str">
        <f>IFERROR(VLOOKUP($A347,[3]Hoja1!$A$1:$AQ$1000,19,FALSE),"")</f>
        <v/>
      </c>
      <c r="X347" t="str">
        <f>IFERROR(VLOOKUP($A347,[3]Hoja1!$A$1:$AQ$1000,20,FALSE),"")</f>
        <v/>
      </c>
      <c r="Y347" t="str">
        <f>IFERROR(VLOOKUP($A347,[3]Hoja1!$A$1:$AQ$1000,21,FALSE),"")</f>
        <v/>
      </c>
      <c r="Z347" t="str">
        <f>IFERROR(VLOOKUP($A347,[3]Hoja1!$A$1:$AQ$1000,22,FALSE),"")</f>
        <v>Cordura - Poliamida</v>
      </c>
      <c r="AA347" t="str">
        <f>IFERROR(VLOOKUP($A347,[3]Hoja1!$A$1:$AQ$1000,23,FALSE),"")</f>
        <v>Con Porta Accesorios</v>
      </c>
      <c r="AB347" t="str">
        <f>IFERROR(VLOOKUP($A347,[3]Hoja1!$A$1:$AQ$1000,24,FALSE),"")</f>
        <v>43 cm</v>
      </c>
      <c r="AC347" t="str">
        <f>IFERROR(VLOOKUP($A347,[3]Hoja1!$A$1:$AQ$1000,25,FALSE),"")</f>
        <v>29 cm</v>
      </c>
      <c r="AD347" t="str">
        <f>IFERROR(VLOOKUP($A347,[3]Hoja1!$A$1:$AQ$1000,26,FALSE),"")</f>
        <v>20 cm</v>
      </c>
      <c r="AE347" t="str">
        <f>IFERROR(VLOOKUP($A347,[3]Hoja1!$A$1:$AQ$1000,27,FALSE),"")</f>
        <v/>
      </c>
      <c r="AF347" t="str">
        <f>IFERROR(VLOOKUP($A347,[3]Hoja1!$A$1:$AQ$1000,28,FALSE),"")</f>
        <v/>
      </c>
      <c r="AG347" t="str">
        <f>IFERROR(VLOOKUP($A347,[3]Hoja1!$A$1:$AQ$1000,29,FALSE),"")</f>
        <v/>
      </c>
      <c r="AH347" t="str">
        <f>IFERROR(VLOOKUP($A347,[3]Hoja1!$A$1:$AQ$1000,30,FALSE),"")</f>
        <v/>
      </c>
      <c r="AI347" t="str">
        <f>IFERROR(VLOOKUP($A347,[3]Hoja1!$A$1:$AQ$1000,31,FALSE),"")</f>
        <v/>
      </c>
      <c r="AJ347" t="str">
        <f>IFERROR(VLOOKUP($A347,[3]Hoja1!$A$1:$AQ$1000,32,FALSE),"")</f>
        <v/>
      </c>
      <c r="AK347" t="str">
        <f>IFERROR(VLOOKUP($A347,[3]Hoja1!$A$1:$AQ$1000,33,FALSE),"")</f>
        <v/>
      </c>
      <c r="AL347" t="str">
        <f>IFERROR(VLOOKUP($A347,[3]Hoja1!$A$1:$AQ$1000,34,FALSE),"")</f>
        <v/>
      </c>
      <c r="AM347" t="str">
        <f>IFERROR(VLOOKUP($A347,[3]Hoja1!$A$1:$AQ$1000,35,FALSE),"")</f>
        <v/>
      </c>
      <c r="AN347" t="str">
        <f>IFERROR(VLOOKUP($A347,[3]Hoja1!$A$1:$AQ$1000,36,FALSE),"")</f>
        <v/>
      </c>
      <c r="AO347" t="str">
        <f>IFERROR(VLOOKUP($A347,[3]Hoja1!$A$1:$AQ$1000,37,FALSE),"")</f>
        <v/>
      </c>
      <c r="AP347" t="str">
        <f>IFERROR(VLOOKUP($A347,[3]Hoja1!$A$1:$AQ$1000,38,FALSE),"")</f>
        <v/>
      </c>
      <c r="AQ347" t="str">
        <f>IFERROR(VLOOKUP($A347,[3]Hoja1!$A$1:$AQ$1000,39,FALSE),"")</f>
        <v/>
      </c>
      <c r="AR347" t="str">
        <f>IFERROR(VLOOKUP($A347,[3]Hoja1!$A$1:$AQ$1000,40,FALSE),"")</f>
        <v/>
      </c>
      <c r="AS347" t="str">
        <f>IFERROR(VLOOKUP($A347,[3]Hoja1!$A$1:$AQ$1000,41,FALSE),"")</f>
        <v/>
      </c>
      <c r="AT347" t="str">
        <f>IFERROR(VLOOKUP($A347,[3]Hoja1!$A$1:$AQ$1000,42,FALSE),"")</f>
        <v>25 litros</v>
      </c>
      <c r="AU347" t="str">
        <f>IFERROR(VLOOKUP($A347,[3]Hoja1!$A$1:$AQ$1000,43,FALSE),"")</f>
        <v/>
      </c>
    </row>
    <row r="348" spans="1:47" ht="15" customHeight="1" x14ac:dyDescent="0.25">
      <c r="A348">
        <v>564</v>
      </c>
      <c r="B348">
        <v>1</v>
      </c>
      <c r="D348">
        <v>7707504</v>
      </c>
      <c r="E348" t="s">
        <v>1517</v>
      </c>
      <c r="H348" t="s">
        <v>1519</v>
      </c>
      <c r="J348" t="s">
        <v>50</v>
      </c>
      <c r="K348" t="s">
        <v>906</v>
      </c>
      <c r="L348" t="s">
        <v>923</v>
      </c>
      <c r="O348" t="s">
        <v>1518</v>
      </c>
      <c r="P348" s="4">
        <f>IFERROR(VLOOKUP(D348,[1]articulo!$A$1:$D$9000,4,FALSE),"")</f>
        <v>174.72</v>
      </c>
      <c r="Q348" t="s">
        <v>1520</v>
      </c>
      <c r="R348">
        <f>IFERROR(VLOOKUP(D348,[2]stock!$A$1:$B$9000,2,FALSE),"0")</f>
        <v>159</v>
      </c>
      <c r="S348">
        <v>5</v>
      </c>
      <c r="T348">
        <v>5</v>
      </c>
      <c r="U348">
        <v>5</v>
      </c>
      <c r="V348">
        <v>0.03</v>
      </c>
      <c r="W348" t="str">
        <f>IFERROR(VLOOKUP($A348,[3]Hoja1!$A$1:$AQ$1000,19,FALSE),"")</f>
        <v/>
      </c>
      <c r="X348" t="str">
        <f>IFERROR(VLOOKUP($A348,[3]Hoja1!$A$1:$AQ$1000,20,FALSE),"")</f>
        <v/>
      </c>
      <c r="Y348" t="str">
        <f>IFERROR(VLOOKUP($A348,[3]Hoja1!$A$1:$AQ$1000,21,FALSE),"")</f>
        <v/>
      </c>
      <c r="Z348" t="str">
        <f>IFERROR(VLOOKUP($A348,[3]Hoja1!$A$1:$AQ$1000,22,FALSE),"")</f>
        <v>Metal</v>
      </c>
      <c r="AA348" t="str">
        <f>IFERROR(VLOOKUP($A348,[3]Hoja1!$A$1:$AQ$1000,23,FALSE),"")</f>
        <v>Botón</v>
      </c>
      <c r="AB348" t="str">
        <f>IFERROR(VLOOKUP($A348,[3]Hoja1!$A$1:$AQ$1000,24,FALSE),"")</f>
        <v/>
      </c>
      <c r="AC348" t="str">
        <f>IFERROR(VLOOKUP($A348,[3]Hoja1!$A$1:$AQ$1000,25,FALSE),"")</f>
        <v/>
      </c>
      <c r="AD348" t="str">
        <f>IFERROR(VLOOKUP($A348,[3]Hoja1!$A$1:$AQ$1000,26,FALSE),"")</f>
        <v/>
      </c>
      <c r="AE348" t="str">
        <f>IFERROR(VLOOKUP($A348,[3]Hoja1!$A$1:$AQ$1000,27,FALSE),"")</f>
        <v/>
      </c>
      <c r="AF348" t="str">
        <f>IFERROR(VLOOKUP($A348,[3]Hoja1!$A$1:$AQ$1000,28,FALSE),"")</f>
        <v/>
      </c>
      <c r="AG348" t="str">
        <f>IFERROR(VLOOKUP($A348,[3]Hoja1!$A$1:$AQ$1000,29,FALSE),"")</f>
        <v/>
      </c>
      <c r="AH348" t="str">
        <f>IFERROR(VLOOKUP($A348,[3]Hoja1!$A$1:$AQ$1000,30,FALSE),"")</f>
        <v/>
      </c>
      <c r="AI348" t="str">
        <f>IFERROR(VLOOKUP($A348,[3]Hoja1!$A$1:$AQ$1000,31,FALSE),"")</f>
        <v/>
      </c>
      <c r="AJ348" t="str">
        <f>IFERROR(VLOOKUP($A348,[3]Hoja1!$A$1:$AQ$1000,32,FALSE),"")</f>
        <v/>
      </c>
      <c r="AK348" t="str">
        <f>IFERROR(VLOOKUP($A348,[3]Hoja1!$A$1:$AQ$1000,33,FALSE),"")</f>
        <v>Diametro de 16 mm</v>
      </c>
      <c r="AL348" t="str">
        <f>IFERROR(VLOOKUP($A348,[3]Hoja1!$A$1:$AQ$1000,34,FALSE),"")</f>
        <v/>
      </c>
      <c r="AM348" t="str">
        <f>IFERROR(VLOOKUP($A348,[3]Hoja1!$A$1:$AQ$1000,35,FALSE),"")</f>
        <v/>
      </c>
      <c r="AN348" t="str">
        <f>IFERROR(VLOOKUP($A348,[3]Hoja1!$A$1:$AQ$1000,36,FALSE),"")</f>
        <v/>
      </c>
      <c r="AO348" t="str">
        <f>IFERROR(VLOOKUP($A348,[3]Hoja1!$A$1:$AQ$1000,37,FALSE),"")</f>
        <v/>
      </c>
      <c r="AP348" t="str">
        <f>IFERROR(VLOOKUP($A348,[3]Hoja1!$A$1:$AQ$1000,38,FALSE),"")</f>
        <v/>
      </c>
      <c r="AQ348" t="str">
        <f>IFERROR(VLOOKUP($A348,[3]Hoja1!$A$1:$AQ$1000,39,FALSE),"")</f>
        <v/>
      </c>
      <c r="AR348" t="str">
        <f>IFERROR(VLOOKUP($A348,[3]Hoja1!$A$1:$AQ$1000,40,FALSE),"")</f>
        <v/>
      </c>
      <c r="AS348" t="str">
        <f>IFERROR(VLOOKUP($A348,[3]Hoja1!$A$1:$AQ$1000,41,FALSE),"")</f>
        <v/>
      </c>
      <c r="AT348" t="str">
        <f>IFERROR(VLOOKUP($A348,[3]Hoja1!$A$1:$AQ$1000,42,FALSE),"")</f>
        <v/>
      </c>
      <c r="AU348" t="str">
        <f>IFERROR(VLOOKUP($A348,[3]Hoja1!$A$1:$AQ$1000,43,FALSE),"")</f>
        <v/>
      </c>
    </row>
    <row r="349" spans="1:47" ht="15" customHeight="1" x14ac:dyDescent="0.25">
      <c r="A349">
        <v>565</v>
      </c>
      <c r="B349">
        <v>1</v>
      </c>
      <c r="D349">
        <v>7707505</v>
      </c>
      <c r="E349" t="s">
        <v>1521</v>
      </c>
      <c r="H349" s="1" t="s">
        <v>1522</v>
      </c>
      <c r="J349" t="s">
        <v>50</v>
      </c>
      <c r="K349" t="s">
        <v>906</v>
      </c>
      <c r="L349" t="s">
        <v>923</v>
      </c>
      <c r="O349" t="s">
        <v>1518</v>
      </c>
      <c r="P349" s="4">
        <f>IFERROR(VLOOKUP(D349,[1]articulo!$A$1:$D$9000,4,FALSE),"")</f>
        <v>206.39</v>
      </c>
      <c r="Q349" t="s">
        <v>1523</v>
      </c>
      <c r="R349">
        <f>IFERROR(VLOOKUP(D349,[2]stock!$A$1:$B$9000,2,FALSE),"0")</f>
        <v>78</v>
      </c>
      <c r="S349">
        <v>5</v>
      </c>
      <c r="T349">
        <v>5</v>
      </c>
      <c r="U349">
        <v>5</v>
      </c>
      <c r="V349">
        <v>0.03</v>
      </c>
      <c r="W349" t="str">
        <f>IFERROR(VLOOKUP($A349,[3]Hoja1!$A$1:$AQ$1000,19,FALSE),"")</f>
        <v/>
      </c>
      <c r="X349" t="str">
        <f>IFERROR(VLOOKUP($A349,[3]Hoja1!$A$1:$AQ$1000,20,FALSE),"")</f>
        <v/>
      </c>
      <c r="Y349" t="str">
        <f>IFERROR(VLOOKUP($A349,[3]Hoja1!$A$1:$AQ$1000,21,FALSE),"")</f>
        <v/>
      </c>
      <c r="Z349" t="str">
        <f>IFERROR(VLOOKUP($A349,[3]Hoja1!$A$1:$AQ$1000,22,FALSE),"")</f>
        <v>Metal</v>
      </c>
      <c r="AA349" t="str">
        <f>IFERROR(VLOOKUP($A349,[3]Hoja1!$A$1:$AQ$1000,23,FALSE),"")</f>
        <v>Botón</v>
      </c>
      <c r="AB349" t="str">
        <f>IFERROR(VLOOKUP($A349,[3]Hoja1!$A$1:$AQ$1000,24,FALSE),"")</f>
        <v/>
      </c>
      <c r="AC349" t="str">
        <f>IFERROR(VLOOKUP($A349,[3]Hoja1!$A$1:$AQ$1000,25,FALSE),"")</f>
        <v/>
      </c>
      <c r="AD349" t="str">
        <f>IFERROR(VLOOKUP($A349,[3]Hoja1!$A$1:$AQ$1000,26,FALSE),"")</f>
        <v/>
      </c>
      <c r="AE349" t="str">
        <f>IFERROR(VLOOKUP($A349,[3]Hoja1!$A$1:$AQ$1000,27,FALSE),"")</f>
        <v/>
      </c>
      <c r="AF349" t="str">
        <f>IFERROR(VLOOKUP($A349,[3]Hoja1!$A$1:$AQ$1000,28,FALSE),"")</f>
        <v/>
      </c>
      <c r="AG349" t="str">
        <f>IFERROR(VLOOKUP($A349,[3]Hoja1!$A$1:$AQ$1000,29,FALSE),"")</f>
        <v/>
      </c>
      <c r="AH349" t="str">
        <f>IFERROR(VLOOKUP($A349,[3]Hoja1!$A$1:$AQ$1000,30,FALSE),"")</f>
        <v/>
      </c>
      <c r="AI349" t="str">
        <f>IFERROR(VLOOKUP($A349,[3]Hoja1!$A$1:$AQ$1000,31,FALSE),"")</f>
        <v/>
      </c>
      <c r="AJ349" t="str">
        <f>IFERROR(VLOOKUP($A349,[3]Hoja1!$A$1:$AQ$1000,32,FALSE),"")</f>
        <v/>
      </c>
      <c r="AK349" t="str">
        <f>IFERROR(VLOOKUP($A349,[3]Hoja1!$A$1:$AQ$1000,33,FALSE),"")</f>
        <v>Diametro de 22 mm</v>
      </c>
      <c r="AL349" t="str">
        <f>IFERROR(VLOOKUP($A349,[3]Hoja1!$A$1:$AQ$1000,34,FALSE),"")</f>
        <v/>
      </c>
      <c r="AM349" t="str">
        <f>IFERROR(VLOOKUP($A349,[3]Hoja1!$A$1:$AQ$1000,35,FALSE),"")</f>
        <v/>
      </c>
      <c r="AN349" t="str">
        <f>IFERROR(VLOOKUP($A349,[3]Hoja1!$A$1:$AQ$1000,36,FALSE),"")</f>
        <v/>
      </c>
      <c r="AO349" t="str">
        <f>IFERROR(VLOOKUP($A349,[3]Hoja1!$A$1:$AQ$1000,37,FALSE),"")</f>
        <v/>
      </c>
      <c r="AP349" t="str">
        <f>IFERROR(VLOOKUP($A349,[3]Hoja1!$A$1:$AQ$1000,38,FALSE),"")</f>
        <v/>
      </c>
      <c r="AQ349" t="str">
        <f>IFERROR(VLOOKUP($A349,[3]Hoja1!$A$1:$AQ$1000,39,FALSE),"")</f>
        <v/>
      </c>
      <c r="AR349" t="str">
        <f>IFERROR(VLOOKUP($A349,[3]Hoja1!$A$1:$AQ$1000,40,FALSE),"")</f>
        <v/>
      </c>
      <c r="AS349" t="str">
        <f>IFERROR(VLOOKUP($A349,[3]Hoja1!$A$1:$AQ$1000,41,FALSE),"")</f>
        <v/>
      </c>
      <c r="AT349" t="str">
        <f>IFERROR(VLOOKUP($A349,[3]Hoja1!$A$1:$AQ$1000,42,FALSE),"")</f>
        <v/>
      </c>
      <c r="AU349" t="str">
        <f>IFERROR(VLOOKUP($A349,[3]Hoja1!$A$1:$AQ$1000,43,FALSE),"")</f>
        <v/>
      </c>
    </row>
    <row r="350" spans="1:47" ht="15" customHeight="1" x14ac:dyDescent="0.25">
      <c r="A350">
        <v>567</v>
      </c>
      <c r="B350">
        <v>1</v>
      </c>
      <c r="D350">
        <v>7707532</v>
      </c>
      <c r="E350" t="s">
        <v>1524</v>
      </c>
      <c r="H350" t="s">
        <v>1525</v>
      </c>
      <c r="I350" t="s">
        <v>1526</v>
      </c>
      <c r="J350" t="s">
        <v>50</v>
      </c>
      <c r="K350" t="s">
        <v>906</v>
      </c>
      <c r="L350" t="s">
        <v>999</v>
      </c>
      <c r="O350" t="s">
        <v>1000</v>
      </c>
      <c r="P350" s="4">
        <f>IFERROR(VLOOKUP(D350,[1]articulo!$A$1:$D$9000,4,FALSE),"")</f>
        <v>819</v>
      </c>
      <c r="Q350" t="s">
        <v>1527</v>
      </c>
      <c r="R350">
        <f>IFERROR(VLOOKUP(D350,[2]stock!$A$1:$B$9000,2,FALSE),"0")</f>
        <v>134</v>
      </c>
      <c r="S350">
        <v>5</v>
      </c>
      <c r="T350">
        <v>5</v>
      </c>
      <c r="U350">
        <v>5</v>
      </c>
      <c r="V350">
        <v>0.03</v>
      </c>
      <c r="W350" t="str">
        <f>IFERROR(VLOOKUP($A350,[3]Hoja1!$A$1:$AQ$1000,19,FALSE),"")</f>
        <v/>
      </c>
      <c r="X350" t="str">
        <f>IFERROR(VLOOKUP($A350,[3]Hoja1!$A$1:$AQ$1000,20,FALSE),"")</f>
        <v>Hebilla para Cinturón</v>
      </c>
      <c r="Y350" t="str">
        <f>IFERROR(VLOOKUP($A350,[3]Hoja1!$A$1:$AQ$1000,21,FALSE),"")</f>
        <v/>
      </c>
      <c r="Z350" t="str">
        <f>IFERROR(VLOOKUP($A350,[3]Hoja1!$A$1:$AQ$1000,22,FALSE),"")</f>
        <v>Bronce Niquelado</v>
      </c>
      <c r="AA350" t="str">
        <f>IFERROR(VLOOKUP($A350,[3]Hoja1!$A$1:$AQ$1000,23,FALSE),"")</f>
        <v>Plateado</v>
      </c>
      <c r="AB350" t="str">
        <f>IFERROR(VLOOKUP($A350,[3]Hoja1!$A$1:$AQ$1000,24,FALSE),"")</f>
        <v/>
      </c>
      <c r="AC350" t="str">
        <f>IFERROR(VLOOKUP($A350,[3]Hoja1!$A$1:$AQ$1000,25,FALSE),"")</f>
        <v/>
      </c>
      <c r="AD350" t="str">
        <f>IFERROR(VLOOKUP($A350,[3]Hoja1!$A$1:$AQ$1000,26,FALSE),"")</f>
        <v>0.3 cm</v>
      </c>
      <c r="AE350" t="str">
        <f>IFERROR(VLOOKUP($A350,[3]Hoja1!$A$1:$AQ$1000,27,FALSE),"")</f>
        <v/>
      </c>
      <c r="AF350" t="str">
        <f>IFERROR(VLOOKUP($A350,[3]Hoja1!$A$1:$AQ$1000,28,FALSE),"")</f>
        <v/>
      </c>
      <c r="AG350" t="str">
        <f>IFERROR(VLOOKUP($A350,[3]Hoja1!$A$1:$AQ$1000,29,FALSE),"")</f>
        <v/>
      </c>
      <c r="AH350" t="str">
        <f>IFERROR(VLOOKUP($A350,[3]Hoja1!$A$1:$AQ$1000,30,FALSE),"")</f>
        <v/>
      </c>
      <c r="AI350" t="str">
        <f>IFERROR(VLOOKUP($A350,[3]Hoja1!$A$1:$AQ$1000,31,FALSE),"")</f>
        <v/>
      </c>
      <c r="AJ350" t="str">
        <f>IFERROR(VLOOKUP($A350,[3]Hoja1!$A$1:$AQ$1000,32,FALSE),"")</f>
        <v/>
      </c>
      <c r="AK350" t="str">
        <f>IFERROR(VLOOKUP($A350,[3]Hoja1!$A$1:$AQ$1000,33,FALSE),"")</f>
        <v>Diámetro de 4cm</v>
      </c>
      <c r="AL350" t="str">
        <f>IFERROR(VLOOKUP($A350,[3]Hoja1!$A$1:$AQ$1000,34,FALSE),"")</f>
        <v/>
      </c>
      <c r="AM350" t="str">
        <f>IFERROR(VLOOKUP($A350,[3]Hoja1!$A$1:$AQ$1000,35,FALSE),"")</f>
        <v/>
      </c>
      <c r="AN350" t="str">
        <f>IFERROR(VLOOKUP($A350,[3]Hoja1!$A$1:$AQ$1000,36,FALSE),"")</f>
        <v/>
      </c>
      <c r="AO350" t="str">
        <f>IFERROR(VLOOKUP($A350,[3]Hoja1!$A$1:$AQ$1000,37,FALSE),"")</f>
        <v/>
      </c>
      <c r="AP350" t="str">
        <f>IFERROR(VLOOKUP($A350,[3]Hoja1!$A$1:$AQ$1000,38,FALSE),"")</f>
        <v/>
      </c>
      <c r="AQ350" t="str">
        <f>IFERROR(VLOOKUP($A350,[3]Hoja1!$A$1:$AQ$1000,39,FALSE),"")</f>
        <v/>
      </c>
      <c r="AR350" t="str">
        <f>IFERROR(VLOOKUP($A350,[3]Hoja1!$A$1:$AQ$1000,40,FALSE),"")</f>
        <v/>
      </c>
      <c r="AS350" t="str">
        <f>IFERROR(VLOOKUP($A350,[3]Hoja1!$A$1:$AQ$1000,41,FALSE),"")</f>
        <v/>
      </c>
      <c r="AT350" t="str">
        <f>IFERROR(VLOOKUP($A350,[3]Hoja1!$A$1:$AQ$1000,42,FALSE),"")</f>
        <v/>
      </c>
      <c r="AU350" t="str">
        <f>IFERROR(VLOOKUP($A350,[3]Hoja1!$A$1:$AQ$1000,43,FALSE),"")</f>
        <v/>
      </c>
    </row>
    <row r="351" spans="1:47" ht="15" customHeight="1" x14ac:dyDescent="0.25">
      <c r="A351">
        <v>568</v>
      </c>
      <c r="B351">
        <v>1</v>
      </c>
      <c r="D351">
        <v>8701652</v>
      </c>
      <c r="E351" t="s">
        <v>1528</v>
      </c>
      <c r="H351" s="1" t="s">
        <v>1530</v>
      </c>
      <c r="J351" t="s">
        <v>1</v>
      </c>
      <c r="K351" t="s">
        <v>155</v>
      </c>
      <c r="O351" t="s">
        <v>1529</v>
      </c>
      <c r="P351" s="4">
        <f>IFERROR(VLOOKUP(D351,[1]articulo!$A$1:$D$9000,4,FALSE),"")</f>
        <v>480</v>
      </c>
      <c r="Q351" t="s">
        <v>1531</v>
      </c>
      <c r="R351">
        <f>IFERROR(VLOOKUP(D351,[2]stock!$A$1:$B$9000,2,FALSE),"0")</f>
        <v>15</v>
      </c>
      <c r="S351">
        <v>5</v>
      </c>
      <c r="T351">
        <v>5</v>
      </c>
      <c r="U351">
        <v>5</v>
      </c>
      <c r="V351">
        <v>0.03</v>
      </c>
      <c r="W351" t="str">
        <f>IFERROR(VLOOKUP($A351,[3]Hoja1!$A$1:$AQ$1000,19,FALSE),"")</f>
        <v/>
      </c>
      <c r="X351" t="str">
        <f>IFERROR(VLOOKUP($A351,[3]Hoja1!$A$1:$AQ$1000,20,FALSE),"")</f>
        <v/>
      </c>
      <c r="Y351" t="str">
        <f>IFERROR(VLOOKUP($A351,[3]Hoja1!$A$1:$AQ$1000,21,FALSE),"")</f>
        <v/>
      </c>
      <c r="Z351" t="str">
        <f>IFERROR(VLOOKUP($A351,[3]Hoja1!$A$1:$AQ$1000,22,FALSE),"")</f>
        <v>Poliamida</v>
      </c>
      <c r="AA351" t="str">
        <f>IFERROR(VLOOKUP($A351,[3]Hoja1!$A$1:$AQ$1000,23,FALSE),"")</f>
        <v/>
      </c>
      <c r="AB351" t="str">
        <f>IFERROR(VLOOKUP($A351,[3]Hoja1!$A$1:$AQ$1000,24,FALSE),"")</f>
        <v/>
      </c>
      <c r="AC351" t="str">
        <f>IFERROR(VLOOKUP($A351,[3]Hoja1!$A$1:$AQ$1000,25,FALSE),"")</f>
        <v>3.3 cm</v>
      </c>
      <c r="AD351" t="str">
        <f>IFERROR(VLOOKUP($A351,[3]Hoja1!$A$1:$AQ$1000,26,FALSE),"")</f>
        <v/>
      </c>
      <c r="AE351" t="str">
        <f>IFERROR(VLOOKUP($A351,[3]Hoja1!$A$1:$AQ$1000,27,FALSE),"")</f>
        <v/>
      </c>
      <c r="AF351" t="str">
        <f>IFERROR(VLOOKUP($A351,[3]Hoja1!$A$1:$AQ$1000,28,FALSE),"")</f>
        <v/>
      </c>
      <c r="AG351" t="str">
        <f>IFERROR(VLOOKUP($A351,[3]Hoja1!$A$1:$AQ$1000,29,FALSE),"")</f>
        <v/>
      </c>
      <c r="AH351" t="str">
        <f>IFERROR(VLOOKUP($A351,[3]Hoja1!$A$1:$AQ$1000,30,FALSE),"")</f>
        <v/>
      </c>
      <c r="AI351" t="str">
        <f>IFERROR(VLOOKUP($A351,[3]Hoja1!$A$1:$AQ$1000,31,FALSE),"")</f>
        <v/>
      </c>
      <c r="AJ351" t="str">
        <f>IFERROR(VLOOKUP($A351,[3]Hoja1!$A$1:$AQ$1000,32,FALSE),"")</f>
        <v/>
      </c>
      <c r="AK351" t="str">
        <f>IFERROR(VLOOKUP($A351,[3]Hoja1!$A$1:$AQ$1000,33,FALSE),"")</f>
        <v/>
      </c>
      <c r="AL351" t="str">
        <f>IFERROR(VLOOKUP($A351,[3]Hoja1!$A$1:$AQ$1000,34,FALSE),"")</f>
        <v>Para cinturón de 5cm de ancho</v>
      </c>
      <c r="AM351" t="str">
        <f>IFERROR(VLOOKUP($A351,[3]Hoja1!$A$1:$AQ$1000,35,FALSE),"")</f>
        <v/>
      </c>
      <c r="AN351" t="str">
        <f>IFERROR(VLOOKUP($A351,[3]Hoja1!$A$1:$AQ$1000,36,FALSE),"")</f>
        <v/>
      </c>
      <c r="AO351" t="str">
        <f>IFERROR(VLOOKUP($A351,[3]Hoja1!$A$1:$AQ$1000,37,FALSE),"")</f>
        <v/>
      </c>
      <c r="AP351" t="str">
        <f>IFERROR(VLOOKUP($A351,[3]Hoja1!$A$1:$AQ$1000,38,FALSE),"")</f>
        <v/>
      </c>
      <c r="AQ351" t="str">
        <f>IFERROR(VLOOKUP($A351,[3]Hoja1!$A$1:$AQ$1000,39,FALSE),"")</f>
        <v/>
      </c>
      <c r="AR351" t="str">
        <f>IFERROR(VLOOKUP($A351,[3]Hoja1!$A$1:$AQ$1000,40,FALSE),"")</f>
        <v/>
      </c>
      <c r="AS351" t="str">
        <f>IFERROR(VLOOKUP($A351,[3]Hoja1!$A$1:$AQ$1000,41,FALSE),"")</f>
        <v/>
      </c>
      <c r="AT351" t="str">
        <f>IFERROR(VLOOKUP($A351,[3]Hoja1!$A$1:$AQ$1000,42,FALSE),"")</f>
        <v/>
      </c>
      <c r="AU351" t="str">
        <f>IFERROR(VLOOKUP($A351,[3]Hoja1!$A$1:$AQ$1000,43,FALSE),"")</f>
        <v/>
      </c>
    </row>
    <row r="352" spans="1:47" ht="15" customHeight="1" x14ac:dyDescent="0.25">
      <c r="A352">
        <v>569</v>
      </c>
      <c r="B352">
        <v>1</v>
      </c>
      <c r="D352">
        <v>8701653</v>
      </c>
      <c r="E352" t="s">
        <v>1532</v>
      </c>
      <c r="H352" s="1" t="s">
        <v>1534</v>
      </c>
      <c r="J352" t="s">
        <v>1</v>
      </c>
      <c r="K352" t="s">
        <v>155</v>
      </c>
      <c r="O352" t="s">
        <v>1533</v>
      </c>
      <c r="P352" s="4">
        <f>IFERROR(VLOOKUP(D352,[1]articulo!$A$1:$D$9000,4,FALSE),"")</f>
        <v>870</v>
      </c>
      <c r="Q352" t="s">
        <v>1535</v>
      </c>
      <c r="R352">
        <f>IFERROR(VLOOKUP(D352,[2]stock!$A$1:$B$9000,2,FALSE),"0")</f>
        <v>18</v>
      </c>
      <c r="S352">
        <v>5</v>
      </c>
      <c r="T352">
        <v>5</v>
      </c>
      <c r="U352">
        <v>5</v>
      </c>
      <c r="V352">
        <v>0.03</v>
      </c>
      <c r="W352" t="str">
        <f>IFERROR(VLOOKUP($A352,[3]Hoja1!$A$1:$AQ$1000,19,FALSE),"")</f>
        <v/>
      </c>
      <c r="X352" t="str">
        <f>IFERROR(VLOOKUP($A352,[3]Hoja1!$A$1:$AQ$1000,20,FALSE),"")</f>
        <v/>
      </c>
      <c r="Y352" t="str">
        <f>IFERROR(VLOOKUP($A352,[3]Hoja1!$A$1:$AQ$1000,21,FALSE),"")</f>
        <v/>
      </c>
      <c r="Z352" t="str">
        <f>IFERROR(VLOOKUP($A352,[3]Hoja1!$A$1:$AQ$1000,22,FALSE),"")</f>
        <v>Cuero</v>
      </c>
      <c r="AA352" t="str">
        <f>IFERROR(VLOOKUP($A352,[3]Hoja1!$A$1:$AQ$1000,23,FALSE),"")</f>
        <v/>
      </c>
      <c r="AB352" t="str">
        <f>IFERROR(VLOOKUP($A352,[3]Hoja1!$A$1:$AQ$1000,24,FALSE),"")</f>
        <v/>
      </c>
      <c r="AC352" t="str">
        <f>IFERROR(VLOOKUP($A352,[3]Hoja1!$A$1:$AQ$1000,25,FALSE),"")</f>
        <v>2.3 cm</v>
      </c>
      <c r="AD352" t="str">
        <f>IFERROR(VLOOKUP($A352,[3]Hoja1!$A$1:$AQ$1000,26,FALSE),"")</f>
        <v/>
      </c>
      <c r="AE352" t="str">
        <f>IFERROR(VLOOKUP($A352,[3]Hoja1!$A$1:$AQ$1000,27,FALSE),"")</f>
        <v/>
      </c>
      <c r="AF352" t="str">
        <f>IFERROR(VLOOKUP($A352,[3]Hoja1!$A$1:$AQ$1000,28,FALSE),"")</f>
        <v/>
      </c>
      <c r="AG352" t="str">
        <f>IFERROR(VLOOKUP($A352,[3]Hoja1!$A$1:$AQ$1000,29,FALSE),"")</f>
        <v/>
      </c>
      <c r="AH352" t="str">
        <f>IFERROR(VLOOKUP($A352,[3]Hoja1!$A$1:$AQ$1000,30,FALSE),"")</f>
        <v/>
      </c>
      <c r="AI352" t="str">
        <f>IFERROR(VLOOKUP($A352,[3]Hoja1!$A$1:$AQ$1000,31,FALSE),"")</f>
        <v/>
      </c>
      <c r="AJ352" t="str">
        <f>IFERROR(VLOOKUP($A352,[3]Hoja1!$A$1:$AQ$1000,32,FALSE),"")</f>
        <v/>
      </c>
      <c r="AK352" t="str">
        <f>IFERROR(VLOOKUP($A352,[3]Hoja1!$A$1:$AQ$1000,33,FALSE),"")</f>
        <v/>
      </c>
      <c r="AL352" t="str">
        <f>IFERROR(VLOOKUP($A352,[3]Hoja1!$A$1:$AQ$1000,34,FALSE),"")</f>
        <v>Para un cinturón de 5cm de ancho</v>
      </c>
      <c r="AM352" t="str">
        <f>IFERROR(VLOOKUP($A352,[3]Hoja1!$A$1:$AQ$1000,35,FALSE),"")</f>
        <v/>
      </c>
      <c r="AN352" t="str">
        <f>IFERROR(VLOOKUP($A352,[3]Hoja1!$A$1:$AQ$1000,36,FALSE),"")</f>
        <v/>
      </c>
      <c r="AO352" t="str">
        <f>IFERROR(VLOOKUP($A352,[3]Hoja1!$A$1:$AQ$1000,37,FALSE),"")</f>
        <v/>
      </c>
      <c r="AP352" t="str">
        <f>IFERROR(VLOOKUP($A352,[3]Hoja1!$A$1:$AQ$1000,38,FALSE),"")</f>
        <v/>
      </c>
      <c r="AQ352" t="str">
        <f>IFERROR(VLOOKUP($A352,[3]Hoja1!$A$1:$AQ$1000,39,FALSE),"")</f>
        <v/>
      </c>
      <c r="AR352" t="str">
        <f>IFERROR(VLOOKUP($A352,[3]Hoja1!$A$1:$AQ$1000,40,FALSE),"")</f>
        <v/>
      </c>
      <c r="AS352" t="str">
        <f>IFERROR(VLOOKUP($A352,[3]Hoja1!$A$1:$AQ$1000,41,FALSE),"")</f>
        <v/>
      </c>
      <c r="AT352" t="str">
        <f>IFERROR(VLOOKUP($A352,[3]Hoja1!$A$1:$AQ$1000,42,FALSE),"")</f>
        <v/>
      </c>
      <c r="AU352" t="str">
        <f>IFERROR(VLOOKUP($A352,[3]Hoja1!$A$1:$AQ$1000,43,FALSE),"")</f>
        <v/>
      </c>
    </row>
    <row r="353" spans="1:47" ht="15" customHeight="1" x14ac:dyDescent="0.25">
      <c r="A353">
        <v>573</v>
      </c>
      <c r="B353">
        <v>1</v>
      </c>
      <c r="D353">
        <v>7703601</v>
      </c>
      <c r="E353" t="s">
        <v>1536</v>
      </c>
      <c r="H353" s="1" t="s">
        <v>1538</v>
      </c>
      <c r="J353" t="s">
        <v>50</v>
      </c>
      <c r="K353" t="s">
        <v>84</v>
      </c>
      <c r="L353" t="s">
        <v>575</v>
      </c>
      <c r="O353" t="s">
        <v>1537</v>
      </c>
      <c r="P353" s="4">
        <f>IFERROR(VLOOKUP(D353,[1]articulo!$A$1:$D$9000,4,FALSE),"")</f>
        <v>589.67999999999995</v>
      </c>
      <c r="Q353" t="s">
        <v>1539</v>
      </c>
      <c r="R353">
        <f>IFERROR(VLOOKUP(D353,[2]stock!$A$1:$B$9000,2,FALSE),"0")</f>
        <v>52</v>
      </c>
      <c r="S353">
        <v>5</v>
      </c>
      <c r="T353">
        <v>5</v>
      </c>
      <c r="U353">
        <v>5</v>
      </c>
      <c r="V353">
        <v>0.03</v>
      </c>
      <c r="W353" t="str">
        <f>IFERROR(VLOOKUP($A353,[3]Hoja1!$A$1:$AQ$1000,19,FALSE),"")</f>
        <v>Cabo</v>
      </c>
      <c r="X353" t="str">
        <f>IFERROR(VLOOKUP($A353,[3]Hoja1!$A$1:$AQ$1000,20,FALSE),"")</f>
        <v>Charretera. Capona o Paleta</v>
      </c>
      <c r="Y353" t="str">
        <f>IFERROR(VLOOKUP($A353,[3]Hoja1!$A$1:$AQ$1000,21,FALSE),"")</f>
        <v/>
      </c>
      <c r="Z353" t="str">
        <f>IFERROR(VLOOKUP($A353,[3]Hoja1!$A$1:$AQ$1000,22,FALSE),"")</f>
        <v>Gabardina</v>
      </c>
      <c r="AA353" t="str">
        <f>IFERROR(VLOOKUP($A353,[3]Hoja1!$A$1:$AQ$1000,23,FALSE),"")</f>
        <v/>
      </c>
      <c r="AB353" t="str">
        <f>IFERROR(VLOOKUP($A353,[3]Hoja1!$A$1:$AQ$1000,24,FALSE),"")</f>
        <v>12.5 cm</v>
      </c>
      <c r="AC353" t="str">
        <f>IFERROR(VLOOKUP($A353,[3]Hoja1!$A$1:$AQ$1000,25,FALSE),"")</f>
        <v>6.5 cm</v>
      </c>
      <c r="AD353" t="str">
        <f>IFERROR(VLOOKUP($A353,[3]Hoja1!$A$1:$AQ$1000,26,FALSE),"")</f>
        <v/>
      </c>
      <c r="AE353" t="str">
        <f>IFERROR(VLOOKUP($A353,[3]Hoja1!$A$1:$AQ$1000,27,FALSE),"")</f>
        <v/>
      </c>
      <c r="AF353" t="str">
        <f>IFERROR(VLOOKUP($A353,[3]Hoja1!$A$1:$AQ$1000,28,FALSE),"")</f>
        <v/>
      </c>
      <c r="AG353" t="str">
        <f>IFERROR(VLOOKUP($A353,[3]Hoja1!$A$1:$AQ$1000,29,FALSE),"")</f>
        <v/>
      </c>
      <c r="AH353" t="str">
        <f>IFERROR(VLOOKUP($A353,[3]Hoja1!$A$1:$AQ$1000,30,FALSE),"")</f>
        <v/>
      </c>
      <c r="AI353" t="str">
        <f>IFERROR(VLOOKUP($A353,[3]Hoja1!$A$1:$AQ$1000,31,FALSE),"")</f>
        <v/>
      </c>
      <c r="AJ353" t="str">
        <f>IFERROR(VLOOKUP($A353,[3]Hoja1!$A$1:$AQ$1000,32,FALSE),"")</f>
        <v/>
      </c>
      <c r="AK353" t="str">
        <f>IFERROR(VLOOKUP($A353,[3]Hoja1!$A$1:$AQ$1000,33,FALSE),"")</f>
        <v/>
      </c>
      <c r="AL353" t="str">
        <f>IFERROR(VLOOKUP($A353,[3]Hoja1!$A$1:$AQ$1000,34,FALSE),"")</f>
        <v/>
      </c>
      <c r="AM353" t="str">
        <f>IFERROR(VLOOKUP($A353,[3]Hoja1!$A$1:$AQ$1000,35,FALSE),"")</f>
        <v/>
      </c>
      <c r="AN353" t="str">
        <f>IFERROR(VLOOKUP($A353,[3]Hoja1!$A$1:$AQ$1000,36,FALSE),"")</f>
        <v/>
      </c>
      <c r="AO353" t="str">
        <f>IFERROR(VLOOKUP($A353,[3]Hoja1!$A$1:$AQ$1000,37,FALSE),"")</f>
        <v/>
      </c>
      <c r="AP353" t="str">
        <f>IFERROR(VLOOKUP($A353,[3]Hoja1!$A$1:$AQ$1000,38,FALSE),"")</f>
        <v/>
      </c>
      <c r="AQ353" t="str">
        <f>IFERROR(VLOOKUP($A353,[3]Hoja1!$A$1:$AQ$1000,39,FALSE),"")</f>
        <v/>
      </c>
      <c r="AR353" t="str">
        <f>IFERROR(VLOOKUP($A353,[3]Hoja1!$A$1:$AQ$1000,40,FALSE),"")</f>
        <v/>
      </c>
      <c r="AS353" t="str">
        <f>IFERROR(VLOOKUP($A353,[3]Hoja1!$A$1:$AQ$1000,41,FALSE),"")</f>
        <v/>
      </c>
      <c r="AT353" t="str">
        <f>IFERROR(VLOOKUP($A353,[3]Hoja1!$A$1:$AQ$1000,42,FALSE),"")</f>
        <v/>
      </c>
      <c r="AU353" t="str">
        <f>IFERROR(VLOOKUP($A353,[3]Hoja1!$A$1:$AQ$1000,43,FALSE),"")</f>
        <v/>
      </c>
    </row>
    <row r="354" spans="1:47" ht="15" customHeight="1" x14ac:dyDescent="0.25">
      <c r="A354">
        <v>574</v>
      </c>
      <c r="B354">
        <v>1</v>
      </c>
      <c r="D354">
        <v>8703252</v>
      </c>
      <c r="E354" t="s">
        <v>1540</v>
      </c>
      <c r="H354" t="s">
        <v>1542</v>
      </c>
      <c r="I354" s="1" t="s">
        <v>1543</v>
      </c>
      <c r="J354" t="s">
        <v>1</v>
      </c>
      <c r="K354" t="s">
        <v>2</v>
      </c>
      <c r="L354" t="s">
        <v>69</v>
      </c>
      <c r="O354" t="s">
        <v>1541</v>
      </c>
      <c r="P354" s="4">
        <f>IFERROR(VLOOKUP(D354,[1]articulo!$A$1:$D$9000,4,FALSE),"")</f>
        <v>15319.89</v>
      </c>
      <c r="Q354" t="s">
        <v>1544</v>
      </c>
      <c r="R354">
        <f>IFERROR(VLOOKUP(D354,[2]stock!$A$1:$B$9000,2,FALSE),"0")</f>
        <v>1</v>
      </c>
      <c r="S354">
        <v>5</v>
      </c>
      <c r="T354">
        <v>5</v>
      </c>
      <c r="U354">
        <v>5</v>
      </c>
      <c r="V354">
        <v>0.03</v>
      </c>
      <c r="W354" t="str">
        <f>IFERROR(VLOOKUP($A354,[3]Hoja1!$A$1:$AQ$1000,19,FALSE),"")</f>
        <v/>
      </c>
      <c r="X354" t="str">
        <f>IFERROR(VLOOKUP($A354,[3]Hoja1!$A$1:$AQ$1000,20,FALSE),"")</f>
        <v>Muslera Base Plataforma</v>
      </c>
      <c r="Y354" t="str">
        <f>IFERROR(VLOOKUP($A354,[3]Hoja1!$A$1:$AQ$1000,21,FALSE),"")</f>
        <v/>
      </c>
      <c r="Z354" t="str">
        <f>IFERROR(VLOOKUP($A354,[3]Hoja1!$A$1:$AQ$1000,22,FALSE),"")</f>
        <v>Plástico Flexible - Poliamida - Cordura</v>
      </c>
      <c r="AA354" t="str">
        <f>IFERROR(VLOOKUP($A354,[3]Hoja1!$A$1:$AQ$1000,23,FALSE),"")</f>
        <v>Universal</v>
      </c>
      <c r="AB354" t="str">
        <f>IFERROR(VLOOKUP($A354,[3]Hoja1!$A$1:$AQ$1000,24,FALSE),"")</f>
        <v>17 cm</v>
      </c>
      <c r="AC354" t="str">
        <f>IFERROR(VLOOKUP($A354,[3]Hoja1!$A$1:$AQ$1000,25,FALSE),"")</f>
        <v>15.5 cm</v>
      </c>
      <c r="AD354" t="str">
        <f>IFERROR(VLOOKUP($A354,[3]Hoja1!$A$1:$AQ$1000,26,FALSE),"")</f>
        <v/>
      </c>
      <c r="AE354" t="str">
        <f>IFERROR(VLOOKUP($A354,[3]Hoja1!$A$1:$AQ$1000,27,FALSE),"")</f>
        <v/>
      </c>
      <c r="AF354" t="str">
        <f>IFERROR(VLOOKUP($A354,[3]Hoja1!$A$1:$AQ$1000,28,FALSE),"")</f>
        <v/>
      </c>
      <c r="AG354" t="str">
        <f>IFERROR(VLOOKUP($A354,[3]Hoja1!$A$1:$AQ$1000,29,FALSE),"")</f>
        <v/>
      </c>
      <c r="AH354" t="str">
        <f>IFERROR(VLOOKUP($A354,[3]Hoja1!$A$1:$AQ$1000,30,FALSE),"")</f>
        <v/>
      </c>
      <c r="AI354" t="str">
        <f>IFERROR(VLOOKUP($A354,[3]Hoja1!$A$1:$AQ$1000,31,FALSE),"")</f>
        <v/>
      </c>
      <c r="AJ354" t="str">
        <f>IFERROR(VLOOKUP($A354,[3]Hoja1!$A$1:$AQ$1000,32,FALSE),"")</f>
        <v/>
      </c>
      <c r="AK354" t="str">
        <f>IFERROR(VLOOKUP($A354,[3]Hoja1!$A$1:$AQ$1000,33,FALSE),"")</f>
        <v/>
      </c>
      <c r="AL354" t="str">
        <f>IFERROR(VLOOKUP($A354,[3]Hoja1!$A$1:$AQ$1000,34,FALSE),"")</f>
        <v/>
      </c>
      <c r="AM354" t="str">
        <f>IFERROR(VLOOKUP($A354,[3]Hoja1!$A$1:$AQ$1000,35,FALSE),"")</f>
        <v/>
      </c>
      <c r="AN354" t="str">
        <f>IFERROR(VLOOKUP($A354,[3]Hoja1!$A$1:$AQ$1000,36,FALSE),"")</f>
        <v/>
      </c>
      <c r="AO354" t="str">
        <f>IFERROR(VLOOKUP($A354,[3]Hoja1!$A$1:$AQ$1000,37,FALSE),"")</f>
        <v/>
      </c>
      <c r="AP354" t="str">
        <f>IFERROR(VLOOKUP($A354,[3]Hoja1!$A$1:$AQ$1000,38,FALSE),"")</f>
        <v/>
      </c>
      <c r="AQ354" t="str">
        <f>IFERROR(VLOOKUP($A354,[3]Hoja1!$A$1:$AQ$1000,39,FALSE),"")</f>
        <v/>
      </c>
      <c r="AR354" t="str">
        <f>IFERROR(VLOOKUP($A354,[3]Hoja1!$A$1:$AQ$1000,40,FALSE),"")</f>
        <v/>
      </c>
      <c r="AS354" t="str">
        <f>IFERROR(VLOOKUP($A354,[3]Hoja1!$A$1:$AQ$1000,41,FALSE),"")</f>
        <v/>
      </c>
      <c r="AT354" t="str">
        <f>IFERROR(VLOOKUP($A354,[3]Hoja1!$A$1:$AQ$1000,42,FALSE),"")</f>
        <v/>
      </c>
      <c r="AU354" t="str">
        <f>IFERROR(VLOOKUP($A354,[3]Hoja1!$A$1:$AQ$1000,43,FALSE),"")</f>
        <v/>
      </c>
    </row>
    <row r="355" spans="1:47" ht="15" customHeight="1" x14ac:dyDescent="0.25">
      <c r="A355">
        <v>575</v>
      </c>
      <c r="B355">
        <v>1</v>
      </c>
      <c r="D355">
        <v>7703602</v>
      </c>
      <c r="E355" t="s">
        <v>1545</v>
      </c>
      <c r="H355" s="1" t="s">
        <v>1547</v>
      </c>
      <c r="I355" s="1" t="s">
        <v>1548</v>
      </c>
      <c r="J355" t="s">
        <v>50</v>
      </c>
      <c r="K355" t="s">
        <v>84</v>
      </c>
      <c r="L355" t="s">
        <v>575</v>
      </c>
      <c r="O355" t="s">
        <v>1546</v>
      </c>
      <c r="P355" s="4">
        <f>IFERROR(VLOOKUP(D355,[1]articulo!$A$1:$D$9000,4,FALSE),"")</f>
        <v>589.67999999999995</v>
      </c>
      <c r="Q355" t="s">
        <v>1549</v>
      </c>
      <c r="R355">
        <f>IFERROR(VLOOKUP(D355,[2]stock!$A$1:$B$9000,2,FALSE),"0")</f>
        <v>40</v>
      </c>
      <c r="S355">
        <v>5</v>
      </c>
      <c r="T355">
        <v>5</v>
      </c>
      <c r="U355">
        <v>5</v>
      </c>
      <c r="V355">
        <v>0.03</v>
      </c>
      <c r="W355" t="str">
        <f>IFERROR(VLOOKUP($A355,[3]Hoja1!$A$1:$AQ$1000,19,FALSE),"")</f>
        <v>Cabo 1º</v>
      </c>
      <c r="X355" t="str">
        <f>IFERROR(VLOOKUP($A355,[3]Hoja1!$A$1:$AQ$1000,20,FALSE),"")</f>
        <v>Hombrera - Charretera - Paleta - Capona</v>
      </c>
      <c r="Y355" t="str">
        <f>IFERROR(VLOOKUP($A355,[3]Hoja1!$A$1:$AQ$1000,21,FALSE),"")</f>
        <v/>
      </c>
      <c r="Z355" t="str">
        <f>IFERROR(VLOOKUP($A355,[3]Hoja1!$A$1:$AQ$1000,22,FALSE),"")</f>
        <v>Gabardina</v>
      </c>
      <c r="AA355" t="str">
        <f>IFERROR(VLOOKUP($A355,[3]Hoja1!$A$1:$AQ$1000,23,FALSE),"")</f>
        <v/>
      </c>
      <c r="AB355" t="str">
        <f>IFERROR(VLOOKUP($A355,[3]Hoja1!$A$1:$AQ$1000,24,FALSE),"")</f>
        <v>6.5 cm</v>
      </c>
      <c r="AC355" t="str">
        <f>IFERROR(VLOOKUP($A355,[3]Hoja1!$A$1:$AQ$1000,25,FALSE),"")</f>
        <v>12.5 cm</v>
      </c>
      <c r="AD355" t="str">
        <f>IFERROR(VLOOKUP($A355,[3]Hoja1!$A$1:$AQ$1000,26,FALSE),"")</f>
        <v/>
      </c>
      <c r="AE355" t="str">
        <f>IFERROR(VLOOKUP($A355,[3]Hoja1!$A$1:$AQ$1000,27,FALSE),"")</f>
        <v/>
      </c>
      <c r="AF355" t="str">
        <f>IFERROR(VLOOKUP($A355,[3]Hoja1!$A$1:$AQ$1000,28,FALSE),"")</f>
        <v/>
      </c>
      <c r="AG355" t="str">
        <f>IFERROR(VLOOKUP($A355,[3]Hoja1!$A$1:$AQ$1000,29,FALSE),"")</f>
        <v/>
      </c>
      <c r="AH355" t="str">
        <f>IFERROR(VLOOKUP($A355,[3]Hoja1!$A$1:$AQ$1000,30,FALSE),"")</f>
        <v/>
      </c>
      <c r="AI355" t="str">
        <f>IFERROR(VLOOKUP($A355,[3]Hoja1!$A$1:$AQ$1000,31,FALSE),"")</f>
        <v/>
      </c>
      <c r="AJ355" t="str">
        <f>IFERROR(VLOOKUP($A355,[3]Hoja1!$A$1:$AQ$1000,32,FALSE),"")</f>
        <v/>
      </c>
      <c r="AK355" t="str">
        <f>IFERROR(VLOOKUP($A355,[3]Hoja1!$A$1:$AQ$1000,33,FALSE),"")</f>
        <v/>
      </c>
      <c r="AL355" t="str">
        <f>IFERROR(VLOOKUP($A355,[3]Hoja1!$A$1:$AQ$1000,34,FALSE),"")</f>
        <v/>
      </c>
      <c r="AM355" t="str">
        <f>IFERROR(VLOOKUP($A355,[3]Hoja1!$A$1:$AQ$1000,35,FALSE),"")</f>
        <v/>
      </c>
      <c r="AN355" t="str">
        <f>IFERROR(VLOOKUP($A355,[3]Hoja1!$A$1:$AQ$1000,36,FALSE),"")</f>
        <v/>
      </c>
      <c r="AO355" t="str">
        <f>IFERROR(VLOOKUP($A355,[3]Hoja1!$A$1:$AQ$1000,37,FALSE),"")</f>
        <v/>
      </c>
      <c r="AP355" t="str">
        <f>IFERROR(VLOOKUP($A355,[3]Hoja1!$A$1:$AQ$1000,38,FALSE),"")</f>
        <v/>
      </c>
      <c r="AQ355" t="str">
        <f>IFERROR(VLOOKUP($A355,[3]Hoja1!$A$1:$AQ$1000,39,FALSE),"")</f>
        <v/>
      </c>
      <c r="AR355" t="str">
        <f>IFERROR(VLOOKUP($A355,[3]Hoja1!$A$1:$AQ$1000,40,FALSE),"")</f>
        <v/>
      </c>
      <c r="AS355" t="str">
        <f>IFERROR(VLOOKUP($A355,[3]Hoja1!$A$1:$AQ$1000,41,FALSE),"")</f>
        <v/>
      </c>
      <c r="AT355" t="str">
        <f>IFERROR(VLOOKUP($A355,[3]Hoja1!$A$1:$AQ$1000,42,FALSE),"")</f>
        <v/>
      </c>
      <c r="AU355" t="str">
        <f>IFERROR(VLOOKUP($A355,[3]Hoja1!$A$1:$AQ$1000,43,FALSE),"")</f>
        <v/>
      </c>
    </row>
    <row r="356" spans="1:47" ht="15" customHeight="1" x14ac:dyDescent="0.25">
      <c r="A356">
        <v>576</v>
      </c>
      <c r="B356">
        <v>1</v>
      </c>
      <c r="D356">
        <v>7703604</v>
      </c>
      <c r="E356" t="s">
        <v>1550</v>
      </c>
      <c r="H356" s="1" t="s">
        <v>1552</v>
      </c>
      <c r="J356" t="s">
        <v>50</v>
      </c>
      <c r="K356" t="s">
        <v>84</v>
      </c>
      <c r="L356" t="s">
        <v>575</v>
      </c>
      <c r="O356" t="s">
        <v>1551</v>
      </c>
      <c r="P356" s="4">
        <f>IFERROR(VLOOKUP(D356,[1]articulo!$A$1:$D$9000,4,FALSE),"")</f>
        <v>589.67999999999995</v>
      </c>
      <c r="Q356" t="s">
        <v>1553</v>
      </c>
      <c r="R356">
        <f>IFERROR(VLOOKUP(D356,[2]stock!$A$1:$B$9000,2,FALSE),"0")</f>
        <v>38</v>
      </c>
      <c r="S356">
        <v>5</v>
      </c>
      <c r="T356">
        <v>5</v>
      </c>
      <c r="U356">
        <v>5</v>
      </c>
      <c r="V356">
        <v>0.03</v>
      </c>
      <c r="W356" t="str">
        <f>IFERROR(VLOOKUP($A356,[3]Hoja1!$A$1:$AQ$1000,19,FALSE),"")</f>
        <v>Sargento 1º (Primero)</v>
      </c>
      <c r="X356" t="str">
        <f>IFERROR(VLOOKUP($A356,[3]Hoja1!$A$1:$AQ$1000,20,FALSE),"")</f>
        <v>Charretera. Hombrera. Capona . Paleta.</v>
      </c>
      <c r="Y356" t="str">
        <f>IFERROR(VLOOKUP($A356,[3]Hoja1!$A$1:$AQ$1000,21,FALSE),"")</f>
        <v/>
      </c>
      <c r="Z356" t="str">
        <f>IFERROR(VLOOKUP($A356,[3]Hoja1!$A$1:$AQ$1000,22,FALSE),"")</f>
        <v>Gabardina</v>
      </c>
      <c r="AA356" t="str">
        <f>IFERROR(VLOOKUP($A356,[3]Hoja1!$A$1:$AQ$1000,23,FALSE),"")</f>
        <v/>
      </c>
      <c r="AB356" t="str">
        <f>IFERROR(VLOOKUP($A356,[3]Hoja1!$A$1:$AQ$1000,24,FALSE),"")</f>
        <v>12.5 cm</v>
      </c>
      <c r="AC356" t="str">
        <f>IFERROR(VLOOKUP($A356,[3]Hoja1!$A$1:$AQ$1000,25,FALSE),"")</f>
        <v>6.5 cm</v>
      </c>
      <c r="AD356" t="str">
        <f>IFERROR(VLOOKUP($A356,[3]Hoja1!$A$1:$AQ$1000,26,FALSE),"")</f>
        <v/>
      </c>
      <c r="AE356" t="str">
        <f>IFERROR(VLOOKUP($A356,[3]Hoja1!$A$1:$AQ$1000,27,FALSE),"")</f>
        <v/>
      </c>
      <c r="AF356" t="str">
        <f>IFERROR(VLOOKUP($A356,[3]Hoja1!$A$1:$AQ$1000,28,FALSE),"")</f>
        <v/>
      </c>
      <c r="AG356" t="str">
        <f>IFERROR(VLOOKUP($A356,[3]Hoja1!$A$1:$AQ$1000,29,FALSE),"")</f>
        <v/>
      </c>
      <c r="AH356" t="str">
        <f>IFERROR(VLOOKUP($A356,[3]Hoja1!$A$1:$AQ$1000,30,FALSE),"")</f>
        <v/>
      </c>
      <c r="AI356" t="str">
        <f>IFERROR(VLOOKUP($A356,[3]Hoja1!$A$1:$AQ$1000,31,FALSE),"")</f>
        <v/>
      </c>
      <c r="AJ356" t="str">
        <f>IFERROR(VLOOKUP($A356,[3]Hoja1!$A$1:$AQ$1000,32,FALSE),"")</f>
        <v/>
      </c>
      <c r="AK356" t="str">
        <f>IFERROR(VLOOKUP($A356,[3]Hoja1!$A$1:$AQ$1000,33,FALSE),"")</f>
        <v/>
      </c>
      <c r="AL356" t="str">
        <f>IFERROR(VLOOKUP($A356,[3]Hoja1!$A$1:$AQ$1000,34,FALSE),"")</f>
        <v/>
      </c>
      <c r="AM356" t="str">
        <f>IFERROR(VLOOKUP($A356,[3]Hoja1!$A$1:$AQ$1000,35,FALSE),"")</f>
        <v/>
      </c>
      <c r="AN356" t="str">
        <f>IFERROR(VLOOKUP($A356,[3]Hoja1!$A$1:$AQ$1000,36,FALSE),"")</f>
        <v/>
      </c>
      <c r="AO356" t="str">
        <f>IFERROR(VLOOKUP($A356,[3]Hoja1!$A$1:$AQ$1000,37,FALSE),"")</f>
        <v/>
      </c>
      <c r="AP356" t="str">
        <f>IFERROR(VLOOKUP($A356,[3]Hoja1!$A$1:$AQ$1000,38,FALSE),"")</f>
        <v/>
      </c>
      <c r="AQ356" t="str">
        <f>IFERROR(VLOOKUP($A356,[3]Hoja1!$A$1:$AQ$1000,39,FALSE),"")</f>
        <v/>
      </c>
      <c r="AR356" t="str">
        <f>IFERROR(VLOOKUP($A356,[3]Hoja1!$A$1:$AQ$1000,40,FALSE),"")</f>
        <v/>
      </c>
      <c r="AS356" t="str">
        <f>IFERROR(VLOOKUP($A356,[3]Hoja1!$A$1:$AQ$1000,41,FALSE),"")</f>
        <v/>
      </c>
      <c r="AT356" t="str">
        <f>IFERROR(VLOOKUP($A356,[3]Hoja1!$A$1:$AQ$1000,42,FALSE),"")</f>
        <v/>
      </c>
      <c r="AU356" t="str">
        <f>IFERROR(VLOOKUP($A356,[3]Hoja1!$A$1:$AQ$1000,43,FALSE),"")</f>
        <v/>
      </c>
    </row>
    <row r="357" spans="1:47" ht="15" customHeight="1" x14ac:dyDescent="0.25">
      <c r="A357">
        <v>577</v>
      </c>
      <c r="B357">
        <v>1</v>
      </c>
      <c r="D357">
        <v>7703605</v>
      </c>
      <c r="E357" t="s">
        <v>1554</v>
      </c>
      <c r="H357" s="1" t="s">
        <v>1556</v>
      </c>
      <c r="J357" t="s">
        <v>50</v>
      </c>
      <c r="K357" t="s">
        <v>84</v>
      </c>
      <c r="L357" t="s">
        <v>575</v>
      </c>
      <c r="O357" t="s">
        <v>1555</v>
      </c>
      <c r="P357" s="4">
        <f>IFERROR(VLOOKUP(D357,[1]articulo!$A$1:$D$9000,4,FALSE),"")</f>
        <v>589.67999999999995</v>
      </c>
      <c r="Q357" t="s">
        <v>1557</v>
      </c>
      <c r="R357">
        <f>IFERROR(VLOOKUP(D357,[2]stock!$A$1:$B$9000,2,FALSE),"0")</f>
        <v>43</v>
      </c>
      <c r="S357">
        <v>5</v>
      </c>
      <c r="T357">
        <v>5</v>
      </c>
      <c r="U357">
        <v>5</v>
      </c>
      <c r="V357">
        <v>0.03</v>
      </c>
      <c r="W357" t="str">
        <f>IFERROR(VLOOKUP($A357,[3]Hoja1!$A$1:$AQ$1000,19,FALSE),"")</f>
        <v>Sargento Ayudante</v>
      </c>
      <c r="X357" t="str">
        <f>IFERROR(VLOOKUP($A357,[3]Hoja1!$A$1:$AQ$1000,20,FALSE),"")</f>
        <v>Charretera Capona Paleta Hombrera</v>
      </c>
      <c r="Y357" t="str">
        <f>IFERROR(VLOOKUP($A357,[3]Hoja1!$A$1:$AQ$1000,21,FALSE),"")</f>
        <v/>
      </c>
      <c r="Z357" t="str">
        <f>IFERROR(VLOOKUP($A357,[3]Hoja1!$A$1:$AQ$1000,22,FALSE),"")</f>
        <v>Gabardina</v>
      </c>
      <c r="AA357" t="str">
        <f>IFERROR(VLOOKUP($A357,[3]Hoja1!$A$1:$AQ$1000,23,FALSE),"")</f>
        <v/>
      </c>
      <c r="AB357" t="str">
        <f>IFERROR(VLOOKUP($A357,[3]Hoja1!$A$1:$AQ$1000,24,FALSE),"")</f>
        <v>12.5 cm</v>
      </c>
      <c r="AC357" t="str">
        <f>IFERROR(VLOOKUP($A357,[3]Hoja1!$A$1:$AQ$1000,25,FALSE),"")</f>
        <v>6.5 cm</v>
      </c>
      <c r="AD357" t="str">
        <f>IFERROR(VLOOKUP($A357,[3]Hoja1!$A$1:$AQ$1000,26,FALSE),"")</f>
        <v/>
      </c>
      <c r="AE357" t="str">
        <f>IFERROR(VLOOKUP($A357,[3]Hoja1!$A$1:$AQ$1000,27,FALSE),"")</f>
        <v/>
      </c>
      <c r="AF357" t="str">
        <f>IFERROR(VLOOKUP($A357,[3]Hoja1!$A$1:$AQ$1000,28,FALSE),"")</f>
        <v/>
      </c>
      <c r="AG357" t="str">
        <f>IFERROR(VLOOKUP($A357,[3]Hoja1!$A$1:$AQ$1000,29,FALSE),"")</f>
        <v/>
      </c>
      <c r="AH357" t="str">
        <f>IFERROR(VLOOKUP($A357,[3]Hoja1!$A$1:$AQ$1000,30,FALSE),"")</f>
        <v/>
      </c>
      <c r="AI357" t="str">
        <f>IFERROR(VLOOKUP($A357,[3]Hoja1!$A$1:$AQ$1000,31,FALSE),"")</f>
        <v/>
      </c>
      <c r="AJ357" t="str">
        <f>IFERROR(VLOOKUP($A357,[3]Hoja1!$A$1:$AQ$1000,32,FALSE),"")</f>
        <v/>
      </c>
      <c r="AK357" t="str">
        <f>IFERROR(VLOOKUP($A357,[3]Hoja1!$A$1:$AQ$1000,33,FALSE),"")</f>
        <v/>
      </c>
      <c r="AL357" t="str">
        <f>IFERROR(VLOOKUP($A357,[3]Hoja1!$A$1:$AQ$1000,34,FALSE),"")</f>
        <v/>
      </c>
      <c r="AM357" t="str">
        <f>IFERROR(VLOOKUP($A357,[3]Hoja1!$A$1:$AQ$1000,35,FALSE),"")</f>
        <v/>
      </c>
      <c r="AN357" t="str">
        <f>IFERROR(VLOOKUP($A357,[3]Hoja1!$A$1:$AQ$1000,36,FALSE),"")</f>
        <v/>
      </c>
      <c r="AO357" t="str">
        <f>IFERROR(VLOOKUP($A357,[3]Hoja1!$A$1:$AQ$1000,37,FALSE),"")</f>
        <v/>
      </c>
      <c r="AP357" t="str">
        <f>IFERROR(VLOOKUP($A357,[3]Hoja1!$A$1:$AQ$1000,38,FALSE),"")</f>
        <v/>
      </c>
      <c r="AQ357" t="str">
        <f>IFERROR(VLOOKUP($A357,[3]Hoja1!$A$1:$AQ$1000,39,FALSE),"")</f>
        <v/>
      </c>
      <c r="AR357" t="str">
        <f>IFERROR(VLOOKUP($A357,[3]Hoja1!$A$1:$AQ$1000,40,FALSE),"")</f>
        <v/>
      </c>
      <c r="AS357" t="str">
        <f>IFERROR(VLOOKUP($A357,[3]Hoja1!$A$1:$AQ$1000,41,FALSE),"")</f>
        <v/>
      </c>
      <c r="AT357" t="str">
        <f>IFERROR(VLOOKUP($A357,[3]Hoja1!$A$1:$AQ$1000,42,FALSE),"")</f>
        <v/>
      </c>
      <c r="AU357" t="str">
        <f>IFERROR(VLOOKUP($A357,[3]Hoja1!$A$1:$AQ$1000,43,FALSE),"")</f>
        <v/>
      </c>
    </row>
    <row r="358" spans="1:47" ht="15" customHeight="1" x14ac:dyDescent="0.25">
      <c r="A358">
        <v>578</v>
      </c>
      <c r="B358">
        <v>1</v>
      </c>
      <c r="D358">
        <v>7703606</v>
      </c>
      <c r="E358" t="s">
        <v>1558</v>
      </c>
      <c r="H358" s="1" t="s">
        <v>1560</v>
      </c>
      <c r="J358" t="s">
        <v>50</v>
      </c>
      <c r="K358" t="s">
        <v>84</v>
      </c>
      <c r="L358" t="s">
        <v>575</v>
      </c>
      <c r="O358" t="s">
        <v>1559</v>
      </c>
      <c r="P358" s="4">
        <f>IFERROR(VLOOKUP(D358,[1]articulo!$A$1:$D$9000,4,FALSE),"")</f>
        <v>589.67999999999995</v>
      </c>
      <c r="Q358" t="s">
        <v>1561</v>
      </c>
      <c r="R358">
        <f>IFERROR(VLOOKUP(D358,[2]stock!$A$1:$B$9000,2,FALSE),"0")</f>
        <v>17</v>
      </c>
      <c r="S358">
        <v>5</v>
      </c>
      <c r="T358">
        <v>5</v>
      </c>
      <c r="U358">
        <v>5</v>
      </c>
      <c r="V358">
        <v>0.03</v>
      </c>
      <c r="W358" t="str">
        <f>IFERROR(VLOOKUP($A358,[3]Hoja1!$A$1:$AQ$1000,19,FALSE),"")</f>
        <v>Suboficial Principal</v>
      </c>
      <c r="X358" t="str">
        <f>IFERROR(VLOOKUP($A358,[3]Hoja1!$A$1:$AQ$1000,20,FALSE),"")</f>
        <v>Charretera - Capona - Paleta - Hombrera</v>
      </c>
      <c r="Y358" t="str">
        <f>IFERROR(VLOOKUP($A358,[3]Hoja1!$A$1:$AQ$1000,21,FALSE),"")</f>
        <v/>
      </c>
      <c r="Z358" t="str">
        <f>IFERROR(VLOOKUP($A358,[3]Hoja1!$A$1:$AQ$1000,22,FALSE),"")</f>
        <v>Gabardina</v>
      </c>
      <c r="AA358" t="str">
        <f>IFERROR(VLOOKUP($A358,[3]Hoja1!$A$1:$AQ$1000,23,FALSE),"")</f>
        <v/>
      </c>
      <c r="AB358" t="str">
        <f>IFERROR(VLOOKUP($A358,[3]Hoja1!$A$1:$AQ$1000,24,FALSE),"")</f>
        <v>12.5 cm</v>
      </c>
      <c r="AC358" t="str">
        <f>IFERROR(VLOOKUP($A358,[3]Hoja1!$A$1:$AQ$1000,25,FALSE),"")</f>
        <v>6.5 cm</v>
      </c>
      <c r="AD358" t="str">
        <f>IFERROR(VLOOKUP($A358,[3]Hoja1!$A$1:$AQ$1000,26,FALSE),"")</f>
        <v/>
      </c>
      <c r="AE358" t="str">
        <f>IFERROR(VLOOKUP($A358,[3]Hoja1!$A$1:$AQ$1000,27,FALSE),"")</f>
        <v/>
      </c>
      <c r="AF358" t="str">
        <f>IFERROR(VLOOKUP($A358,[3]Hoja1!$A$1:$AQ$1000,28,FALSE),"")</f>
        <v/>
      </c>
      <c r="AG358" t="str">
        <f>IFERROR(VLOOKUP($A358,[3]Hoja1!$A$1:$AQ$1000,29,FALSE),"")</f>
        <v/>
      </c>
      <c r="AH358" t="str">
        <f>IFERROR(VLOOKUP($A358,[3]Hoja1!$A$1:$AQ$1000,30,FALSE),"")</f>
        <v/>
      </c>
      <c r="AI358" t="str">
        <f>IFERROR(VLOOKUP($A358,[3]Hoja1!$A$1:$AQ$1000,31,FALSE),"")</f>
        <v/>
      </c>
      <c r="AJ358" t="str">
        <f>IFERROR(VLOOKUP($A358,[3]Hoja1!$A$1:$AQ$1000,32,FALSE),"")</f>
        <v/>
      </c>
      <c r="AK358" t="str">
        <f>IFERROR(VLOOKUP($A358,[3]Hoja1!$A$1:$AQ$1000,33,FALSE),"")</f>
        <v/>
      </c>
      <c r="AL358" t="str">
        <f>IFERROR(VLOOKUP($A358,[3]Hoja1!$A$1:$AQ$1000,34,FALSE),"")</f>
        <v/>
      </c>
      <c r="AM358" t="str">
        <f>IFERROR(VLOOKUP($A358,[3]Hoja1!$A$1:$AQ$1000,35,FALSE),"")</f>
        <v/>
      </c>
      <c r="AN358" t="str">
        <f>IFERROR(VLOOKUP($A358,[3]Hoja1!$A$1:$AQ$1000,36,FALSE),"")</f>
        <v/>
      </c>
      <c r="AO358" t="str">
        <f>IFERROR(VLOOKUP($A358,[3]Hoja1!$A$1:$AQ$1000,37,FALSE),"")</f>
        <v/>
      </c>
      <c r="AP358" t="str">
        <f>IFERROR(VLOOKUP($A358,[3]Hoja1!$A$1:$AQ$1000,38,FALSE),"")</f>
        <v/>
      </c>
      <c r="AQ358" t="str">
        <f>IFERROR(VLOOKUP($A358,[3]Hoja1!$A$1:$AQ$1000,39,FALSE),"")</f>
        <v/>
      </c>
      <c r="AR358" t="str">
        <f>IFERROR(VLOOKUP($A358,[3]Hoja1!$A$1:$AQ$1000,40,FALSE),"")</f>
        <v/>
      </c>
      <c r="AS358" t="str">
        <f>IFERROR(VLOOKUP($A358,[3]Hoja1!$A$1:$AQ$1000,41,FALSE),"")</f>
        <v/>
      </c>
      <c r="AT358" t="str">
        <f>IFERROR(VLOOKUP($A358,[3]Hoja1!$A$1:$AQ$1000,42,FALSE),"")</f>
        <v/>
      </c>
      <c r="AU358" t="str">
        <f>IFERROR(VLOOKUP($A358,[3]Hoja1!$A$1:$AQ$1000,43,FALSE),"")</f>
        <v/>
      </c>
    </row>
    <row r="359" spans="1:47" ht="15" customHeight="1" x14ac:dyDescent="0.25">
      <c r="A359">
        <v>579</v>
      </c>
      <c r="B359">
        <v>1</v>
      </c>
      <c r="D359">
        <v>7707567</v>
      </c>
      <c r="E359" t="s">
        <v>1562</v>
      </c>
      <c r="H359" t="s">
        <v>1564</v>
      </c>
      <c r="J359" t="s">
        <v>50</v>
      </c>
      <c r="K359" t="s">
        <v>906</v>
      </c>
      <c r="L359" t="s">
        <v>923</v>
      </c>
      <c r="O359" t="s">
        <v>1563</v>
      </c>
      <c r="P359" s="4">
        <f>IFERROR(VLOOKUP(D359,[1]articulo!$A$1:$D$9000,4,FALSE),"")</f>
        <v>717.6</v>
      </c>
      <c r="Q359" t="s">
        <v>1565</v>
      </c>
      <c r="R359">
        <f>IFERROR(VLOOKUP(D359,[2]stock!$A$1:$B$9000,2,FALSE),"0")</f>
        <v>34</v>
      </c>
      <c r="S359">
        <v>5</v>
      </c>
      <c r="T359">
        <v>5</v>
      </c>
      <c r="U359">
        <v>5</v>
      </c>
      <c r="V359">
        <v>0.03</v>
      </c>
      <c r="W359" t="str">
        <f>IFERROR(VLOOKUP($A359,[3]Hoja1!$A$1:$AQ$1000,19,FALSE),"")</f>
        <v/>
      </c>
      <c r="X359" t="str">
        <f>IFERROR(VLOOKUP($A359,[3]Hoja1!$A$1:$AQ$1000,20,FALSE),"")</f>
        <v/>
      </c>
      <c r="Y359" t="str">
        <f>IFERROR(VLOOKUP($A359,[3]Hoja1!$A$1:$AQ$1000,21,FALSE),"")</f>
        <v/>
      </c>
      <c r="Z359" t="str">
        <f>IFERROR(VLOOKUP($A359,[3]Hoja1!$A$1:$AQ$1000,22,FALSE),"")</f>
        <v>Metal Dorado</v>
      </c>
      <c r="AA359" t="str">
        <f>IFERROR(VLOOKUP($A359,[3]Hoja1!$A$1:$AQ$1000,23,FALSE),"")</f>
        <v/>
      </c>
      <c r="AB359" t="str">
        <f>IFERROR(VLOOKUP($A359,[3]Hoja1!$A$1:$AQ$1000,24,FALSE),"")</f>
        <v>15 mm</v>
      </c>
      <c r="AC359" t="str">
        <f>IFERROR(VLOOKUP($A359,[3]Hoja1!$A$1:$AQ$1000,25,FALSE),"")</f>
        <v>63 mm</v>
      </c>
      <c r="AD359" t="str">
        <f>IFERROR(VLOOKUP($A359,[3]Hoja1!$A$1:$AQ$1000,26,FALSE),"")</f>
        <v>8 mm</v>
      </c>
      <c r="AE359" t="str">
        <f>IFERROR(VLOOKUP($A359,[3]Hoja1!$A$1:$AQ$1000,27,FALSE),"")</f>
        <v/>
      </c>
      <c r="AF359" t="str">
        <f>IFERROR(VLOOKUP($A359,[3]Hoja1!$A$1:$AQ$1000,28,FALSE),"")</f>
        <v/>
      </c>
      <c r="AG359" t="str">
        <f>IFERROR(VLOOKUP($A359,[3]Hoja1!$A$1:$AQ$1000,29,FALSE),"")</f>
        <v/>
      </c>
      <c r="AH359" t="str">
        <f>IFERROR(VLOOKUP($A359,[3]Hoja1!$A$1:$AQ$1000,30,FALSE),"")</f>
        <v/>
      </c>
      <c r="AI359" t="str">
        <f>IFERROR(VLOOKUP($A359,[3]Hoja1!$A$1:$AQ$1000,31,FALSE),"")</f>
        <v/>
      </c>
      <c r="AJ359" t="str">
        <f>IFERROR(VLOOKUP($A359,[3]Hoja1!$A$1:$AQ$1000,32,FALSE),"")</f>
        <v/>
      </c>
      <c r="AK359" t="str">
        <f>IFERROR(VLOOKUP($A359,[3]Hoja1!$A$1:$AQ$1000,33,FALSE),"")</f>
        <v/>
      </c>
      <c r="AL359" t="str">
        <f>IFERROR(VLOOKUP($A359,[3]Hoja1!$A$1:$AQ$1000,34,FALSE),"")</f>
        <v/>
      </c>
      <c r="AM359" t="str">
        <f>IFERROR(VLOOKUP($A359,[3]Hoja1!$A$1:$AQ$1000,35,FALSE),"")</f>
        <v/>
      </c>
      <c r="AN359" t="str">
        <f>IFERROR(VLOOKUP($A359,[3]Hoja1!$A$1:$AQ$1000,36,FALSE),"")</f>
        <v/>
      </c>
      <c r="AO359" t="str">
        <f>IFERROR(VLOOKUP($A359,[3]Hoja1!$A$1:$AQ$1000,37,FALSE),"")</f>
        <v/>
      </c>
      <c r="AP359" t="str">
        <f>IFERROR(VLOOKUP($A359,[3]Hoja1!$A$1:$AQ$1000,38,FALSE),"")</f>
        <v/>
      </c>
      <c r="AQ359" t="str">
        <f>IFERROR(VLOOKUP($A359,[3]Hoja1!$A$1:$AQ$1000,39,FALSE),"")</f>
        <v/>
      </c>
      <c r="AR359" t="str">
        <f>IFERROR(VLOOKUP($A359,[3]Hoja1!$A$1:$AQ$1000,40,FALSE),"")</f>
        <v/>
      </c>
      <c r="AS359" t="str">
        <f>IFERROR(VLOOKUP($A359,[3]Hoja1!$A$1:$AQ$1000,41,FALSE),"")</f>
        <v/>
      </c>
      <c r="AT359" t="str">
        <f>IFERROR(VLOOKUP($A359,[3]Hoja1!$A$1:$AQ$1000,42,FALSE),"")</f>
        <v/>
      </c>
      <c r="AU359" t="str">
        <f>IFERROR(VLOOKUP($A359,[3]Hoja1!$A$1:$AQ$1000,43,FALSE),"")</f>
        <v/>
      </c>
    </row>
    <row r="360" spans="1:47" ht="15" customHeight="1" x14ac:dyDescent="0.25">
      <c r="A360">
        <v>580</v>
      </c>
      <c r="B360">
        <v>1</v>
      </c>
      <c r="D360">
        <v>8703956</v>
      </c>
      <c r="E360" t="s">
        <v>1566</v>
      </c>
      <c r="H360" t="s">
        <v>1568</v>
      </c>
      <c r="I360" t="s">
        <v>1569</v>
      </c>
      <c r="J360" t="s">
        <v>1</v>
      </c>
      <c r="K360" t="s">
        <v>2</v>
      </c>
      <c r="O360" t="s">
        <v>1567</v>
      </c>
      <c r="P360" s="4">
        <f>IFERROR(VLOOKUP(D360,[1]articulo!$A$1:$D$9000,4,FALSE),"")</f>
        <v>4245.7</v>
      </c>
      <c r="Q360" t="s">
        <v>1570</v>
      </c>
      <c r="R360">
        <f>IFERROR(VLOOKUP(D360,[2]stock!$A$1:$B$9000,2,FALSE),"0")</f>
        <v>0</v>
      </c>
      <c r="S360">
        <v>5</v>
      </c>
      <c r="T360">
        <v>5</v>
      </c>
      <c r="U360">
        <v>5</v>
      </c>
      <c r="V360">
        <v>0.03</v>
      </c>
      <c r="W360" t="str">
        <f>IFERROR(VLOOKUP($A360,[3]Hoja1!$A$1:$AQ$1000,19,FALSE),"")</f>
        <v/>
      </c>
      <c r="X360" t="str">
        <f>IFERROR(VLOOKUP($A360,[3]Hoja1!$A$1:$AQ$1000,20,FALSE),"")</f>
        <v>Pistolera Nivel 2</v>
      </c>
      <c r="Y360" t="str">
        <f>IFERROR(VLOOKUP($A360,[3]Hoja1!$A$1:$AQ$1000,21,FALSE),"")</f>
        <v/>
      </c>
      <c r="Z360" t="str">
        <f>IFERROR(VLOOKUP($A360,[3]Hoja1!$A$1:$AQ$1000,22,FALSE),"")</f>
        <v>Polímero</v>
      </c>
      <c r="AA360" t="str">
        <f>IFERROR(VLOOKUP($A360,[3]Hoja1!$A$1:$AQ$1000,23,FALSE),"")</f>
        <v>Taurus PT92.</v>
      </c>
      <c r="AB360" t="str">
        <f>IFERROR(VLOOKUP($A360,[3]Hoja1!$A$1:$AQ$1000,24,FALSE),"")</f>
        <v>14.5 cm</v>
      </c>
      <c r="AC360" t="str">
        <f>IFERROR(VLOOKUP($A360,[3]Hoja1!$A$1:$AQ$1000,25,FALSE),"")</f>
        <v>9 cm</v>
      </c>
      <c r="AD360" t="str">
        <f>IFERROR(VLOOKUP($A360,[3]Hoja1!$A$1:$AQ$1000,26,FALSE),"")</f>
        <v/>
      </c>
      <c r="AE360" t="str">
        <f>IFERROR(VLOOKUP($A360,[3]Hoja1!$A$1:$AQ$1000,27,FALSE),"")</f>
        <v/>
      </c>
      <c r="AF360" t="str">
        <f>IFERROR(VLOOKUP($A360,[3]Hoja1!$A$1:$AQ$1000,28,FALSE),"")</f>
        <v/>
      </c>
      <c r="AG360" t="str">
        <f>IFERROR(VLOOKUP($A360,[3]Hoja1!$A$1:$AQ$1000,29,FALSE),"")</f>
        <v/>
      </c>
      <c r="AH360" t="str">
        <f>IFERROR(VLOOKUP($A360,[3]Hoja1!$A$1:$AQ$1000,30,FALSE),"")</f>
        <v/>
      </c>
      <c r="AI360" t="str">
        <f>IFERROR(VLOOKUP($A360,[3]Hoja1!$A$1:$AQ$1000,31,FALSE),"")</f>
        <v/>
      </c>
      <c r="AJ360" t="str">
        <f>IFERROR(VLOOKUP($A360,[3]Hoja1!$A$1:$AQ$1000,32,FALSE),"")</f>
        <v/>
      </c>
      <c r="AK360" t="str">
        <f>IFERROR(VLOOKUP($A360,[3]Hoja1!$A$1:$AQ$1000,33,FALSE),"")</f>
        <v/>
      </c>
      <c r="AL360" t="str">
        <f>IFERROR(VLOOKUP($A360,[3]Hoja1!$A$1:$AQ$1000,34,FALSE),"")</f>
        <v/>
      </c>
      <c r="AM360" t="str">
        <f>IFERROR(VLOOKUP($A360,[3]Hoja1!$A$1:$AQ$1000,35,FALSE),"")</f>
        <v/>
      </c>
      <c r="AN360" t="str">
        <f>IFERROR(VLOOKUP($A360,[3]Hoja1!$A$1:$AQ$1000,36,FALSE),"")</f>
        <v/>
      </c>
      <c r="AO360" t="str">
        <f>IFERROR(VLOOKUP($A360,[3]Hoja1!$A$1:$AQ$1000,37,FALSE),"")</f>
        <v/>
      </c>
      <c r="AP360" t="str">
        <f>IFERROR(VLOOKUP($A360,[3]Hoja1!$A$1:$AQ$1000,38,FALSE),"")</f>
        <v/>
      </c>
      <c r="AQ360" t="str">
        <f>IFERROR(VLOOKUP($A360,[3]Hoja1!$A$1:$AQ$1000,39,FALSE),"")</f>
        <v/>
      </c>
      <c r="AR360" t="str">
        <f>IFERROR(VLOOKUP($A360,[3]Hoja1!$A$1:$AQ$1000,40,FALSE),"")</f>
        <v/>
      </c>
      <c r="AS360" t="str">
        <f>IFERROR(VLOOKUP($A360,[3]Hoja1!$A$1:$AQ$1000,41,FALSE),"")</f>
        <v/>
      </c>
      <c r="AT360" t="str">
        <f>IFERROR(VLOOKUP($A360,[3]Hoja1!$A$1:$AQ$1000,42,FALSE),"")</f>
        <v/>
      </c>
      <c r="AU360" t="str">
        <f>IFERROR(VLOOKUP($A360,[3]Hoja1!$A$1:$AQ$1000,43,FALSE),"")</f>
        <v/>
      </c>
    </row>
    <row r="361" spans="1:47" ht="15" customHeight="1" x14ac:dyDescent="0.25">
      <c r="A361">
        <v>581</v>
      </c>
      <c r="B361">
        <v>1</v>
      </c>
      <c r="D361">
        <v>7707784</v>
      </c>
      <c r="E361" t="s">
        <v>1571</v>
      </c>
      <c r="H361" s="1" t="s">
        <v>1573</v>
      </c>
      <c r="J361" t="s">
        <v>50</v>
      </c>
      <c r="K361" t="s">
        <v>906</v>
      </c>
      <c r="L361" t="s">
        <v>425</v>
      </c>
      <c r="O361" t="s">
        <v>1572</v>
      </c>
      <c r="P361" s="4">
        <f>IFERROR(VLOOKUP(D361,[1]articulo!$A$1:$D$9000,4,FALSE),"")</f>
        <v>549.99</v>
      </c>
      <c r="Q361" t="s">
        <v>1574</v>
      </c>
      <c r="R361">
        <f>IFERROR(VLOOKUP(D361,[2]stock!$A$1:$B$9000,2,FALSE),"0")</f>
        <v>0</v>
      </c>
      <c r="S361">
        <v>5</v>
      </c>
      <c r="T361">
        <v>5</v>
      </c>
      <c r="U361">
        <v>5</v>
      </c>
      <c r="V361">
        <v>0.03</v>
      </c>
      <c r="W361" t="str">
        <f>IFERROR(VLOOKUP($A361,[3]Hoja1!$A$1:$AQ$1000,19,FALSE),"")</f>
        <v/>
      </c>
      <c r="X361" t="str">
        <f>IFERROR(VLOOKUP($A361,[3]Hoja1!$A$1:$AQ$1000,20,FALSE),"")</f>
        <v/>
      </c>
      <c r="Y361" t="str">
        <f>IFERROR(VLOOKUP($A361,[3]Hoja1!$A$1:$AQ$1000,21,FALSE),"")</f>
        <v/>
      </c>
      <c r="Z361" t="str">
        <f>IFERROR(VLOOKUP($A361,[3]Hoja1!$A$1:$AQ$1000,22,FALSE),"")</f>
        <v/>
      </c>
      <c r="AA361" t="str">
        <f>IFERROR(VLOOKUP($A361,[3]Hoja1!$A$1:$AQ$1000,23,FALSE),"")</f>
        <v/>
      </c>
      <c r="AB361" t="str">
        <f>IFERROR(VLOOKUP($A361,[3]Hoja1!$A$1:$AQ$1000,24,FALSE),"")</f>
        <v/>
      </c>
      <c r="AC361" t="str">
        <f>IFERROR(VLOOKUP($A361,[3]Hoja1!$A$1:$AQ$1000,25,FALSE),"")</f>
        <v/>
      </c>
      <c r="AD361" t="str">
        <f>IFERROR(VLOOKUP($A361,[3]Hoja1!$A$1:$AQ$1000,26,FALSE),"")</f>
        <v/>
      </c>
      <c r="AE361" t="str">
        <f>IFERROR(VLOOKUP($A361,[3]Hoja1!$A$1:$AQ$1000,27,FALSE),"")</f>
        <v/>
      </c>
      <c r="AF361" t="str">
        <f>IFERROR(VLOOKUP($A361,[3]Hoja1!$A$1:$AQ$1000,28,FALSE),"")</f>
        <v/>
      </c>
      <c r="AG361" t="str">
        <f>IFERROR(VLOOKUP($A361,[3]Hoja1!$A$1:$AQ$1000,29,FALSE),"")</f>
        <v/>
      </c>
      <c r="AH361" t="str">
        <f>IFERROR(VLOOKUP($A361,[3]Hoja1!$A$1:$AQ$1000,30,FALSE),"")</f>
        <v/>
      </c>
      <c r="AI361" t="str">
        <f>IFERROR(VLOOKUP($A361,[3]Hoja1!$A$1:$AQ$1000,31,FALSE),"")</f>
        <v/>
      </c>
      <c r="AJ361" t="str">
        <f>IFERROR(VLOOKUP($A361,[3]Hoja1!$A$1:$AQ$1000,32,FALSE),"")</f>
        <v/>
      </c>
      <c r="AK361" t="str">
        <f>IFERROR(VLOOKUP($A361,[3]Hoja1!$A$1:$AQ$1000,33,FALSE),"")</f>
        <v/>
      </c>
      <c r="AL361" t="str">
        <f>IFERROR(VLOOKUP($A361,[3]Hoja1!$A$1:$AQ$1000,34,FALSE),"")</f>
        <v/>
      </c>
      <c r="AM361" t="str">
        <f>IFERROR(VLOOKUP($A361,[3]Hoja1!$A$1:$AQ$1000,35,FALSE),"")</f>
        <v/>
      </c>
      <c r="AN361" t="str">
        <f>IFERROR(VLOOKUP($A361,[3]Hoja1!$A$1:$AQ$1000,36,FALSE),"")</f>
        <v/>
      </c>
      <c r="AO361" t="str">
        <f>IFERROR(VLOOKUP($A361,[3]Hoja1!$A$1:$AQ$1000,37,FALSE),"")</f>
        <v/>
      </c>
      <c r="AP361" t="str">
        <f>IFERROR(VLOOKUP($A361,[3]Hoja1!$A$1:$AQ$1000,38,FALSE),"")</f>
        <v/>
      </c>
      <c r="AQ361" t="str">
        <f>IFERROR(VLOOKUP($A361,[3]Hoja1!$A$1:$AQ$1000,39,FALSE),"")</f>
        <v/>
      </c>
      <c r="AR361" t="str">
        <f>IFERROR(VLOOKUP($A361,[3]Hoja1!$A$1:$AQ$1000,40,FALSE),"")</f>
        <v/>
      </c>
      <c r="AS361" t="str">
        <f>IFERROR(VLOOKUP($A361,[3]Hoja1!$A$1:$AQ$1000,41,FALSE),"")</f>
        <v/>
      </c>
      <c r="AT361" t="str">
        <f>IFERROR(VLOOKUP($A361,[3]Hoja1!$A$1:$AQ$1000,42,FALSE),"")</f>
        <v/>
      </c>
      <c r="AU361" t="str">
        <f>IFERROR(VLOOKUP($A361,[3]Hoja1!$A$1:$AQ$1000,43,FALSE),"")</f>
        <v/>
      </c>
    </row>
    <row r="362" spans="1:47" ht="15" customHeight="1" x14ac:dyDescent="0.25">
      <c r="A362">
        <v>585</v>
      </c>
      <c r="B362">
        <v>1</v>
      </c>
      <c r="D362">
        <v>8705552</v>
      </c>
      <c r="E362" t="s">
        <v>1575</v>
      </c>
      <c r="H362" t="s">
        <v>1576</v>
      </c>
      <c r="I362" t="s">
        <v>1577</v>
      </c>
      <c r="J362" t="s">
        <v>1</v>
      </c>
      <c r="K362" t="s">
        <v>29</v>
      </c>
      <c r="L362" t="s">
        <v>30</v>
      </c>
      <c r="O362" t="s">
        <v>1483</v>
      </c>
      <c r="P362" s="4">
        <f>IFERROR(VLOOKUP(D362,[1]articulo!$A$1:$D$9000,4,FALSE),"")</f>
        <v>359.24</v>
      </c>
      <c r="Q362" t="s">
        <v>1578</v>
      </c>
      <c r="R362">
        <f>IFERROR(VLOOKUP(D362,[2]stock!$A$1:$B$9000,2,FALSE),"0")</f>
        <v>4</v>
      </c>
      <c r="S362">
        <v>5</v>
      </c>
      <c r="T362">
        <v>5</v>
      </c>
      <c r="U362">
        <v>5</v>
      </c>
      <c r="V362">
        <v>0.03</v>
      </c>
      <c r="W362" t="str">
        <f>IFERROR(VLOOKUP($A362,[3]Hoja1!$A$1:$AQ$1000,19,FALSE),"")</f>
        <v/>
      </c>
      <c r="X362" t="str">
        <f>IFERROR(VLOOKUP($A362,[3]Hoja1!$A$1:$AQ$1000,20,FALSE),"")</f>
        <v/>
      </c>
      <c r="Y362" t="str">
        <f>IFERROR(VLOOKUP($A362,[3]Hoja1!$A$1:$AQ$1000,21,FALSE),"")</f>
        <v/>
      </c>
      <c r="Z362" t="str">
        <f>IFERROR(VLOOKUP($A362,[3]Hoja1!$A$1:$AQ$1000,22,FALSE),"")</f>
        <v>Poliamida - Cordura</v>
      </c>
      <c r="AA362" t="str">
        <f>IFERROR(VLOOKUP($A362,[3]Hoja1!$A$1:$AQ$1000,23,FALSE),"")</f>
        <v>Doble</v>
      </c>
      <c r="AB362" t="str">
        <f>IFERROR(VLOOKUP($A362,[3]Hoja1!$A$1:$AQ$1000,24,FALSE),"")</f>
        <v/>
      </c>
      <c r="AC362" t="str">
        <f>IFERROR(VLOOKUP($A362,[3]Hoja1!$A$1:$AQ$1000,25,FALSE),"")</f>
        <v/>
      </c>
      <c r="AD362" t="str">
        <f>IFERROR(VLOOKUP($A362,[3]Hoja1!$A$1:$AQ$1000,26,FALSE),"")</f>
        <v/>
      </c>
      <c r="AE362" t="str">
        <f>IFERROR(VLOOKUP($A362,[3]Hoja1!$A$1:$AQ$1000,27,FALSE),"")</f>
        <v/>
      </c>
      <c r="AF362" t="str">
        <f>IFERROR(VLOOKUP($A362,[3]Hoja1!$A$1:$AQ$1000,28,FALSE),"")</f>
        <v/>
      </c>
      <c r="AG362" t="str">
        <f>IFERROR(VLOOKUP($A362,[3]Hoja1!$A$1:$AQ$1000,29,FALSE),"")</f>
        <v/>
      </c>
      <c r="AH362" t="str">
        <f>IFERROR(VLOOKUP($A362,[3]Hoja1!$A$1:$AQ$1000,30,FALSE),"")</f>
        <v/>
      </c>
      <c r="AI362" t="str">
        <f>IFERROR(VLOOKUP($A362,[3]Hoja1!$A$1:$AQ$1000,31,FALSE),"")</f>
        <v/>
      </c>
      <c r="AJ362" t="str">
        <f>IFERROR(VLOOKUP($A362,[3]Hoja1!$A$1:$AQ$1000,32,FALSE),"")</f>
        <v/>
      </c>
      <c r="AK362" t="str">
        <f>IFERROR(VLOOKUP($A362,[3]Hoja1!$A$1:$AQ$1000,33,FALSE),"")</f>
        <v>14 x 9 x 4 cm</v>
      </c>
      <c r="AL362" t="str">
        <f>IFERROR(VLOOKUP($A362,[3]Hoja1!$A$1:$AQ$1000,34,FALSE),"")</f>
        <v>10 x 3 x 6 cm</v>
      </c>
      <c r="AM362" t="str">
        <f>IFERROR(VLOOKUP($A362,[3]Hoja1!$A$1:$AQ$1000,35,FALSE),"")</f>
        <v/>
      </c>
      <c r="AN362" t="str">
        <f>IFERROR(VLOOKUP($A362,[3]Hoja1!$A$1:$AQ$1000,36,FALSE),"")</f>
        <v/>
      </c>
      <c r="AO362" t="str">
        <f>IFERROR(VLOOKUP($A362,[3]Hoja1!$A$1:$AQ$1000,37,FALSE),"")</f>
        <v/>
      </c>
      <c r="AP362" t="str">
        <f>IFERROR(VLOOKUP($A362,[3]Hoja1!$A$1:$AQ$1000,38,FALSE),"")</f>
        <v/>
      </c>
      <c r="AQ362" t="str">
        <f>IFERROR(VLOOKUP($A362,[3]Hoja1!$A$1:$AQ$1000,39,FALSE),"")</f>
        <v/>
      </c>
      <c r="AR362" t="str">
        <f>IFERROR(VLOOKUP($A362,[3]Hoja1!$A$1:$AQ$1000,40,FALSE),"")</f>
        <v/>
      </c>
      <c r="AS362" t="str">
        <f>IFERROR(VLOOKUP($A362,[3]Hoja1!$A$1:$AQ$1000,41,FALSE),"")</f>
        <v/>
      </c>
      <c r="AT362" t="str">
        <f>IFERROR(VLOOKUP($A362,[3]Hoja1!$A$1:$AQ$1000,42,FALSE),"")</f>
        <v/>
      </c>
      <c r="AU362" t="str">
        <f>IFERROR(VLOOKUP($A362,[3]Hoja1!$A$1:$AQ$1000,43,FALSE),"")</f>
        <v/>
      </c>
    </row>
    <row r="363" spans="1:47" ht="15" customHeight="1" x14ac:dyDescent="0.25">
      <c r="A363">
        <v>586</v>
      </c>
      <c r="B363">
        <v>1</v>
      </c>
      <c r="D363">
        <v>8707026</v>
      </c>
      <c r="E363" t="s">
        <v>1579</v>
      </c>
      <c r="H363" s="1" t="s">
        <v>1581</v>
      </c>
      <c r="I363" s="1" t="s">
        <v>1582</v>
      </c>
      <c r="J363" t="s">
        <v>1</v>
      </c>
      <c r="K363" t="s">
        <v>23</v>
      </c>
      <c r="O363" t="s">
        <v>1580</v>
      </c>
      <c r="P363" s="4">
        <f>IFERROR(VLOOKUP(D363,[1]articulo!$A$1:$D$9000,4,FALSE),"")</f>
        <v>3369.1</v>
      </c>
      <c r="Q363" t="s">
        <v>1583</v>
      </c>
      <c r="R363">
        <f>IFERROR(VLOOKUP(D363,[2]stock!$A$1:$B$9000,2,FALSE),"0")</f>
        <v>0</v>
      </c>
      <c r="S363">
        <v>5</v>
      </c>
      <c r="T363">
        <v>5</v>
      </c>
      <c r="U363">
        <v>5</v>
      </c>
      <c r="V363">
        <v>0.03</v>
      </c>
      <c r="W363" t="str">
        <f>IFERROR(VLOOKUP($A363,[3]Hoja1!$A$1:$AQ$1000,19,FALSE),"")</f>
        <v/>
      </c>
      <c r="X363" t="str">
        <f>IFERROR(VLOOKUP($A363,[3]Hoja1!$A$1:$AQ$1000,20,FALSE),"")</f>
        <v/>
      </c>
      <c r="Y363" t="str">
        <f>IFERROR(VLOOKUP($A363,[3]Hoja1!$A$1:$AQ$1000,21,FALSE),"")</f>
        <v/>
      </c>
      <c r="Z363" t="str">
        <f>IFERROR(VLOOKUP($A363,[3]Hoja1!$A$1:$AQ$1000,22,FALSE),"")</f>
        <v/>
      </c>
      <c r="AA363" t="str">
        <f>IFERROR(VLOOKUP($A363,[3]Hoja1!$A$1:$AQ$1000,23,FALSE),"")</f>
        <v/>
      </c>
      <c r="AB363" t="str">
        <f>IFERROR(VLOOKUP($A363,[3]Hoja1!$A$1:$AQ$1000,24,FALSE),"")</f>
        <v/>
      </c>
      <c r="AC363" t="str">
        <f>IFERROR(VLOOKUP($A363,[3]Hoja1!$A$1:$AQ$1000,25,FALSE),"")</f>
        <v/>
      </c>
      <c r="AD363" t="str">
        <f>IFERROR(VLOOKUP($A363,[3]Hoja1!$A$1:$AQ$1000,26,FALSE),"")</f>
        <v/>
      </c>
      <c r="AE363" t="str">
        <f>IFERROR(VLOOKUP($A363,[3]Hoja1!$A$1:$AQ$1000,27,FALSE),"")</f>
        <v/>
      </c>
      <c r="AF363" t="str">
        <f>IFERROR(VLOOKUP($A363,[3]Hoja1!$A$1:$AQ$1000,28,FALSE),"")</f>
        <v/>
      </c>
      <c r="AG363" t="str">
        <f>IFERROR(VLOOKUP($A363,[3]Hoja1!$A$1:$AQ$1000,29,FALSE),"")</f>
        <v/>
      </c>
      <c r="AH363" t="str">
        <f>IFERROR(VLOOKUP($A363,[3]Hoja1!$A$1:$AQ$1000,30,FALSE),"")</f>
        <v/>
      </c>
      <c r="AI363" t="str">
        <f>IFERROR(VLOOKUP($A363,[3]Hoja1!$A$1:$AQ$1000,31,FALSE),"")</f>
        <v/>
      </c>
      <c r="AJ363" t="str">
        <f>IFERROR(VLOOKUP($A363,[3]Hoja1!$A$1:$AQ$1000,32,FALSE),"")</f>
        <v/>
      </c>
      <c r="AK363" t="str">
        <f>IFERROR(VLOOKUP($A363,[3]Hoja1!$A$1:$AQ$1000,33,FALSE),"")</f>
        <v/>
      </c>
      <c r="AL363" t="str">
        <f>IFERROR(VLOOKUP($A363,[3]Hoja1!$A$1:$AQ$1000,34,FALSE),"")</f>
        <v/>
      </c>
      <c r="AM363" t="str">
        <f>IFERROR(VLOOKUP($A363,[3]Hoja1!$A$1:$AQ$1000,35,FALSE),"")</f>
        <v/>
      </c>
      <c r="AN363" t="str">
        <f>IFERROR(VLOOKUP($A363,[3]Hoja1!$A$1:$AQ$1000,36,FALSE),"")</f>
        <v/>
      </c>
      <c r="AO363" t="str">
        <f>IFERROR(VLOOKUP($A363,[3]Hoja1!$A$1:$AQ$1000,37,FALSE),"")</f>
        <v/>
      </c>
      <c r="AP363" t="str">
        <f>IFERROR(VLOOKUP($A363,[3]Hoja1!$A$1:$AQ$1000,38,FALSE),"")</f>
        <v/>
      </c>
      <c r="AQ363" t="str">
        <f>IFERROR(VLOOKUP($A363,[3]Hoja1!$A$1:$AQ$1000,39,FALSE),"")</f>
        <v/>
      </c>
      <c r="AR363" t="str">
        <f>IFERROR(VLOOKUP($A363,[3]Hoja1!$A$1:$AQ$1000,40,FALSE),"")</f>
        <v/>
      </c>
      <c r="AS363" t="str">
        <f>IFERROR(VLOOKUP($A363,[3]Hoja1!$A$1:$AQ$1000,41,FALSE),"")</f>
        <v/>
      </c>
      <c r="AT363" t="str">
        <f>IFERROR(VLOOKUP($A363,[3]Hoja1!$A$1:$AQ$1000,42,FALSE),"")</f>
        <v/>
      </c>
      <c r="AU363" t="str">
        <f>IFERROR(VLOOKUP($A363,[3]Hoja1!$A$1:$AQ$1000,43,FALSE),"")</f>
        <v/>
      </c>
    </row>
    <row r="364" spans="1:47" ht="15" customHeight="1" x14ac:dyDescent="0.25">
      <c r="A364">
        <v>587</v>
      </c>
      <c r="B364">
        <v>1</v>
      </c>
      <c r="D364">
        <v>7700200</v>
      </c>
      <c r="E364" t="s">
        <v>1584</v>
      </c>
      <c r="H364" s="1" t="s">
        <v>1586</v>
      </c>
      <c r="J364" t="s">
        <v>50</v>
      </c>
      <c r="K364" t="s">
        <v>169</v>
      </c>
      <c r="L364" t="s">
        <v>170</v>
      </c>
      <c r="O364" t="s">
        <v>1585</v>
      </c>
      <c r="P364" s="4">
        <f>IFERROR(VLOOKUP(D364,[1]articulo!$A$1:$D$9000,4,FALSE),"")</f>
        <v>412.78</v>
      </c>
      <c r="Q364" t="s">
        <v>1587</v>
      </c>
      <c r="R364">
        <f>IFERROR(VLOOKUP(D364,[2]stock!$A$1:$B$9000,2,FALSE),"0")</f>
        <v>0</v>
      </c>
      <c r="S364">
        <v>5</v>
      </c>
      <c r="T364">
        <v>5</v>
      </c>
      <c r="U364">
        <v>5</v>
      </c>
      <c r="V364">
        <v>0.03</v>
      </c>
      <c r="W364" t="str">
        <f>IFERROR(VLOOKUP($A364,[3]Hoja1!$A$1:$AQ$1000,19,FALSE),"")</f>
        <v>Cabo</v>
      </c>
      <c r="X364" t="str">
        <f>IFERROR(VLOOKUP($A364,[3]Hoja1!$A$1:$AQ$1000,20,FALSE),"")</f>
        <v/>
      </c>
      <c r="Y364" t="str">
        <f>IFERROR(VLOOKUP($A364,[3]Hoja1!$A$1:$AQ$1000,21,FALSE),"")</f>
        <v/>
      </c>
      <c r="Z364" t="str">
        <f>IFERROR(VLOOKUP($A364,[3]Hoja1!$A$1:$AQ$1000,22,FALSE),"")</f>
        <v>Gabardina</v>
      </c>
      <c r="AA364" t="str">
        <f>IFERROR(VLOOKUP($A364,[3]Hoja1!$A$1:$AQ$1000,23,FALSE),"")</f>
        <v>Para brazo</v>
      </c>
      <c r="AB364" t="str">
        <f>IFERROR(VLOOKUP($A364,[3]Hoja1!$A$1:$AQ$1000,24,FALSE),"")</f>
        <v/>
      </c>
      <c r="AC364" t="str">
        <f>IFERROR(VLOOKUP($A364,[3]Hoja1!$A$1:$AQ$1000,25,FALSE),"")</f>
        <v/>
      </c>
      <c r="AD364" t="str">
        <f>IFERROR(VLOOKUP($A364,[3]Hoja1!$A$1:$AQ$1000,26,FALSE),"")</f>
        <v/>
      </c>
      <c r="AE364" t="str">
        <f>IFERROR(VLOOKUP($A364,[3]Hoja1!$A$1:$AQ$1000,27,FALSE),"")</f>
        <v/>
      </c>
      <c r="AF364" t="str">
        <f>IFERROR(VLOOKUP($A364,[3]Hoja1!$A$1:$AQ$1000,28,FALSE),"")</f>
        <v/>
      </c>
      <c r="AG364" t="str">
        <f>IFERROR(VLOOKUP($A364,[3]Hoja1!$A$1:$AQ$1000,29,FALSE),"")</f>
        <v/>
      </c>
      <c r="AH364" t="str">
        <f>IFERROR(VLOOKUP($A364,[3]Hoja1!$A$1:$AQ$1000,30,FALSE),"")</f>
        <v/>
      </c>
      <c r="AI364" t="str">
        <f>IFERROR(VLOOKUP($A364,[3]Hoja1!$A$1:$AQ$1000,31,FALSE),"")</f>
        <v/>
      </c>
      <c r="AJ364" t="str">
        <f>IFERROR(VLOOKUP($A364,[3]Hoja1!$A$1:$AQ$1000,32,FALSE),"")</f>
        <v/>
      </c>
      <c r="AK364" t="str">
        <f>IFERROR(VLOOKUP($A364,[3]Hoja1!$A$1:$AQ$1000,33,FALSE),"")</f>
        <v/>
      </c>
      <c r="AL364" t="str">
        <f>IFERROR(VLOOKUP($A364,[3]Hoja1!$A$1:$AQ$1000,34,FALSE),"")</f>
        <v/>
      </c>
      <c r="AM364" t="str">
        <f>IFERROR(VLOOKUP($A364,[3]Hoja1!$A$1:$AQ$1000,35,FALSE),"")</f>
        <v/>
      </c>
      <c r="AN364" t="str">
        <f>IFERROR(VLOOKUP($A364,[3]Hoja1!$A$1:$AQ$1000,36,FALSE),"")</f>
        <v/>
      </c>
      <c r="AO364" t="str">
        <f>IFERROR(VLOOKUP($A364,[3]Hoja1!$A$1:$AQ$1000,37,FALSE),"")</f>
        <v/>
      </c>
      <c r="AP364" t="str">
        <f>IFERROR(VLOOKUP($A364,[3]Hoja1!$A$1:$AQ$1000,38,FALSE),"")</f>
        <v/>
      </c>
      <c r="AQ364" t="str">
        <f>IFERROR(VLOOKUP($A364,[3]Hoja1!$A$1:$AQ$1000,39,FALSE),"")</f>
        <v/>
      </c>
      <c r="AR364" t="str">
        <f>IFERROR(VLOOKUP($A364,[3]Hoja1!$A$1:$AQ$1000,40,FALSE),"")</f>
        <v/>
      </c>
      <c r="AS364" t="str">
        <f>IFERROR(VLOOKUP($A364,[3]Hoja1!$A$1:$AQ$1000,41,FALSE),"")</f>
        <v/>
      </c>
      <c r="AT364" t="str">
        <f>IFERROR(VLOOKUP($A364,[3]Hoja1!$A$1:$AQ$1000,42,FALSE),"")</f>
        <v/>
      </c>
      <c r="AU364" t="str">
        <f>IFERROR(VLOOKUP($A364,[3]Hoja1!$A$1:$AQ$1000,43,FALSE),"")</f>
        <v/>
      </c>
    </row>
    <row r="365" spans="1:47" ht="15" customHeight="1" x14ac:dyDescent="0.25">
      <c r="A365">
        <v>588</v>
      </c>
      <c r="B365">
        <v>1</v>
      </c>
      <c r="D365">
        <v>8703157</v>
      </c>
      <c r="E365" t="s">
        <v>1588</v>
      </c>
      <c r="H365" s="1" t="s">
        <v>1590</v>
      </c>
      <c r="I365" s="1" t="s">
        <v>1591</v>
      </c>
      <c r="J365" t="s">
        <v>1</v>
      </c>
      <c r="K365" t="s">
        <v>2</v>
      </c>
      <c r="O365" t="s">
        <v>1589</v>
      </c>
      <c r="P365" s="4">
        <f>IFERROR(VLOOKUP(D365,[1]articulo!$A$1:$D$9000,4,FALSE),"")</f>
        <v>5359.43</v>
      </c>
      <c r="Q365" t="s">
        <v>1592</v>
      </c>
      <c r="R365">
        <f>IFERROR(VLOOKUP(D365,[2]stock!$A$1:$B$9000,2,FALSE),"0")</f>
        <v>3</v>
      </c>
      <c r="S365">
        <v>5</v>
      </c>
      <c r="T365">
        <v>5</v>
      </c>
      <c r="U365">
        <v>5</v>
      </c>
      <c r="V365">
        <v>0.03</v>
      </c>
      <c r="W365" t="str">
        <f>IFERROR(VLOOKUP($A365,[3]Hoja1!$A$1:$AQ$1000,19,FALSE),"")</f>
        <v/>
      </c>
      <c r="X365" t="str">
        <f>IFERROR(VLOOKUP($A365,[3]Hoja1!$A$1:$AQ$1000,20,FALSE),"")</f>
        <v/>
      </c>
      <c r="Y365" t="str">
        <f>IFERROR(VLOOKUP($A365,[3]Hoja1!$A$1:$AQ$1000,21,FALSE),"")</f>
        <v/>
      </c>
      <c r="Z365" t="str">
        <f>IFERROR(VLOOKUP($A365,[3]Hoja1!$A$1:$AQ$1000,22,FALSE),"")</f>
        <v>Polímero moldeado por inyección</v>
      </c>
      <c r="AA365" t="str">
        <f>IFERROR(VLOOKUP($A365,[3]Hoja1!$A$1:$AQ$1000,23,FALSE),"")</f>
        <v>Tach</v>
      </c>
      <c r="AB365" t="str">
        <f>IFERROR(VLOOKUP($A365,[3]Hoja1!$A$1:$AQ$1000,24,FALSE),"")</f>
        <v/>
      </c>
      <c r="AC365" t="str">
        <f>IFERROR(VLOOKUP($A365,[3]Hoja1!$A$1:$AQ$1000,25,FALSE),"")</f>
        <v/>
      </c>
      <c r="AD365" t="str">
        <f>IFERROR(VLOOKUP($A365,[3]Hoja1!$A$1:$AQ$1000,26,FALSE),"")</f>
        <v/>
      </c>
      <c r="AE365" t="str">
        <f>IFERROR(VLOOKUP($A365,[3]Hoja1!$A$1:$AQ$1000,27,FALSE),"")</f>
        <v/>
      </c>
      <c r="AF365" t="str">
        <f>IFERROR(VLOOKUP($A365,[3]Hoja1!$A$1:$AQ$1000,28,FALSE),"")</f>
        <v/>
      </c>
      <c r="AG365" t="str">
        <f>IFERROR(VLOOKUP($A365,[3]Hoja1!$A$1:$AQ$1000,29,FALSE),"")</f>
        <v/>
      </c>
      <c r="AH365" t="str">
        <f>IFERROR(VLOOKUP($A365,[3]Hoja1!$A$1:$AQ$1000,30,FALSE),"")</f>
        <v/>
      </c>
      <c r="AI365" t="str">
        <f>IFERROR(VLOOKUP($A365,[3]Hoja1!$A$1:$AQ$1000,31,FALSE),"")</f>
        <v/>
      </c>
      <c r="AJ365" t="str">
        <f>IFERROR(VLOOKUP($A365,[3]Hoja1!$A$1:$AQ$1000,32,FALSE),"")</f>
        <v/>
      </c>
      <c r="AK365" t="str">
        <f>IFERROR(VLOOKUP($A365,[3]Hoja1!$A$1:$AQ$1000,33,FALSE),"")</f>
        <v/>
      </c>
      <c r="AL365" t="str">
        <f>IFERROR(VLOOKUP($A365,[3]Hoja1!$A$1:$AQ$1000,34,FALSE),"")</f>
        <v/>
      </c>
      <c r="AM365" t="str">
        <f>IFERROR(VLOOKUP($A365,[3]Hoja1!$A$1:$AQ$1000,35,FALSE),"")</f>
        <v/>
      </c>
      <c r="AN365" t="str">
        <f>IFERROR(VLOOKUP($A365,[3]Hoja1!$A$1:$AQ$1000,36,FALSE),"")</f>
        <v/>
      </c>
      <c r="AO365" t="str">
        <f>IFERROR(VLOOKUP($A365,[3]Hoja1!$A$1:$AQ$1000,37,FALSE),"")</f>
        <v/>
      </c>
      <c r="AP365" t="str">
        <f>IFERROR(VLOOKUP($A365,[3]Hoja1!$A$1:$AQ$1000,38,FALSE),"")</f>
        <v/>
      </c>
      <c r="AQ365" t="str">
        <f>IFERROR(VLOOKUP($A365,[3]Hoja1!$A$1:$AQ$1000,39,FALSE),"")</f>
        <v/>
      </c>
      <c r="AR365" t="str">
        <f>IFERROR(VLOOKUP($A365,[3]Hoja1!$A$1:$AQ$1000,40,FALSE),"")</f>
        <v/>
      </c>
      <c r="AS365" t="str">
        <f>IFERROR(VLOOKUP($A365,[3]Hoja1!$A$1:$AQ$1000,41,FALSE),"")</f>
        <v/>
      </c>
      <c r="AT365" t="str">
        <f>IFERROR(VLOOKUP($A365,[3]Hoja1!$A$1:$AQ$1000,42,FALSE),"")</f>
        <v/>
      </c>
      <c r="AU365" t="str">
        <f>IFERROR(VLOOKUP($A365,[3]Hoja1!$A$1:$AQ$1000,43,FALSE),"")</f>
        <v/>
      </c>
    </row>
    <row r="366" spans="1:47" ht="15" customHeight="1" x14ac:dyDescent="0.25">
      <c r="A366">
        <v>589</v>
      </c>
      <c r="B366">
        <v>1</v>
      </c>
      <c r="D366">
        <v>8519022</v>
      </c>
      <c r="E366" t="s">
        <v>1593</v>
      </c>
      <c r="H366" s="1" t="s">
        <v>1595</v>
      </c>
      <c r="I366" s="1" t="s">
        <v>1596</v>
      </c>
      <c r="J366" t="s">
        <v>16</v>
      </c>
      <c r="K366" t="s">
        <v>1394</v>
      </c>
      <c r="O366" t="s">
        <v>1594</v>
      </c>
      <c r="P366" s="4">
        <f>IFERROR(VLOOKUP(D366,[1]articulo!$A$1:$D$9000,4,FALSE),"")</f>
        <v>1769.03</v>
      </c>
      <c r="Q366" t="s">
        <v>1597</v>
      </c>
      <c r="R366">
        <f>IFERROR(VLOOKUP(D366,[2]stock!$A$1:$B$9000,2,FALSE),"0")</f>
        <v>0</v>
      </c>
      <c r="S366">
        <v>5</v>
      </c>
      <c r="T366">
        <v>5</v>
      </c>
      <c r="U366">
        <v>5</v>
      </c>
      <c r="V366">
        <v>0.03</v>
      </c>
      <c r="W366" t="str">
        <f>IFERROR(VLOOKUP($A366,[3]Hoja1!$A$1:$AQ$1000,19,FALSE),"")</f>
        <v/>
      </c>
      <c r="X366" t="str">
        <f>IFERROR(VLOOKUP($A366,[3]Hoja1!$A$1:$AQ$1000,20,FALSE),"")</f>
        <v/>
      </c>
      <c r="Y366" t="str">
        <f>IFERROR(VLOOKUP($A366,[3]Hoja1!$A$1:$AQ$1000,21,FALSE),"")</f>
        <v/>
      </c>
      <c r="Z366" t="str">
        <f>IFERROR(VLOOKUP($A366,[3]Hoja1!$A$1:$AQ$1000,22,FALSE),"")</f>
        <v/>
      </c>
      <c r="AA366" t="str">
        <f>IFERROR(VLOOKUP($A366,[3]Hoja1!$A$1:$AQ$1000,23,FALSE),"")</f>
        <v/>
      </c>
      <c r="AB366" t="str">
        <f>IFERROR(VLOOKUP($A366,[3]Hoja1!$A$1:$AQ$1000,24,FALSE),"")</f>
        <v/>
      </c>
      <c r="AC366" t="str">
        <f>IFERROR(VLOOKUP($A366,[3]Hoja1!$A$1:$AQ$1000,25,FALSE),"")</f>
        <v/>
      </c>
      <c r="AD366" t="str">
        <f>IFERROR(VLOOKUP($A366,[3]Hoja1!$A$1:$AQ$1000,26,FALSE),"")</f>
        <v/>
      </c>
      <c r="AE366" t="str">
        <f>IFERROR(VLOOKUP($A366,[3]Hoja1!$A$1:$AQ$1000,27,FALSE),"")</f>
        <v/>
      </c>
      <c r="AF366" t="str">
        <f>IFERROR(VLOOKUP($A366,[3]Hoja1!$A$1:$AQ$1000,28,FALSE),"")</f>
        <v/>
      </c>
      <c r="AG366" t="str">
        <f>IFERROR(VLOOKUP($A366,[3]Hoja1!$A$1:$AQ$1000,29,FALSE),"")</f>
        <v/>
      </c>
      <c r="AH366" t="str">
        <f>IFERROR(VLOOKUP($A366,[3]Hoja1!$A$1:$AQ$1000,30,FALSE),"")</f>
        <v/>
      </c>
      <c r="AI366" t="str">
        <f>IFERROR(VLOOKUP($A366,[3]Hoja1!$A$1:$AQ$1000,31,FALSE),"")</f>
        <v/>
      </c>
      <c r="AJ366" t="str">
        <f>IFERROR(VLOOKUP($A366,[3]Hoja1!$A$1:$AQ$1000,32,FALSE),"")</f>
        <v/>
      </c>
      <c r="AK366" t="str">
        <f>IFERROR(VLOOKUP($A366,[3]Hoja1!$A$1:$AQ$1000,33,FALSE),"")</f>
        <v/>
      </c>
      <c r="AL366" t="str">
        <f>IFERROR(VLOOKUP($A366,[3]Hoja1!$A$1:$AQ$1000,34,FALSE),"")</f>
        <v/>
      </c>
      <c r="AM366" t="str">
        <f>IFERROR(VLOOKUP($A366,[3]Hoja1!$A$1:$AQ$1000,35,FALSE),"")</f>
        <v/>
      </c>
      <c r="AN366" t="str">
        <f>IFERROR(VLOOKUP($A366,[3]Hoja1!$A$1:$AQ$1000,36,FALSE),"")</f>
        <v/>
      </c>
      <c r="AO366" t="str">
        <f>IFERROR(VLOOKUP($A366,[3]Hoja1!$A$1:$AQ$1000,37,FALSE),"")</f>
        <v/>
      </c>
      <c r="AP366" t="str">
        <f>IFERROR(VLOOKUP($A366,[3]Hoja1!$A$1:$AQ$1000,38,FALSE),"")</f>
        <v/>
      </c>
      <c r="AQ366" t="str">
        <f>IFERROR(VLOOKUP($A366,[3]Hoja1!$A$1:$AQ$1000,39,FALSE),"")</f>
        <v/>
      </c>
      <c r="AR366" t="str">
        <f>IFERROR(VLOOKUP($A366,[3]Hoja1!$A$1:$AQ$1000,40,FALSE),"")</f>
        <v/>
      </c>
      <c r="AS366" t="str">
        <f>IFERROR(VLOOKUP($A366,[3]Hoja1!$A$1:$AQ$1000,41,FALSE),"")</f>
        <v/>
      </c>
      <c r="AT366" t="str">
        <f>IFERROR(VLOOKUP($A366,[3]Hoja1!$A$1:$AQ$1000,42,FALSE),"")</f>
        <v/>
      </c>
      <c r="AU366" t="str">
        <f>IFERROR(VLOOKUP($A366,[3]Hoja1!$A$1:$AQ$1000,43,FALSE),"")</f>
        <v/>
      </c>
    </row>
    <row r="367" spans="1:47" ht="15" customHeight="1" x14ac:dyDescent="0.25">
      <c r="A367">
        <v>592</v>
      </c>
      <c r="B367">
        <v>1</v>
      </c>
      <c r="D367">
        <v>7701105</v>
      </c>
      <c r="E367" t="s">
        <v>1598</v>
      </c>
      <c r="H367" s="1" t="s">
        <v>1600</v>
      </c>
      <c r="J367" t="s">
        <v>102</v>
      </c>
      <c r="O367" t="s">
        <v>1599</v>
      </c>
      <c r="P367" s="4">
        <f>IFERROR(VLOOKUP(D367,[1]articulo!$A$1:$D$9000,4,FALSE),"")</f>
        <v>0</v>
      </c>
      <c r="Q367" t="s">
        <v>1601</v>
      </c>
      <c r="R367">
        <f>IFERROR(VLOOKUP(D367,[2]stock!$A$1:$B$9000,2,FALSE),"0")</f>
        <v>0</v>
      </c>
      <c r="S367">
        <v>5</v>
      </c>
      <c r="T367">
        <v>5</v>
      </c>
      <c r="U367">
        <v>5</v>
      </c>
      <c r="V367">
        <v>0.03</v>
      </c>
      <c r="W367" t="str">
        <f>IFERROR(VLOOKUP($A367,[3]Hoja1!$A$1:$AQ$1000,19,FALSE),"")</f>
        <v/>
      </c>
      <c r="X367" t="str">
        <f>IFERROR(VLOOKUP($A367,[3]Hoja1!$A$1:$AQ$1000,20,FALSE),"")</f>
        <v/>
      </c>
      <c r="Y367" t="str">
        <f>IFERROR(VLOOKUP($A367,[3]Hoja1!$A$1:$AQ$1000,21,FALSE),"")</f>
        <v/>
      </c>
      <c r="Z367" t="str">
        <f>IFERROR(VLOOKUP($A367,[3]Hoja1!$A$1:$AQ$1000,22,FALSE),"")</f>
        <v/>
      </c>
      <c r="AA367" t="str">
        <f>IFERROR(VLOOKUP($A367,[3]Hoja1!$A$1:$AQ$1000,23,FALSE),"")</f>
        <v/>
      </c>
      <c r="AB367" t="str">
        <f>IFERROR(VLOOKUP($A367,[3]Hoja1!$A$1:$AQ$1000,24,FALSE),"")</f>
        <v/>
      </c>
      <c r="AC367" t="str">
        <f>IFERROR(VLOOKUP($A367,[3]Hoja1!$A$1:$AQ$1000,25,FALSE),"")</f>
        <v/>
      </c>
      <c r="AD367" t="str">
        <f>IFERROR(VLOOKUP($A367,[3]Hoja1!$A$1:$AQ$1000,26,FALSE),"")</f>
        <v/>
      </c>
      <c r="AE367" t="str">
        <f>IFERROR(VLOOKUP($A367,[3]Hoja1!$A$1:$AQ$1000,27,FALSE),"")</f>
        <v/>
      </c>
      <c r="AF367" t="str">
        <f>IFERROR(VLOOKUP($A367,[3]Hoja1!$A$1:$AQ$1000,28,FALSE),"")</f>
        <v/>
      </c>
      <c r="AG367" t="str">
        <f>IFERROR(VLOOKUP($A367,[3]Hoja1!$A$1:$AQ$1000,29,FALSE),"")</f>
        <v/>
      </c>
      <c r="AH367" t="str">
        <f>IFERROR(VLOOKUP($A367,[3]Hoja1!$A$1:$AQ$1000,30,FALSE),"")</f>
        <v/>
      </c>
      <c r="AI367" t="str">
        <f>IFERROR(VLOOKUP($A367,[3]Hoja1!$A$1:$AQ$1000,31,FALSE),"")</f>
        <v/>
      </c>
      <c r="AJ367" t="str">
        <f>IFERROR(VLOOKUP($A367,[3]Hoja1!$A$1:$AQ$1000,32,FALSE),"")</f>
        <v/>
      </c>
      <c r="AK367" t="str">
        <f>IFERROR(VLOOKUP($A367,[3]Hoja1!$A$1:$AQ$1000,33,FALSE),"")</f>
        <v/>
      </c>
      <c r="AL367" t="str">
        <f>IFERROR(VLOOKUP($A367,[3]Hoja1!$A$1:$AQ$1000,34,FALSE),"")</f>
        <v/>
      </c>
      <c r="AM367" t="str">
        <f>IFERROR(VLOOKUP($A367,[3]Hoja1!$A$1:$AQ$1000,35,FALSE),"")</f>
        <v/>
      </c>
      <c r="AN367" t="str">
        <f>IFERROR(VLOOKUP($A367,[3]Hoja1!$A$1:$AQ$1000,36,FALSE),"")</f>
        <v/>
      </c>
      <c r="AO367" t="str">
        <f>IFERROR(VLOOKUP($A367,[3]Hoja1!$A$1:$AQ$1000,37,FALSE),"")</f>
        <v/>
      </c>
      <c r="AP367" t="str">
        <f>IFERROR(VLOOKUP($A367,[3]Hoja1!$A$1:$AQ$1000,38,FALSE),"")</f>
        <v/>
      </c>
      <c r="AQ367" t="str">
        <f>IFERROR(VLOOKUP($A367,[3]Hoja1!$A$1:$AQ$1000,39,FALSE),"")</f>
        <v/>
      </c>
      <c r="AR367" t="str">
        <f>IFERROR(VLOOKUP($A367,[3]Hoja1!$A$1:$AQ$1000,40,FALSE),"")</f>
        <v/>
      </c>
      <c r="AS367" t="str">
        <f>IFERROR(VLOOKUP($A367,[3]Hoja1!$A$1:$AQ$1000,41,FALSE),"")</f>
        <v/>
      </c>
      <c r="AT367" t="str">
        <f>IFERROR(VLOOKUP($A367,[3]Hoja1!$A$1:$AQ$1000,42,FALSE),"")</f>
        <v/>
      </c>
      <c r="AU367" t="str">
        <f>IFERROR(VLOOKUP($A367,[3]Hoja1!$A$1:$AQ$1000,43,FALSE),"")</f>
        <v/>
      </c>
    </row>
    <row r="368" spans="1:47" ht="15" customHeight="1" x14ac:dyDescent="0.25">
      <c r="A368">
        <v>594</v>
      </c>
      <c r="B368">
        <v>1</v>
      </c>
      <c r="D368">
        <v>7701105</v>
      </c>
      <c r="E368" t="s">
        <v>1602</v>
      </c>
      <c r="H368" t="s">
        <v>1604</v>
      </c>
      <c r="I368" t="s">
        <v>1605</v>
      </c>
      <c r="J368" t="s">
        <v>102</v>
      </c>
      <c r="O368" t="s">
        <v>1603</v>
      </c>
      <c r="P368" s="4">
        <f>IFERROR(VLOOKUP(D368,[1]articulo!$A$1:$D$9000,4,FALSE),"")</f>
        <v>0</v>
      </c>
      <c r="Q368" t="s">
        <v>1606</v>
      </c>
      <c r="R368">
        <f>IFERROR(VLOOKUP(D368,[2]stock!$A$1:$B$9000,2,FALSE),"0")</f>
        <v>0</v>
      </c>
      <c r="S368">
        <v>5</v>
      </c>
      <c r="T368">
        <v>5</v>
      </c>
      <c r="U368">
        <v>5</v>
      </c>
      <c r="V368">
        <v>0.03</v>
      </c>
      <c r="W368" t="str">
        <f>IFERROR(VLOOKUP($A368,[3]Hoja1!$A$1:$AQ$1000,19,FALSE),"")</f>
        <v/>
      </c>
      <c r="X368" t="str">
        <f>IFERROR(VLOOKUP($A368,[3]Hoja1!$A$1:$AQ$1000,20,FALSE),"")</f>
        <v/>
      </c>
      <c r="Y368" t="str">
        <f>IFERROR(VLOOKUP($A368,[3]Hoja1!$A$1:$AQ$1000,21,FALSE),"")</f>
        <v/>
      </c>
      <c r="Z368" t="str">
        <f>IFERROR(VLOOKUP($A368,[3]Hoja1!$A$1:$AQ$1000,22,FALSE),"")</f>
        <v/>
      </c>
      <c r="AA368" t="str">
        <f>IFERROR(VLOOKUP($A368,[3]Hoja1!$A$1:$AQ$1000,23,FALSE),"")</f>
        <v/>
      </c>
      <c r="AB368" t="str">
        <f>IFERROR(VLOOKUP($A368,[3]Hoja1!$A$1:$AQ$1000,24,FALSE),"")</f>
        <v/>
      </c>
      <c r="AC368" t="str">
        <f>IFERROR(VLOOKUP($A368,[3]Hoja1!$A$1:$AQ$1000,25,FALSE),"")</f>
        <v/>
      </c>
      <c r="AD368" t="str">
        <f>IFERROR(VLOOKUP($A368,[3]Hoja1!$A$1:$AQ$1000,26,FALSE),"")</f>
        <v/>
      </c>
      <c r="AE368" t="str">
        <f>IFERROR(VLOOKUP($A368,[3]Hoja1!$A$1:$AQ$1000,27,FALSE),"")</f>
        <v/>
      </c>
      <c r="AF368" t="str">
        <f>IFERROR(VLOOKUP($A368,[3]Hoja1!$A$1:$AQ$1000,28,FALSE),"")</f>
        <v/>
      </c>
      <c r="AG368" t="str">
        <f>IFERROR(VLOOKUP($A368,[3]Hoja1!$A$1:$AQ$1000,29,FALSE),"")</f>
        <v/>
      </c>
      <c r="AH368" t="str">
        <f>IFERROR(VLOOKUP($A368,[3]Hoja1!$A$1:$AQ$1000,30,FALSE),"")</f>
        <v/>
      </c>
      <c r="AI368" t="str">
        <f>IFERROR(VLOOKUP($A368,[3]Hoja1!$A$1:$AQ$1000,31,FALSE),"")</f>
        <v/>
      </c>
      <c r="AJ368" t="str">
        <f>IFERROR(VLOOKUP($A368,[3]Hoja1!$A$1:$AQ$1000,32,FALSE),"")</f>
        <v/>
      </c>
      <c r="AK368" t="str">
        <f>IFERROR(VLOOKUP($A368,[3]Hoja1!$A$1:$AQ$1000,33,FALSE),"")</f>
        <v/>
      </c>
      <c r="AL368" t="str">
        <f>IFERROR(VLOOKUP($A368,[3]Hoja1!$A$1:$AQ$1000,34,FALSE),"")</f>
        <v/>
      </c>
      <c r="AM368" t="str">
        <f>IFERROR(VLOOKUP($A368,[3]Hoja1!$A$1:$AQ$1000,35,FALSE),"")</f>
        <v/>
      </c>
      <c r="AN368" t="str">
        <f>IFERROR(VLOOKUP($A368,[3]Hoja1!$A$1:$AQ$1000,36,FALSE),"")</f>
        <v/>
      </c>
      <c r="AO368" t="str">
        <f>IFERROR(VLOOKUP($A368,[3]Hoja1!$A$1:$AQ$1000,37,FALSE),"")</f>
        <v/>
      </c>
      <c r="AP368" t="str">
        <f>IFERROR(VLOOKUP($A368,[3]Hoja1!$A$1:$AQ$1000,38,FALSE),"")</f>
        <v/>
      </c>
      <c r="AQ368" t="str">
        <f>IFERROR(VLOOKUP($A368,[3]Hoja1!$A$1:$AQ$1000,39,FALSE),"")</f>
        <v/>
      </c>
      <c r="AR368" t="str">
        <f>IFERROR(VLOOKUP($A368,[3]Hoja1!$A$1:$AQ$1000,40,FALSE),"")</f>
        <v/>
      </c>
      <c r="AS368" t="str">
        <f>IFERROR(VLOOKUP($A368,[3]Hoja1!$A$1:$AQ$1000,41,FALSE),"")</f>
        <v/>
      </c>
      <c r="AT368" t="str">
        <f>IFERROR(VLOOKUP($A368,[3]Hoja1!$A$1:$AQ$1000,42,FALSE),"")</f>
        <v/>
      </c>
      <c r="AU368" t="str">
        <f>IFERROR(VLOOKUP($A368,[3]Hoja1!$A$1:$AQ$1000,43,FALSE),"")</f>
        <v/>
      </c>
    </row>
    <row r="369" spans="1:47" ht="15" customHeight="1" x14ac:dyDescent="0.25">
      <c r="A369">
        <v>595</v>
      </c>
      <c r="B369">
        <v>1</v>
      </c>
      <c r="D369">
        <v>8520925</v>
      </c>
      <c r="E369" t="s">
        <v>1607</v>
      </c>
      <c r="H369" s="1" t="s">
        <v>1609</v>
      </c>
      <c r="I369" s="1" t="s">
        <v>1610</v>
      </c>
      <c r="J369" t="s">
        <v>16</v>
      </c>
      <c r="K369" t="s">
        <v>115</v>
      </c>
      <c r="O369" t="s">
        <v>1608</v>
      </c>
      <c r="P369" s="4">
        <f>IFERROR(VLOOKUP(D369,[1]articulo!$A$1:$D$9000,4,FALSE),"")</f>
        <v>129.59</v>
      </c>
      <c r="Q369" t="s">
        <v>1611</v>
      </c>
      <c r="R369">
        <f>IFERROR(VLOOKUP(D369,[2]stock!$A$1:$B$9000,2,FALSE),"0")</f>
        <v>0</v>
      </c>
      <c r="S369">
        <v>5</v>
      </c>
      <c r="T369">
        <v>5</v>
      </c>
      <c r="U369">
        <v>5</v>
      </c>
      <c r="V369">
        <v>0.03</v>
      </c>
      <c r="W369" t="str">
        <f>IFERROR(VLOOKUP($A369,[3]Hoja1!$A$1:$AQ$1000,19,FALSE),"")</f>
        <v/>
      </c>
      <c r="X369" t="str">
        <f>IFERROR(VLOOKUP($A369,[3]Hoja1!$A$1:$AQ$1000,20,FALSE),"")</f>
        <v/>
      </c>
      <c r="Y369" t="str">
        <f>IFERROR(VLOOKUP($A369,[3]Hoja1!$A$1:$AQ$1000,21,FALSE),"")</f>
        <v/>
      </c>
      <c r="Z369" t="str">
        <f>IFERROR(VLOOKUP($A369,[3]Hoja1!$A$1:$AQ$1000,22,FALSE),"")</f>
        <v/>
      </c>
      <c r="AA369" t="str">
        <f>IFERROR(VLOOKUP($A369,[3]Hoja1!$A$1:$AQ$1000,23,FALSE),"")</f>
        <v/>
      </c>
      <c r="AB369" t="str">
        <f>IFERROR(VLOOKUP($A369,[3]Hoja1!$A$1:$AQ$1000,24,FALSE),"")</f>
        <v/>
      </c>
      <c r="AC369" t="str">
        <f>IFERROR(VLOOKUP($A369,[3]Hoja1!$A$1:$AQ$1000,25,FALSE),"")</f>
        <v/>
      </c>
      <c r="AD369" t="str">
        <f>IFERROR(VLOOKUP($A369,[3]Hoja1!$A$1:$AQ$1000,26,FALSE),"")</f>
        <v/>
      </c>
      <c r="AE369" t="str">
        <f>IFERROR(VLOOKUP($A369,[3]Hoja1!$A$1:$AQ$1000,27,FALSE),"")</f>
        <v/>
      </c>
      <c r="AF369" t="str">
        <f>IFERROR(VLOOKUP($A369,[3]Hoja1!$A$1:$AQ$1000,28,FALSE),"")</f>
        <v/>
      </c>
      <c r="AG369" t="str">
        <f>IFERROR(VLOOKUP($A369,[3]Hoja1!$A$1:$AQ$1000,29,FALSE),"")</f>
        <v/>
      </c>
      <c r="AH369" t="str">
        <f>IFERROR(VLOOKUP($A369,[3]Hoja1!$A$1:$AQ$1000,30,FALSE),"")</f>
        <v/>
      </c>
      <c r="AI369" t="str">
        <f>IFERROR(VLOOKUP($A369,[3]Hoja1!$A$1:$AQ$1000,31,FALSE),"")</f>
        <v/>
      </c>
      <c r="AJ369" t="str">
        <f>IFERROR(VLOOKUP($A369,[3]Hoja1!$A$1:$AQ$1000,32,FALSE),"")</f>
        <v/>
      </c>
      <c r="AK369" t="str">
        <f>IFERROR(VLOOKUP($A369,[3]Hoja1!$A$1:$AQ$1000,33,FALSE),"")</f>
        <v/>
      </c>
      <c r="AL369" t="str">
        <f>IFERROR(VLOOKUP($A369,[3]Hoja1!$A$1:$AQ$1000,34,FALSE),"")</f>
        <v/>
      </c>
      <c r="AM369" t="str">
        <f>IFERROR(VLOOKUP($A369,[3]Hoja1!$A$1:$AQ$1000,35,FALSE),"")</f>
        <v/>
      </c>
      <c r="AN369" t="str">
        <f>IFERROR(VLOOKUP($A369,[3]Hoja1!$A$1:$AQ$1000,36,FALSE),"")</f>
        <v/>
      </c>
      <c r="AO369" t="str">
        <f>IFERROR(VLOOKUP($A369,[3]Hoja1!$A$1:$AQ$1000,37,FALSE),"")</f>
        <v/>
      </c>
      <c r="AP369" t="str">
        <f>IFERROR(VLOOKUP($A369,[3]Hoja1!$A$1:$AQ$1000,38,FALSE),"")</f>
        <v/>
      </c>
      <c r="AQ369" t="str">
        <f>IFERROR(VLOOKUP($A369,[3]Hoja1!$A$1:$AQ$1000,39,FALSE),"")</f>
        <v/>
      </c>
      <c r="AR369" t="str">
        <f>IFERROR(VLOOKUP($A369,[3]Hoja1!$A$1:$AQ$1000,40,FALSE),"")</f>
        <v/>
      </c>
      <c r="AS369" t="str">
        <f>IFERROR(VLOOKUP($A369,[3]Hoja1!$A$1:$AQ$1000,41,FALSE),"")</f>
        <v/>
      </c>
      <c r="AT369" t="str">
        <f>IFERROR(VLOOKUP($A369,[3]Hoja1!$A$1:$AQ$1000,42,FALSE),"")</f>
        <v/>
      </c>
      <c r="AU369" t="str">
        <f>IFERROR(VLOOKUP($A369,[3]Hoja1!$A$1:$AQ$1000,43,FALSE),"")</f>
        <v/>
      </c>
    </row>
    <row r="370" spans="1:47" ht="15" customHeight="1" x14ac:dyDescent="0.25">
      <c r="A370">
        <v>596</v>
      </c>
      <c r="B370">
        <v>1</v>
      </c>
      <c r="D370">
        <v>8706002</v>
      </c>
      <c r="E370" t="s">
        <v>1612</v>
      </c>
      <c r="H370" s="1" t="s">
        <v>1614</v>
      </c>
      <c r="I370" s="1" t="s">
        <v>1615</v>
      </c>
      <c r="J370" t="s">
        <v>1</v>
      </c>
      <c r="K370" t="s">
        <v>109</v>
      </c>
      <c r="L370" t="s">
        <v>1180</v>
      </c>
      <c r="O370" t="s">
        <v>1613</v>
      </c>
      <c r="P370" s="4">
        <f>IFERROR(VLOOKUP(D370,[1]articulo!$A$1:$D$9000,4,FALSE),"")</f>
        <v>3710.26</v>
      </c>
      <c r="Q370" t="s">
        <v>1616</v>
      </c>
      <c r="R370">
        <f>IFERROR(VLOOKUP(D370,[2]stock!$A$1:$B$9000,2,FALSE),"0")</f>
        <v>82</v>
      </c>
      <c r="S370">
        <v>5</v>
      </c>
      <c r="T370">
        <v>5</v>
      </c>
      <c r="U370">
        <v>5</v>
      </c>
      <c r="V370">
        <v>0.03</v>
      </c>
      <c r="W370" t="str">
        <f>IFERROR(VLOOKUP($A370,[3]Hoja1!$A$1:$AQ$1000,19,FALSE),"")</f>
        <v/>
      </c>
      <c r="X370" t="str">
        <f>IFERROR(VLOOKUP($A370,[3]Hoja1!$A$1:$AQ$1000,20,FALSE),"")</f>
        <v/>
      </c>
      <c r="Y370" t="str">
        <f>IFERROR(VLOOKUP($A370,[3]Hoja1!$A$1:$AQ$1000,21,FALSE),"")</f>
        <v/>
      </c>
      <c r="Z370" t="str">
        <f>IFERROR(VLOOKUP($A370,[3]Hoja1!$A$1:$AQ$1000,22,FALSE),"")</f>
        <v>Cordura - Poliamida</v>
      </c>
      <c r="AA370" t="str">
        <f>IFERROR(VLOOKUP($A370,[3]Hoja1!$A$1:$AQ$1000,23,FALSE),"")</f>
        <v>Comando Táctico</v>
      </c>
      <c r="AB370" t="str">
        <f>IFERROR(VLOOKUP($A370,[3]Hoja1!$A$1:$AQ$1000,24,FALSE),"")</f>
        <v/>
      </c>
      <c r="AC370" t="str">
        <f>IFERROR(VLOOKUP($A370,[3]Hoja1!$A$1:$AQ$1000,25,FALSE),"")</f>
        <v/>
      </c>
      <c r="AD370" t="str">
        <f>IFERROR(VLOOKUP($A370,[3]Hoja1!$A$1:$AQ$1000,26,FALSE),"")</f>
        <v/>
      </c>
      <c r="AE370" t="str">
        <f>IFERROR(VLOOKUP($A370,[3]Hoja1!$A$1:$AQ$1000,27,FALSE),"")</f>
        <v/>
      </c>
      <c r="AF370" t="str">
        <f>IFERROR(VLOOKUP($A370,[3]Hoja1!$A$1:$AQ$1000,28,FALSE),"")</f>
        <v/>
      </c>
      <c r="AG370" t="str">
        <f>IFERROR(VLOOKUP($A370,[3]Hoja1!$A$1:$AQ$1000,29,FALSE),"")</f>
        <v/>
      </c>
      <c r="AH370" t="str">
        <f>IFERROR(VLOOKUP($A370,[3]Hoja1!$A$1:$AQ$1000,30,FALSE),"")</f>
        <v/>
      </c>
      <c r="AI370" t="str">
        <f>IFERROR(VLOOKUP($A370,[3]Hoja1!$A$1:$AQ$1000,31,FALSE),"")</f>
        <v/>
      </c>
      <c r="AJ370" t="str">
        <f>IFERROR(VLOOKUP($A370,[3]Hoja1!$A$1:$AQ$1000,32,FALSE),"")</f>
        <v/>
      </c>
      <c r="AK370" t="str">
        <f>IFERROR(VLOOKUP($A370,[3]Hoja1!$A$1:$AQ$1000,33,FALSE),"")</f>
        <v>40 x 25 x 9 cm</v>
      </c>
      <c r="AL370" t="str">
        <f>IFERROR(VLOOKUP($A370,[3]Hoja1!$A$1:$AQ$1000,34,FALSE),"")</f>
        <v>32 x 16 x 8 cm</v>
      </c>
      <c r="AM370" t="str">
        <f>IFERROR(VLOOKUP($A370,[3]Hoja1!$A$1:$AQ$1000,35,FALSE),"")</f>
        <v>Sí</v>
      </c>
      <c r="AN370" t="str">
        <f>IFERROR(VLOOKUP($A370,[3]Hoja1!$A$1:$AQ$1000,36,FALSE),"")</f>
        <v/>
      </c>
      <c r="AO370" t="str">
        <f>IFERROR(VLOOKUP($A370,[3]Hoja1!$A$1:$AQ$1000,37,FALSE),"")</f>
        <v/>
      </c>
      <c r="AP370" t="str">
        <f>IFERROR(VLOOKUP($A370,[3]Hoja1!$A$1:$AQ$1000,38,FALSE),"")</f>
        <v/>
      </c>
      <c r="AQ370" t="str">
        <f>IFERROR(VLOOKUP($A370,[3]Hoja1!$A$1:$AQ$1000,39,FALSE),"")</f>
        <v/>
      </c>
      <c r="AR370" t="str">
        <f>IFERROR(VLOOKUP($A370,[3]Hoja1!$A$1:$AQ$1000,40,FALSE),"")</f>
        <v/>
      </c>
      <c r="AS370" t="str">
        <f>IFERROR(VLOOKUP($A370,[3]Hoja1!$A$1:$AQ$1000,41,FALSE),"")</f>
        <v/>
      </c>
      <c r="AT370" t="str">
        <f>IFERROR(VLOOKUP($A370,[3]Hoja1!$A$1:$AQ$1000,42,FALSE),"")</f>
        <v/>
      </c>
      <c r="AU370" t="str">
        <f>IFERROR(VLOOKUP($A370,[3]Hoja1!$A$1:$AQ$1000,43,FALSE),"")</f>
        <v/>
      </c>
    </row>
    <row r="371" spans="1:47" ht="15" customHeight="1" x14ac:dyDescent="0.25">
      <c r="A371">
        <v>597</v>
      </c>
      <c r="B371">
        <v>1</v>
      </c>
      <c r="D371">
        <v>8520051</v>
      </c>
      <c r="E371" t="s">
        <v>1617</v>
      </c>
      <c r="H371" t="s">
        <v>1619</v>
      </c>
      <c r="I371" t="s">
        <v>1620</v>
      </c>
      <c r="J371" t="s">
        <v>16</v>
      </c>
      <c r="K371" t="s">
        <v>132</v>
      </c>
      <c r="O371" t="s">
        <v>1618</v>
      </c>
      <c r="P371" s="4">
        <f>IFERROR(VLOOKUP(D371,[1]articulo!$A$1:$D$9000,4,FALSE),"")</f>
        <v>1248</v>
      </c>
      <c r="Q371" t="s">
        <v>1621</v>
      </c>
      <c r="R371">
        <f>IFERROR(VLOOKUP(D371,[2]stock!$A$1:$B$9000,2,FALSE),"0")</f>
        <v>242</v>
      </c>
      <c r="S371">
        <v>5</v>
      </c>
      <c r="T371">
        <v>5</v>
      </c>
      <c r="U371">
        <v>5</v>
      </c>
      <c r="V371">
        <v>0.03</v>
      </c>
      <c r="W371" t="str">
        <f>IFERROR(VLOOKUP($A371,[3]Hoja1!$A$1:$AQ$1000,19,FALSE),"")</f>
        <v/>
      </c>
      <c r="X371" t="str">
        <f>IFERROR(VLOOKUP($A371,[3]Hoja1!$A$1:$AQ$1000,20,FALSE),"")</f>
        <v/>
      </c>
      <c r="Y371" t="str">
        <f>IFERROR(VLOOKUP($A371,[3]Hoja1!$A$1:$AQ$1000,21,FALSE),"")</f>
        <v/>
      </c>
      <c r="Z371" t="str">
        <f>IFERROR(VLOOKUP($A371,[3]Hoja1!$A$1:$AQ$1000,22,FALSE),"")</f>
        <v>Aleación de aluminio con grado aeronáutico</v>
      </c>
      <c r="AA371" t="str">
        <f>IFERROR(VLOOKUP($A371,[3]Hoja1!$A$1:$AQ$1000,23,FALSE),"")</f>
        <v>Táctico</v>
      </c>
      <c r="AB371" t="str">
        <f>IFERROR(VLOOKUP($A371,[3]Hoja1!$A$1:$AQ$1000,24,FALSE),"")</f>
        <v/>
      </c>
      <c r="AC371" t="str">
        <f>IFERROR(VLOOKUP($A371,[3]Hoja1!$A$1:$AQ$1000,25,FALSE),"")</f>
        <v/>
      </c>
      <c r="AD371" t="str">
        <f>IFERROR(VLOOKUP($A371,[3]Hoja1!$A$1:$AQ$1000,26,FALSE),"")</f>
        <v/>
      </c>
      <c r="AE371" t="str">
        <f>IFERROR(VLOOKUP($A371,[3]Hoja1!$A$1:$AQ$1000,27,FALSE),"")</f>
        <v/>
      </c>
      <c r="AF371" t="str">
        <f>IFERROR(VLOOKUP($A371,[3]Hoja1!$A$1:$AQ$1000,28,FALSE),"")</f>
        <v>18.5 cm</v>
      </c>
      <c r="AG371" t="str">
        <f>IFERROR(VLOOKUP($A371,[3]Hoja1!$A$1:$AQ$1000,29,FALSE),"")</f>
        <v>17 cm</v>
      </c>
      <c r="AH371" t="str">
        <f>IFERROR(VLOOKUP($A371,[3]Hoja1!$A$1:$AQ$1000,30,FALSE),"")</f>
        <v>3.7 a 4.7 v</v>
      </c>
      <c r="AI371" t="str">
        <f>IFERROR(VLOOKUP($A371,[3]Hoja1!$A$1:$AQ$1000,31,FALSE),"")</f>
        <v/>
      </c>
      <c r="AJ371" t="str">
        <f>IFERROR(VLOOKUP($A371,[3]Hoja1!$A$1:$AQ$1000,32,FALSE),"")</f>
        <v/>
      </c>
      <c r="AK371" t="str">
        <f>IFERROR(VLOOKUP($A371,[3]Hoja1!$A$1:$AQ$1000,33,FALSE),"")</f>
        <v/>
      </c>
      <c r="AL371" t="str">
        <f>IFERROR(VLOOKUP($A371,[3]Hoja1!$A$1:$AQ$1000,34,FALSE),"")</f>
        <v/>
      </c>
      <c r="AM371" t="str">
        <f>IFERROR(VLOOKUP($A371,[3]Hoja1!$A$1:$AQ$1000,35,FALSE),"")</f>
        <v/>
      </c>
      <c r="AN371">
        <f>IFERROR(VLOOKUP($A371,[3]Hoja1!$A$1:$AQ$1000,36,FALSE),"")</f>
        <v>2000</v>
      </c>
      <c r="AO371" t="str">
        <f>IFERROR(VLOOKUP($A371,[3]Hoja1!$A$1:$AQ$1000,37,FALSE),"")</f>
        <v>1x a 2000x</v>
      </c>
      <c r="AP371" t="str">
        <f>IFERROR(VLOOKUP($A371,[3]Hoja1!$A$1:$AQ$1000,38,FALSE),"")</f>
        <v/>
      </c>
      <c r="AQ371" t="str">
        <f>IFERROR(VLOOKUP($A371,[3]Hoja1!$A$1:$AQ$1000,39,FALSE),"")</f>
        <v/>
      </c>
      <c r="AR371" t="str">
        <f>IFERROR(VLOOKUP($A371,[3]Hoja1!$A$1:$AQ$1000,40,FALSE),"")</f>
        <v/>
      </c>
      <c r="AS371" t="str">
        <f>IFERROR(VLOOKUP($A371,[3]Hoja1!$A$1:$AQ$1000,41,FALSE),"")</f>
        <v>3.7 cm</v>
      </c>
      <c r="AT371" t="str">
        <f>IFERROR(VLOOKUP($A371,[3]Hoja1!$A$1:$AQ$1000,42,FALSE),"")</f>
        <v/>
      </c>
      <c r="AU371" t="str">
        <f>IFERROR(VLOOKUP($A371,[3]Hoja1!$A$1:$AQ$1000,43,FALSE),"")</f>
        <v/>
      </c>
    </row>
    <row r="372" spans="1:47" ht="15" customHeight="1" x14ac:dyDescent="0.25">
      <c r="A372">
        <v>598</v>
      </c>
      <c r="B372">
        <v>1</v>
      </c>
      <c r="D372">
        <v>8520067</v>
      </c>
      <c r="E372" t="s">
        <v>1622</v>
      </c>
      <c r="H372" t="s">
        <v>1624</v>
      </c>
      <c r="I372" t="s">
        <v>1625</v>
      </c>
      <c r="J372" t="s">
        <v>16</v>
      </c>
      <c r="K372" t="s">
        <v>132</v>
      </c>
      <c r="O372" t="s">
        <v>1623</v>
      </c>
      <c r="P372" s="4">
        <f>IFERROR(VLOOKUP(D372,[1]articulo!$A$1:$D$9000,4,FALSE),"")</f>
        <v>1040</v>
      </c>
      <c r="Q372" t="s">
        <v>1626</v>
      </c>
      <c r="R372">
        <f>IFERROR(VLOOKUP(D372,[2]stock!$A$1:$B$9000,2,FALSE),"0")</f>
        <v>693</v>
      </c>
      <c r="S372">
        <v>5</v>
      </c>
      <c r="T372">
        <v>5</v>
      </c>
      <c r="U372">
        <v>5</v>
      </c>
      <c r="V372">
        <v>0.03</v>
      </c>
      <c r="W372" t="str">
        <f>IFERROR(VLOOKUP($A372,[3]Hoja1!$A$1:$AQ$1000,19,FALSE),"")</f>
        <v/>
      </c>
      <c r="X372" t="str">
        <f>IFERROR(VLOOKUP($A372,[3]Hoja1!$A$1:$AQ$1000,20,FALSE),"")</f>
        <v/>
      </c>
      <c r="Y372" t="str">
        <f>IFERROR(VLOOKUP($A372,[3]Hoja1!$A$1:$AQ$1000,21,FALSE),"")</f>
        <v/>
      </c>
      <c r="Z372" t="str">
        <f>IFERROR(VLOOKUP($A372,[3]Hoja1!$A$1:$AQ$1000,22,FALSE),"")</f>
        <v>Metal Negro</v>
      </c>
      <c r="AA372" t="str">
        <f>IFERROR(VLOOKUP($A372,[3]Hoja1!$A$1:$AQ$1000,23,FALSE),"")</f>
        <v>Táctico Policial</v>
      </c>
      <c r="AB372" t="str">
        <f>IFERROR(VLOOKUP($A372,[3]Hoja1!$A$1:$AQ$1000,24,FALSE),"")</f>
        <v>16.5 cm</v>
      </c>
      <c r="AC372" t="str">
        <f>IFERROR(VLOOKUP($A372,[3]Hoja1!$A$1:$AQ$1000,25,FALSE),"")</f>
        <v/>
      </c>
      <c r="AD372" t="str">
        <f>IFERROR(VLOOKUP($A372,[3]Hoja1!$A$1:$AQ$1000,26,FALSE),"")</f>
        <v/>
      </c>
      <c r="AE372" t="str">
        <f>IFERROR(VLOOKUP($A372,[3]Hoja1!$A$1:$AQ$1000,27,FALSE),"")</f>
        <v/>
      </c>
      <c r="AF372" t="str">
        <f>IFERROR(VLOOKUP($A372,[3]Hoja1!$A$1:$AQ$1000,28,FALSE),"")</f>
        <v/>
      </c>
      <c r="AG372" t="str">
        <f>IFERROR(VLOOKUP($A372,[3]Hoja1!$A$1:$AQ$1000,29,FALSE),"")</f>
        <v/>
      </c>
      <c r="AH372" t="str">
        <f>IFERROR(VLOOKUP($A372,[3]Hoja1!$A$1:$AQ$1000,30,FALSE),"")</f>
        <v>4.7v</v>
      </c>
      <c r="AI372" t="str">
        <f>IFERROR(VLOOKUP($A372,[3]Hoja1!$A$1:$AQ$1000,31,FALSE),"")</f>
        <v/>
      </c>
      <c r="AJ372" t="str">
        <f>IFERROR(VLOOKUP($A372,[3]Hoja1!$A$1:$AQ$1000,32,FALSE),"")</f>
        <v/>
      </c>
      <c r="AK372" t="str">
        <f>IFERROR(VLOOKUP($A372,[3]Hoja1!$A$1:$AQ$1000,33,FALSE),"")</f>
        <v>Diámetro</v>
      </c>
      <c r="AL372" t="str">
        <f>IFERROR(VLOOKUP($A372,[3]Hoja1!$A$1:$AQ$1000,34,FALSE),"")</f>
        <v/>
      </c>
      <c r="AM372" t="str">
        <f>IFERROR(VLOOKUP($A372,[3]Hoja1!$A$1:$AQ$1000,35,FALSE),"")</f>
        <v/>
      </c>
      <c r="AN372">
        <f>IFERROR(VLOOKUP($A372,[3]Hoja1!$A$1:$AQ$1000,36,FALSE),"")</f>
        <v>2000</v>
      </c>
      <c r="AO372" t="str">
        <f>IFERROR(VLOOKUP($A372,[3]Hoja1!$A$1:$AQ$1000,37,FALSE),"")</f>
        <v>5x</v>
      </c>
      <c r="AP372" t="str">
        <f>IFERROR(VLOOKUP($A372,[3]Hoja1!$A$1:$AQ$1000,38,FALSE),"")</f>
        <v>Sí</v>
      </c>
      <c r="AQ372" t="str">
        <f>IFERROR(VLOOKUP($A372,[3]Hoja1!$A$1:$AQ$1000,39,FALSE),"")</f>
        <v>Cable para cargar</v>
      </c>
      <c r="AR372" t="str">
        <f>IFERROR(VLOOKUP($A372,[3]Hoja1!$A$1:$AQ$1000,40,FALSE),"")</f>
        <v/>
      </c>
      <c r="AS372" t="str">
        <f>IFERROR(VLOOKUP($A372,[3]Hoja1!$A$1:$AQ$1000,41,FALSE),"")</f>
        <v xml:space="preserve"> 3 cm</v>
      </c>
      <c r="AT372" t="str">
        <f>IFERROR(VLOOKUP($A372,[3]Hoja1!$A$1:$AQ$1000,42,FALSE),"")</f>
        <v/>
      </c>
      <c r="AU372" t="str">
        <f>IFERROR(VLOOKUP($A372,[3]Hoja1!$A$1:$AQ$1000,43,FALSE),"")</f>
        <v/>
      </c>
    </row>
    <row r="373" spans="1:47" ht="15" customHeight="1" x14ac:dyDescent="0.25">
      <c r="A373">
        <v>599</v>
      </c>
      <c r="B373">
        <v>1</v>
      </c>
      <c r="D373">
        <v>8520045</v>
      </c>
      <c r="E373" t="s">
        <v>1627</v>
      </c>
      <c r="H373" s="1" t="s">
        <v>1629</v>
      </c>
      <c r="I373" s="1" t="s">
        <v>1630</v>
      </c>
      <c r="J373" t="s">
        <v>16</v>
      </c>
      <c r="K373" t="s">
        <v>132</v>
      </c>
      <c r="O373" t="s">
        <v>1628</v>
      </c>
      <c r="P373" s="4">
        <f>IFERROR(VLOOKUP(D373,[1]articulo!$A$1:$D$9000,4,FALSE),"")</f>
        <v>1000</v>
      </c>
      <c r="Q373" t="s">
        <v>1631</v>
      </c>
      <c r="R373">
        <f>IFERROR(VLOOKUP(D373,[2]stock!$A$1:$B$9000,2,FALSE),"0")</f>
        <v>687</v>
      </c>
      <c r="S373">
        <v>5</v>
      </c>
      <c r="T373">
        <v>5</v>
      </c>
      <c r="U373">
        <v>5</v>
      </c>
      <c r="V373">
        <v>0.03</v>
      </c>
      <c r="W373" t="str">
        <f>IFERROR(VLOOKUP($A373,[3]Hoja1!$A$1:$AQ$1000,19,FALSE),"")</f>
        <v/>
      </c>
      <c r="X373" t="str">
        <f>IFERROR(VLOOKUP($A373,[3]Hoja1!$A$1:$AQ$1000,20,FALSE),"")</f>
        <v/>
      </c>
      <c r="Y373" t="str">
        <f>IFERROR(VLOOKUP($A373,[3]Hoja1!$A$1:$AQ$1000,21,FALSE),"")</f>
        <v/>
      </c>
      <c r="Z373" t="str">
        <f>IFERROR(VLOOKUP($A373,[3]Hoja1!$A$1:$AQ$1000,22,FALSE),"")</f>
        <v>Metal Aleación y Aluminio</v>
      </c>
      <c r="AA373" t="str">
        <f>IFERROR(VLOOKUP($A373,[3]Hoja1!$A$1:$AQ$1000,23,FALSE),"")</f>
        <v>USb</v>
      </c>
      <c r="AB373" t="str">
        <f>IFERROR(VLOOKUP($A373,[3]Hoja1!$A$1:$AQ$1000,24,FALSE),"")</f>
        <v/>
      </c>
      <c r="AC373" t="str">
        <f>IFERROR(VLOOKUP($A373,[3]Hoja1!$A$1:$AQ$1000,25,FALSE),"")</f>
        <v/>
      </c>
      <c r="AD373" t="str">
        <f>IFERROR(VLOOKUP($A373,[3]Hoja1!$A$1:$AQ$1000,26,FALSE),"")</f>
        <v/>
      </c>
      <c r="AE373" t="str">
        <f>IFERROR(VLOOKUP($A373,[3]Hoja1!$A$1:$AQ$1000,27,FALSE),"")</f>
        <v/>
      </c>
      <c r="AF373" t="str">
        <f>IFERROR(VLOOKUP($A373,[3]Hoja1!$A$1:$AQ$1000,28,FALSE),"")</f>
        <v>12 cm</v>
      </c>
      <c r="AG373" t="str">
        <f>IFERROR(VLOOKUP($A373,[3]Hoja1!$A$1:$AQ$1000,29,FALSE),"")</f>
        <v>11 cm</v>
      </c>
      <c r="AH373" t="str">
        <f>IFERROR(VLOOKUP($A373,[3]Hoja1!$A$1:$AQ$1000,30,FALSE),"")</f>
        <v>5 v</v>
      </c>
      <c r="AI373" t="str">
        <f>IFERROR(VLOOKUP($A373,[3]Hoja1!$A$1:$AQ$1000,31,FALSE),"")</f>
        <v/>
      </c>
      <c r="AJ373" t="str">
        <f>IFERROR(VLOOKUP($A373,[3]Hoja1!$A$1:$AQ$1000,32,FALSE),"")</f>
        <v/>
      </c>
      <c r="AK373" t="str">
        <f>IFERROR(VLOOKUP($A373,[3]Hoja1!$A$1:$AQ$1000,33,FALSE),"")</f>
        <v/>
      </c>
      <c r="AL373" t="str">
        <f>IFERROR(VLOOKUP($A373,[3]Hoja1!$A$1:$AQ$1000,34,FALSE),"")</f>
        <v/>
      </c>
      <c r="AM373" t="str">
        <f>IFERROR(VLOOKUP($A373,[3]Hoja1!$A$1:$AQ$1000,35,FALSE),"")</f>
        <v/>
      </c>
      <c r="AN373">
        <f>IFERROR(VLOOKUP($A373,[3]Hoja1!$A$1:$AQ$1000,36,FALSE),"")</f>
        <v>3000</v>
      </c>
      <c r="AO373" t="str">
        <f>IFERROR(VLOOKUP($A373,[3]Hoja1!$A$1:$AQ$1000,37,FALSE),"")</f>
        <v>1x a 4x</v>
      </c>
      <c r="AP373" t="str">
        <f>IFERROR(VLOOKUP($A373,[3]Hoja1!$A$1:$AQ$1000,38,FALSE),"")</f>
        <v>Sí</v>
      </c>
      <c r="AQ373" t="str">
        <f>IFERROR(VLOOKUP($A373,[3]Hoja1!$A$1:$AQ$1000,39,FALSE),"")</f>
        <v>Longitud Extendido</v>
      </c>
      <c r="AR373" t="str">
        <f>IFERROR(VLOOKUP($A373,[3]Hoja1!$A$1:$AQ$1000,40,FALSE),"")</f>
        <v/>
      </c>
      <c r="AS373" t="str">
        <f>IFERROR(VLOOKUP($A373,[3]Hoja1!$A$1:$AQ$1000,41,FALSE),"")</f>
        <v>2.8 cm</v>
      </c>
      <c r="AT373" t="str">
        <f>IFERROR(VLOOKUP($A373,[3]Hoja1!$A$1:$AQ$1000,42,FALSE),"")</f>
        <v/>
      </c>
      <c r="AU373" t="str">
        <f>IFERROR(VLOOKUP($A373,[3]Hoja1!$A$1:$AQ$1000,43,FALSE),"")</f>
        <v/>
      </c>
    </row>
    <row r="374" spans="1:47" ht="15" customHeight="1" x14ac:dyDescent="0.25">
      <c r="A374">
        <v>600</v>
      </c>
      <c r="B374">
        <v>1</v>
      </c>
      <c r="D374">
        <v>8520932</v>
      </c>
      <c r="E374" t="s">
        <v>1632</v>
      </c>
      <c r="H374" t="s">
        <v>1634</v>
      </c>
      <c r="I374" t="s">
        <v>1635</v>
      </c>
      <c r="J374" t="s">
        <v>16</v>
      </c>
      <c r="K374" t="s">
        <v>132</v>
      </c>
      <c r="O374" t="s">
        <v>1633</v>
      </c>
      <c r="P374" s="4">
        <f>IFERROR(VLOOKUP(D374,[1]articulo!$A$1:$D$9000,4,FALSE),"")</f>
        <v>1179.3599999999999</v>
      </c>
      <c r="Q374" t="s">
        <v>1636</v>
      </c>
      <c r="R374">
        <f>IFERROR(VLOOKUP(D374,[2]stock!$A$1:$B$9000,2,FALSE),"0")</f>
        <v>9</v>
      </c>
      <c r="S374">
        <v>5</v>
      </c>
      <c r="T374">
        <v>5</v>
      </c>
      <c r="U374">
        <v>5</v>
      </c>
      <c r="V374">
        <v>0.03</v>
      </c>
      <c r="W374" t="str">
        <f>IFERROR(VLOOKUP($A374,[3]Hoja1!$A$1:$AQ$1000,19,FALSE),"")</f>
        <v/>
      </c>
      <c r="X374" t="str">
        <f>IFERROR(VLOOKUP($A374,[3]Hoja1!$A$1:$AQ$1000,20,FALSE),"")</f>
        <v/>
      </c>
      <c r="Y374" t="str">
        <f>IFERROR(VLOOKUP($A374,[3]Hoja1!$A$1:$AQ$1000,21,FALSE),"")</f>
        <v/>
      </c>
      <c r="Z374" t="str">
        <f>IFERROR(VLOOKUP($A374,[3]Hoja1!$A$1:$AQ$1000,22,FALSE),"")</f>
        <v>Aleación Metálica con Aluminio</v>
      </c>
      <c r="AA374" t="str">
        <f>IFERROR(VLOOKUP($A374,[3]Hoja1!$A$1:$AQ$1000,23,FALSE),"")</f>
        <v>Táctico Policial</v>
      </c>
      <c r="AB374" t="str">
        <f>IFERROR(VLOOKUP($A374,[3]Hoja1!$A$1:$AQ$1000,24,FALSE),"")</f>
        <v>17.5 cm</v>
      </c>
      <c r="AC374" t="str">
        <f>IFERROR(VLOOKUP($A374,[3]Hoja1!$A$1:$AQ$1000,25,FALSE),"")</f>
        <v/>
      </c>
      <c r="AD374" t="str">
        <f>IFERROR(VLOOKUP($A374,[3]Hoja1!$A$1:$AQ$1000,26,FALSE),"")</f>
        <v/>
      </c>
      <c r="AE374" t="str">
        <f>IFERROR(VLOOKUP($A374,[3]Hoja1!$A$1:$AQ$1000,27,FALSE),"")</f>
        <v/>
      </c>
      <c r="AF374" t="str">
        <f>IFERROR(VLOOKUP($A374,[3]Hoja1!$A$1:$AQ$1000,28,FALSE),"")</f>
        <v>19.5 cm</v>
      </c>
      <c r="AG374" t="str">
        <f>IFERROR(VLOOKUP($A374,[3]Hoja1!$A$1:$AQ$1000,29,FALSE),"")</f>
        <v>17 cm</v>
      </c>
      <c r="AH374" t="str">
        <f>IFERROR(VLOOKUP($A374,[3]Hoja1!$A$1:$AQ$1000,30,FALSE),"")</f>
        <v>3.8 a 4.7v</v>
      </c>
      <c r="AI374" t="str">
        <f>IFERROR(VLOOKUP($A374,[3]Hoja1!$A$1:$AQ$1000,31,FALSE),"")</f>
        <v/>
      </c>
      <c r="AJ374" t="str">
        <f>IFERROR(VLOOKUP($A374,[3]Hoja1!$A$1:$AQ$1000,32,FALSE),"")</f>
        <v/>
      </c>
      <c r="AK374" t="str">
        <f>IFERROR(VLOOKUP($A374,[3]Hoja1!$A$1:$AQ$1000,33,FALSE),"")</f>
        <v/>
      </c>
      <c r="AL374" t="str">
        <f>IFERROR(VLOOKUP($A374,[3]Hoja1!$A$1:$AQ$1000,34,FALSE),"")</f>
        <v/>
      </c>
      <c r="AM374" t="str">
        <f>IFERROR(VLOOKUP($A374,[3]Hoja1!$A$1:$AQ$1000,35,FALSE),"")</f>
        <v/>
      </c>
      <c r="AN374" t="str">
        <f>IFERROR(VLOOKUP($A374,[3]Hoja1!$A$1:$AQ$1000,36,FALSE),"")</f>
        <v/>
      </c>
      <c r="AO374" t="str">
        <f>IFERROR(VLOOKUP($A374,[3]Hoja1!$A$1:$AQ$1000,37,FALSE),"")</f>
        <v>1x a 2000x</v>
      </c>
      <c r="AP374" t="str">
        <f>IFERROR(VLOOKUP($A374,[3]Hoja1!$A$1:$AQ$1000,38,FALSE),"")</f>
        <v>Sí</v>
      </c>
      <c r="AQ374" t="str">
        <f>IFERROR(VLOOKUP($A374,[3]Hoja1!$A$1:$AQ$1000,39,FALSE),"")</f>
        <v>Cable cargador</v>
      </c>
      <c r="AR374" t="str">
        <f>IFERROR(VLOOKUP($A374,[3]Hoja1!$A$1:$AQ$1000,40,FALSE),"")</f>
        <v/>
      </c>
      <c r="AS374" t="str">
        <f>IFERROR(VLOOKUP($A374,[3]Hoja1!$A$1:$AQ$1000,41,FALSE),"")</f>
        <v>3.5 cm</v>
      </c>
      <c r="AT374" t="str">
        <f>IFERROR(VLOOKUP($A374,[3]Hoja1!$A$1:$AQ$1000,42,FALSE),"")</f>
        <v/>
      </c>
      <c r="AU374" t="str">
        <f>IFERROR(VLOOKUP($A374,[3]Hoja1!$A$1:$AQ$1000,43,FALSE),"")</f>
        <v/>
      </c>
    </row>
    <row r="375" spans="1:47" ht="15" customHeight="1" x14ac:dyDescent="0.25">
      <c r="A375">
        <v>601</v>
      </c>
      <c r="B375">
        <v>1</v>
      </c>
      <c r="D375">
        <v>8520030</v>
      </c>
      <c r="E375" t="s">
        <v>1637</v>
      </c>
      <c r="H375" s="1" t="s">
        <v>1639</v>
      </c>
      <c r="I375" s="1" t="s">
        <v>1640</v>
      </c>
      <c r="J375" t="s">
        <v>16</v>
      </c>
      <c r="K375" t="s">
        <v>132</v>
      </c>
      <c r="O375" t="s">
        <v>1638</v>
      </c>
      <c r="P375" s="4">
        <f>IFERROR(VLOOKUP(D375,[1]articulo!$A$1:$D$9000,4,FALSE),"")</f>
        <v>926.14</v>
      </c>
      <c r="Q375" t="s">
        <v>1641</v>
      </c>
      <c r="R375">
        <f>IFERROR(VLOOKUP(D375,[2]stock!$A$1:$B$9000,2,FALSE),"0")</f>
        <v>0</v>
      </c>
      <c r="S375">
        <v>5</v>
      </c>
      <c r="T375">
        <v>5</v>
      </c>
      <c r="U375">
        <v>5</v>
      </c>
      <c r="V375">
        <v>0.03</v>
      </c>
      <c r="W375" t="str">
        <f>IFERROR(VLOOKUP($A375,[3]Hoja1!$A$1:$AQ$1000,19,FALSE),"")</f>
        <v/>
      </c>
      <c r="X375" t="str">
        <f>IFERROR(VLOOKUP($A375,[3]Hoja1!$A$1:$AQ$1000,20,FALSE),"")</f>
        <v/>
      </c>
      <c r="Y375" t="str">
        <f>IFERROR(VLOOKUP($A375,[3]Hoja1!$A$1:$AQ$1000,21,FALSE),"")</f>
        <v/>
      </c>
      <c r="Z375" t="str">
        <f>IFERROR(VLOOKUP($A375,[3]Hoja1!$A$1:$AQ$1000,22,FALSE),"")</f>
        <v/>
      </c>
      <c r="AA375" t="str">
        <f>IFERROR(VLOOKUP($A375,[3]Hoja1!$A$1:$AQ$1000,23,FALSE),"")</f>
        <v/>
      </c>
      <c r="AB375" t="str">
        <f>IFERROR(VLOOKUP($A375,[3]Hoja1!$A$1:$AQ$1000,24,FALSE),"")</f>
        <v/>
      </c>
      <c r="AC375" t="str">
        <f>IFERROR(VLOOKUP($A375,[3]Hoja1!$A$1:$AQ$1000,25,FALSE),"")</f>
        <v/>
      </c>
      <c r="AD375" t="str">
        <f>IFERROR(VLOOKUP($A375,[3]Hoja1!$A$1:$AQ$1000,26,FALSE),"")</f>
        <v/>
      </c>
      <c r="AE375" t="str">
        <f>IFERROR(VLOOKUP($A375,[3]Hoja1!$A$1:$AQ$1000,27,FALSE),"")</f>
        <v/>
      </c>
      <c r="AF375" t="str">
        <f>IFERROR(VLOOKUP($A375,[3]Hoja1!$A$1:$AQ$1000,28,FALSE),"")</f>
        <v/>
      </c>
      <c r="AG375" t="str">
        <f>IFERROR(VLOOKUP($A375,[3]Hoja1!$A$1:$AQ$1000,29,FALSE),"")</f>
        <v/>
      </c>
      <c r="AH375" t="str">
        <f>IFERROR(VLOOKUP($A375,[3]Hoja1!$A$1:$AQ$1000,30,FALSE),"")</f>
        <v/>
      </c>
      <c r="AI375" t="str">
        <f>IFERROR(VLOOKUP($A375,[3]Hoja1!$A$1:$AQ$1000,31,FALSE),"")</f>
        <v/>
      </c>
      <c r="AJ375" t="str">
        <f>IFERROR(VLOOKUP($A375,[3]Hoja1!$A$1:$AQ$1000,32,FALSE),"")</f>
        <v/>
      </c>
      <c r="AK375" t="str">
        <f>IFERROR(VLOOKUP($A375,[3]Hoja1!$A$1:$AQ$1000,33,FALSE),"")</f>
        <v/>
      </c>
      <c r="AL375" t="str">
        <f>IFERROR(VLOOKUP($A375,[3]Hoja1!$A$1:$AQ$1000,34,FALSE),"")</f>
        <v/>
      </c>
      <c r="AM375" t="str">
        <f>IFERROR(VLOOKUP($A375,[3]Hoja1!$A$1:$AQ$1000,35,FALSE),"")</f>
        <v/>
      </c>
      <c r="AN375" t="str">
        <f>IFERROR(VLOOKUP($A375,[3]Hoja1!$A$1:$AQ$1000,36,FALSE),"")</f>
        <v/>
      </c>
      <c r="AO375" t="str">
        <f>IFERROR(VLOOKUP($A375,[3]Hoja1!$A$1:$AQ$1000,37,FALSE),"")</f>
        <v/>
      </c>
      <c r="AP375" t="str">
        <f>IFERROR(VLOOKUP($A375,[3]Hoja1!$A$1:$AQ$1000,38,FALSE),"")</f>
        <v/>
      </c>
      <c r="AQ375" t="str">
        <f>IFERROR(VLOOKUP($A375,[3]Hoja1!$A$1:$AQ$1000,39,FALSE),"")</f>
        <v/>
      </c>
      <c r="AR375" t="str">
        <f>IFERROR(VLOOKUP($A375,[3]Hoja1!$A$1:$AQ$1000,40,FALSE),"")</f>
        <v/>
      </c>
      <c r="AS375" t="str">
        <f>IFERROR(VLOOKUP($A375,[3]Hoja1!$A$1:$AQ$1000,41,FALSE),"")</f>
        <v/>
      </c>
      <c r="AT375" t="str">
        <f>IFERROR(VLOOKUP($A375,[3]Hoja1!$A$1:$AQ$1000,42,FALSE),"")</f>
        <v/>
      </c>
      <c r="AU375" t="str">
        <f>IFERROR(VLOOKUP($A375,[3]Hoja1!$A$1:$AQ$1000,43,FALSE),"")</f>
        <v/>
      </c>
    </row>
    <row r="376" spans="1:47" ht="15" customHeight="1" x14ac:dyDescent="0.25">
      <c r="A376">
        <v>603</v>
      </c>
      <c r="B376">
        <v>1</v>
      </c>
      <c r="D376">
        <v>8505688</v>
      </c>
      <c r="E376" t="s">
        <v>1642</v>
      </c>
      <c r="H376" t="s">
        <v>1645</v>
      </c>
      <c r="J376" t="s">
        <v>16</v>
      </c>
      <c r="K376" t="s">
        <v>313</v>
      </c>
      <c r="L376" t="s">
        <v>1643</v>
      </c>
      <c r="O376" t="s">
        <v>1644</v>
      </c>
      <c r="P376" s="4">
        <f>IFERROR(VLOOKUP(D376,[1]articulo!$A$1:$D$9000,4,FALSE),"")</f>
        <v>5512</v>
      </c>
      <c r="Q376" t="s">
        <v>1646</v>
      </c>
      <c r="R376">
        <f>IFERROR(VLOOKUP(D376,[2]stock!$A$1:$B$9000,2,FALSE),"0")</f>
        <v>6</v>
      </c>
      <c r="S376">
        <v>5</v>
      </c>
      <c r="T376">
        <v>5</v>
      </c>
      <c r="U376">
        <v>5</v>
      </c>
      <c r="V376">
        <v>0.03</v>
      </c>
      <c r="W376" t="str">
        <f>IFERROR(VLOOKUP($A376,[3]Hoja1!$A$1:$AQ$1000,19,FALSE),"")</f>
        <v>Comisario y Sub Comisario</v>
      </c>
      <c r="X376" t="str">
        <f>IFERROR(VLOOKUP($A376,[3]Hoja1!$A$1:$AQ$1000,20,FALSE),"")</f>
        <v/>
      </c>
      <c r="Y376" t="str">
        <f>IFERROR(VLOOKUP($A376,[3]Hoja1!$A$1:$AQ$1000,21,FALSE),"")</f>
        <v/>
      </c>
      <c r="Z376" t="str">
        <f>IFERROR(VLOOKUP($A376,[3]Hoja1!$A$1:$AQ$1000,22,FALSE),"")</f>
        <v/>
      </c>
      <c r="AA376" t="str">
        <f>IFERROR(VLOOKUP($A376,[3]Hoja1!$A$1:$AQ$1000,23,FALSE),"")</f>
        <v/>
      </c>
      <c r="AB376" t="str">
        <f>IFERROR(VLOOKUP($A376,[3]Hoja1!$A$1:$AQ$1000,24,FALSE),"")</f>
        <v>15.5 cm</v>
      </c>
      <c r="AC376" t="str">
        <f>IFERROR(VLOOKUP($A376,[3]Hoja1!$A$1:$AQ$1000,25,FALSE),"")</f>
        <v>18.5 cm</v>
      </c>
      <c r="AD376" t="str">
        <f>IFERROR(VLOOKUP($A376,[3]Hoja1!$A$1:$AQ$1000,26,FALSE),"")</f>
        <v/>
      </c>
      <c r="AE376" t="str">
        <f>IFERROR(VLOOKUP($A376,[3]Hoja1!$A$1:$AQ$1000,27,FALSE),"")</f>
        <v/>
      </c>
      <c r="AF376" t="str">
        <f>IFERROR(VLOOKUP($A376,[3]Hoja1!$A$1:$AQ$1000,28,FALSE),"")</f>
        <v/>
      </c>
      <c r="AG376" t="str">
        <f>IFERROR(VLOOKUP($A376,[3]Hoja1!$A$1:$AQ$1000,29,FALSE),"")</f>
        <v/>
      </c>
      <c r="AH376" t="str">
        <f>IFERROR(VLOOKUP($A376,[3]Hoja1!$A$1:$AQ$1000,30,FALSE),"")</f>
        <v/>
      </c>
      <c r="AI376" t="str">
        <f>IFERROR(VLOOKUP($A376,[3]Hoja1!$A$1:$AQ$1000,31,FALSE),"")</f>
        <v/>
      </c>
      <c r="AJ376" t="str">
        <f>IFERROR(VLOOKUP($A376,[3]Hoja1!$A$1:$AQ$1000,32,FALSE),"")</f>
        <v/>
      </c>
      <c r="AK376" t="str">
        <f>IFERROR(VLOOKUP($A376,[3]Hoja1!$A$1:$AQ$1000,33,FALSE),"")</f>
        <v/>
      </c>
      <c r="AL376" t="str">
        <f>IFERROR(VLOOKUP($A376,[3]Hoja1!$A$1:$AQ$1000,34,FALSE),"")</f>
        <v/>
      </c>
      <c r="AM376" t="str">
        <f>IFERROR(VLOOKUP($A376,[3]Hoja1!$A$1:$AQ$1000,35,FALSE),"")</f>
        <v/>
      </c>
      <c r="AN376" t="str">
        <f>IFERROR(VLOOKUP($A376,[3]Hoja1!$A$1:$AQ$1000,36,FALSE),"")</f>
        <v/>
      </c>
      <c r="AO376" t="str">
        <f>IFERROR(VLOOKUP($A376,[3]Hoja1!$A$1:$AQ$1000,37,FALSE),"")</f>
        <v/>
      </c>
      <c r="AP376" t="str">
        <f>IFERROR(VLOOKUP($A376,[3]Hoja1!$A$1:$AQ$1000,38,FALSE),"")</f>
        <v/>
      </c>
      <c r="AQ376" t="str">
        <f>IFERROR(VLOOKUP($A376,[3]Hoja1!$A$1:$AQ$1000,39,FALSE),"")</f>
        <v/>
      </c>
      <c r="AR376" t="str">
        <f>IFERROR(VLOOKUP($A376,[3]Hoja1!$A$1:$AQ$1000,40,FALSE),"")</f>
        <v/>
      </c>
      <c r="AS376" t="str">
        <f>IFERROR(VLOOKUP($A376,[3]Hoja1!$A$1:$AQ$1000,41,FALSE),"")</f>
        <v/>
      </c>
      <c r="AT376" t="str">
        <f>IFERROR(VLOOKUP($A376,[3]Hoja1!$A$1:$AQ$1000,42,FALSE),"")</f>
        <v/>
      </c>
      <c r="AU376" t="str">
        <f>IFERROR(VLOOKUP($A376,[3]Hoja1!$A$1:$AQ$1000,43,FALSE),"")</f>
        <v/>
      </c>
    </row>
    <row r="377" spans="1:47" ht="15" customHeight="1" x14ac:dyDescent="0.25">
      <c r="A377">
        <v>604</v>
      </c>
      <c r="B377">
        <v>1</v>
      </c>
      <c r="D377">
        <v>8505689</v>
      </c>
      <c r="E377" t="s">
        <v>1647</v>
      </c>
      <c r="H377" t="s">
        <v>1649</v>
      </c>
      <c r="J377" t="s">
        <v>16</v>
      </c>
      <c r="K377" t="s">
        <v>313</v>
      </c>
      <c r="L377" t="s">
        <v>1643</v>
      </c>
      <c r="O377" t="s">
        <v>1648</v>
      </c>
      <c r="P377" s="4">
        <f>IFERROR(VLOOKUP(D377,[1]articulo!$A$1:$D$9000,4,FALSE),"")</f>
        <v>7300.8</v>
      </c>
      <c r="Q377" t="s">
        <v>1650</v>
      </c>
      <c r="R377">
        <f>IFERROR(VLOOKUP(D377,[2]stock!$A$1:$B$9000,2,FALSE),"0")</f>
        <v>0</v>
      </c>
      <c r="S377">
        <v>5</v>
      </c>
      <c r="T377">
        <v>5</v>
      </c>
      <c r="U377">
        <v>5</v>
      </c>
      <c r="V377">
        <v>0.03</v>
      </c>
      <c r="W377" t="str">
        <f>IFERROR(VLOOKUP($A377,[3]Hoja1!$A$1:$AQ$1000,19,FALSE),"")</f>
        <v>Comisario Inspector</v>
      </c>
      <c r="X377" t="str">
        <f>IFERROR(VLOOKUP($A377,[3]Hoja1!$A$1:$AQ$1000,20,FALSE),"")</f>
        <v/>
      </c>
      <c r="Y377" t="str">
        <f>IFERROR(VLOOKUP($A377,[3]Hoja1!$A$1:$AQ$1000,21,FALSE),"")</f>
        <v/>
      </c>
      <c r="Z377" t="str">
        <f>IFERROR(VLOOKUP($A377,[3]Hoja1!$A$1:$AQ$1000,22,FALSE),"")</f>
        <v/>
      </c>
      <c r="AA377" t="str">
        <f>IFERROR(VLOOKUP($A377,[3]Hoja1!$A$1:$AQ$1000,23,FALSE),"")</f>
        <v/>
      </c>
      <c r="AB377" t="str">
        <f>IFERROR(VLOOKUP($A377,[3]Hoja1!$A$1:$AQ$1000,24,FALSE),"")</f>
        <v>18.5 cm</v>
      </c>
      <c r="AC377" t="str">
        <f>IFERROR(VLOOKUP($A377,[3]Hoja1!$A$1:$AQ$1000,25,FALSE),"")</f>
        <v>15.5 cm</v>
      </c>
      <c r="AD377" t="str">
        <f>IFERROR(VLOOKUP($A377,[3]Hoja1!$A$1:$AQ$1000,26,FALSE),"")</f>
        <v/>
      </c>
      <c r="AE377" t="str">
        <f>IFERROR(VLOOKUP($A377,[3]Hoja1!$A$1:$AQ$1000,27,FALSE),"")</f>
        <v/>
      </c>
      <c r="AF377" t="str">
        <f>IFERROR(VLOOKUP($A377,[3]Hoja1!$A$1:$AQ$1000,28,FALSE),"")</f>
        <v/>
      </c>
      <c r="AG377" t="str">
        <f>IFERROR(VLOOKUP($A377,[3]Hoja1!$A$1:$AQ$1000,29,FALSE),"")</f>
        <v/>
      </c>
      <c r="AH377" t="str">
        <f>IFERROR(VLOOKUP($A377,[3]Hoja1!$A$1:$AQ$1000,30,FALSE),"")</f>
        <v/>
      </c>
      <c r="AI377" t="str">
        <f>IFERROR(VLOOKUP($A377,[3]Hoja1!$A$1:$AQ$1000,31,FALSE),"")</f>
        <v/>
      </c>
      <c r="AJ377" t="str">
        <f>IFERROR(VLOOKUP($A377,[3]Hoja1!$A$1:$AQ$1000,32,FALSE),"")</f>
        <v/>
      </c>
      <c r="AK377" t="str">
        <f>IFERROR(VLOOKUP($A377,[3]Hoja1!$A$1:$AQ$1000,33,FALSE),"")</f>
        <v/>
      </c>
      <c r="AL377" t="str">
        <f>IFERROR(VLOOKUP($A377,[3]Hoja1!$A$1:$AQ$1000,34,FALSE),"")</f>
        <v/>
      </c>
      <c r="AM377" t="str">
        <f>IFERROR(VLOOKUP($A377,[3]Hoja1!$A$1:$AQ$1000,35,FALSE),"")</f>
        <v/>
      </c>
      <c r="AN377" t="str">
        <f>IFERROR(VLOOKUP($A377,[3]Hoja1!$A$1:$AQ$1000,36,FALSE),"")</f>
        <v/>
      </c>
      <c r="AO377" t="str">
        <f>IFERROR(VLOOKUP($A377,[3]Hoja1!$A$1:$AQ$1000,37,FALSE),"")</f>
        <v/>
      </c>
      <c r="AP377" t="str">
        <f>IFERROR(VLOOKUP($A377,[3]Hoja1!$A$1:$AQ$1000,38,FALSE),"")</f>
        <v/>
      </c>
      <c r="AQ377" t="str">
        <f>IFERROR(VLOOKUP($A377,[3]Hoja1!$A$1:$AQ$1000,39,FALSE),"")</f>
        <v/>
      </c>
      <c r="AR377" t="str">
        <f>IFERROR(VLOOKUP($A377,[3]Hoja1!$A$1:$AQ$1000,40,FALSE),"")</f>
        <v/>
      </c>
      <c r="AS377" t="str">
        <f>IFERROR(VLOOKUP($A377,[3]Hoja1!$A$1:$AQ$1000,41,FALSE),"")</f>
        <v/>
      </c>
      <c r="AT377" t="str">
        <f>IFERROR(VLOOKUP($A377,[3]Hoja1!$A$1:$AQ$1000,42,FALSE),"")</f>
        <v/>
      </c>
      <c r="AU377" t="str">
        <f>IFERROR(VLOOKUP($A377,[3]Hoja1!$A$1:$AQ$1000,43,FALSE),"")</f>
        <v/>
      </c>
    </row>
    <row r="378" spans="1:47" ht="15" customHeight="1" x14ac:dyDescent="0.25">
      <c r="A378">
        <v>610</v>
      </c>
      <c r="B378">
        <v>1</v>
      </c>
      <c r="D378">
        <v>8520007</v>
      </c>
      <c r="E378" t="s">
        <v>1651</v>
      </c>
      <c r="H378" s="1" t="s">
        <v>1653</v>
      </c>
      <c r="I378" s="1" t="s">
        <v>1654</v>
      </c>
      <c r="J378" t="s">
        <v>16</v>
      </c>
      <c r="O378" t="s">
        <v>1652</v>
      </c>
      <c r="P378" s="4">
        <f>IFERROR(VLOOKUP(D378,[1]articulo!$A$1:$D$9000,4,FALSE),"")</f>
        <v>1200</v>
      </c>
      <c r="Q378" t="s">
        <v>1655</v>
      </c>
      <c r="R378">
        <f>IFERROR(VLOOKUP(D378,[2]stock!$A$1:$B$9000,2,FALSE),"0")</f>
        <v>0</v>
      </c>
      <c r="S378">
        <v>5</v>
      </c>
      <c r="T378">
        <v>5</v>
      </c>
      <c r="U378">
        <v>5</v>
      </c>
      <c r="V378">
        <v>0.03</v>
      </c>
      <c r="W378" t="str">
        <f>IFERROR(VLOOKUP($A378,[3]Hoja1!$A$1:$AQ$1000,19,FALSE),"")</f>
        <v/>
      </c>
      <c r="X378" t="str">
        <f>IFERROR(VLOOKUP($A378,[3]Hoja1!$A$1:$AQ$1000,20,FALSE),"")</f>
        <v/>
      </c>
      <c r="Y378" t="str">
        <f>IFERROR(VLOOKUP($A378,[3]Hoja1!$A$1:$AQ$1000,21,FALSE),"")</f>
        <v/>
      </c>
      <c r="Z378" t="str">
        <f>IFERROR(VLOOKUP($A378,[3]Hoja1!$A$1:$AQ$1000,22,FALSE),"")</f>
        <v>Metal</v>
      </c>
      <c r="AA378" t="str">
        <f>IFERROR(VLOOKUP($A378,[3]Hoja1!$A$1:$AQ$1000,23,FALSE),"")</f>
        <v/>
      </c>
      <c r="AB378" t="str">
        <f>IFERROR(VLOOKUP($A378,[3]Hoja1!$A$1:$AQ$1000,24,FALSE),"")</f>
        <v/>
      </c>
      <c r="AC378" t="str">
        <f>IFERROR(VLOOKUP($A378,[3]Hoja1!$A$1:$AQ$1000,25,FALSE),"")</f>
        <v/>
      </c>
      <c r="AD378" t="str">
        <f>IFERROR(VLOOKUP($A378,[3]Hoja1!$A$1:$AQ$1000,26,FALSE),"")</f>
        <v>1.9 cm</v>
      </c>
      <c r="AE378" t="str">
        <f>IFERROR(VLOOKUP($A378,[3]Hoja1!$A$1:$AQ$1000,27,FALSE),"")</f>
        <v/>
      </c>
      <c r="AF378" t="str">
        <f>IFERROR(VLOOKUP($A378,[3]Hoja1!$A$1:$AQ$1000,28,FALSE),"")</f>
        <v>15 cm</v>
      </c>
      <c r="AG378" t="str">
        <f>IFERROR(VLOOKUP($A378,[3]Hoja1!$A$1:$AQ$1000,29,FALSE),"")</f>
        <v>14.6 cm</v>
      </c>
      <c r="AH378" t="str">
        <f>IFERROR(VLOOKUP($A378,[3]Hoja1!$A$1:$AQ$1000,30,FALSE),"")</f>
        <v/>
      </c>
      <c r="AI378" t="str">
        <f>IFERROR(VLOOKUP($A378,[3]Hoja1!$A$1:$AQ$1000,31,FALSE),"")</f>
        <v/>
      </c>
      <c r="AJ378" t="str">
        <f>IFERROR(VLOOKUP($A378,[3]Hoja1!$A$1:$AQ$1000,32,FALSE),"")</f>
        <v/>
      </c>
      <c r="AK378" t="str">
        <f>IFERROR(VLOOKUP($A378,[3]Hoja1!$A$1:$AQ$1000,33,FALSE),"")</f>
        <v/>
      </c>
      <c r="AL378" t="str">
        <f>IFERROR(VLOOKUP($A378,[3]Hoja1!$A$1:$AQ$1000,34,FALSE),"")</f>
        <v/>
      </c>
      <c r="AM378" t="str">
        <f>IFERROR(VLOOKUP($A378,[3]Hoja1!$A$1:$AQ$1000,35,FALSE),"")</f>
        <v/>
      </c>
      <c r="AN378" t="str">
        <f>IFERROR(VLOOKUP($A378,[3]Hoja1!$A$1:$AQ$1000,36,FALSE),"")</f>
        <v/>
      </c>
      <c r="AO378" t="str">
        <f>IFERROR(VLOOKUP($A378,[3]Hoja1!$A$1:$AQ$1000,37,FALSE),"")</f>
        <v/>
      </c>
      <c r="AP378" t="str">
        <f>IFERROR(VLOOKUP($A378,[3]Hoja1!$A$1:$AQ$1000,38,FALSE),"")</f>
        <v/>
      </c>
      <c r="AQ378" t="str">
        <f>IFERROR(VLOOKUP($A378,[3]Hoja1!$A$1:$AQ$1000,39,FALSE),"")</f>
        <v/>
      </c>
      <c r="AR378" t="str">
        <f>IFERROR(VLOOKUP($A378,[3]Hoja1!$A$1:$AQ$1000,40,FALSE),"")</f>
        <v/>
      </c>
      <c r="AS378" t="str">
        <f>IFERROR(VLOOKUP($A378,[3]Hoja1!$A$1:$AQ$1000,41,FALSE),"")</f>
        <v>1.3 cm</v>
      </c>
      <c r="AT378" t="str">
        <f>IFERROR(VLOOKUP($A378,[3]Hoja1!$A$1:$AQ$1000,42,FALSE),"")</f>
        <v/>
      </c>
      <c r="AU378" t="str">
        <f>IFERROR(VLOOKUP($A378,[3]Hoja1!$A$1:$AQ$1000,43,FALSE),"")</f>
        <v/>
      </c>
    </row>
    <row r="379" spans="1:47" ht="15" customHeight="1" x14ac:dyDescent="0.25">
      <c r="A379">
        <v>611</v>
      </c>
      <c r="B379">
        <v>1</v>
      </c>
      <c r="D379">
        <v>8520004</v>
      </c>
      <c r="E379" t="s">
        <v>1656</v>
      </c>
      <c r="H379" t="s">
        <v>1658</v>
      </c>
      <c r="I379" t="s">
        <v>1659</v>
      </c>
      <c r="J379" t="s">
        <v>16</v>
      </c>
      <c r="O379" t="s">
        <v>1657</v>
      </c>
      <c r="P379" s="4">
        <f>IFERROR(VLOOKUP(D379,[1]articulo!$A$1:$D$9000,4,FALSE),"")</f>
        <v>1300</v>
      </c>
      <c r="Q379" t="s">
        <v>1660</v>
      </c>
      <c r="R379">
        <f>IFERROR(VLOOKUP(D379,[2]stock!$A$1:$B$9000,2,FALSE),"0")</f>
        <v>83</v>
      </c>
      <c r="S379">
        <v>5</v>
      </c>
      <c r="T379">
        <v>5</v>
      </c>
      <c r="U379">
        <v>5</v>
      </c>
      <c r="V379">
        <v>0.03</v>
      </c>
      <c r="W379" t="str">
        <f>IFERROR(VLOOKUP($A379,[3]Hoja1!$A$1:$AQ$1000,19,FALSE),"")</f>
        <v/>
      </c>
      <c r="X379" t="str">
        <f>IFERROR(VLOOKUP($A379,[3]Hoja1!$A$1:$AQ$1000,20,FALSE),"")</f>
        <v/>
      </c>
      <c r="Y379" t="str">
        <f>IFERROR(VLOOKUP($A379,[3]Hoja1!$A$1:$AQ$1000,21,FALSE),"")</f>
        <v/>
      </c>
      <c r="Z379" t="str">
        <f>IFERROR(VLOOKUP($A379,[3]Hoja1!$A$1:$AQ$1000,22,FALSE),"")</f>
        <v/>
      </c>
      <c r="AA379" t="str">
        <f>IFERROR(VLOOKUP($A379,[3]Hoja1!$A$1:$AQ$1000,23,FALSE),"")</f>
        <v/>
      </c>
      <c r="AB379" t="str">
        <f>IFERROR(VLOOKUP($A379,[3]Hoja1!$A$1:$AQ$1000,24,FALSE),"")</f>
        <v>16.7 cm</v>
      </c>
      <c r="AC379" t="str">
        <f>IFERROR(VLOOKUP($A379,[3]Hoja1!$A$1:$AQ$1000,25,FALSE),"")</f>
        <v/>
      </c>
      <c r="AD379" t="str">
        <f>IFERROR(VLOOKUP($A379,[3]Hoja1!$A$1:$AQ$1000,26,FALSE),"")</f>
        <v/>
      </c>
      <c r="AE379" t="str">
        <f>IFERROR(VLOOKUP($A379,[3]Hoja1!$A$1:$AQ$1000,27,FALSE),"")</f>
        <v/>
      </c>
      <c r="AF379" t="str">
        <f>IFERROR(VLOOKUP($A379,[3]Hoja1!$A$1:$AQ$1000,28,FALSE),"")</f>
        <v/>
      </c>
      <c r="AG379" t="str">
        <f>IFERROR(VLOOKUP($A379,[3]Hoja1!$A$1:$AQ$1000,29,FALSE),"")</f>
        <v/>
      </c>
      <c r="AH379" t="str">
        <f>IFERROR(VLOOKUP($A379,[3]Hoja1!$A$1:$AQ$1000,30,FALSE),"")</f>
        <v>3v</v>
      </c>
      <c r="AI379" t="str">
        <f>IFERROR(VLOOKUP($A379,[3]Hoja1!$A$1:$AQ$1000,31,FALSE),"")</f>
        <v/>
      </c>
      <c r="AJ379" t="str">
        <f>IFERROR(VLOOKUP($A379,[3]Hoja1!$A$1:$AQ$1000,32,FALSE),"")</f>
        <v/>
      </c>
      <c r="AK379" t="str">
        <f>IFERROR(VLOOKUP($A379,[3]Hoja1!$A$1:$AQ$1000,33,FALSE),"")</f>
        <v/>
      </c>
      <c r="AL379" t="str">
        <f>IFERROR(VLOOKUP($A379,[3]Hoja1!$A$1:$AQ$1000,34,FALSE),"")</f>
        <v/>
      </c>
      <c r="AM379" t="str">
        <f>IFERROR(VLOOKUP($A379,[3]Hoja1!$A$1:$AQ$1000,35,FALSE),"")</f>
        <v/>
      </c>
      <c r="AN379" t="str">
        <f>IFERROR(VLOOKUP($A379,[3]Hoja1!$A$1:$AQ$1000,36,FALSE),"")</f>
        <v/>
      </c>
      <c r="AO379" t="str">
        <f>IFERROR(VLOOKUP($A379,[3]Hoja1!$A$1:$AQ$1000,37,FALSE),"")</f>
        <v/>
      </c>
      <c r="AP379" t="str">
        <f>IFERROR(VLOOKUP($A379,[3]Hoja1!$A$1:$AQ$1000,38,FALSE),"")</f>
        <v/>
      </c>
      <c r="AQ379" t="str">
        <f>IFERROR(VLOOKUP($A379,[3]Hoja1!$A$1:$AQ$1000,39,FALSE),"")</f>
        <v/>
      </c>
      <c r="AR379" t="str">
        <f>IFERROR(VLOOKUP($A379,[3]Hoja1!$A$1:$AQ$1000,40,FALSE),"")</f>
        <v>Utiliza 2 AAa</v>
      </c>
      <c r="AS379" t="str">
        <f>IFERROR(VLOOKUP($A379,[3]Hoja1!$A$1:$AQ$1000,41,FALSE),"")</f>
        <v>1.3 cm</v>
      </c>
      <c r="AT379" t="str">
        <f>IFERROR(VLOOKUP($A379,[3]Hoja1!$A$1:$AQ$1000,42,FALSE),"")</f>
        <v/>
      </c>
      <c r="AU379" t="str">
        <f>IFERROR(VLOOKUP($A379,[3]Hoja1!$A$1:$AQ$1000,43,FALSE),"")</f>
        <v/>
      </c>
    </row>
    <row r="380" spans="1:47" ht="15" customHeight="1" x14ac:dyDescent="0.25">
      <c r="A380">
        <v>614</v>
      </c>
      <c r="B380">
        <v>1</v>
      </c>
      <c r="D380">
        <v>8701800</v>
      </c>
      <c r="E380" t="s">
        <v>1661</v>
      </c>
      <c r="H380" t="s">
        <v>1238</v>
      </c>
      <c r="I380" s="1" t="s">
        <v>1663</v>
      </c>
      <c r="J380" t="s">
        <v>1</v>
      </c>
      <c r="K380" t="s">
        <v>155</v>
      </c>
      <c r="O380" t="s">
        <v>1662</v>
      </c>
      <c r="P380" s="4">
        <f>IFERROR(VLOOKUP(D380,[1]articulo!$A$1:$D$9000,4,FALSE),"")</f>
        <v>1415.23</v>
      </c>
      <c r="Q380" t="s">
        <v>1664</v>
      </c>
      <c r="R380">
        <f>IFERROR(VLOOKUP(D380,[2]stock!$A$1:$B$9000,2,FALSE),"0")</f>
        <v>1</v>
      </c>
      <c r="S380">
        <v>5</v>
      </c>
      <c r="T380">
        <v>5</v>
      </c>
      <c r="U380">
        <v>5</v>
      </c>
      <c r="V380">
        <v>0.03</v>
      </c>
      <c r="W380" t="str">
        <f>IFERROR(VLOOKUP($A380,[3]Hoja1!$A$1:$AQ$1000,19,FALSE),"")</f>
        <v/>
      </c>
      <c r="X380" t="str">
        <f>IFERROR(VLOOKUP($A380,[3]Hoja1!$A$1:$AQ$1000,20,FALSE),"")</f>
        <v/>
      </c>
      <c r="Y380" t="str">
        <f>IFERROR(VLOOKUP($A380,[3]Hoja1!$A$1:$AQ$1000,21,FALSE),"")</f>
        <v/>
      </c>
      <c r="Z380" t="str">
        <f>IFERROR(VLOOKUP($A380,[3]Hoja1!$A$1:$AQ$1000,22,FALSE),"")</f>
        <v>Poliamida</v>
      </c>
      <c r="AA380" t="str">
        <f>IFERROR(VLOOKUP($A380,[3]Hoja1!$A$1:$AQ$1000,23,FALSE),"")</f>
        <v>Nato</v>
      </c>
      <c r="AB380" t="str">
        <f>IFERROR(VLOOKUP($A380,[3]Hoja1!$A$1:$AQ$1000,24,FALSE),"")</f>
        <v/>
      </c>
      <c r="AC380" t="str">
        <f>IFERROR(VLOOKUP($A380,[3]Hoja1!$A$1:$AQ$1000,25,FALSE),"")</f>
        <v>5.5 cm</v>
      </c>
      <c r="AD380" t="str">
        <f>IFERROR(VLOOKUP($A380,[3]Hoja1!$A$1:$AQ$1000,26,FALSE),"")</f>
        <v/>
      </c>
      <c r="AE380" t="str">
        <f>IFERROR(VLOOKUP($A380,[3]Hoja1!$A$1:$AQ$1000,27,FALSE),"")</f>
        <v/>
      </c>
      <c r="AF380" t="str">
        <f>IFERROR(VLOOKUP($A380,[3]Hoja1!$A$1:$AQ$1000,28,FALSE),"")</f>
        <v/>
      </c>
      <c r="AG380" t="str">
        <f>IFERROR(VLOOKUP($A380,[3]Hoja1!$A$1:$AQ$1000,29,FALSE),"")</f>
        <v/>
      </c>
      <c r="AH380" t="str">
        <f>IFERROR(VLOOKUP($A380,[3]Hoja1!$A$1:$AQ$1000,30,FALSE),"")</f>
        <v/>
      </c>
      <c r="AI380" t="str">
        <f>IFERROR(VLOOKUP($A380,[3]Hoja1!$A$1:$AQ$1000,31,FALSE),"")</f>
        <v/>
      </c>
      <c r="AJ380" t="str">
        <f>IFERROR(VLOOKUP($A380,[3]Hoja1!$A$1:$AQ$1000,32,FALSE),"")</f>
        <v/>
      </c>
      <c r="AK380" t="str">
        <f>IFERROR(VLOOKUP($A380,[3]Hoja1!$A$1:$AQ$1000,33,FALSE),"")</f>
        <v/>
      </c>
      <c r="AL380" t="str">
        <f>IFERROR(VLOOKUP($A380,[3]Hoja1!$A$1:$AQ$1000,34,FALSE),"")</f>
        <v/>
      </c>
      <c r="AM380" t="str">
        <f>IFERROR(VLOOKUP($A380,[3]Hoja1!$A$1:$AQ$1000,35,FALSE),"")</f>
        <v/>
      </c>
      <c r="AN380" t="str">
        <f>IFERROR(VLOOKUP($A380,[3]Hoja1!$A$1:$AQ$1000,36,FALSE),"")</f>
        <v/>
      </c>
      <c r="AO380" t="str">
        <f>IFERROR(VLOOKUP($A380,[3]Hoja1!$A$1:$AQ$1000,37,FALSE),"")</f>
        <v/>
      </c>
      <c r="AP380" t="str">
        <f>IFERROR(VLOOKUP($A380,[3]Hoja1!$A$1:$AQ$1000,38,FALSE),"")</f>
        <v/>
      </c>
      <c r="AQ380" t="str">
        <f>IFERROR(VLOOKUP($A380,[3]Hoja1!$A$1:$AQ$1000,39,FALSE),"")</f>
        <v/>
      </c>
      <c r="AR380" t="str">
        <f>IFERROR(VLOOKUP($A380,[3]Hoja1!$A$1:$AQ$1000,40,FALSE),"")</f>
        <v/>
      </c>
      <c r="AS380" t="str">
        <f>IFERROR(VLOOKUP($A380,[3]Hoja1!$A$1:$AQ$1000,41,FALSE),"")</f>
        <v/>
      </c>
      <c r="AT380" t="str">
        <f>IFERROR(VLOOKUP($A380,[3]Hoja1!$A$1:$AQ$1000,42,FALSE),"")</f>
        <v/>
      </c>
      <c r="AU380" t="str">
        <f>IFERROR(VLOOKUP($A380,[3]Hoja1!$A$1:$AQ$1000,43,FALSE),"")</f>
        <v/>
      </c>
    </row>
    <row r="381" spans="1:47" ht="15" customHeight="1" x14ac:dyDescent="0.25">
      <c r="A381">
        <v>616</v>
      </c>
      <c r="B381">
        <v>1</v>
      </c>
      <c r="D381">
        <v>8503202</v>
      </c>
      <c r="E381" t="s">
        <v>1665</v>
      </c>
      <c r="H381" t="s">
        <v>1668</v>
      </c>
      <c r="I381" s="1" t="s">
        <v>1669</v>
      </c>
      <c r="J381" t="s">
        <v>1</v>
      </c>
      <c r="K381" t="s">
        <v>125</v>
      </c>
      <c r="L381" t="s">
        <v>1666</v>
      </c>
      <c r="O381" t="s">
        <v>1667</v>
      </c>
      <c r="P381" s="4">
        <f>IFERROR(VLOOKUP(D381,[1]articulo!$A$1:$D$9000,4,FALSE),"")</f>
        <v>2912</v>
      </c>
      <c r="Q381" t="s">
        <v>1670</v>
      </c>
      <c r="R381">
        <f>IFERROR(VLOOKUP(D381,[2]stock!$A$1:$B$9000,2,FALSE),"0")</f>
        <v>0</v>
      </c>
      <c r="S381">
        <v>5</v>
      </c>
      <c r="T381">
        <v>5</v>
      </c>
      <c r="U381">
        <v>5</v>
      </c>
      <c r="V381">
        <v>0.03</v>
      </c>
      <c r="W381" t="str">
        <f>IFERROR(VLOOKUP($A381,[3]Hoja1!$A$1:$AQ$1000,19,FALSE),"")</f>
        <v/>
      </c>
      <c r="X381" t="str">
        <f>IFERROR(VLOOKUP($A381,[3]Hoja1!$A$1:$AQ$1000,20,FALSE),"")</f>
        <v/>
      </c>
      <c r="Y381" t="str">
        <f>IFERROR(VLOOKUP($A381,[3]Hoja1!$A$1:$AQ$1000,21,FALSE),"")</f>
        <v/>
      </c>
      <c r="Z381" t="str">
        <f>IFERROR(VLOOKUP($A381,[3]Hoja1!$A$1:$AQ$1000,22,FALSE),"")</f>
        <v>Polipropileno</v>
      </c>
      <c r="AA381" t="str">
        <f>IFERROR(VLOOKUP($A381,[3]Hoja1!$A$1:$AQ$1000,23,FALSE),"")</f>
        <v>Policial - Táctico</v>
      </c>
      <c r="AB381" t="str">
        <f>IFERROR(VLOOKUP($A381,[3]Hoja1!$A$1:$AQ$1000,24,FALSE),"")</f>
        <v>59.5 cm</v>
      </c>
      <c r="AC381" t="str">
        <f>IFERROR(VLOOKUP($A381,[3]Hoja1!$A$1:$AQ$1000,25,FALSE),"")</f>
        <v/>
      </c>
      <c r="AD381" t="str">
        <f>IFERROR(VLOOKUP($A381,[3]Hoja1!$A$1:$AQ$1000,26,FALSE),"")</f>
        <v/>
      </c>
      <c r="AE381" t="str">
        <f>IFERROR(VLOOKUP($A381,[3]Hoja1!$A$1:$AQ$1000,27,FALSE),"")</f>
        <v/>
      </c>
      <c r="AF381" t="str">
        <f>IFERROR(VLOOKUP($A381,[3]Hoja1!$A$1:$AQ$1000,28,FALSE),"")</f>
        <v/>
      </c>
      <c r="AG381" t="str">
        <f>IFERROR(VLOOKUP($A381,[3]Hoja1!$A$1:$AQ$1000,29,FALSE),"")</f>
        <v/>
      </c>
      <c r="AH381" t="str">
        <f>IFERROR(VLOOKUP($A381,[3]Hoja1!$A$1:$AQ$1000,30,FALSE),"")</f>
        <v/>
      </c>
      <c r="AI381" t="str">
        <f>IFERROR(VLOOKUP($A381,[3]Hoja1!$A$1:$AQ$1000,31,FALSE),"")</f>
        <v/>
      </c>
      <c r="AJ381" t="str">
        <f>IFERROR(VLOOKUP($A381,[3]Hoja1!$A$1:$AQ$1000,32,FALSE),"")</f>
        <v/>
      </c>
      <c r="AK381" t="str">
        <f>IFERROR(VLOOKUP($A381,[3]Hoja1!$A$1:$AQ$1000,33,FALSE),"")</f>
        <v/>
      </c>
      <c r="AL381" t="str">
        <f>IFERROR(VLOOKUP($A381,[3]Hoja1!$A$1:$AQ$1000,34,FALSE),"")</f>
        <v>17 cm de largo el mango</v>
      </c>
      <c r="AM381" t="str">
        <f>IFERROR(VLOOKUP($A381,[3]Hoja1!$A$1:$AQ$1000,35,FALSE),"")</f>
        <v/>
      </c>
      <c r="AN381" t="str">
        <f>IFERROR(VLOOKUP($A381,[3]Hoja1!$A$1:$AQ$1000,36,FALSE),"")</f>
        <v/>
      </c>
      <c r="AO381" t="str">
        <f>IFERROR(VLOOKUP($A381,[3]Hoja1!$A$1:$AQ$1000,37,FALSE),"")</f>
        <v/>
      </c>
      <c r="AP381" t="str">
        <f>IFERROR(VLOOKUP($A381,[3]Hoja1!$A$1:$AQ$1000,38,FALSE),"")</f>
        <v/>
      </c>
      <c r="AQ381" t="str">
        <f>IFERROR(VLOOKUP($A381,[3]Hoja1!$A$1:$AQ$1000,39,FALSE),"")</f>
        <v/>
      </c>
      <c r="AR381" t="str">
        <f>IFERROR(VLOOKUP($A381,[3]Hoja1!$A$1:$AQ$1000,40,FALSE),"")</f>
        <v/>
      </c>
      <c r="AS381" t="str">
        <f>IFERROR(VLOOKUP($A381,[3]Hoja1!$A$1:$AQ$1000,41,FALSE),"")</f>
        <v>3 cm y 4.5 cm en el mango</v>
      </c>
      <c r="AT381" t="str">
        <f>IFERROR(VLOOKUP($A381,[3]Hoja1!$A$1:$AQ$1000,42,FALSE),"")</f>
        <v/>
      </c>
      <c r="AU381" t="str">
        <f>IFERROR(VLOOKUP($A381,[3]Hoja1!$A$1:$AQ$1000,43,FALSE),"")</f>
        <v/>
      </c>
    </row>
    <row r="382" spans="1:47" ht="15" customHeight="1" x14ac:dyDescent="0.25">
      <c r="A382">
        <v>623</v>
      </c>
      <c r="B382">
        <v>1</v>
      </c>
      <c r="D382">
        <v>8303114</v>
      </c>
      <c r="E382" t="s">
        <v>1671</v>
      </c>
      <c r="H382" s="1" t="s">
        <v>1672</v>
      </c>
      <c r="J382" t="s">
        <v>16</v>
      </c>
      <c r="K382" t="s">
        <v>313</v>
      </c>
      <c r="L382" t="s">
        <v>1321</v>
      </c>
      <c r="O382" t="s">
        <v>1322</v>
      </c>
      <c r="P382" s="4">
        <f>IFERROR(VLOOKUP(D382,[1]articulo!$A$1:$D$9000,4,FALSE),"")</f>
        <v>1061.4100000000001</v>
      </c>
      <c r="Q382" t="s">
        <v>1673</v>
      </c>
      <c r="R382">
        <f>IFERROR(VLOOKUP(D382,[2]stock!$A$1:$B$9000,2,FALSE),"0")</f>
        <v>0</v>
      </c>
      <c r="S382">
        <v>5</v>
      </c>
      <c r="T382">
        <v>5</v>
      </c>
      <c r="U382">
        <v>5</v>
      </c>
      <c r="V382">
        <v>0.03</v>
      </c>
      <c r="W382" t="str">
        <f>IFERROR(VLOOKUP($A382,[3]Hoja1!$A$1:$AQ$1000,19,FALSE),"")</f>
        <v/>
      </c>
      <c r="X382" t="str">
        <f>IFERROR(VLOOKUP($A382,[3]Hoja1!$A$1:$AQ$1000,20,FALSE),"")</f>
        <v/>
      </c>
      <c r="Y382" t="str">
        <f>IFERROR(VLOOKUP($A382,[3]Hoja1!$A$1:$AQ$1000,21,FALSE),"")</f>
        <v/>
      </c>
      <c r="Z382" t="str">
        <f>IFERROR(VLOOKUP($A382,[3]Hoja1!$A$1:$AQ$1000,22,FALSE),"")</f>
        <v/>
      </c>
      <c r="AA382" t="str">
        <f>IFERROR(VLOOKUP($A382,[3]Hoja1!$A$1:$AQ$1000,23,FALSE),"")</f>
        <v/>
      </c>
      <c r="AB382" t="str">
        <f>IFERROR(VLOOKUP($A382,[3]Hoja1!$A$1:$AQ$1000,24,FALSE),"")</f>
        <v/>
      </c>
      <c r="AC382" t="str">
        <f>IFERROR(VLOOKUP($A382,[3]Hoja1!$A$1:$AQ$1000,25,FALSE),"")</f>
        <v/>
      </c>
      <c r="AD382" t="str">
        <f>IFERROR(VLOOKUP($A382,[3]Hoja1!$A$1:$AQ$1000,26,FALSE),"")</f>
        <v/>
      </c>
      <c r="AE382" t="str">
        <f>IFERROR(VLOOKUP($A382,[3]Hoja1!$A$1:$AQ$1000,27,FALSE),"")</f>
        <v/>
      </c>
      <c r="AF382" t="str">
        <f>IFERROR(VLOOKUP($A382,[3]Hoja1!$A$1:$AQ$1000,28,FALSE),"")</f>
        <v/>
      </c>
      <c r="AG382" t="str">
        <f>IFERROR(VLOOKUP($A382,[3]Hoja1!$A$1:$AQ$1000,29,FALSE),"")</f>
        <v/>
      </c>
      <c r="AH382" t="str">
        <f>IFERROR(VLOOKUP($A382,[3]Hoja1!$A$1:$AQ$1000,30,FALSE),"")</f>
        <v/>
      </c>
      <c r="AI382" t="str">
        <f>IFERROR(VLOOKUP($A382,[3]Hoja1!$A$1:$AQ$1000,31,FALSE),"")</f>
        <v/>
      </c>
      <c r="AJ382" t="str">
        <f>IFERROR(VLOOKUP($A382,[3]Hoja1!$A$1:$AQ$1000,32,FALSE),"")</f>
        <v/>
      </c>
      <c r="AK382" t="str">
        <f>IFERROR(VLOOKUP($A382,[3]Hoja1!$A$1:$AQ$1000,33,FALSE),"")</f>
        <v/>
      </c>
      <c r="AL382" t="str">
        <f>IFERROR(VLOOKUP($A382,[3]Hoja1!$A$1:$AQ$1000,34,FALSE),"")</f>
        <v/>
      </c>
      <c r="AM382" t="str">
        <f>IFERROR(VLOOKUP($A382,[3]Hoja1!$A$1:$AQ$1000,35,FALSE),"")</f>
        <v/>
      </c>
      <c r="AN382" t="str">
        <f>IFERROR(VLOOKUP($A382,[3]Hoja1!$A$1:$AQ$1000,36,FALSE),"")</f>
        <v/>
      </c>
      <c r="AO382" t="str">
        <f>IFERROR(VLOOKUP($A382,[3]Hoja1!$A$1:$AQ$1000,37,FALSE),"")</f>
        <v/>
      </c>
      <c r="AP382" t="str">
        <f>IFERROR(VLOOKUP($A382,[3]Hoja1!$A$1:$AQ$1000,38,FALSE),"")</f>
        <v/>
      </c>
      <c r="AQ382" t="str">
        <f>IFERROR(VLOOKUP($A382,[3]Hoja1!$A$1:$AQ$1000,39,FALSE),"")</f>
        <v/>
      </c>
      <c r="AR382" t="str">
        <f>IFERROR(VLOOKUP($A382,[3]Hoja1!$A$1:$AQ$1000,40,FALSE),"")</f>
        <v/>
      </c>
      <c r="AS382" t="str">
        <f>IFERROR(VLOOKUP($A382,[3]Hoja1!$A$1:$AQ$1000,41,FALSE),"")</f>
        <v/>
      </c>
      <c r="AT382" t="str">
        <f>IFERROR(VLOOKUP($A382,[3]Hoja1!$A$1:$AQ$1000,42,FALSE),"")</f>
        <v/>
      </c>
      <c r="AU382" t="str">
        <f>IFERROR(VLOOKUP($A382,[3]Hoja1!$A$1:$AQ$1000,43,FALSE),"")</f>
        <v/>
      </c>
    </row>
    <row r="383" spans="1:47" ht="15" customHeight="1" x14ac:dyDescent="0.25">
      <c r="A383">
        <v>635</v>
      </c>
      <c r="B383">
        <v>1</v>
      </c>
      <c r="D383">
        <v>8708888</v>
      </c>
      <c r="E383" t="s">
        <v>1674</v>
      </c>
      <c r="H383" t="s">
        <v>1677</v>
      </c>
      <c r="I383" s="1" t="s">
        <v>1678</v>
      </c>
      <c r="J383" t="s">
        <v>1</v>
      </c>
      <c r="K383" t="s">
        <v>1675</v>
      </c>
      <c r="O383" t="s">
        <v>1676</v>
      </c>
      <c r="P383" s="4">
        <f>IFERROR(VLOOKUP(D383,[1]articulo!$A$1:$D$9000,4,FALSE),"")</f>
        <v>10300</v>
      </c>
      <c r="Q383" t="s">
        <v>1679</v>
      </c>
      <c r="R383">
        <f>IFERROR(VLOOKUP(D383,[2]stock!$A$1:$B$9000,2,FALSE),"0")</f>
        <v>96</v>
      </c>
      <c r="S383">
        <v>5</v>
      </c>
      <c r="T383">
        <v>5</v>
      </c>
      <c r="U383">
        <v>5</v>
      </c>
      <c r="V383">
        <v>0.03</v>
      </c>
      <c r="W383" t="str">
        <f>IFERROR(VLOOKUP($A383,[3]Hoja1!$A$1:$AQ$1000,19,FALSE),"")</f>
        <v/>
      </c>
      <c r="X383" t="str">
        <f>IFERROR(VLOOKUP($A383,[3]Hoja1!$A$1:$AQ$1000,20,FALSE),"")</f>
        <v/>
      </c>
      <c r="Y383" t="str">
        <f>IFERROR(VLOOKUP($A383,[3]Hoja1!$A$1:$AQ$1000,21,FALSE),"")</f>
        <v/>
      </c>
      <c r="Z383" t="str">
        <f>IFERROR(VLOOKUP($A383,[3]Hoja1!$A$1:$AQ$1000,22,FALSE),"")</f>
        <v>Poliamida - Cordura</v>
      </c>
      <c r="AA383" t="str">
        <f>IFERROR(VLOOKUP($A383,[3]Hoja1!$A$1:$AQ$1000,23,FALSE),"")</f>
        <v>Táctico</v>
      </c>
      <c r="AB383" t="str">
        <f>IFERROR(VLOOKUP($A383,[3]Hoja1!$A$1:$AQ$1000,24,FALSE),"")</f>
        <v/>
      </c>
      <c r="AC383" t="str">
        <f>IFERROR(VLOOKUP($A383,[3]Hoja1!$A$1:$AQ$1000,25,FALSE),"")</f>
        <v/>
      </c>
      <c r="AD383" t="str">
        <f>IFERROR(VLOOKUP($A383,[3]Hoja1!$A$1:$AQ$1000,26,FALSE),"")</f>
        <v/>
      </c>
      <c r="AE383" t="str">
        <f>IFERROR(VLOOKUP($A383,[3]Hoja1!$A$1:$AQ$1000,27,FALSE),"")</f>
        <v/>
      </c>
      <c r="AF383" t="str">
        <f>IFERROR(VLOOKUP($A383,[3]Hoja1!$A$1:$AQ$1000,28,FALSE),"")</f>
        <v/>
      </c>
      <c r="AG383" t="str">
        <f>IFERROR(VLOOKUP($A383,[3]Hoja1!$A$1:$AQ$1000,29,FALSE),"")</f>
        <v/>
      </c>
      <c r="AH383" t="str">
        <f>IFERROR(VLOOKUP($A383,[3]Hoja1!$A$1:$AQ$1000,30,FALSE),"")</f>
        <v/>
      </c>
      <c r="AI383" t="str">
        <f>IFERROR(VLOOKUP($A383,[3]Hoja1!$A$1:$AQ$1000,31,FALSE),"")</f>
        <v/>
      </c>
      <c r="AJ383" t="str">
        <f>IFERROR(VLOOKUP($A383,[3]Hoja1!$A$1:$AQ$1000,32,FALSE),"")</f>
        <v/>
      </c>
      <c r="AK383" t="str">
        <f>IFERROR(VLOOKUP($A383,[3]Hoja1!$A$1:$AQ$1000,33,FALSE),"")</f>
        <v/>
      </c>
      <c r="AL383" t="str">
        <f>IFERROR(VLOOKUP($A383,[3]Hoja1!$A$1:$AQ$1000,34,FALSE),"")</f>
        <v/>
      </c>
      <c r="AM383" t="str">
        <f>IFERROR(VLOOKUP($A383,[3]Hoja1!$A$1:$AQ$1000,35,FALSE),"")</f>
        <v/>
      </c>
      <c r="AN383" t="str">
        <f>IFERROR(VLOOKUP($A383,[3]Hoja1!$A$1:$AQ$1000,36,FALSE),"")</f>
        <v/>
      </c>
      <c r="AO383" t="str">
        <f>IFERROR(VLOOKUP($A383,[3]Hoja1!$A$1:$AQ$1000,37,FALSE),"")</f>
        <v/>
      </c>
      <c r="AP383" t="str">
        <f>IFERROR(VLOOKUP($A383,[3]Hoja1!$A$1:$AQ$1000,38,FALSE),"")</f>
        <v/>
      </c>
      <c r="AQ383" t="str">
        <f>IFERROR(VLOOKUP($A383,[3]Hoja1!$A$1:$AQ$1000,39,FALSE),"")</f>
        <v/>
      </c>
      <c r="AR383" t="str">
        <f>IFERROR(VLOOKUP($A383,[3]Hoja1!$A$1:$AQ$1000,40,FALSE),"")</f>
        <v/>
      </c>
      <c r="AS383" t="str">
        <f>IFERROR(VLOOKUP($A383,[3]Hoja1!$A$1:$AQ$1000,41,FALSE),"")</f>
        <v/>
      </c>
      <c r="AT383" t="str">
        <f>IFERROR(VLOOKUP($A383,[3]Hoja1!$A$1:$AQ$1000,42,FALSE),"")</f>
        <v>Regulable</v>
      </c>
      <c r="AU383" t="str">
        <f>IFERROR(VLOOKUP($A383,[3]Hoja1!$A$1:$AQ$1000,43,FALSE),"")</f>
        <v/>
      </c>
    </row>
    <row r="384" spans="1:47" ht="15" customHeight="1" x14ac:dyDescent="0.25">
      <c r="A384">
        <v>638</v>
      </c>
      <c r="B384">
        <v>1</v>
      </c>
      <c r="D384">
        <v>7703001</v>
      </c>
      <c r="E384" t="s">
        <v>1680</v>
      </c>
      <c r="H384" s="1" t="s">
        <v>1682</v>
      </c>
      <c r="J384" t="s">
        <v>50</v>
      </c>
      <c r="K384" t="s">
        <v>84</v>
      </c>
      <c r="L384" t="s">
        <v>542</v>
      </c>
      <c r="O384" t="s">
        <v>1681</v>
      </c>
      <c r="P384" s="4">
        <f>IFERROR(VLOOKUP(D384,[1]articulo!$A$1:$D$9000,4,FALSE),"")</f>
        <v>471.74</v>
      </c>
      <c r="Q384" t="s">
        <v>1683</v>
      </c>
      <c r="R384">
        <f>IFERROR(VLOOKUP(D384,[2]stock!$A$1:$B$9000,2,FALSE),"0")</f>
        <v>60</v>
      </c>
      <c r="S384">
        <v>5</v>
      </c>
      <c r="T384">
        <v>5</v>
      </c>
      <c r="U384">
        <v>5</v>
      </c>
      <c r="V384">
        <v>0.03</v>
      </c>
      <c r="W384" t="str">
        <f>IFERROR(VLOOKUP($A384,[3]Hoja1!$A$1:$AQ$1000,19,FALSE),"")</f>
        <v/>
      </c>
      <c r="X384" t="str">
        <f>IFERROR(VLOOKUP($A384,[3]Hoja1!$A$1:$AQ$1000,20,FALSE),"")</f>
        <v/>
      </c>
      <c r="Y384" t="str">
        <f>IFERROR(VLOOKUP($A384,[3]Hoja1!$A$1:$AQ$1000,21,FALSE),"")</f>
        <v/>
      </c>
      <c r="Z384" t="str">
        <f>IFERROR(VLOOKUP($A384,[3]Hoja1!$A$1:$AQ$1000,22,FALSE),"")</f>
        <v>Gabardina</v>
      </c>
      <c r="AA384" t="str">
        <f>IFERROR(VLOOKUP($A384,[3]Hoja1!$A$1:$AQ$1000,23,FALSE),"")</f>
        <v>Lisa Sin atributos</v>
      </c>
      <c r="AB384" t="str">
        <f>IFERROR(VLOOKUP($A384,[3]Hoja1!$A$1:$AQ$1000,24,FALSE),"")</f>
        <v/>
      </c>
      <c r="AC384" t="str">
        <f>IFERROR(VLOOKUP($A384,[3]Hoja1!$A$1:$AQ$1000,25,FALSE),"")</f>
        <v/>
      </c>
      <c r="AD384" t="str">
        <f>IFERROR(VLOOKUP($A384,[3]Hoja1!$A$1:$AQ$1000,26,FALSE),"")</f>
        <v/>
      </c>
      <c r="AE384" t="str">
        <f>IFERROR(VLOOKUP($A384,[3]Hoja1!$A$1:$AQ$1000,27,FALSE),"")</f>
        <v/>
      </c>
      <c r="AF384" t="str">
        <f>IFERROR(VLOOKUP($A384,[3]Hoja1!$A$1:$AQ$1000,28,FALSE),"")</f>
        <v/>
      </c>
      <c r="AG384" t="str">
        <f>IFERROR(VLOOKUP($A384,[3]Hoja1!$A$1:$AQ$1000,29,FALSE),"")</f>
        <v/>
      </c>
      <c r="AH384" t="str">
        <f>IFERROR(VLOOKUP($A384,[3]Hoja1!$A$1:$AQ$1000,30,FALSE),"")</f>
        <v/>
      </c>
      <c r="AI384" t="str">
        <f>IFERROR(VLOOKUP($A384,[3]Hoja1!$A$1:$AQ$1000,31,FALSE),"")</f>
        <v/>
      </c>
      <c r="AJ384" t="str">
        <f>IFERROR(VLOOKUP($A384,[3]Hoja1!$A$1:$AQ$1000,32,FALSE),"")</f>
        <v/>
      </c>
      <c r="AK384" t="str">
        <f>IFERROR(VLOOKUP($A384,[3]Hoja1!$A$1:$AQ$1000,33,FALSE),"")</f>
        <v>12.5 x 6.5 cm</v>
      </c>
      <c r="AL384" t="str">
        <f>IFERROR(VLOOKUP($A384,[3]Hoja1!$A$1:$AQ$1000,34,FALSE),"")</f>
        <v/>
      </c>
      <c r="AM384" t="str">
        <f>IFERROR(VLOOKUP($A384,[3]Hoja1!$A$1:$AQ$1000,35,FALSE),"")</f>
        <v/>
      </c>
      <c r="AN384" t="str">
        <f>IFERROR(VLOOKUP($A384,[3]Hoja1!$A$1:$AQ$1000,36,FALSE),"")</f>
        <v/>
      </c>
      <c r="AO384" t="str">
        <f>IFERROR(VLOOKUP($A384,[3]Hoja1!$A$1:$AQ$1000,37,FALSE),"")</f>
        <v/>
      </c>
      <c r="AP384" t="str">
        <f>IFERROR(VLOOKUP($A384,[3]Hoja1!$A$1:$AQ$1000,38,FALSE),"")</f>
        <v/>
      </c>
      <c r="AQ384" t="str">
        <f>IFERROR(VLOOKUP($A384,[3]Hoja1!$A$1:$AQ$1000,39,FALSE),"")</f>
        <v/>
      </c>
      <c r="AR384" t="str">
        <f>IFERROR(VLOOKUP($A384,[3]Hoja1!$A$1:$AQ$1000,40,FALSE),"")</f>
        <v/>
      </c>
      <c r="AS384" t="str">
        <f>IFERROR(VLOOKUP($A384,[3]Hoja1!$A$1:$AQ$1000,41,FALSE),"")</f>
        <v/>
      </c>
      <c r="AT384" t="str">
        <f>IFERROR(VLOOKUP($A384,[3]Hoja1!$A$1:$AQ$1000,42,FALSE),"")</f>
        <v/>
      </c>
      <c r="AU384" t="str">
        <f>IFERROR(VLOOKUP($A384,[3]Hoja1!$A$1:$AQ$1000,43,FALSE),"")</f>
        <v/>
      </c>
    </row>
    <row r="385" spans="1:47" ht="15" customHeight="1" x14ac:dyDescent="0.25">
      <c r="A385">
        <v>639</v>
      </c>
      <c r="B385">
        <v>1</v>
      </c>
      <c r="D385">
        <v>8703955</v>
      </c>
      <c r="E385" t="s">
        <v>1684</v>
      </c>
      <c r="H385" s="1" t="s">
        <v>1686</v>
      </c>
      <c r="I385" s="1" t="s">
        <v>1687</v>
      </c>
      <c r="J385" t="s">
        <v>1</v>
      </c>
      <c r="K385" t="s">
        <v>2</v>
      </c>
      <c r="O385" t="s">
        <v>1685</v>
      </c>
      <c r="P385" s="4">
        <f>IFERROR(VLOOKUP(D385,[1]articulo!$A$1:$D$9000,4,FALSE),"")</f>
        <v>4245.7</v>
      </c>
      <c r="Q385" t="s">
        <v>1688</v>
      </c>
      <c r="R385">
        <f>IFERROR(VLOOKUP(D385,[2]stock!$A$1:$B$9000,2,FALSE),"0")</f>
        <v>4</v>
      </c>
      <c r="S385">
        <v>5</v>
      </c>
      <c r="T385">
        <v>5</v>
      </c>
      <c r="U385">
        <v>5</v>
      </c>
      <c r="V385">
        <v>0.03</v>
      </c>
      <c r="W385" t="str">
        <f>IFERROR(VLOOKUP($A385,[3]Hoja1!$A$1:$AQ$1000,19,FALSE),"")</f>
        <v/>
      </c>
      <c r="X385" t="str">
        <f>IFERROR(VLOOKUP($A385,[3]Hoja1!$A$1:$AQ$1000,20,FALSE),"")</f>
        <v/>
      </c>
      <c r="Y385" t="str">
        <f>IFERROR(VLOOKUP($A385,[3]Hoja1!$A$1:$AQ$1000,21,FALSE),"")</f>
        <v/>
      </c>
      <c r="Z385" t="str">
        <f>IFERROR(VLOOKUP($A385,[3]Hoja1!$A$1:$AQ$1000,22,FALSE),"")</f>
        <v/>
      </c>
      <c r="AA385" t="str">
        <f>IFERROR(VLOOKUP($A385,[3]Hoja1!$A$1:$AQ$1000,23,FALSE),"")</f>
        <v/>
      </c>
      <c r="AB385" t="str">
        <f>IFERROR(VLOOKUP($A385,[3]Hoja1!$A$1:$AQ$1000,24,FALSE),"")</f>
        <v/>
      </c>
      <c r="AC385" t="str">
        <f>IFERROR(VLOOKUP($A385,[3]Hoja1!$A$1:$AQ$1000,25,FALSE),"")</f>
        <v/>
      </c>
      <c r="AD385" t="str">
        <f>IFERROR(VLOOKUP($A385,[3]Hoja1!$A$1:$AQ$1000,26,FALSE),"")</f>
        <v/>
      </c>
      <c r="AE385" t="str">
        <f>IFERROR(VLOOKUP($A385,[3]Hoja1!$A$1:$AQ$1000,27,FALSE),"")</f>
        <v/>
      </c>
      <c r="AF385" t="str">
        <f>IFERROR(VLOOKUP($A385,[3]Hoja1!$A$1:$AQ$1000,28,FALSE),"")</f>
        <v/>
      </c>
      <c r="AG385" t="str">
        <f>IFERROR(VLOOKUP($A385,[3]Hoja1!$A$1:$AQ$1000,29,FALSE),"")</f>
        <v/>
      </c>
      <c r="AH385" t="str">
        <f>IFERROR(VLOOKUP($A385,[3]Hoja1!$A$1:$AQ$1000,30,FALSE),"")</f>
        <v/>
      </c>
      <c r="AI385" t="str">
        <f>IFERROR(VLOOKUP($A385,[3]Hoja1!$A$1:$AQ$1000,31,FALSE),"")</f>
        <v/>
      </c>
      <c r="AJ385" t="str">
        <f>IFERROR(VLOOKUP($A385,[3]Hoja1!$A$1:$AQ$1000,32,FALSE),"")</f>
        <v/>
      </c>
      <c r="AK385" t="str">
        <f>IFERROR(VLOOKUP($A385,[3]Hoja1!$A$1:$AQ$1000,33,FALSE),"")</f>
        <v/>
      </c>
      <c r="AL385" t="str">
        <f>IFERROR(VLOOKUP($A385,[3]Hoja1!$A$1:$AQ$1000,34,FALSE),"")</f>
        <v/>
      </c>
      <c r="AM385" t="str">
        <f>IFERROR(VLOOKUP($A385,[3]Hoja1!$A$1:$AQ$1000,35,FALSE),"")</f>
        <v/>
      </c>
      <c r="AN385" t="str">
        <f>IFERROR(VLOOKUP($A385,[3]Hoja1!$A$1:$AQ$1000,36,FALSE),"")</f>
        <v/>
      </c>
      <c r="AO385" t="str">
        <f>IFERROR(VLOOKUP($A385,[3]Hoja1!$A$1:$AQ$1000,37,FALSE),"")</f>
        <v/>
      </c>
      <c r="AP385" t="str">
        <f>IFERROR(VLOOKUP($A385,[3]Hoja1!$A$1:$AQ$1000,38,FALSE),"")</f>
        <v/>
      </c>
      <c r="AQ385" t="str">
        <f>IFERROR(VLOOKUP($A385,[3]Hoja1!$A$1:$AQ$1000,39,FALSE),"")</f>
        <v/>
      </c>
      <c r="AR385" t="str">
        <f>IFERROR(VLOOKUP($A385,[3]Hoja1!$A$1:$AQ$1000,40,FALSE),"")</f>
        <v/>
      </c>
      <c r="AS385" t="str">
        <f>IFERROR(VLOOKUP($A385,[3]Hoja1!$A$1:$AQ$1000,41,FALSE),"")</f>
        <v/>
      </c>
      <c r="AT385" t="str">
        <f>IFERROR(VLOOKUP($A385,[3]Hoja1!$A$1:$AQ$1000,42,FALSE),"")</f>
        <v/>
      </c>
      <c r="AU385" t="str">
        <f>IFERROR(VLOOKUP($A385,[3]Hoja1!$A$1:$AQ$1000,43,FALSE),"")</f>
        <v/>
      </c>
    </row>
    <row r="386" spans="1:47" ht="15" customHeight="1" x14ac:dyDescent="0.25">
      <c r="A386">
        <v>641</v>
      </c>
      <c r="B386">
        <v>1</v>
      </c>
      <c r="D386">
        <v>8505789</v>
      </c>
      <c r="E386" t="s">
        <v>1689</v>
      </c>
      <c r="H386" t="s">
        <v>1691</v>
      </c>
      <c r="J386" t="s">
        <v>50</v>
      </c>
      <c r="K386" t="s">
        <v>169</v>
      </c>
      <c r="L386" t="s">
        <v>435</v>
      </c>
      <c r="O386" t="s">
        <v>1690</v>
      </c>
      <c r="P386" s="4">
        <f>IFERROR(VLOOKUP(D386,[1]articulo!$A$1:$D$9000,4,FALSE),"")</f>
        <v>162.47</v>
      </c>
      <c r="Q386" t="s">
        <v>1692</v>
      </c>
      <c r="R386">
        <f>IFERROR(VLOOKUP(D386,[2]stock!$A$1:$B$9000,2,FALSE),"0")</f>
        <v>13</v>
      </c>
      <c r="S386">
        <v>5</v>
      </c>
      <c r="T386">
        <v>5</v>
      </c>
      <c r="U386">
        <v>5</v>
      </c>
      <c r="V386">
        <v>0.03</v>
      </c>
      <c r="W386" t="str">
        <f>IFERROR(VLOOKUP($A386,[3]Hoja1!$A$1:$AQ$1000,19,FALSE),"")</f>
        <v>Auxiliar Segundo</v>
      </c>
      <c r="X386" t="str">
        <f>IFERROR(VLOOKUP($A386,[3]Hoja1!$A$1:$AQ$1000,20,FALSE),"")</f>
        <v/>
      </c>
      <c r="Y386" t="str">
        <f>IFERROR(VLOOKUP($A386,[3]Hoja1!$A$1:$AQ$1000,21,FALSE),"")</f>
        <v/>
      </c>
      <c r="Z386" t="str">
        <f>IFERROR(VLOOKUP($A386,[3]Hoja1!$A$1:$AQ$1000,22,FALSE),"")</f>
        <v>Bordado</v>
      </c>
      <c r="AA386" t="str">
        <f>IFERROR(VLOOKUP($A386,[3]Hoja1!$A$1:$AQ$1000,23,FALSE),"")</f>
        <v>Pectoral</v>
      </c>
      <c r="AB386" t="str">
        <f>IFERROR(VLOOKUP($A386,[3]Hoja1!$A$1:$AQ$1000,24,FALSE),"")</f>
        <v>3.7 cm</v>
      </c>
      <c r="AC386" t="str">
        <f>IFERROR(VLOOKUP($A386,[3]Hoja1!$A$1:$AQ$1000,25,FALSE),"")</f>
        <v>7 cm</v>
      </c>
      <c r="AD386" t="str">
        <f>IFERROR(VLOOKUP($A386,[3]Hoja1!$A$1:$AQ$1000,26,FALSE),"")</f>
        <v>0.2 cm</v>
      </c>
      <c r="AE386" t="str">
        <f>IFERROR(VLOOKUP($A386,[3]Hoja1!$A$1:$AQ$1000,27,FALSE),"")</f>
        <v/>
      </c>
      <c r="AF386" t="str">
        <f>IFERROR(VLOOKUP($A386,[3]Hoja1!$A$1:$AQ$1000,28,FALSE),"")</f>
        <v/>
      </c>
      <c r="AG386" t="str">
        <f>IFERROR(VLOOKUP($A386,[3]Hoja1!$A$1:$AQ$1000,29,FALSE),"")</f>
        <v/>
      </c>
      <c r="AH386" t="str">
        <f>IFERROR(VLOOKUP($A386,[3]Hoja1!$A$1:$AQ$1000,30,FALSE),"")</f>
        <v/>
      </c>
      <c r="AI386" t="str">
        <f>IFERROR(VLOOKUP($A386,[3]Hoja1!$A$1:$AQ$1000,31,FALSE),"")</f>
        <v/>
      </c>
      <c r="AJ386" t="str">
        <f>IFERROR(VLOOKUP($A386,[3]Hoja1!$A$1:$AQ$1000,32,FALSE),"")</f>
        <v/>
      </c>
      <c r="AK386" t="str">
        <f>IFERROR(VLOOKUP($A386,[3]Hoja1!$A$1:$AQ$1000,33,FALSE),"")</f>
        <v/>
      </c>
      <c r="AL386" t="str">
        <f>IFERROR(VLOOKUP($A386,[3]Hoja1!$A$1:$AQ$1000,34,FALSE),"")</f>
        <v/>
      </c>
      <c r="AM386" t="str">
        <f>IFERROR(VLOOKUP($A386,[3]Hoja1!$A$1:$AQ$1000,35,FALSE),"")</f>
        <v/>
      </c>
      <c r="AN386" t="str">
        <f>IFERROR(VLOOKUP($A386,[3]Hoja1!$A$1:$AQ$1000,36,FALSE),"")</f>
        <v/>
      </c>
      <c r="AO386" t="str">
        <f>IFERROR(VLOOKUP($A386,[3]Hoja1!$A$1:$AQ$1000,37,FALSE),"")</f>
        <v/>
      </c>
      <c r="AP386" t="str">
        <f>IFERROR(VLOOKUP($A386,[3]Hoja1!$A$1:$AQ$1000,38,FALSE),"")</f>
        <v/>
      </c>
      <c r="AQ386" t="str">
        <f>IFERROR(VLOOKUP($A386,[3]Hoja1!$A$1:$AQ$1000,39,FALSE),"")</f>
        <v/>
      </c>
      <c r="AR386" t="str">
        <f>IFERROR(VLOOKUP($A386,[3]Hoja1!$A$1:$AQ$1000,40,FALSE),"")</f>
        <v/>
      </c>
      <c r="AS386" t="str">
        <f>IFERROR(VLOOKUP($A386,[3]Hoja1!$A$1:$AQ$1000,41,FALSE),"")</f>
        <v/>
      </c>
      <c r="AT386" t="str">
        <f>IFERROR(VLOOKUP($A386,[3]Hoja1!$A$1:$AQ$1000,42,FALSE),"")</f>
        <v/>
      </c>
      <c r="AU386" t="str">
        <f>IFERROR(VLOOKUP($A386,[3]Hoja1!$A$1:$AQ$1000,43,FALSE),"")</f>
        <v/>
      </c>
    </row>
    <row r="387" spans="1:47" ht="15" customHeight="1" x14ac:dyDescent="0.25">
      <c r="A387">
        <v>662</v>
      </c>
      <c r="B387">
        <v>1</v>
      </c>
      <c r="D387">
        <v>7707288</v>
      </c>
      <c r="E387" t="s">
        <v>1693</v>
      </c>
      <c r="H387" t="s">
        <v>1694</v>
      </c>
      <c r="J387" t="s">
        <v>50</v>
      </c>
      <c r="K387" t="s">
        <v>906</v>
      </c>
      <c r="L387" t="s">
        <v>928</v>
      </c>
      <c r="O387" t="s">
        <v>954</v>
      </c>
      <c r="P387" s="4">
        <f>IFERROR(VLOOKUP(D387,[1]articulo!$A$1:$D$9000,4,FALSE),"")</f>
        <v>163.80000000000001</v>
      </c>
      <c r="Q387" t="s">
        <v>1695</v>
      </c>
      <c r="R387">
        <f>IFERROR(VLOOKUP(D387,[2]stock!$A$1:$B$9000,2,FALSE),"0")</f>
        <v>52</v>
      </c>
      <c r="S387">
        <v>5</v>
      </c>
      <c r="T387">
        <v>5</v>
      </c>
      <c r="U387">
        <v>5</v>
      </c>
      <c r="V387">
        <v>0.03</v>
      </c>
      <c r="W387" t="str">
        <f>IFERROR(VLOOKUP($A387,[3]Hoja1!$A$1:$AQ$1000,19,FALSE),"")</f>
        <v/>
      </c>
      <c r="X387" t="str">
        <f>IFERROR(VLOOKUP($A387,[3]Hoja1!$A$1:$AQ$1000,20,FALSE),"")</f>
        <v/>
      </c>
      <c r="Y387" t="str">
        <f>IFERROR(VLOOKUP($A387,[3]Hoja1!$A$1:$AQ$1000,21,FALSE),"")</f>
        <v/>
      </c>
      <c r="Z387" t="str">
        <f>IFERROR(VLOOKUP($A387,[3]Hoja1!$A$1:$AQ$1000,22,FALSE),"")</f>
        <v>Metal</v>
      </c>
      <c r="AA387" t="str">
        <f>IFERROR(VLOOKUP($A387,[3]Hoja1!$A$1:$AQ$1000,23,FALSE),"")</f>
        <v>Con 2 alambres</v>
      </c>
      <c r="AB387" t="str">
        <f>IFERROR(VLOOKUP($A387,[3]Hoja1!$A$1:$AQ$1000,24,FALSE),"")</f>
        <v/>
      </c>
      <c r="AC387" t="str">
        <f>IFERROR(VLOOKUP($A387,[3]Hoja1!$A$1:$AQ$1000,25,FALSE),"")</f>
        <v/>
      </c>
      <c r="AD387" t="str">
        <f>IFERROR(VLOOKUP($A387,[3]Hoja1!$A$1:$AQ$1000,26,FALSE),"")</f>
        <v/>
      </c>
      <c r="AE387" t="str">
        <f>IFERROR(VLOOKUP($A387,[3]Hoja1!$A$1:$AQ$1000,27,FALSE),"")</f>
        <v/>
      </c>
      <c r="AF387" t="str">
        <f>IFERROR(VLOOKUP($A387,[3]Hoja1!$A$1:$AQ$1000,28,FALSE),"")</f>
        <v/>
      </c>
      <c r="AG387" t="str">
        <f>IFERROR(VLOOKUP($A387,[3]Hoja1!$A$1:$AQ$1000,29,FALSE),"")</f>
        <v/>
      </c>
      <c r="AH387" t="str">
        <f>IFERROR(VLOOKUP($A387,[3]Hoja1!$A$1:$AQ$1000,30,FALSE),"")</f>
        <v/>
      </c>
      <c r="AI387" t="str">
        <f>IFERROR(VLOOKUP($A387,[3]Hoja1!$A$1:$AQ$1000,31,FALSE),"")</f>
        <v/>
      </c>
      <c r="AJ387" t="str">
        <f>IFERROR(VLOOKUP($A387,[3]Hoja1!$A$1:$AQ$1000,32,FALSE),"")</f>
        <v/>
      </c>
      <c r="AK387" t="str">
        <f>IFERROR(VLOOKUP($A387,[3]Hoja1!$A$1:$AQ$1000,33,FALSE),"")</f>
        <v>Diámetro de 10 a 12mm</v>
      </c>
      <c r="AL387" t="str">
        <f>IFERROR(VLOOKUP($A387,[3]Hoja1!$A$1:$AQ$1000,34,FALSE),"")</f>
        <v/>
      </c>
      <c r="AM387" t="str">
        <f>IFERROR(VLOOKUP($A387,[3]Hoja1!$A$1:$AQ$1000,35,FALSE),"")</f>
        <v/>
      </c>
      <c r="AN387" t="str">
        <f>IFERROR(VLOOKUP($A387,[3]Hoja1!$A$1:$AQ$1000,36,FALSE),"")</f>
        <v/>
      </c>
      <c r="AO387" t="str">
        <f>IFERROR(VLOOKUP($A387,[3]Hoja1!$A$1:$AQ$1000,37,FALSE),"")</f>
        <v/>
      </c>
      <c r="AP387" t="str">
        <f>IFERROR(VLOOKUP($A387,[3]Hoja1!$A$1:$AQ$1000,38,FALSE),"")</f>
        <v/>
      </c>
      <c r="AQ387" t="str">
        <f>IFERROR(VLOOKUP($A387,[3]Hoja1!$A$1:$AQ$1000,39,FALSE),"")</f>
        <v/>
      </c>
      <c r="AR387" t="str">
        <f>IFERROR(VLOOKUP($A387,[3]Hoja1!$A$1:$AQ$1000,40,FALSE),"")</f>
        <v/>
      </c>
      <c r="AS387" t="str">
        <f>IFERROR(VLOOKUP($A387,[3]Hoja1!$A$1:$AQ$1000,41,FALSE),"")</f>
        <v/>
      </c>
      <c r="AT387" t="str">
        <f>IFERROR(VLOOKUP($A387,[3]Hoja1!$A$1:$AQ$1000,42,FALSE),"")</f>
        <v/>
      </c>
      <c r="AU387" t="str">
        <f>IFERROR(VLOOKUP($A387,[3]Hoja1!$A$1:$AQ$1000,43,FALSE),"")</f>
        <v/>
      </c>
    </row>
    <row r="388" spans="1:47" ht="15" customHeight="1" x14ac:dyDescent="0.25">
      <c r="A388">
        <v>663</v>
      </c>
      <c r="B388">
        <v>1</v>
      </c>
      <c r="D388">
        <v>7707284</v>
      </c>
      <c r="E388" t="s">
        <v>1696</v>
      </c>
      <c r="H388" s="1" t="s">
        <v>1697</v>
      </c>
      <c r="J388" t="s">
        <v>50</v>
      </c>
      <c r="K388" t="s">
        <v>906</v>
      </c>
      <c r="L388" t="s">
        <v>928</v>
      </c>
      <c r="O388" t="s">
        <v>1518</v>
      </c>
      <c r="P388" s="4">
        <f>IFERROR(VLOOKUP(D388,[1]articulo!$A$1:$D$9000,4,FALSE),"")</f>
        <v>153.32</v>
      </c>
      <c r="Q388" t="s">
        <v>1698</v>
      </c>
      <c r="R388">
        <f>IFERROR(VLOOKUP(D388,[2]stock!$A$1:$B$9000,2,FALSE),"0")</f>
        <v>3</v>
      </c>
      <c r="S388">
        <v>5</v>
      </c>
      <c r="T388">
        <v>5</v>
      </c>
      <c r="U388">
        <v>5</v>
      </c>
      <c r="V388">
        <v>0.03</v>
      </c>
      <c r="W388" t="str">
        <f>IFERROR(VLOOKUP($A388,[3]Hoja1!$A$1:$AQ$1000,19,FALSE),"")</f>
        <v/>
      </c>
      <c r="X388" t="str">
        <f>IFERROR(VLOOKUP($A388,[3]Hoja1!$A$1:$AQ$1000,20,FALSE),"")</f>
        <v/>
      </c>
      <c r="Y388" t="str">
        <f>IFERROR(VLOOKUP($A388,[3]Hoja1!$A$1:$AQ$1000,21,FALSE),"")</f>
        <v/>
      </c>
      <c r="Z388" t="str">
        <f>IFERROR(VLOOKUP($A388,[3]Hoja1!$A$1:$AQ$1000,22,FALSE),"")</f>
        <v>Metal</v>
      </c>
      <c r="AA388" t="str">
        <f>IFERROR(VLOOKUP($A388,[3]Hoja1!$A$1:$AQ$1000,23,FALSE),"")</f>
        <v>Botón</v>
      </c>
      <c r="AB388" t="str">
        <f>IFERROR(VLOOKUP($A388,[3]Hoja1!$A$1:$AQ$1000,24,FALSE),"")</f>
        <v/>
      </c>
      <c r="AC388" t="str">
        <f>IFERROR(VLOOKUP($A388,[3]Hoja1!$A$1:$AQ$1000,25,FALSE),"")</f>
        <v/>
      </c>
      <c r="AD388" t="str">
        <f>IFERROR(VLOOKUP($A388,[3]Hoja1!$A$1:$AQ$1000,26,FALSE),"")</f>
        <v/>
      </c>
      <c r="AE388" t="str">
        <f>IFERROR(VLOOKUP($A388,[3]Hoja1!$A$1:$AQ$1000,27,FALSE),"")</f>
        <v/>
      </c>
      <c r="AF388" t="str">
        <f>IFERROR(VLOOKUP($A388,[3]Hoja1!$A$1:$AQ$1000,28,FALSE),"")</f>
        <v/>
      </c>
      <c r="AG388" t="str">
        <f>IFERROR(VLOOKUP($A388,[3]Hoja1!$A$1:$AQ$1000,29,FALSE),"")</f>
        <v/>
      </c>
      <c r="AH388" t="str">
        <f>IFERROR(VLOOKUP($A388,[3]Hoja1!$A$1:$AQ$1000,30,FALSE),"")</f>
        <v/>
      </c>
      <c r="AI388" t="str">
        <f>IFERROR(VLOOKUP($A388,[3]Hoja1!$A$1:$AQ$1000,31,FALSE),"")</f>
        <v/>
      </c>
      <c r="AJ388" t="str">
        <f>IFERROR(VLOOKUP($A388,[3]Hoja1!$A$1:$AQ$1000,32,FALSE),"")</f>
        <v/>
      </c>
      <c r="AK388" t="str">
        <f>IFERROR(VLOOKUP($A388,[3]Hoja1!$A$1:$AQ$1000,33,FALSE),"")</f>
        <v>Diametro de 16 mm</v>
      </c>
      <c r="AL388" t="str">
        <f>IFERROR(VLOOKUP($A388,[3]Hoja1!$A$1:$AQ$1000,34,FALSE),"")</f>
        <v/>
      </c>
      <c r="AM388" t="str">
        <f>IFERROR(VLOOKUP($A388,[3]Hoja1!$A$1:$AQ$1000,35,FALSE),"")</f>
        <v/>
      </c>
      <c r="AN388" t="str">
        <f>IFERROR(VLOOKUP($A388,[3]Hoja1!$A$1:$AQ$1000,36,FALSE),"")</f>
        <v/>
      </c>
      <c r="AO388" t="str">
        <f>IFERROR(VLOOKUP($A388,[3]Hoja1!$A$1:$AQ$1000,37,FALSE),"")</f>
        <v/>
      </c>
      <c r="AP388" t="str">
        <f>IFERROR(VLOOKUP($A388,[3]Hoja1!$A$1:$AQ$1000,38,FALSE),"")</f>
        <v/>
      </c>
      <c r="AQ388" t="str">
        <f>IFERROR(VLOOKUP($A388,[3]Hoja1!$A$1:$AQ$1000,39,FALSE),"")</f>
        <v/>
      </c>
      <c r="AR388" t="str">
        <f>IFERROR(VLOOKUP($A388,[3]Hoja1!$A$1:$AQ$1000,40,FALSE),"")</f>
        <v/>
      </c>
      <c r="AS388" t="str">
        <f>IFERROR(VLOOKUP($A388,[3]Hoja1!$A$1:$AQ$1000,41,FALSE),"")</f>
        <v/>
      </c>
      <c r="AT388" t="str">
        <f>IFERROR(VLOOKUP($A388,[3]Hoja1!$A$1:$AQ$1000,42,FALSE),"")</f>
        <v/>
      </c>
      <c r="AU388" t="str">
        <f>IFERROR(VLOOKUP($A388,[3]Hoja1!$A$1:$AQ$1000,43,FALSE),"")</f>
        <v/>
      </c>
    </row>
    <row r="389" spans="1:47" ht="15" customHeight="1" x14ac:dyDescent="0.25">
      <c r="A389">
        <v>664</v>
      </c>
      <c r="B389">
        <v>1</v>
      </c>
      <c r="D389">
        <v>7707285</v>
      </c>
      <c r="E389" t="s">
        <v>1699</v>
      </c>
      <c r="H389" s="1" t="s">
        <v>1697</v>
      </c>
      <c r="J389" t="s">
        <v>50</v>
      </c>
      <c r="K389" t="s">
        <v>906</v>
      </c>
      <c r="L389" t="s">
        <v>928</v>
      </c>
      <c r="O389" t="s">
        <v>1518</v>
      </c>
      <c r="P389" s="4">
        <f>IFERROR(VLOOKUP(D389,[1]articulo!$A$1:$D$9000,4,FALSE),"")</f>
        <v>206.39</v>
      </c>
      <c r="Q389" t="s">
        <v>1700</v>
      </c>
      <c r="R389">
        <f>IFERROR(VLOOKUP(D389,[2]stock!$A$1:$B$9000,2,FALSE),"0")</f>
        <v>0</v>
      </c>
      <c r="S389">
        <v>5</v>
      </c>
      <c r="T389">
        <v>5</v>
      </c>
      <c r="U389">
        <v>5</v>
      </c>
      <c r="V389">
        <v>0.03</v>
      </c>
      <c r="W389" t="str">
        <f>IFERROR(VLOOKUP($A389,[3]Hoja1!$A$1:$AQ$1000,19,FALSE),"")</f>
        <v/>
      </c>
      <c r="X389" t="str">
        <f>IFERROR(VLOOKUP($A389,[3]Hoja1!$A$1:$AQ$1000,20,FALSE),"")</f>
        <v/>
      </c>
      <c r="Y389" t="str">
        <f>IFERROR(VLOOKUP($A389,[3]Hoja1!$A$1:$AQ$1000,21,FALSE),"")</f>
        <v/>
      </c>
      <c r="Z389" t="str">
        <f>IFERROR(VLOOKUP($A389,[3]Hoja1!$A$1:$AQ$1000,22,FALSE),"")</f>
        <v>Metal</v>
      </c>
      <c r="AA389" t="str">
        <f>IFERROR(VLOOKUP($A389,[3]Hoja1!$A$1:$AQ$1000,23,FALSE),"")</f>
        <v>Botón</v>
      </c>
      <c r="AB389" t="str">
        <f>IFERROR(VLOOKUP($A389,[3]Hoja1!$A$1:$AQ$1000,24,FALSE),"")</f>
        <v/>
      </c>
      <c r="AC389" t="str">
        <f>IFERROR(VLOOKUP($A389,[3]Hoja1!$A$1:$AQ$1000,25,FALSE),"")</f>
        <v/>
      </c>
      <c r="AD389" t="str">
        <f>IFERROR(VLOOKUP($A389,[3]Hoja1!$A$1:$AQ$1000,26,FALSE),"")</f>
        <v/>
      </c>
      <c r="AE389" t="str">
        <f>IFERROR(VLOOKUP($A389,[3]Hoja1!$A$1:$AQ$1000,27,FALSE),"")</f>
        <v/>
      </c>
      <c r="AF389" t="str">
        <f>IFERROR(VLOOKUP($A389,[3]Hoja1!$A$1:$AQ$1000,28,FALSE),"")</f>
        <v/>
      </c>
      <c r="AG389" t="str">
        <f>IFERROR(VLOOKUP($A389,[3]Hoja1!$A$1:$AQ$1000,29,FALSE),"")</f>
        <v/>
      </c>
      <c r="AH389" t="str">
        <f>IFERROR(VLOOKUP($A389,[3]Hoja1!$A$1:$AQ$1000,30,FALSE),"")</f>
        <v/>
      </c>
      <c r="AI389" t="str">
        <f>IFERROR(VLOOKUP($A389,[3]Hoja1!$A$1:$AQ$1000,31,FALSE),"")</f>
        <v/>
      </c>
      <c r="AJ389" t="str">
        <f>IFERROR(VLOOKUP($A389,[3]Hoja1!$A$1:$AQ$1000,32,FALSE),"")</f>
        <v/>
      </c>
      <c r="AK389" t="str">
        <f>IFERROR(VLOOKUP($A389,[3]Hoja1!$A$1:$AQ$1000,33,FALSE),"")</f>
        <v>Diametro de 22 mm</v>
      </c>
      <c r="AL389" t="str">
        <f>IFERROR(VLOOKUP($A389,[3]Hoja1!$A$1:$AQ$1000,34,FALSE),"")</f>
        <v/>
      </c>
      <c r="AM389" t="str">
        <f>IFERROR(VLOOKUP($A389,[3]Hoja1!$A$1:$AQ$1000,35,FALSE),"")</f>
        <v/>
      </c>
      <c r="AN389" t="str">
        <f>IFERROR(VLOOKUP($A389,[3]Hoja1!$A$1:$AQ$1000,36,FALSE),"")</f>
        <v/>
      </c>
      <c r="AO389" t="str">
        <f>IFERROR(VLOOKUP($A389,[3]Hoja1!$A$1:$AQ$1000,37,FALSE),"")</f>
        <v/>
      </c>
      <c r="AP389" t="str">
        <f>IFERROR(VLOOKUP($A389,[3]Hoja1!$A$1:$AQ$1000,38,FALSE),"")</f>
        <v/>
      </c>
      <c r="AQ389" t="str">
        <f>IFERROR(VLOOKUP($A389,[3]Hoja1!$A$1:$AQ$1000,39,FALSE),"")</f>
        <v/>
      </c>
      <c r="AR389" t="str">
        <f>IFERROR(VLOOKUP($A389,[3]Hoja1!$A$1:$AQ$1000,40,FALSE),"")</f>
        <v/>
      </c>
      <c r="AS389" t="str">
        <f>IFERROR(VLOOKUP($A389,[3]Hoja1!$A$1:$AQ$1000,41,FALSE),"")</f>
        <v/>
      </c>
      <c r="AT389" t="str">
        <f>IFERROR(VLOOKUP($A389,[3]Hoja1!$A$1:$AQ$1000,42,FALSE),"")</f>
        <v/>
      </c>
      <c r="AU389" t="str">
        <f>IFERROR(VLOOKUP($A389,[3]Hoja1!$A$1:$AQ$1000,43,FALSE),"")</f>
        <v/>
      </c>
    </row>
    <row r="390" spans="1:47" ht="15" customHeight="1" x14ac:dyDescent="0.25">
      <c r="A390">
        <v>701</v>
      </c>
      <c r="B390">
        <v>1</v>
      </c>
      <c r="D390">
        <v>8520064</v>
      </c>
      <c r="E390" t="s">
        <v>1701</v>
      </c>
      <c r="H390" s="1" t="s">
        <v>1703</v>
      </c>
      <c r="I390" s="1" t="s">
        <v>1704</v>
      </c>
      <c r="J390" t="s">
        <v>16</v>
      </c>
      <c r="K390" t="s">
        <v>132</v>
      </c>
      <c r="O390" t="s">
        <v>1702</v>
      </c>
      <c r="P390" s="4">
        <f>IFERROR(VLOOKUP(D390,[1]articulo!$A$1:$D$9000,4,FALSE),"")</f>
        <v>1456</v>
      </c>
      <c r="Q390" t="s">
        <v>1705</v>
      </c>
      <c r="R390">
        <f>IFERROR(VLOOKUP(D390,[2]stock!$A$1:$B$9000,2,FALSE),"0")</f>
        <v>561</v>
      </c>
      <c r="S390">
        <v>5</v>
      </c>
      <c r="T390">
        <v>5</v>
      </c>
      <c r="U390">
        <v>5</v>
      </c>
      <c r="V390">
        <v>0.03</v>
      </c>
      <c r="W390" t="str">
        <f>IFERROR(VLOOKUP($A390,[3]Hoja1!$A$1:$AQ$1000,19,FALSE),"")</f>
        <v/>
      </c>
      <c r="X390" t="str">
        <f>IFERROR(VLOOKUP($A390,[3]Hoja1!$A$1:$AQ$1000,20,FALSE),"")</f>
        <v/>
      </c>
      <c r="Y390" t="str">
        <f>IFERROR(VLOOKUP($A390,[3]Hoja1!$A$1:$AQ$1000,21,FALSE),"")</f>
        <v/>
      </c>
      <c r="Z390" t="str">
        <f>IFERROR(VLOOKUP($A390,[3]Hoja1!$A$1:$AQ$1000,22,FALSE),"")</f>
        <v>Resistente al Agua</v>
      </c>
      <c r="AA390" t="str">
        <f>IFERROR(VLOOKUP($A390,[3]Hoja1!$A$1:$AQ$1000,23,FALSE),"")</f>
        <v>Táctico</v>
      </c>
      <c r="AB390" t="str">
        <f>IFERROR(VLOOKUP($A390,[3]Hoja1!$A$1:$AQ$1000,24,FALSE),"")</f>
        <v/>
      </c>
      <c r="AC390" t="str">
        <f>IFERROR(VLOOKUP($A390,[3]Hoja1!$A$1:$AQ$1000,25,FALSE),"")</f>
        <v/>
      </c>
      <c r="AD390" t="str">
        <f>IFERROR(VLOOKUP($A390,[3]Hoja1!$A$1:$AQ$1000,26,FALSE),"")</f>
        <v/>
      </c>
      <c r="AE390" t="str">
        <f>IFERROR(VLOOKUP($A390,[3]Hoja1!$A$1:$AQ$1000,27,FALSE),"")</f>
        <v/>
      </c>
      <c r="AF390" t="str">
        <f>IFERROR(VLOOKUP($A390,[3]Hoja1!$A$1:$AQ$1000,28,FALSE),"")</f>
        <v/>
      </c>
      <c r="AG390" t="str">
        <f>IFERROR(VLOOKUP($A390,[3]Hoja1!$A$1:$AQ$1000,29,FALSE),"")</f>
        <v/>
      </c>
      <c r="AH390" t="str">
        <f>IFERROR(VLOOKUP($A390,[3]Hoja1!$A$1:$AQ$1000,30,FALSE),"")</f>
        <v/>
      </c>
      <c r="AI390" t="str">
        <f>IFERROR(VLOOKUP($A390,[3]Hoja1!$A$1:$AQ$1000,31,FALSE),"")</f>
        <v/>
      </c>
      <c r="AJ390" t="str">
        <f>IFERROR(VLOOKUP($A390,[3]Hoja1!$A$1:$AQ$1000,32,FALSE),"")</f>
        <v/>
      </c>
      <c r="AK390" t="str">
        <f>IFERROR(VLOOKUP($A390,[3]Hoja1!$A$1:$AQ$1000,33,FALSE),"")</f>
        <v/>
      </c>
      <c r="AL390" t="str">
        <f>IFERROR(VLOOKUP($A390,[3]Hoja1!$A$1:$AQ$1000,34,FALSE),"")</f>
        <v/>
      </c>
      <c r="AM390" t="str">
        <f>IFERROR(VLOOKUP($A390,[3]Hoja1!$A$1:$AQ$1000,35,FALSE),"")</f>
        <v/>
      </c>
      <c r="AN390">
        <f>IFERROR(VLOOKUP($A390,[3]Hoja1!$A$1:$AQ$1000,36,FALSE),"")</f>
        <v>2000</v>
      </c>
      <c r="AO390" t="str">
        <f>IFERROR(VLOOKUP($A390,[3]Hoja1!$A$1:$AQ$1000,37,FALSE),"")</f>
        <v/>
      </c>
      <c r="AP390" t="str">
        <f>IFERROR(VLOOKUP($A390,[3]Hoja1!$A$1:$AQ$1000,38,FALSE),"")</f>
        <v>Sí</v>
      </c>
      <c r="AQ390" t="str">
        <f>IFERROR(VLOOKUP($A390,[3]Hoja1!$A$1:$AQ$1000,39,FALSE),"")</f>
        <v>Pila USB</v>
      </c>
      <c r="AR390" t="str">
        <f>IFERROR(VLOOKUP($A390,[3]Hoja1!$A$1:$AQ$1000,40,FALSE),"")</f>
        <v/>
      </c>
      <c r="AS390" t="str">
        <f>IFERROR(VLOOKUP($A390,[3]Hoja1!$A$1:$AQ$1000,41,FALSE),"")</f>
        <v/>
      </c>
      <c r="AT390" t="str">
        <f>IFERROR(VLOOKUP($A390,[3]Hoja1!$A$1:$AQ$1000,42,FALSE),"")</f>
        <v/>
      </c>
      <c r="AU390" t="str">
        <f>IFERROR(VLOOKUP($A390,[3]Hoja1!$A$1:$AQ$1000,43,FALSE),"")</f>
        <v/>
      </c>
    </row>
    <row r="391" spans="1:47" ht="15" customHeight="1" x14ac:dyDescent="0.25">
      <c r="A391">
        <v>737</v>
      </c>
      <c r="B391">
        <v>1</v>
      </c>
      <c r="D391">
        <v>7707154</v>
      </c>
      <c r="E391" t="s">
        <v>1706</v>
      </c>
      <c r="H391" t="s">
        <v>1708</v>
      </c>
      <c r="J391" t="s">
        <v>50</v>
      </c>
      <c r="K391" t="s">
        <v>906</v>
      </c>
      <c r="L391" t="s">
        <v>928</v>
      </c>
      <c r="O391" t="s">
        <v>1707</v>
      </c>
      <c r="P391" s="4">
        <f>IFERROR(VLOOKUP(D391,[1]articulo!$A$1:$D$9000,4,FALSE),"")</f>
        <v>174.72</v>
      </c>
      <c r="Q391" t="s">
        <v>1709</v>
      </c>
      <c r="R391">
        <f>IFERROR(VLOOKUP(D391,[2]stock!$A$1:$B$9000,2,FALSE),"0")</f>
        <v>49</v>
      </c>
      <c r="S391">
        <v>5</v>
      </c>
      <c r="T391">
        <v>5</v>
      </c>
      <c r="U391">
        <v>5</v>
      </c>
      <c r="V391">
        <v>0.03</v>
      </c>
      <c r="W391" t="str">
        <f>IFERROR(VLOOKUP($A391,[3]Hoja1!$A$1:$AQ$1000,19,FALSE),"")</f>
        <v/>
      </c>
      <c r="X391" t="str">
        <f>IFERROR(VLOOKUP($A391,[3]Hoja1!$A$1:$AQ$1000,20,FALSE),"")</f>
        <v>Rombo para Jerarquía</v>
      </c>
      <c r="Y391" t="str">
        <f>IFERROR(VLOOKUP($A391,[3]Hoja1!$A$1:$AQ$1000,21,FALSE),"")</f>
        <v/>
      </c>
      <c r="Z391" t="str">
        <f>IFERROR(VLOOKUP($A391,[3]Hoja1!$A$1:$AQ$1000,22,FALSE),"")</f>
        <v>Metal</v>
      </c>
      <c r="AA391" t="str">
        <f>IFERROR(VLOOKUP($A391,[3]Hoja1!$A$1:$AQ$1000,23,FALSE),"")</f>
        <v>Con tuerca. perno y rosca</v>
      </c>
      <c r="AB391" t="str">
        <f>IFERROR(VLOOKUP($A391,[3]Hoja1!$A$1:$AQ$1000,24,FALSE),"")</f>
        <v>22 mm</v>
      </c>
      <c r="AC391" t="str">
        <f>IFERROR(VLOOKUP($A391,[3]Hoja1!$A$1:$AQ$1000,25,FALSE),"")</f>
        <v>22 mm</v>
      </c>
      <c r="AD391" t="str">
        <f>IFERROR(VLOOKUP($A391,[3]Hoja1!$A$1:$AQ$1000,26,FALSE),"")</f>
        <v/>
      </c>
      <c r="AE391" t="str">
        <f>IFERROR(VLOOKUP($A391,[3]Hoja1!$A$1:$AQ$1000,27,FALSE),"")</f>
        <v/>
      </c>
      <c r="AF391" t="str">
        <f>IFERROR(VLOOKUP($A391,[3]Hoja1!$A$1:$AQ$1000,28,FALSE),"")</f>
        <v/>
      </c>
      <c r="AG391" t="str">
        <f>IFERROR(VLOOKUP($A391,[3]Hoja1!$A$1:$AQ$1000,29,FALSE),"")</f>
        <v/>
      </c>
      <c r="AH391" t="str">
        <f>IFERROR(VLOOKUP($A391,[3]Hoja1!$A$1:$AQ$1000,30,FALSE),"")</f>
        <v/>
      </c>
      <c r="AI391" t="str">
        <f>IFERROR(VLOOKUP($A391,[3]Hoja1!$A$1:$AQ$1000,31,FALSE),"")</f>
        <v/>
      </c>
      <c r="AJ391" t="str">
        <f>IFERROR(VLOOKUP($A391,[3]Hoja1!$A$1:$AQ$1000,32,FALSE),"")</f>
        <v/>
      </c>
      <c r="AK391" t="str">
        <f>IFERROR(VLOOKUP($A391,[3]Hoja1!$A$1:$AQ$1000,33,FALSE),"")</f>
        <v/>
      </c>
      <c r="AL391" t="str">
        <f>IFERROR(VLOOKUP($A391,[3]Hoja1!$A$1:$AQ$1000,34,FALSE),"")</f>
        <v/>
      </c>
      <c r="AM391" t="str">
        <f>IFERROR(VLOOKUP($A391,[3]Hoja1!$A$1:$AQ$1000,35,FALSE),"")</f>
        <v/>
      </c>
      <c r="AN391" t="str">
        <f>IFERROR(VLOOKUP($A391,[3]Hoja1!$A$1:$AQ$1000,36,FALSE),"")</f>
        <v/>
      </c>
      <c r="AO391" t="str">
        <f>IFERROR(VLOOKUP($A391,[3]Hoja1!$A$1:$AQ$1000,37,FALSE),"")</f>
        <v/>
      </c>
      <c r="AP391" t="str">
        <f>IFERROR(VLOOKUP($A391,[3]Hoja1!$A$1:$AQ$1000,38,FALSE),"")</f>
        <v/>
      </c>
      <c r="AQ391" t="str">
        <f>IFERROR(VLOOKUP($A391,[3]Hoja1!$A$1:$AQ$1000,39,FALSE),"")</f>
        <v/>
      </c>
      <c r="AR391" t="str">
        <f>IFERROR(VLOOKUP($A391,[3]Hoja1!$A$1:$AQ$1000,40,FALSE),"")</f>
        <v/>
      </c>
      <c r="AS391" t="str">
        <f>IFERROR(VLOOKUP($A391,[3]Hoja1!$A$1:$AQ$1000,41,FALSE),"")</f>
        <v/>
      </c>
      <c r="AT391" t="str">
        <f>IFERROR(VLOOKUP($A391,[3]Hoja1!$A$1:$AQ$1000,42,FALSE),"")</f>
        <v/>
      </c>
      <c r="AU391" t="str">
        <f>IFERROR(VLOOKUP($A391,[3]Hoja1!$A$1:$AQ$1000,43,FALSE),"")</f>
        <v/>
      </c>
    </row>
    <row r="392" spans="1:47" ht="15" customHeight="1" x14ac:dyDescent="0.25">
      <c r="A392">
        <v>777</v>
      </c>
      <c r="B392">
        <v>1</v>
      </c>
      <c r="D392">
        <v>7703112</v>
      </c>
      <c r="E392" t="s">
        <v>1710</v>
      </c>
      <c r="H392" s="1" t="s">
        <v>1712</v>
      </c>
      <c r="I392" s="1" t="s">
        <v>1425</v>
      </c>
      <c r="J392" t="s">
        <v>50</v>
      </c>
      <c r="K392" t="s">
        <v>84</v>
      </c>
      <c r="L392" t="s">
        <v>529</v>
      </c>
      <c r="O392" t="s">
        <v>1711</v>
      </c>
      <c r="P392" s="4">
        <f>IFERROR(VLOOKUP(D392,[1]articulo!$A$1:$D$9000,4,FALSE),"")</f>
        <v>764.4</v>
      </c>
      <c r="Q392" t="s">
        <v>1713</v>
      </c>
      <c r="R392">
        <f>IFERROR(VLOOKUP(D392,[2]stock!$A$1:$B$9000,2,FALSE),"0")</f>
        <v>50</v>
      </c>
      <c r="S392">
        <v>5</v>
      </c>
      <c r="T392">
        <v>5</v>
      </c>
      <c r="U392">
        <v>5</v>
      </c>
      <c r="V392">
        <v>0.03</v>
      </c>
      <c r="W392" t="str">
        <f>IFERROR(VLOOKUP($A392,[3]Hoja1!$A$1:$AQ$1000,19,FALSE),"")</f>
        <v>Oficial de Segunda</v>
      </c>
      <c r="X392" t="str">
        <f>IFERROR(VLOOKUP($A392,[3]Hoja1!$A$1:$AQ$1000,20,FALSE),"")</f>
        <v>Hombrera. Charretera. Paleta. Capona</v>
      </c>
      <c r="Y392" t="str">
        <f>IFERROR(VLOOKUP($A392,[3]Hoja1!$A$1:$AQ$1000,21,FALSE),"")</f>
        <v/>
      </c>
      <c r="Z392" t="str">
        <f>IFERROR(VLOOKUP($A392,[3]Hoja1!$A$1:$AQ$1000,22,FALSE),"")</f>
        <v>Estructura de Plástico. forrado en gabardina</v>
      </c>
      <c r="AA392" t="str">
        <f>IFERROR(VLOOKUP($A392,[3]Hoja1!$A$1:$AQ$1000,23,FALSE),"")</f>
        <v/>
      </c>
      <c r="AB392" t="str">
        <f>IFERROR(VLOOKUP($A392,[3]Hoja1!$A$1:$AQ$1000,24,FALSE),"")</f>
        <v>12.5 cm</v>
      </c>
      <c r="AC392" t="str">
        <f>IFERROR(VLOOKUP($A392,[3]Hoja1!$A$1:$AQ$1000,25,FALSE),"")</f>
        <v>6.5 cm</v>
      </c>
      <c r="AD392" t="str">
        <f>IFERROR(VLOOKUP($A392,[3]Hoja1!$A$1:$AQ$1000,26,FALSE),"")</f>
        <v/>
      </c>
      <c r="AE392" t="str">
        <f>IFERROR(VLOOKUP($A392,[3]Hoja1!$A$1:$AQ$1000,27,FALSE),"")</f>
        <v/>
      </c>
      <c r="AF392" t="str">
        <f>IFERROR(VLOOKUP($A392,[3]Hoja1!$A$1:$AQ$1000,28,FALSE),"")</f>
        <v/>
      </c>
      <c r="AG392" t="str">
        <f>IFERROR(VLOOKUP($A392,[3]Hoja1!$A$1:$AQ$1000,29,FALSE),"")</f>
        <v/>
      </c>
      <c r="AH392" t="str">
        <f>IFERROR(VLOOKUP($A392,[3]Hoja1!$A$1:$AQ$1000,30,FALSE),"")</f>
        <v/>
      </c>
      <c r="AI392" t="str">
        <f>IFERROR(VLOOKUP($A392,[3]Hoja1!$A$1:$AQ$1000,31,FALSE),"")</f>
        <v/>
      </c>
      <c r="AJ392" t="str">
        <f>IFERROR(VLOOKUP($A392,[3]Hoja1!$A$1:$AQ$1000,32,FALSE),"")</f>
        <v/>
      </c>
      <c r="AK392" t="str">
        <f>IFERROR(VLOOKUP($A392,[3]Hoja1!$A$1:$AQ$1000,33,FALSE),"")</f>
        <v/>
      </c>
      <c r="AL392" t="str">
        <f>IFERROR(VLOOKUP($A392,[3]Hoja1!$A$1:$AQ$1000,34,FALSE),"")</f>
        <v/>
      </c>
      <c r="AM392" t="str">
        <f>IFERROR(VLOOKUP($A392,[3]Hoja1!$A$1:$AQ$1000,35,FALSE),"")</f>
        <v/>
      </c>
      <c r="AN392" t="str">
        <f>IFERROR(VLOOKUP($A392,[3]Hoja1!$A$1:$AQ$1000,36,FALSE),"")</f>
        <v/>
      </c>
      <c r="AO392" t="str">
        <f>IFERROR(VLOOKUP($A392,[3]Hoja1!$A$1:$AQ$1000,37,FALSE),"")</f>
        <v/>
      </c>
      <c r="AP392" t="str">
        <f>IFERROR(VLOOKUP($A392,[3]Hoja1!$A$1:$AQ$1000,38,FALSE),"")</f>
        <v/>
      </c>
      <c r="AQ392" t="str">
        <f>IFERROR(VLOOKUP($A392,[3]Hoja1!$A$1:$AQ$1000,39,FALSE),"")</f>
        <v/>
      </c>
      <c r="AR392" t="str">
        <f>IFERROR(VLOOKUP($A392,[3]Hoja1!$A$1:$AQ$1000,40,FALSE),"")</f>
        <v/>
      </c>
      <c r="AS392" t="str">
        <f>IFERROR(VLOOKUP($A392,[3]Hoja1!$A$1:$AQ$1000,41,FALSE),"")</f>
        <v/>
      </c>
      <c r="AT392" t="str">
        <f>IFERROR(VLOOKUP($A392,[3]Hoja1!$A$1:$AQ$1000,42,FALSE),"")</f>
        <v/>
      </c>
      <c r="AU392" t="str">
        <f>IFERROR(VLOOKUP($A392,[3]Hoja1!$A$1:$AQ$1000,43,FALSE),"")</f>
        <v/>
      </c>
    </row>
    <row r="393" spans="1:47" ht="15" customHeight="1" x14ac:dyDescent="0.25">
      <c r="A393">
        <v>779</v>
      </c>
      <c r="B393">
        <v>1</v>
      </c>
      <c r="D393">
        <v>8505820</v>
      </c>
      <c r="E393" t="s">
        <v>1714</v>
      </c>
      <c r="H393" s="1" t="s">
        <v>1715</v>
      </c>
      <c r="J393" t="s">
        <v>50</v>
      </c>
      <c r="K393" t="s">
        <v>79</v>
      </c>
      <c r="O393" t="s">
        <v>91</v>
      </c>
      <c r="P393" s="4">
        <f>IFERROR(VLOOKUP(D393,[1]articulo!$A$1:$D$9000,4,FALSE),"")</f>
        <v>1081.08</v>
      </c>
      <c r="Q393" t="s">
        <v>1716</v>
      </c>
      <c r="R393">
        <f>IFERROR(VLOOKUP(D393,[2]stock!$A$1:$B$9000,2,FALSE),"0")</f>
        <v>166</v>
      </c>
      <c r="S393">
        <v>5</v>
      </c>
      <c r="T393">
        <v>5</v>
      </c>
      <c r="U393">
        <v>5</v>
      </c>
      <c r="V393">
        <v>0.03</v>
      </c>
      <c r="W393" t="str">
        <f>IFERROR(VLOOKUP($A393,[3]Hoja1!$A$1:$AQ$1000,19,FALSE),"")</f>
        <v/>
      </c>
      <c r="X393" t="str">
        <f>IFERROR(VLOOKUP($A393,[3]Hoja1!$A$1:$AQ$1000,20,FALSE),"")</f>
        <v/>
      </c>
      <c r="Y393" t="str">
        <f>IFERROR(VLOOKUP($A393,[3]Hoja1!$A$1:$AQ$1000,21,FALSE),"")</f>
        <v/>
      </c>
      <c r="Z393" t="str">
        <f>IFERROR(VLOOKUP($A393,[3]Hoja1!$A$1:$AQ$1000,22,FALSE),"")</f>
        <v>Poliamida</v>
      </c>
      <c r="AA393" t="str">
        <f>IFERROR(VLOOKUP($A393,[3]Hoja1!$A$1:$AQ$1000,23,FALSE),"")</f>
        <v>Barbijo</v>
      </c>
      <c r="AB393" t="str">
        <f>IFERROR(VLOOKUP($A393,[3]Hoja1!$A$1:$AQ$1000,24,FALSE),"")</f>
        <v/>
      </c>
      <c r="AC393" t="str">
        <f>IFERROR(VLOOKUP($A393,[3]Hoja1!$A$1:$AQ$1000,25,FALSE),"")</f>
        <v/>
      </c>
      <c r="AD393" t="str">
        <f>IFERROR(VLOOKUP($A393,[3]Hoja1!$A$1:$AQ$1000,26,FALSE),"")</f>
        <v/>
      </c>
      <c r="AE393" t="str">
        <f>IFERROR(VLOOKUP($A393,[3]Hoja1!$A$1:$AQ$1000,27,FALSE),"")</f>
        <v/>
      </c>
      <c r="AF393" t="str">
        <f>IFERROR(VLOOKUP($A393,[3]Hoja1!$A$1:$AQ$1000,28,FALSE),"")</f>
        <v/>
      </c>
      <c r="AG393" t="str">
        <f>IFERROR(VLOOKUP($A393,[3]Hoja1!$A$1:$AQ$1000,29,FALSE),"")</f>
        <v/>
      </c>
      <c r="AH393" t="str">
        <f>IFERROR(VLOOKUP($A393,[3]Hoja1!$A$1:$AQ$1000,30,FALSE),"")</f>
        <v/>
      </c>
      <c r="AI393" t="str">
        <f>IFERROR(VLOOKUP($A393,[3]Hoja1!$A$1:$AQ$1000,31,FALSE),"")</f>
        <v/>
      </c>
      <c r="AJ393" t="str">
        <f>IFERROR(VLOOKUP($A393,[3]Hoja1!$A$1:$AQ$1000,32,FALSE),"")</f>
        <v/>
      </c>
      <c r="AK393" t="str">
        <f>IFERROR(VLOOKUP($A393,[3]Hoja1!$A$1:$AQ$1000,33,FALSE),"")</f>
        <v>Largo 29 cm</v>
      </c>
      <c r="AL393" t="str">
        <f>IFERROR(VLOOKUP($A393,[3]Hoja1!$A$1:$AQ$1000,34,FALSE),"")</f>
        <v/>
      </c>
      <c r="AM393" t="str">
        <f>IFERROR(VLOOKUP($A393,[3]Hoja1!$A$1:$AQ$1000,35,FALSE),"")</f>
        <v/>
      </c>
      <c r="AN393" t="str">
        <f>IFERROR(VLOOKUP($A393,[3]Hoja1!$A$1:$AQ$1000,36,FALSE),"")</f>
        <v/>
      </c>
      <c r="AO393" t="str">
        <f>IFERROR(VLOOKUP($A393,[3]Hoja1!$A$1:$AQ$1000,37,FALSE),"")</f>
        <v/>
      </c>
      <c r="AP393" t="str">
        <f>IFERROR(VLOOKUP($A393,[3]Hoja1!$A$1:$AQ$1000,38,FALSE),"")</f>
        <v/>
      </c>
      <c r="AQ393" t="str">
        <f>IFERROR(VLOOKUP($A393,[3]Hoja1!$A$1:$AQ$1000,39,FALSE),"")</f>
        <v/>
      </c>
      <c r="AR393" t="str">
        <f>IFERROR(VLOOKUP($A393,[3]Hoja1!$A$1:$AQ$1000,40,FALSE),"")</f>
        <v/>
      </c>
      <c r="AS393" t="str">
        <f>IFERROR(VLOOKUP($A393,[3]Hoja1!$A$1:$AQ$1000,41,FALSE),"")</f>
        <v>5 mm</v>
      </c>
      <c r="AT393" t="str">
        <f>IFERROR(VLOOKUP($A393,[3]Hoja1!$A$1:$AQ$1000,42,FALSE),"")</f>
        <v/>
      </c>
      <c r="AU393" t="str">
        <f>IFERROR(VLOOKUP($A393,[3]Hoja1!$A$1:$AQ$1000,43,FALSE),"")</f>
        <v/>
      </c>
    </row>
    <row r="394" spans="1:47" ht="15" customHeight="1" x14ac:dyDescent="0.25">
      <c r="A394">
        <v>780</v>
      </c>
      <c r="B394">
        <v>1</v>
      </c>
      <c r="D394">
        <v>8707657</v>
      </c>
      <c r="E394" t="s">
        <v>1717</v>
      </c>
      <c r="H394" s="1" t="s">
        <v>53</v>
      </c>
      <c r="J394" t="s">
        <v>50</v>
      </c>
      <c r="K394" t="s">
        <v>51</v>
      </c>
      <c r="O394" t="s">
        <v>52</v>
      </c>
      <c r="P394" s="4">
        <f>IFERROR(VLOOKUP(D394,[1]articulo!$A$1:$D$9000,4,FALSE),"")</f>
        <v>25945.91</v>
      </c>
      <c r="Q394" t="s">
        <v>1718</v>
      </c>
      <c r="R394">
        <f>IFERROR(VLOOKUP(D394,[2]stock!$A$1:$B$9000,2,FALSE),"0")</f>
        <v>0</v>
      </c>
      <c r="S394">
        <v>5</v>
      </c>
      <c r="T394">
        <v>5</v>
      </c>
      <c r="U394">
        <v>5</v>
      </c>
      <c r="V394">
        <v>0.03</v>
      </c>
      <c r="W394" t="str">
        <f>IFERROR(VLOOKUP($A394,[3]Hoja1!$A$1:$AQ$1000,19,FALSE),"")</f>
        <v/>
      </c>
      <c r="X394" t="str">
        <f>IFERROR(VLOOKUP($A394,[3]Hoja1!$A$1:$AQ$1000,20,FALSE),"")</f>
        <v/>
      </c>
      <c r="Y394" t="str">
        <f>IFERROR(VLOOKUP($A394,[3]Hoja1!$A$1:$AQ$1000,21,FALSE),"")</f>
        <v/>
      </c>
      <c r="Z394" t="str">
        <f>IFERROR(VLOOKUP($A394,[3]Hoja1!$A$1:$AQ$1000,22,FALSE),"")</f>
        <v>Cordón</v>
      </c>
      <c r="AA394" t="str">
        <f>IFERROR(VLOOKUP($A394,[3]Hoja1!$A$1:$AQ$1000,23,FALSE),"")</f>
        <v>Con Lápiz</v>
      </c>
      <c r="AB394" t="str">
        <f>IFERROR(VLOOKUP($A394,[3]Hoja1!$A$1:$AQ$1000,24,FALSE),"")</f>
        <v/>
      </c>
      <c r="AC394" t="str">
        <f>IFERROR(VLOOKUP($A394,[3]Hoja1!$A$1:$AQ$1000,25,FALSE),"")</f>
        <v/>
      </c>
      <c r="AD394" t="str">
        <f>IFERROR(VLOOKUP($A394,[3]Hoja1!$A$1:$AQ$1000,26,FALSE),"")</f>
        <v/>
      </c>
      <c r="AE394" t="str">
        <f>IFERROR(VLOOKUP($A394,[3]Hoja1!$A$1:$AQ$1000,27,FALSE),"")</f>
        <v/>
      </c>
      <c r="AF394" t="str">
        <f>IFERROR(VLOOKUP($A394,[3]Hoja1!$A$1:$AQ$1000,28,FALSE),"")</f>
        <v/>
      </c>
      <c r="AG394" t="str">
        <f>IFERROR(VLOOKUP($A394,[3]Hoja1!$A$1:$AQ$1000,29,FALSE),"")</f>
        <v/>
      </c>
      <c r="AH394" t="str">
        <f>IFERROR(VLOOKUP($A394,[3]Hoja1!$A$1:$AQ$1000,30,FALSE),"")</f>
        <v/>
      </c>
      <c r="AI394" t="str">
        <f>IFERROR(VLOOKUP($A394,[3]Hoja1!$A$1:$AQ$1000,31,FALSE),"")</f>
        <v/>
      </c>
      <c r="AJ394" t="str">
        <f>IFERROR(VLOOKUP($A394,[3]Hoja1!$A$1:$AQ$1000,32,FALSE),"")</f>
        <v/>
      </c>
      <c r="AK394" t="str">
        <f>IFERROR(VLOOKUP($A394,[3]Hoja1!$A$1:$AQ$1000,33,FALSE),"")</f>
        <v/>
      </c>
      <c r="AL394" t="str">
        <f>IFERROR(VLOOKUP($A394,[3]Hoja1!$A$1:$AQ$1000,34,FALSE),"")</f>
        <v/>
      </c>
      <c r="AM394" t="str">
        <f>IFERROR(VLOOKUP($A394,[3]Hoja1!$A$1:$AQ$1000,35,FALSE),"")</f>
        <v/>
      </c>
      <c r="AN394" t="str">
        <f>IFERROR(VLOOKUP($A394,[3]Hoja1!$A$1:$AQ$1000,36,FALSE),"")</f>
        <v/>
      </c>
      <c r="AO394" t="str">
        <f>IFERROR(VLOOKUP($A394,[3]Hoja1!$A$1:$AQ$1000,37,FALSE),"")</f>
        <v/>
      </c>
      <c r="AP394" t="str">
        <f>IFERROR(VLOOKUP($A394,[3]Hoja1!$A$1:$AQ$1000,38,FALSE),"")</f>
        <v/>
      </c>
      <c r="AQ394" t="str">
        <f>IFERROR(VLOOKUP($A394,[3]Hoja1!$A$1:$AQ$1000,39,FALSE),"")</f>
        <v/>
      </c>
      <c r="AR394" t="str">
        <f>IFERROR(VLOOKUP($A394,[3]Hoja1!$A$1:$AQ$1000,40,FALSE),"")</f>
        <v/>
      </c>
      <c r="AS394" t="str">
        <f>IFERROR(VLOOKUP($A394,[3]Hoja1!$A$1:$AQ$1000,41,FALSE),"")</f>
        <v/>
      </c>
      <c r="AT394" t="str">
        <f>IFERROR(VLOOKUP($A394,[3]Hoja1!$A$1:$AQ$1000,42,FALSE),"")</f>
        <v/>
      </c>
      <c r="AU394" t="str">
        <f>IFERROR(VLOOKUP($A394,[3]Hoja1!$A$1:$AQ$1000,43,FALSE),"")</f>
        <v/>
      </c>
    </row>
    <row r="395" spans="1:47" ht="15" customHeight="1" x14ac:dyDescent="0.25">
      <c r="A395">
        <v>781</v>
      </c>
      <c r="B395">
        <v>1</v>
      </c>
      <c r="D395">
        <v>8707658</v>
      </c>
      <c r="E395" t="s">
        <v>1719</v>
      </c>
      <c r="H395" s="1" t="s">
        <v>53</v>
      </c>
      <c r="J395" t="s">
        <v>50</v>
      </c>
      <c r="K395" t="s">
        <v>51</v>
      </c>
      <c r="O395" t="s">
        <v>52</v>
      </c>
      <c r="P395" s="4">
        <f>IFERROR(VLOOKUP(D395,[1]articulo!$A$1:$D$9000,4,FALSE),"")</f>
        <v>25945.91</v>
      </c>
      <c r="Q395" t="s">
        <v>1720</v>
      </c>
      <c r="R395">
        <f>IFERROR(VLOOKUP(D395,[2]stock!$A$1:$B$9000,2,FALSE),"0")</f>
        <v>0</v>
      </c>
      <c r="S395">
        <v>5</v>
      </c>
      <c r="T395">
        <v>5</v>
      </c>
      <c r="U395">
        <v>5</v>
      </c>
      <c r="V395">
        <v>0.03</v>
      </c>
      <c r="W395" t="str">
        <f>IFERROR(VLOOKUP($A395,[3]Hoja1!$A$1:$AQ$1000,19,FALSE),"")</f>
        <v/>
      </c>
      <c r="X395" t="str">
        <f>IFERROR(VLOOKUP($A395,[3]Hoja1!$A$1:$AQ$1000,20,FALSE),"")</f>
        <v/>
      </c>
      <c r="Y395" t="str">
        <f>IFERROR(VLOOKUP($A395,[3]Hoja1!$A$1:$AQ$1000,21,FALSE),"")</f>
        <v/>
      </c>
      <c r="Z395" t="str">
        <f>IFERROR(VLOOKUP($A395,[3]Hoja1!$A$1:$AQ$1000,22,FALSE),"")</f>
        <v>Cordón</v>
      </c>
      <c r="AA395" t="str">
        <f>IFERROR(VLOOKUP($A395,[3]Hoja1!$A$1:$AQ$1000,23,FALSE),"")</f>
        <v>Con Lápiz</v>
      </c>
      <c r="AB395" t="str">
        <f>IFERROR(VLOOKUP($A395,[3]Hoja1!$A$1:$AQ$1000,24,FALSE),"")</f>
        <v/>
      </c>
      <c r="AC395" t="str">
        <f>IFERROR(VLOOKUP($A395,[3]Hoja1!$A$1:$AQ$1000,25,FALSE),"")</f>
        <v/>
      </c>
      <c r="AD395" t="str">
        <f>IFERROR(VLOOKUP($A395,[3]Hoja1!$A$1:$AQ$1000,26,FALSE),"")</f>
        <v/>
      </c>
      <c r="AE395" t="str">
        <f>IFERROR(VLOOKUP($A395,[3]Hoja1!$A$1:$AQ$1000,27,FALSE),"")</f>
        <v/>
      </c>
      <c r="AF395" t="str">
        <f>IFERROR(VLOOKUP($A395,[3]Hoja1!$A$1:$AQ$1000,28,FALSE),"")</f>
        <v/>
      </c>
      <c r="AG395" t="str">
        <f>IFERROR(VLOOKUP($A395,[3]Hoja1!$A$1:$AQ$1000,29,FALSE),"")</f>
        <v/>
      </c>
      <c r="AH395" t="str">
        <f>IFERROR(VLOOKUP($A395,[3]Hoja1!$A$1:$AQ$1000,30,FALSE),"")</f>
        <v/>
      </c>
      <c r="AI395" t="str">
        <f>IFERROR(VLOOKUP($A395,[3]Hoja1!$A$1:$AQ$1000,31,FALSE),"")</f>
        <v/>
      </c>
      <c r="AJ395" t="str">
        <f>IFERROR(VLOOKUP($A395,[3]Hoja1!$A$1:$AQ$1000,32,FALSE),"")</f>
        <v/>
      </c>
      <c r="AK395" t="str">
        <f>IFERROR(VLOOKUP($A395,[3]Hoja1!$A$1:$AQ$1000,33,FALSE),"")</f>
        <v/>
      </c>
      <c r="AL395" t="str">
        <f>IFERROR(VLOOKUP($A395,[3]Hoja1!$A$1:$AQ$1000,34,FALSE),"")</f>
        <v/>
      </c>
      <c r="AM395" t="str">
        <f>IFERROR(VLOOKUP($A395,[3]Hoja1!$A$1:$AQ$1000,35,FALSE),"")</f>
        <v/>
      </c>
      <c r="AN395" t="str">
        <f>IFERROR(VLOOKUP($A395,[3]Hoja1!$A$1:$AQ$1000,36,FALSE),"")</f>
        <v/>
      </c>
      <c r="AO395" t="str">
        <f>IFERROR(VLOOKUP($A395,[3]Hoja1!$A$1:$AQ$1000,37,FALSE),"")</f>
        <v/>
      </c>
      <c r="AP395" t="str">
        <f>IFERROR(VLOOKUP($A395,[3]Hoja1!$A$1:$AQ$1000,38,FALSE),"")</f>
        <v/>
      </c>
      <c r="AQ395" t="str">
        <f>IFERROR(VLOOKUP($A395,[3]Hoja1!$A$1:$AQ$1000,39,FALSE),"")</f>
        <v/>
      </c>
      <c r="AR395" t="str">
        <f>IFERROR(VLOOKUP($A395,[3]Hoja1!$A$1:$AQ$1000,40,FALSE),"")</f>
        <v/>
      </c>
      <c r="AS395" t="str">
        <f>IFERROR(VLOOKUP($A395,[3]Hoja1!$A$1:$AQ$1000,41,FALSE),"")</f>
        <v/>
      </c>
      <c r="AT395" t="str">
        <f>IFERROR(VLOOKUP($A395,[3]Hoja1!$A$1:$AQ$1000,42,FALSE),"")</f>
        <v/>
      </c>
      <c r="AU395" t="str">
        <f>IFERROR(VLOOKUP($A395,[3]Hoja1!$A$1:$AQ$1000,43,FALSE),"")</f>
        <v/>
      </c>
    </row>
    <row r="396" spans="1:47" ht="15" customHeight="1" x14ac:dyDescent="0.25">
      <c r="A396">
        <v>782</v>
      </c>
      <c r="B396">
        <v>1</v>
      </c>
      <c r="D396">
        <v>8520050</v>
      </c>
      <c r="E396" t="s">
        <v>1721</v>
      </c>
      <c r="H396" t="s">
        <v>1723</v>
      </c>
      <c r="I396" s="1" t="s">
        <v>1724</v>
      </c>
      <c r="J396" t="s">
        <v>16</v>
      </c>
      <c r="K396" t="s">
        <v>132</v>
      </c>
      <c r="O396" t="s">
        <v>1722</v>
      </c>
      <c r="P396" s="4">
        <f>IFERROR(VLOOKUP(D396,[1]articulo!$A$1:$D$9000,4,FALSE),"")</f>
        <v>1081.31</v>
      </c>
      <c r="Q396" t="s">
        <v>1725</v>
      </c>
      <c r="R396">
        <f>IFERROR(VLOOKUP(D396,[2]stock!$A$1:$B$9000,2,FALSE),"0")</f>
        <v>0</v>
      </c>
      <c r="S396">
        <v>5</v>
      </c>
      <c r="T396">
        <v>5</v>
      </c>
      <c r="U396">
        <v>5</v>
      </c>
      <c r="V396">
        <v>0.03</v>
      </c>
      <c r="W396" t="str">
        <f>IFERROR(VLOOKUP($A396,[3]Hoja1!$A$1:$AQ$1000,19,FALSE),"")</f>
        <v/>
      </c>
      <c r="X396" t="str">
        <f>IFERROR(VLOOKUP($A396,[3]Hoja1!$A$1:$AQ$1000,20,FALSE),"")</f>
        <v/>
      </c>
      <c r="Y396" t="str">
        <f>IFERROR(VLOOKUP($A396,[3]Hoja1!$A$1:$AQ$1000,21,FALSE),"")</f>
        <v/>
      </c>
      <c r="Z396" t="str">
        <f>IFERROR(VLOOKUP($A396,[3]Hoja1!$A$1:$AQ$1000,22,FALSE),"")</f>
        <v/>
      </c>
      <c r="AA396" t="str">
        <f>IFERROR(VLOOKUP($A396,[3]Hoja1!$A$1:$AQ$1000,23,FALSE),"")</f>
        <v/>
      </c>
      <c r="AB396" t="str">
        <f>IFERROR(VLOOKUP($A396,[3]Hoja1!$A$1:$AQ$1000,24,FALSE),"")</f>
        <v/>
      </c>
      <c r="AC396" t="str">
        <f>IFERROR(VLOOKUP($A396,[3]Hoja1!$A$1:$AQ$1000,25,FALSE),"")</f>
        <v/>
      </c>
      <c r="AD396" t="str">
        <f>IFERROR(VLOOKUP($A396,[3]Hoja1!$A$1:$AQ$1000,26,FALSE),"")</f>
        <v/>
      </c>
      <c r="AE396" t="str">
        <f>IFERROR(VLOOKUP($A396,[3]Hoja1!$A$1:$AQ$1000,27,FALSE),"")</f>
        <v/>
      </c>
      <c r="AF396" t="str">
        <f>IFERROR(VLOOKUP($A396,[3]Hoja1!$A$1:$AQ$1000,28,FALSE),"")</f>
        <v/>
      </c>
      <c r="AG396" t="str">
        <f>IFERROR(VLOOKUP($A396,[3]Hoja1!$A$1:$AQ$1000,29,FALSE),"")</f>
        <v/>
      </c>
      <c r="AH396" t="str">
        <f>IFERROR(VLOOKUP($A396,[3]Hoja1!$A$1:$AQ$1000,30,FALSE),"")</f>
        <v/>
      </c>
      <c r="AI396" t="str">
        <f>IFERROR(VLOOKUP($A396,[3]Hoja1!$A$1:$AQ$1000,31,FALSE),"")</f>
        <v/>
      </c>
      <c r="AJ396" t="str">
        <f>IFERROR(VLOOKUP($A396,[3]Hoja1!$A$1:$AQ$1000,32,FALSE),"")</f>
        <v/>
      </c>
      <c r="AK396" t="str">
        <f>IFERROR(VLOOKUP($A396,[3]Hoja1!$A$1:$AQ$1000,33,FALSE),"")</f>
        <v/>
      </c>
      <c r="AL396" t="str">
        <f>IFERROR(VLOOKUP($A396,[3]Hoja1!$A$1:$AQ$1000,34,FALSE),"")</f>
        <v/>
      </c>
      <c r="AM396" t="str">
        <f>IFERROR(VLOOKUP($A396,[3]Hoja1!$A$1:$AQ$1000,35,FALSE),"")</f>
        <v/>
      </c>
      <c r="AN396" t="str">
        <f>IFERROR(VLOOKUP($A396,[3]Hoja1!$A$1:$AQ$1000,36,FALSE),"")</f>
        <v/>
      </c>
      <c r="AO396" t="str">
        <f>IFERROR(VLOOKUP($A396,[3]Hoja1!$A$1:$AQ$1000,37,FALSE),"")</f>
        <v/>
      </c>
      <c r="AP396" t="str">
        <f>IFERROR(VLOOKUP($A396,[3]Hoja1!$A$1:$AQ$1000,38,FALSE),"")</f>
        <v/>
      </c>
      <c r="AQ396" t="str">
        <f>IFERROR(VLOOKUP($A396,[3]Hoja1!$A$1:$AQ$1000,39,FALSE),"")</f>
        <v/>
      </c>
      <c r="AR396" t="str">
        <f>IFERROR(VLOOKUP($A396,[3]Hoja1!$A$1:$AQ$1000,40,FALSE),"")</f>
        <v/>
      </c>
      <c r="AS396" t="str">
        <f>IFERROR(VLOOKUP($A396,[3]Hoja1!$A$1:$AQ$1000,41,FALSE),"")</f>
        <v/>
      </c>
      <c r="AT396" t="str">
        <f>IFERROR(VLOOKUP($A396,[3]Hoja1!$A$1:$AQ$1000,42,FALSE),"")</f>
        <v/>
      </c>
      <c r="AU396" t="str">
        <f>IFERROR(VLOOKUP($A396,[3]Hoja1!$A$1:$AQ$1000,43,FALSE),"")</f>
        <v/>
      </c>
    </row>
    <row r="397" spans="1:47" ht="15" customHeight="1" x14ac:dyDescent="0.25">
      <c r="A397">
        <v>785</v>
      </c>
      <c r="B397">
        <v>1</v>
      </c>
      <c r="D397">
        <v>8303544</v>
      </c>
      <c r="E397" t="s">
        <v>1726</v>
      </c>
      <c r="H397" s="1" t="s">
        <v>1728</v>
      </c>
      <c r="I397" t="s">
        <v>1729</v>
      </c>
      <c r="J397" t="s">
        <v>16</v>
      </c>
      <c r="K397" t="s">
        <v>313</v>
      </c>
      <c r="L397" t="s">
        <v>1321</v>
      </c>
      <c r="O397" t="s">
        <v>1727</v>
      </c>
      <c r="P397" s="4">
        <f>IFERROR(VLOOKUP(D397,[1]articulo!$A$1:$D$9000,4,FALSE),"")</f>
        <v>1061.4100000000001</v>
      </c>
      <c r="Q397" t="s">
        <v>1730</v>
      </c>
      <c r="R397">
        <f>IFERROR(VLOOKUP(D397,[2]stock!$A$1:$B$9000,2,FALSE),"0")</f>
        <v>15</v>
      </c>
      <c r="S397">
        <v>5</v>
      </c>
      <c r="T397">
        <v>5</v>
      </c>
      <c r="U397">
        <v>5</v>
      </c>
      <c r="V397">
        <v>0.03</v>
      </c>
      <c r="W397" t="str">
        <f>IFERROR(VLOOKUP($A397,[3]Hoja1!$A$1:$AQ$1000,19,FALSE),"")</f>
        <v/>
      </c>
      <c r="X397" t="str">
        <f>IFERROR(VLOOKUP($A397,[3]Hoja1!$A$1:$AQ$1000,20,FALSE),"")</f>
        <v/>
      </c>
      <c r="Y397" t="str">
        <f>IFERROR(VLOOKUP($A397,[3]Hoja1!$A$1:$AQ$1000,21,FALSE),"")</f>
        <v/>
      </c>
      <c r="Z397" t="str">
        <f>IFERROR(VLOOKUP($A397,[3]Hoja1!$A$1:$AQ$1000,22,FALSE),"")</f>
        <v/>
      </c>
      <c r="AA397" t="str">
        <f>IFERROR(VLOOKUP($A397,[3]Hoja1!$A$1:$AQ$1000,23,FALSE),"")</f>
        <v/>
      </c>
      <c r="AB397" t="str">
        <f>IFERROR(VLOOKUP($A397,[3]Hoja1!$A$1:$AQ$1000,24,FALSE),"")</f>
        <v/>
      </c>
      <c r="AC397" t="str">
        <f>IFERROR(VLOOKUP($A397,[3]Hoja1!$A$1:$AQ$1000,25,FALSE),"")</f>
        <v/>
      </c>
      <c r="AD397" t="str">
        <f>IFERROR(VLOOKUP($A397,[3]Hoja1!$A$1:$AQ$1000,26,FALSE),"")</f>
        <v/>
      </c>
      <c r="AE397" t="str">
        <f>IFERROR(VLOOKUP($A397,[3]Hoja1!$A$1:$AQ$1000,27,FALSE),"")</f>
        <v/>
      </c>
      <c r="AF397" t="str">
        <f>IFERROR(VLOOKUP($A397,[3]Hoja1!$A$1:$AQ$1000,28,FALSE),"")</f>
        <v/>
      </c>
      <c r="AG397" t="str">
        <f>IFERROR(VLOOKUP($A397,[3]Hoja1!$A$1:$AQ$1000,29,FALSE),"")</f>
        <v/>
      </c>
      <c r="AH397" t="str">
        <f>IFERROR(VLOOKUP($A397,[3]Hoja1!$A$1:$AQ$1000,30,FALSE),"")</f>
        <v/>
      </c>
      <c r="AI397" t="str">
        <f>IFERROR(VLOOKUP($A397,[3]Hoja1!$A$1:$AQ$1000,31,FALSE),"")</f>
        <v/>
      </c>
      <c r="AJ397" t="str">
        <f>IFERROR(VLOOKUP($A397,[3]Hoja1!$A$1:$AQ$1000,32,FALSE),"")</f>
        <v/>
      </c>
      <c r="AK397" t="str">
        <f>IFERROR(VLOOKUP($A397,[3]Hoja1!$A$1:$AQ$1000,33,FALSE),"")</f>
        <v/>
      </c>
      <c r="AL397" t="str">
        <f>IFERROR(VLOOKUP($A397,[3]Hoja1!$A$1:$AQ$1000,34,FALSE),"")</f>
        <v/>
      </c>
      <c r="AM397" t="str">
        <f>IFERROR(VLOOKUP($A397,[3]Hoja1!$A$1:$AQ$1000,35,FALSE),"")</f>
        <v/>
      </c>
      <c r="AN397" t="str">
        <f>IFERROR(VLOOKUP($A397,[3]Hoja1!$A$1:$AQ$1000,36,FALSE),"")</f>
        <v/>
      </c>
      <c r="AO397" t="str">
        <f>IFERROR(VLOOKUP($A397,[3]Hoja1!$A$1:$AQ$1000,37,FALSE),"")</f>
        <v/>
      </c>
      <c r="AP397" t="str">
        <f>IFERROR(VLOOKUP($A397,[3]Hoja1!$A$1:$AQ$1000,38,FALSE),"")</f>
        <v/>
      </c>
      <c r="AQ397" t="str">
        <f>IFERROR(VLOOKUP($A397,[3]Hoja1!$A$1:$AQ$1000,39,FALSE),"")</f>
        <v/>
      </c>
      <c r="AR397" t="str">
        <f>IFERROR(VLOOKUP($A397,[3]Hoja1!$A$1:$AQ$1000,40,FALSE),"")</f>
        <v/>
      </c>
      <c r="AS397" t="str">
        <f>IFERROR(VLOOKUP($A397,[3]Hoja1!$A$1:$AQ$1000,41,FALSE),"")</f>
        <v/>
      </c>
      <c r="AT397" t="str">
        <f>IFERROR(VLOOKUP($A397,[3]Hoja1!$A$1:$AQ$1000,42,FALSE),"")</f>
        <v/>
      </c>
      <c r="AU397" t="str">
        <f>IFERROR(VLOOKUP($A397,[3]Hoja1!$A$1:$AQ$1000,43,FALSE),"")</f>
        <v/>
      </c>
    </row>
    <row r="398" spans="1:47" ht="15" customHeight="1" x14ac:dyDescent="0.25">
      <c r="A398">
        <v>786</v>
      </c>
      <c r="B398">
        <v>1</v>
      </c>
      <c r="D398">
        <v>8303674</v>
      </c>
      <c r="E398" t="s">
        <v>1731</v>
      </c>
      <c r="H398" t="s">
        <v>1732</v>
      </c>
      <c r="J398" t="s">
        <v>16</v>
      </c>
      <c r="K398" t="s">
        <v>313</v>
      </c>
      <c r="L398" t="s">
        <v>1321</v>
      </c>
      <c r="O398" t="s">
        <v>1339</v>
      </c>
      <c r="P398" s="4">
        <f>IFERROR(VLOOKUP(D398,[1]articulo!$A$1:$D$9000,4,FALSE),"")</f>
        <v>600</v>
      </c>
      <c r="Q398" t="s">
        <v>1733</v>
      </c>
      <c r="R398">
        <f>IFERROR(VLOOKUP(D398,[2]stock!$A$1:$B$9000,2,FALSE),"0")</f>
        <v>0</v>
      </c>
      <c r="S398">
        <v>5</v>
      </c>
      <c r="T398">
        <v>5</v>
      </c>
      <c r="U398">
        <v>5</v>
      </c>
      <c r="V398">
        <v>0.03</v>
      </c>
      <c r="W398" t="str">
        <f>IFERROR(VLOOKUP($A398,[3]Hoja1!$A$1:$AQ$1000,19,FALSE),"")</f>
        <v/>
      </c>
      <c r="X398" t="str">
        <f>IFERROR(VLOOKUP($A398,[3]Hoja1!$A$1:$AQ$1000,20,FALSE),"")</f>
        <v/>
      </c>
      <c r="Y398" t="str">
        <f>IFERROR(VLOOKUP($A398,[3]Hoja1!$A$1:$AQ$1000,21,FALSE),"")</f>
        <v/>
      </c>
      <c r="Z398" t="str">
        <f>IFERROR(VLOOKUP($A398,[3]Hoja1!$A$1:$AQ$1000,22,FALSE),"")</f>
        <v/>
      </c>
      <c r="AA398" t="str">
        <f>IFERROR(VLOOKUP($A398,[3]Hoja1!$A$1:$AQ$1000,23,FALSE),"")</f>
        <v/>
      </c>
      <c r="AB398" t="str">
        <f>IFERROR(VLOOKUP($A398,[3]Hoja1!$A$1:$AQ$1000,24,FALSE),"")</f>
        <v/>
      </c>
      <c r="AC398" t="str">
        <f>IFERROR(VLOOKUP($A398,[3]Hoja1!$A$1:$AQ$1000,25,FALSE),"")</f>
        <v/>
      </c>
      <c r="AD398" t="str">
        <f>IFERROR(VLOOKUP($A398,[3]Hoja1!$A$1:$AQ$1000,26,FALSE),"")</f>
        <v/>
      </c>
      <c r="AE398" t="str">
        <f>IFERROR(VLOOKUP($A398,[3]Hoja1!$A$1:$AQ$1000,27,FALSE),"")</f>
        <v/>
      </c>
      <c r="AF398" t="str">
        <f>IFERROR(VLOOKUP($A398,[3]Hoja1!$A$1:$AQ$1000,28,FALSE),"")</f>
        <v/>
      </c>
      <c r="AG398" t="str">
        <f>IFERROR(VLOOKUP($A398,[3]Hoja1!$A$1:$AQ$1000,29,FALSE),"")</f>
        <v/>
      </c>
      <c r="AH398" t="str">
        <f>IFERROR(VLOOKUP($A398,[3]Hoja1!$A$1:$AQ$1000,30,FALSE),"")</f>
        <v/>
      </c>
      <c r="AI398" t="str">
        <f>IFERROR(VLOOKUP($A398,[3]Hoja1!$A$1:$AQ$1000,31,FALSE),"")</f>
        <v/>
      </c>
      <c r="AJ398" t="str">
        <f>IFERROR(VLOOKUP($A398,[3]Hoja1!$A$1:$AQ$1000,32,FALSE),"")</f>
        <v/>
      </c>
      <c r="AK398" t="str">
        <f>IFERROR(VLOOKUP($A398,[3]Hoja1!$A$1:$AQ$1000,33,FALSE),"")</f>
        <v/>
      </c>
      <c r="AL398" t="str">
        <f>IFERROR(VLOOKUP($A398,[3]Hoja1!$A$1:$AQ$1000,34,FALSE),"")</f>
        <v/>
      </c>
      <c r="AM398" t="str">
        <f>IFERROR(VLOOKUP($A398,[3]Hoja1!$A$1:$AQ$1000,35,FALSE),"")</f>
        <v/>
      </c>
      <c r="AN398" t="str">
        <f>IFERROR(VLOOKUP($A398,[3]Hoja1!$A$1:$AQ$1000,36,FALSE),"")</f>
        <v/>
      </c>
      <c r="AO398" t="str">
        <f>IFERROR(VLOOKUP($A398,[3]Hoja1!$A$1:$AQ$1000,37,FALSE),"")</f>
        <v/>
      </c>
      <c r="AP398" t="str">
        <f>IFERROR(VLOOKUP($A398,[3]Hoja1!$A$1:$AQ$1000,38,FALSE),"")</f>
        <v/>
      </c>
      <c r="AQ398" t="str">
        <f>IFERROR(VLOOKUP($A398,[3]Hoja1!$A$1:$AQ$1000,39,FALSE),"")</f>
        <v/>
      </c>
      <c r="AR398" t="str">
        <f>IFERROR(VLOOKUP($A398,[3]Hoja1!$A$1:$AQ$1000,40,FALSE),"")</f>
        <v/>
      </c>
      <c r="AS398" t="str">
        <f>IFERROR(VLOOKUP($A398,[3]Hoja1!$A$1:$AQ$1000,41,FALSE),"")</f>
        <v/>
      </c>
      <c r="AT398" t="str">
        <f>IFERROR(VLOOKUP($A398,[3]Hoja1!$A$1:$AQ$1000,42,FALSE),"")</f>
        <v/>
      </c>
      <c r="AU398" t="str">
        <f>IFERROR(VLOOKUP($A398,[3]Hoja1!$A$1:$AQ$1000,43,FALSE),"")</f>
        <v/>
      </c>
    </row>
    <row r="399" spans="1:47" ht="15" customHeight="1" x14ac:dyDescent="0.25">
      <c r="A399">
        <v>792</v>
      </c>
      <c r="B399">
        <v>1</v>
      </c>
      <c r="D399">
        <v>8703502</v>
      </c>
      <c r="E399" t="s">
        <v>1734</v>
      </c>
      <c r="H399" s="1" t="s">
        <v>1736</v>
      </c>
      <c r="J399" t="s">
        <v>1</v>
      </c>
      <c r="K399" t="s">
        <v>2</v>
      </c>
      <c r="O399" t="s">
        <v>1735</v>
      </c>
      <c r="P399" s="4">
        <f>IFERROR(VLOOKUP(D399,[1]articulo!$A$1:$D$9000,4,FALSE),"")</f>
        <v>1560</v>
      </c>
      <c r="Q399" t="s">
        <v>1737</v>
      </c>
      <c r="R399">
        <f>IFERROR(VLOOKUP(D399,[2]stock!$A$1:$B$9000,2,FALSE),"0")</f>
        <v>0</v>
      </c>
      <c r="S399">
        <v>5</v>
      </c>
      <c r="T399">
        <v>5</v>
      </c>
      <c r="U399">
        <v>5</v>
      </c>
      <c r="V399">
        <v>0.03</v>
      </c>
      <c r="W399" t="str">
        <f>IFERROR(VLOOKUP($A399,[3]Hoja1!$A$1:$AQ$1000,19,FALSE),"")</f>
        <v/>
      </c>
      <c r="X399" t="str">
        <f>IFERROR(VLOOKUP($A399,[3]Hoja1!$A$1:$AQ$1000,20,FALSE),"")</f>
        <v/>
      </c>
      <c r="Y399" t="str">
        <f>IFERROR(VLOOKUP($A399,[3]Hoja1!$A$1:$AQ$1000,21,FALSE),"")</f>
        <v/>
      </c>
      <c r="Z399" t="str">
        <f>IFERROR(VLOOKUP($A399,[3]Hoja1!$A$1:$AQ$1000,22,FALSE),"")</f>
        <v>Cordura / Poliamida</v>
      </c>
      <c r="AA399" t="str">
        <f>IFERROR(VLOOKUP($A399,[3]Hoja1!$A$1:$AQ$1000,23,FALSE),"")</f>
        <v>Panquequera Corta</v>
      </c>
      <c r="AB399" t="str">
        <f>IFERROR(VLOOKUP($A399,[3]Hoja1!$A$1:$AQ$1000,24,FALSE),"")</f>
        <v/>
      </c>
      <c r="AC399" t="str">
        <f>IFERROR(VLOOKUP($A399,[3]Hoja1!$A$1:$AQ$1000,25,FALSE),"")</f>
        <v/>
      </c>
      <c r="AD399" t="str">
        <f>IFERROR(VLOOKUP($A399,[3]Hoja1!$A$1:$AQ$1000,26,FALSE),"")</f>
        <v/>
      </c>
      <c r="AE399" t="str">
        <f>IFERROR(VLOOKUP($A399,[3]Hoja1!$A$1:$AQ$1000,27,FALSE),"")</f>
        <v/>
      </c>
      <c r="AF399" t="str">
        <f>IFERROR(VLOOKUP($A399,[3]Hoja1!$A$1:$AQ$1000,28,FALSE),"")</f>
        <v/>
      </c>
      <c r="AG399" t="str">
        <f>IFERROR(VLOOKUP($A399,[3]Hoja1!$A$1:$AQ$1000,29,FALSE),"")</f>
        <v/>
      </c>
      <c r="AH399" t="str">
        <f>IFERROR(VLOOKUP($A399,[3]Hoja1!$A$1:$AQ$1000,30,FALSE),"")</f>
        <v/>
      </c>
      <c r="AI399" t="str">
        <f>IFERROR(VLOOKUP($A399,[3]Hoja1!$A$1:$AQ$1000,31,FALSE),"")</f>
        <v/>
      </c>
      <c r="AJ399" t="str">
        <f>IFERROR(VLOOKUP($A399,[3]Hoja1!$A$1:$AQ$1000,32,FALSE),"")</f>
        <v/>
      </c>
      <c r="AK399" t="str">
        <f>IFERROR(VLOOKUP($A399,[3]Hoja1!$A$1:$AQ$1000,33,FALSE),"")</f>
        <v/>
      </c>
      <c r="AL399" t="str">
        <f>IFERROR(VLOOKUP($A399,[3]Hoja1!$A$1:$AQ$1000,34,FALSE),"")</f>
        <v/>
      </c>
      <c r="AM399" t="str">
        <f>IFERROR(VLOOKUP($A399,[3]Hoja1!$A$1:$AQ$1000,35,FALSE),"")</f>
        <v/>
      </c>
      <c r="AN399" t="str">
        <f>IFERROR(VLOOKUP($A399,[3]Hoja1!$A$1:$AQ$1000,36,FALSE),"")</f>
        <v/>
      </c>
      <c r="AO399" t="str">
        <f>IFERROR(VLOOKUP($A399,[3]Hoja1!$A$1:$AQ$1000,37,FALSE),"")</f>
        <v/>
      </c>
      <c r="AP399" t="str">
        <f>IFERROR(VLOOKUP($A399,[3]Hoja1!$A$1:$AQ$1000,38,FALSE),"")</f>
        <v/>
      </c>
      <c r="AQ399" t="str">
        <f>IFERROR(VLOOKUP($A399,[3]Hoja1!$A$1:$AQ$1000,39,FALSE),"")</f>
        <v/>
      </c>
      <c r="AR399" t="str">
        <f>IFERROR(VLOOKUP($A399,[3]Hoja1!$A$1:$AQ$1000,40,FALSE),"")</f>
        <v/>
      </c>
      <c r="AS399" t="str">
        <f>IFERROR(VLOOKUP($A399,[3]Hoja1!$A$1:$AQ$1000,41,FALSE),"")</f>
        <v/>
      </c>
      <c r="AT399" t="str">
        <f>IFERROR(VLOOKUP($A399,[3]Hoja1!$A$1:$AQ$1000,42,FALSE),"")</f>
        <v/>
      </c>
      <c r="AU399" t="str">
        <f>IFERROR(VLOOKUP($A399,[3]Hoja1!$A$1:$AQ$1000,43,FALSE),"")</f>
        <v/>
      </c>
    </row>
    <row r="400" spans="1:47" ht="15" customHeight="1" x14ac:dyDescent="0.25">
      <c r="A400">
        <v>794</v>
      </c>
      <c r="B400">
        <v>1</v>
      </c>
      <c r="D400">
        <v>8686003</v>
      </c>
      <c r="E400" t="s">
        <v>1738</v>
      </c>
      <c r="H400" t="s">
        <v>1740</v>
      </c>
      <c r="I400" s="1" t="s">
        <v>1741</v>
      </c>
      <c r="J400" t="s">
        <v>16</v>
      </c>
      <c r="K400" t="s">
        <v>1497</v>
      </c>
      <c r="O400" t="s">
        <v>1739</v>
      </c>
      <c r="P400" s="4">
        <f>IFERROR(VLOOKUP(D400,[1]articulo!$A$1:$D$9000,4,FALSE),"")</f>
        <v>1800</v>
      </c>
      <c r="Q400" t="s">
        <v>1742</v>
      </c>
      <c r="R400">
        <f>IFERROR(VLOOKUP(D400,[2]stock!$A$1:$B$9000,2,FALSE),"0")</f>
        <v>0</v>
      </c>
      <c r="S400">
        <v>5</v>
      </c>
      <c r="T400">
        <v>5</v>
      </c>
      <c r="U400">
        <v>5</v>
      </c>
      <c r="V400">
        <v>0.03</v>
      </c>
      <c r="W400" t="str">
        <f>IFERROR(VLOOKUP($A400,[3]Hoja1!$A$1:$AQ$1000,19,FALSE),"")</f>
        <v/>
      </c>
      <c r="X400" t="str">
        <f>IFERROR(VLOOKUP($A400,[3]Hoja1!$A$1:$AQ$1000,20,FALSE),"")</f>
        <v/>
      </c>
      <c r="Y400" t="str">
        <f>IFERROR(VLOOKUP($A400,[3]Hoja1!$A$1:$AQ$1000,21,FALSE),"")</f>
        <v/>
      </c>
      <c r="Z400" t="str">
        <f>IFERROR(VLOOKUP($A400,[3]Hoja1!$A$1:$AQ$1000,22,FALSE),"")</f>
        <v/>
      </c>
      <c r="AA400" t="str">
        <f>IFERROR(VLOOKUP($A400,[3]Hoja1!$A$1:$AQ$1000,23,FALSE),"")</f>
        <v/>
      </c>
      <c r="AB400" t="str">
        <f>IFERROR(VLOOKUP($A400,[3]Hoja1!$A$1:$AQ$1000,24,FALSE),"")</f>
        <v>2.5 cm</v>
      </c>
      <c r="AC400" t="str">
        <f>IFERROR(VLOOKUP($A400,[3]Hoja1!$A$1:$AQ$1000,25,FALSE),"")</f>
        <v>5.8 cm</v>
      </c>
      <c r="AD400" t="str">
        <f>IFERROR(VLOOKUP($A400,[3]Hoja1!$A$1:$AQ$1000,26,FALSE),"")</f>
        <v/>
      </c>
      <c r="AE400" t="str">
        <f>IFERROR(VLOOKUP($A400,[3]Hoja1!$A$1:$AQ$1000,27,FALSE),"")</f>
        <v/>
      </c>
      <c r="AF400" t="str">
        <f>IFERROR(VLOOKUP($A400,[3]Hoja1!$A$1:$AQ$1000,28,FALSE),"")</f>
        <v>16 cm</v>
      </c>
      <c r="AG400" t="str">
        <f>IFERROR(VLOOKUP($A400,[3]Hoja1!$A$1:$AQ$1000,29,FALSE),"")</f>
        <v>7.5 cm</v>
      </c>
      <c r="AH400" t="str">
        <f>IFERROR(VLOOKUP($A400,[3]Hoja1!$A$1:$AQ$1000,30,FALSE),"")</f>
        <v/>
      </c>
      <c r="AI400" t="str">
        <f>IFERROR(VLOOKUP($A400,[3]Hoja1!$A$1:$AQ$1000,31,FALSE),"")</f>
        <v/>
      </c>
      <c r="AJ400" t="str">
        <f>IFERROR(VLOOKUP($A400,[3]Hoja1!$A$1:$AQ$1000,32,FALSE),"")</f>
        <v/>
      </c>
      <c r="AK400" t="str">
        <f>IFERROR(VLOOKUP($A400,[3]Hoja1!$A$1:$AQ$1000,33,FALSE),"")</f>
        <v/>
      </c>
      <c r="AL400" t="str">
        <f>IFERROR(VLOOKUP($A400,[3]Hoja1!$A$1:$AQ$1000,34,FALSE),"")</f>
        <v/>
      </c>
      <c r="AM400" t="str">
        <f>IFERROR(VLOOKUP($A400,[3]Hoja1!$A$1:$AQ$1000,35,FALSE),"")</f>
        <v/>
      </c>
      <c r="AN400" t="str">
        <f>IFERROR(VLOOKUP($A400,[3]Hoja1!$A$1:$AQ$1000,36,FALSE),"")</f>
        <v/>
      </c>
      <c r="AO400" t="str">
        <f>IFERROR(VLOOKUP($A400,[3]Hoja1!$A$1:$AQ$1000,37,FALSE),"")</f>
        <v/>
      </c>
      <c r="AP400" t="str">
        <f>IFERROR(VLOOKUP($A400,[3]Hoja1!$A$1:$AQ$1000,38,FALSE),"")</f>
        <v/>
      </c>
      <c r="AQ400" t="str">
        <f>IFERROR(VLOOKUP($A400,[3]Hoja1!$A$1:$AQ$1000,39,FALSE),"")</f>
        <v/>
      </c>
      <c r="AR400" t="str">
        <f>IFERROR(VLOOKUP($A400,[3]Hoja1!$A$1:$AQ$1000,40,FALSE),"")</f>
        <v/>
      </c>
      <c r="AS400" t="str">
        <f>IFERROR(VLOOKUP($A400,[3]Hoja1!$A$1:$AQ$1000,41,FALSE),"")</f>
        <v/>
      </c>
      <c r="AT400" t="str">
        <f>IFERROR(VLOOKUP($A400,[3]Hoja1!$A$1:$AQ$1000,42,FALSE),"")</f>
        <v/>
      </c>
      <c r="AU400" t="str">
        <f>IFERROR(VLOOKUP($A400,[3]Hoja1!$A$1:$AQ$1000,43,FALSE),"")</f>
        <v/>
      </c>
    </row>
    <row r="401" spans="1:47" ht="15" customHeight="1" x14ac:dyDescent="0.25">
      <c r="A401">
        <v>796</v>
      </c>
      <c r="B401">
        <v>1</v>
      </c>
      <c r="D401">
        <v>8519044</v>
      </c>
      <c r="E401" t="s">
        <v>1743</v>
      </c>
      <c r="H401" s="1" t="s">
        <v>1744</v>
      </c>
      <c r="I401" s="1" t="s">
        <v>1745</v>
      </c>
      <c r="J401" t="s">
        <v>16</v>
      </c>
      <c r="K401" t="s">
        <v>1394</v>
      </c>
      <c r="O401" t="s">
        <v>1395</v>
      </c>
      <c r="P401" s="4">
        <f>IFERROR(VLOOKUP(D401,[1]articulo!$A$1:$D$9000,4,FALSE),"")</f>
        <v>3100</v>
      </c>
      <c r="Q401" t="s">
        <v>1746</v>
      </c>
      <c r="R401">
        <f>IFERROR(VLOOKUP(D401,[2]stock!$A$1:$B$9000,2,FALSE),"0")</f>
        <v>62</v>
      </c>
      <c r="S401">
        <v>5</v>
      </c>
      <c r="T401">
        <v>5</v>
      </c>
      <c r="U401">
        <v>5</v>
      </c>
      <c r="V401">
        <v>0.03</v>
      </c>
      <c r="W401" t="str">
        <f>IFERROR(VLOOKUP($A401,[3]Hoja1!$A$1:$AQ$1000,19,FALSE),"")</f>
        <v/>
      </c>
      <c r="X401" t="str">
        <f>IFERROR(VLOOKUP($A401,[3]Hoja1!$A$1:$AQ$1000,20,FALSE),"")</f>
        <v/>
      </c>
      <c r="Y401" t="str">
        <f>IFERROR(VLOOKUP($A401,[3]Hoja1!$A$1:$AQ$1000,21,FALSE),"")</f>
        <v/>
      </c>
      <c r="Z401" t="str">
        <f>IFERROR(VLOOKUP($A401,[3]Hoja1!$A$1:$AQ$1000,22,FALSE),"")</f>
        <v/>
      </c>
      <c r="AA401" t="str">
        <f>IFERROR(VLOOKUP($A401,[3]Hoja1!$A$1:$AQ$1000,23,FALSE),"")</f>
        <v>#P-22-OC</v>
      </c>
      <c r="AB401" t="str">
        <f>IFERROR(VLOOKUP($A401,[3]Hoja1!$A$1:$AQ$1000,24,FALSE),"")</f>
        <v>10 cm</v>
      </c>
      <c r="AC401" t="str">
        <f>IFERROR(VLOOKUP($A401,[3]Hoja1!$A$1:$AQ$1000,25,FALSE),"")</f>
        <v/>
      </c>
      <c r="AD401" t="str">
        <f>IFERROR(VLOOKUP($A401,[3]Hoja1!$A$1:$AQ$1000,26,FALSE),"")</f>
        <v/>
      </c>
      <c r="AE401" t="str">
        <f>IFERROR(VLOOKUP($A401,[3]Hoja1!$A$1:$AQ$1000,27,FALSE),"")</f>
        <v>22 gr</v>
      </c>
      <c r="AF401" t="str">
        <f>IFERROR(VLOOKUP($A401,[3]Hoja1!$A$1:$AQ$1000,28,FALSE),"")</f>
        <v/>
      </c>
      <c r="AG401" t="str">
        <f>IFERROR(VLOOKUP($A401,[3]Hoja1!$A$1:$AQ$1000,29,FALSE),"")</f>
        <v/>
      </c>
      <c r="AH401" t="str">
        <f>IFERROR(VLOOKUP($A401,[3]Hoja1!$A$1:$AQ$1000,30,FALSE),"")</f>
        <v/>
      </c>
      <c r="AI401" t="str">
        <f>IFERROR(VLOOKUP($A401,[3]Hoja1!$A$1:$AQ$1000,31,FALSE),"")</f>
        <v/>
      </c>
      <c r="AJ401" t="str">
        <f>IFERROR(VLOOKUP($A401,[3]Hoja1!$A$1:$AQ$1000,32,FALSE),"")</f>
        <v/>
      </c>
      <c r="AK401" t="str">
        <f>IFERROR(VLOOKUP($A401,[3]Hoja1!$A$1:$AQ$1000,33,FALSE),"")</f>
        <v/>
      </c>
      <c r="AL401" t="str">
        <f>IFERROR(VLOOKUP($A401,[3]Hoja1!$A$1:$AQ$1000,34,FALSE),"")</f>
        <v/>
      </c>
      <c r="AM401" t="str">
        <f>IFERROR(VLOOKUP($A401,[3]Hoja1!$A$1:$AQ$1000,35,FALSE),"")</f>
        <v/>
      </c>
      <c r="AN401" t="str">
        <f>IFERROR(VLOOKUP($A401,[3]Hoja1!$A$1:$AQ$1000,36,FALSE),"")</f>
        <v/>
      </c>
      <c r="AO401" t="str">
        <f>IFERROR(VLOOKUP($A401,[3]Hoja1!$A$1:$AQ$1000,37,FALSE),"")</f>
        <v/>
      </c>
      <c r="AP401" t="str">
        <f>IFERROR(VLOOKUP($A401,[3]Hoja1!$A$1:$AQ$1000,38,FALSE),"")</f>
        <v/>
      </c>
      <c r="AQ401" t="str">
        <f>IFERROR(VLOOKUP($A401,[3]Hoja1!$A$1:$AQ$1000,39,FALSE),"")</f>
        <v/>
      </c>
      <c r="AR401" t="str">
        <f>IFERROR(VLOOKUP($A401,[3]Hoja1!$A$1:$AQ$1000,40,FALSE),"")</f>
        <v/>
      </c>
      <c r="AS401" t="str">
        <f>IFERROR(VLOOKUP($A401,[3]Hoja1!$A$1:$AQ$1000,41,FALSE),"")</f>
        <v>2 cm</v>
      </c>
      <c r="AT401" t="str">
        <f>IFERROR(VLOOKUP($A401,[3]Hoja1!$A$1:$AQ$1000,42,FALSE),"")</f>
        <v/>
      </c>
      <c r="AU401" t="str">
        <f>IFERROR(VLOOKUP($A401,[3]Hoja1!$A$1:$AQ$1000,43,FALSE),"")</f>
        <v/>
      </c>
    </row>
    <row r="402" spans="1:47" ht="15" customHeight="1" x14ac:dyDescent="0.25">
      <c r="A402">
        <v>799</v>
      </c>
      <c r="B402">
        <v>1</v>
      </c>
      <c r="D402">
        <v>8400908</v>
      </c>
      <c r="E402" t="s">
        <v>1747</v>
      </c>
      <c r="H402" t="s">
        <v>1749</v>
      </c>
      <c r="J402" t="s">
        <v>16</v>
      </c>
      <c r="K402" t="s">
        <v>313</v>
      </c>
      <c r="L402" t="s">
        <v>314</v>
      </c>
      <c r="O402" t="s">
        <v>1748</v>
      </c>
      <c r="P402" s="4">
        <f>IFERROR(VLOOKUP(D402,[1]articulo!$A$1:$D$9000,4,FALSE),"")</f>
        <v>740</v>
      </c>
      <c r="Q402" t="s">
        <v>1750</v>
      </c>
      <c r="R402">
        <f>IFERROR(VLOOKUP(D402,[2]stock!$A$1:$B$9000,2,FALSE),"0")</f>
        <v>0</v>
      </c>
      <c r="S402">
        <v>5</v>
      </c>
      <c r="T402">
        <v>5</v>
      </c>
      <c r="U402">
        <v>5</v>
      </c>
      <c r="V402">
        <v>0.03</v>
      </c>
      <c r="W402" t="str">
        <f>IFERROR(VLOOKUP($A402,[3]Hoja1!$A$1:$AQ$1000,19,FALSE),"")</f>
        <v/>
      </c>
      <c r="X402" t="str">
        <f>IFERROR(VLOOKUP($A402,[3]Hoja1!$A$1:$AQ$1000,20,FALSE),"")</f>
        <v/>
      </c>
      <c r="Y402" t="str">
        <f>IFERROR(VLOOKUP($A402,[3]Hoja1!$A$1:$AQ$1000,21,FALSE),"")</f>
        <v/>
      </c>
      <c r="Z402" t="str">
        <f>IFERROR(VLOOKUP($A402,[3]Hoja1!$A$1:$AQ$1000,22,FALSE),"")</f>
        <v>Gabardina</v>
      </c>
      <c r="AA402" t="str">
        <f>IFERROR(VLOOKUP($A402,[3]Hoja1!$A$1:$AQ$1000,23,FALSE),"")</f>
        <v>F1</v>
      </c>
      <c r="AB402" t="str">
        <f>IFERROR(VLOOKUP($A402,[3]Hoja1!$A$1:$AQ$1000,24,FALSE),"")</f>
        <v/>
      </c>
      <c r="AC402" t="str">
        <f>IFERROR(VLOOKUP($A402,[3]Hoja1!$A$1:$AQ$1000,25,FALSE),"")</f>
        <v/>
      </c>
      <c r="AD402" t="str">
        <f>IFERROR(VLOOKUP($A402,[3]Hoja1!$A$1:$AQ$1000,26,FALSE),"")</f>
        <v/>
      </c>
      <c r="AE402" t="str">
        <f>IFERROR(VLOOKUP($A402,[3]Hoja1!$A$1:$AQ$1000,27,FALSE),"")</f>
        <v/>
      </c>
      <c r="AF402" t="str">
        <f>IFERROR(VLOOKUP($A402,[3]Hoja1!$A$1:$AQ$1000,28,FALSE),"")</f>
        <v/>
      </c>
      <c r="AG402" t="str">
        <f>IFERROR(VLOOKUP($A402,[3]Hoja1!$A$1:$AQ$1000,29,FALSE),"")</f>
        <v/>
      </c>
      <c r="AH402" t="str">
        <f>IFERROR(VLOOKUP($A402,[3]Hoja1!$A$1:$AQ$1000,30,FALSE),"")</f>
        <v/>
      </c>
      <c r="AI402" t="str">
        <f>IFERROR(VLOOKUP($A402,[3]Hoja1!$A$1:$AQ$1000,31,FALSE),"")</f>
        <v/>
      </c>
      <c r="AJ402" t="str">
        <f>IFERROR(VLOOKUP($A402,[3]Hoja1!$A$1:$AQ$1000,32,FALSE),"")</f>
        <v/>
      </c>
      <c r="AK402" t="str">
        <f>IFERROR(VLOOKUP($A402,[3]Hoja1!$A$1:$AQ$1000,33,FALSE),"")</f>
        <v/>
      </c>
      <c r="AL402" t="str">
        <f>IFERROR(VLOOKUP($A402,[3]Hoja1!$A$1:$AQ$1000,34,FALSE),"")</f>
        <v/>
      </c>
      <c r="AM402" t="str">
        <f>IFERROR(VLOOKUP($A402,[3]Hoja1!$A$1:$AQ$1000,35,FALSE),"")</f>
        <v/>
      </c>
      <c r="AN402" t="str">
        <f>IFERROR(VLOOKUP($A402,[3]Hoja1!$A$1:$AQ$1000,36,FALSE),"")</f>
        <v/>
      </c>
      <c r="AO402" t="str">
        <f>IFERROR(VLOOKUP($A402,[3]Hoja1!$A$1:$AQ$1000,37,FALSE),"")</f>
        <v/>
      </c>
      <c r="AP402" t="str">
        <f>IFERROR(VLOOKUP($A402,[3]Hoja1!$A$1:$AQ$1000,38,FALSE),"")</f>
        <v/>
      </c>
      <c r="AQ402" t="str">
        <f>IFERROR(VLOOKUP($A402,[3]Hoja1!$A$1:$AQ$1000,39,FALSE),"")</f>
        <v/>
      </c>
      <c r="AR402" t="str">
        <f>IFERROR(VLOOKUP($A402,[3]Hoja1!$A$1:$AQ$1000,40,FALSE),"")</f>
        <v>2 x CR2032 de 1.5v c/u</v>
      </c>
      <c r="AS402" t="str">
        <f>IFERROR(VLOOKUP($A402,[3]Hoja1!$A$1:$AQ$1000,41,FALSE),"")</f>
        <v/>
      </c>
      <c r="AT402" t="str">
        <f>IFERROR(VLOOKUP($A402,[3]Hoja1!$A$1:$AQ$1000,42,FALSE),"")</f>
        <v/>
      </c>
      <c r="AU402" t="str">
        <f>IFERROR(VLOOKUP($A402,[3]Hoja1!$A$1:$AQ$1000,43,FALSE),"")</f>
        <v/>
      </c>
    </row>
    <row r="403" spans="1:47" ht="15" customHeight="1" x14ac:dyDescent="0.25">
      <c r="A403">
        <v>801</v>
      </c>
      <c r="B403">
        <v>1</v>
      </c>
      <c r="D403">
        <v>8703151</v>
      </c>
      <c r="E403" t="s">
        <v>1751</v>
      </c>
      <c r="H403" t="s">
        <v>1147</v>
      </c>
      <c r="I403" s="1" t="s">
        <v>1148</v>
      </c>
      <c r="J403" t="s">
        <v>1</v>
      </c>
      <c r="K403" t="s">
        <v>109</v>
      </c>
      <c r="L403" t="s">
        <v>1145</v>
      </c>
      <c r="O403" t="s">
        <v>1752</v>
      </c>
      <c r="P403" s="4">
        <f>IFERROR(VLOOKUP(D403,[1]articulo!$A$1:$D$9000,4,FALSE),"")</f>
        <v>6975</v>
      </c>
      <c r="Q403" t="s">
        <v>1753</v>
      </c>
      <c r="R403">
        <f>IFERROR(VLOOKUP(D403,[2]stock!$A$1:$B$9000,2,FALSE),"0")</f>
        <v>11</v>
      </c>
      <c r="S403">
        <v>5</v>
      </c>
      <c r="T403">
        <v>5</v>
      </c>
      <c r="U403">
        <v>5</v>
      </c>
      <c r="V403">
        <v>0.03</v>
      </c>
      <c r="W403" t="str">
        <f>IFERROR(VLOOKUP($A403,[3]Hoja1!$A$1:$AQ$1000,19,FALSE),"")</f>
        <v/>
      </c>
      <c r="X403" t="str">
        <f>IFERROR(VLOOKUP($A403,[3]Hoja1!$A$1:$AQ$1000,20,FALSE),"")</f>
        <v/>
      </c>
      <c r="Y403" t="str">
        <f>IFERROR(VLOOKUP($A403,[3]Hoja1!$A$1:$AQ$1000,21,FALSE),"")</f>
        <v/>
      </c>
      <c r="Z403" t="str">
        <f>IFERROR(VLOOKUP($A403,[3]Hoja1!$A$1:$AQ$1000,22,FALSE),"")</f>
        <v>Poliamida</v>
      </c>
      <c r="AA403" t="str">
        <f>IFERROR(VLOOKUP($A403,[3]Hoja1!$A$1:$AQ$1000,23,FALSE),"")</f>
        <v>Riñonera</v>
      </c>
      <c r="AB403" t="str">
        <f>IFERROR(VLOOKUP($A403,[3]Hoja1!$A$1:$AQ$1000,24,FALSE),"")</f>
        <v>16 cm</v>
      </c>
      <c r="AC403" t="str">
        <f>IFERROR(VLOOKUP($A403,[3]Hoja1!$A$1:$AQ$1000,25,FALSE),"")</f>
        <v>35 cm</v>
      </c>
      <c r="AD403" t="str">
        <f>IFERROR(VLOOKUP($A403,[3]Hoja1!$A$1:$AQ$1000,26,FALSE),"")</f>
        <v>16 cm</v>
      </c>
      <c r="AE403" t="str">
        <f>IFERROR(VLOOKUP($A403,[3]Hoja1!$A$1:$AQ$1000,27,FALSE),"")</f>
        <v/>
      </c>
      <c r="AF403" t="str">
        <f>IFERROR(VLOOKUP($A403,[3]Hoja1!$A$1:$AQ$1000,28,FALSE),"")</f>
        <v/>
      </c>
      <c r="AG403" t="str">
        <f>IFERROR(VLOOKUP($A403,[3]Hoja1!$A$1:$AQ$1000,29,FALSE),"")</f>
        <v/>
      </c>
      <c r="AH403" t="str">
        <f>IFERROR(VLOOKUP($A403,[3]Hoja1!$A$1:$AQ$1000,30,FALSE),"")</f>
        <v/>
      </c>
      <c r="AI403" t="str">
        <f>IFERROR(VLOOKUP($A403,[3]Hoja1!$A$1:$AQ$1000,31,FALSE),"")</f>
        <v/>
      </c>
      <c r="AJ403" t="str">
        <f>IFERROR(VLOOKUP($A403,[3]Hoja1!$A$1:$AQ$1000,32,FALSE),"")</f>
        <v/>
      </c>
      <c r="AK403" t="str">
        <f>IFERROR(VLOOKUP($A403,[3]Hoja1!$A$1:$AQ$1000,33,FALSE),"")</f>
        <v/>
      </c>
      <c r="AL403" t="str">
        <f>IFERROR(VLOOKUP($A403,[3]Hoja1!$A$1:$AQ$1000,34,FALSE),"")</f>
        <v/>
      </c>
      <c r="AM403" t="str">
        <f>IFERROR(VLOOKUP($A403,[3]Hoja1!$A$1:$AQ$1000,35,FALSE),"")</f>
        <v/>
      </c>
      <c r="AN403" t="str">
        <f>IFERROR(VLOOKUP($A403,[3]Hoja1!$A$1:$AQ$1000,36,FALSE),"")</f>
        <v/>
      </c>
      <c r="AO403" t="str">
        <f>IFERROR(VLOOKUP($A403,[3]Hoja1!$A$1:$AQ$1000,37,FALSE),"")</f>
        <v/>
      </c>
      <c r="AP403" t="str">
        <f>IFERROR(VLOOKUP($A403,[3]Hoja1!$A$1:$AQ$1000,38,FALSE),"")</f>
        <v/>
      </c>
      <c r="AQ403" t="str">
        <f>IFERROR(VLOOKUP($A403,[3]Hoja1!$A$1:$AQ$1000,39,FALSE),"")</f>
        <v/>
      </c>
      <c r="AR403" t="str">
        <f>IFERROR(VLOOKUP($A403,[3]Hoja1!$A$1:$AQ$1000,40,FALSE),"")</f>
        <v/>
      </c>
      <c r="AS403" t="str">
        <f>IFERROR(VLOOKUP($A403,[3]Hoja1!$A$1:$AQ$1000,41,FALSE),"")</f>
        <v/>
      </c>
      <c r="AT403" t="str">
        <f>IFERROR(VLOOKUP($A403,[3]Hoja1!$A$1:$AQ$1000,42,FALSE),"")</f>
        <v/>
      </c>
      <c r="AU403" t="str">
        <f>IFERROR(VLOOKUP($A403,[3]Hoja1!$A$1:$AQ$1000,43,FALSE),"")</f>
        <v/>
      </c>
    </row>
    <row r="404" spans="1:47" ht="15" customHeight="1" x14ac:dyDescent="0.25">
      <c r="A404">
        <v>802</v>
      </c>
      <c r="B404">
        <v>1</v>
      </c>
      <c r="D404">
        <v>8703152</v>
      </c>
      <c r="E404" t="s">
        <v>1754</v>
      </c>
      <c r="H404" t="s">
        <v>1147</v>
      </c>
      <c r="I404" s="1" t="s">
        <v>1148</v>
      </c>
      <c r="J404" t="s">
        <v>1</v>
      </c>
      <c r="K404" t="s">
        <v>109</v>
      </c>
      <c r="L404" t="s">
        <v>1145</v>
      </c>
      <c r="O404" t="s">
        <v>1146</v>
      </c>
      <c r="P404" s="4">
        <f>IFERROR(VLOOKUP(D404,[1]articulo!$A$1:$D$9000,4,FALSE),"")</f>
        <v>6975</v>
      </c>
      <c r="Q404" t="s">
        <v>1755</v>
      </c>
      <c r="R404">
        <f>IFERROR(VLOOKUP(D404,[2]stock!$A$1:$B$9000,2,FALSE),"0")</f>
        <v>7</v>
      </c>
      <c r="S404">
        <v>5</v>
      </c>
      <c r="T404">
        <v>5</v>
      </c>
      <c r="U404">
        <v>5</v>
      </c>
      <c r="V404">
        <v>0.03</v>
      </c>
      <c r="W404" t="str">
        <f>IFERROR(VLOOKUP($A404,[3]Hoja1!$A$1:$AQ$1000,19,FALSE),"")</f>
        <v/>
      </c>
      <c r="X404" t="str">
        <f>IFERROR(VLOOKUP($A404,[3]Hoja1!$A$1:$AQ$1000,20,FALSE),"")</f>
        <v/>
      </c>
      <c r="Y404" t="str">
        <f>IFERROR(VLOOKUP($A404,[3]Hoja1!$A$1:$AQ$1000,21,FALSE),"")</f>
        <v/>
      </c>
      <c r="Z404" t="str">
        <f>IFERROR(VLOOKUP($A404,[3]Hoja1!$A$1:$AQ$1000,22,FALSE),"")</f>
        <v>Poliamida</v>
      </c>
      <c r="AA404" t="str">
        <f>IFERROR(VLOOKUP($A404,[3]Hoja1!$A$1:$AQ$1000,23,FALSE),"")</f>
        <v>Riñonera</v>
      </c>
      <c r="AB404" t="str">
        <f>IFERROR(VLOOKUP($A404,[3]Hoja1!$A$1:$AQ$1000,24,FALSE),"")</f>
        <v/>
      </c>
      <c r="AC404" t="str">
        <f>IFERROR(VLOOKUP($A404,[3]Hoja1!$A$1:$AQ$1000,25,FALSE),"")</f>
        <v/>
      </c>
      <c r="AD404" t="str">
        <f>IFERROR(VLOOKUP($A404,[3]Hoja1!$A$1:$AQ$1000,26,FALSE),"")</f>
        <v/>
      </c>
      <c r="AE404" t="str">
        <f>IFERROR(VLOOKUP($A404,[3]Hoja1!$A$1:$AQ$1000,27,FALSE),"")</f>
        <v/>
      </c>
      <c r="AF404" t="str">
        <f>IFERROR(VLOOKUP($A404,[3]Hoja1!$A$1:$AQ$1000,28,FALSE),"")</f>
        <v/>
      </c>
      <c r="AG404" t="str">
        <f>IFERROR(VLOOKUP($A404,[3]Hoja1!$A$1:$AQ$1000,29,FALSE),"")</f>
        <v/>
      </c>
      <c r="AH404" t="str">
        <f>IFERROR(VLOOKUP($A404,[3]Hoja1!$A$1:$AQ$1000,30,FALSE),"")</f>
        <v/>
      </c>
      <c r="AI404" t="str">
        <f>IFERROR(VLOOKUP($A404,[3]Hoja1!$A$1:$AQ$1000,31,FALSE),"")</f>
        <v/>
      </c>
      <c r="AJ404" t="str">
        <f>IFERROR(VLOOKUP($A404,[3]Hoja1!$A$1:$AQ$1000,32,FALSE),"")</f>
        <v/>
      </c>
      <c r="AK404" t="str">
        <f>IFERROR(VLOOKUP($A404,[3]Hoja1!$A$1:$AQ$1000,33,FALSE),"")</f>
        <v>16 x 16 x 35 cm</v>
      </c>
      <c r="AL404" t="str">
        <f>IFERROR(VLOOKUP($A404,[3]Hoja1!$A$1:$AQ$1000,34,FALSE),"")</f>
        <v/>
      </c>
      <c r="AM404" t="str">
        <f>IFERROR(VLOOKUP($A404,[3]Hoja1!$A$1:$AQ$1000,35,FALSE),"")</f>
        <v/>
      </c>
      <c r="AN404" t="str">
        <f>IFERROR(VLOOKUP($A404,[3]Hoja1!$A$1:$AQ$1000,36,FALSE),"")</f>
        <v/>
      </c>
      <c r="AO404" t="str">
        <f>IFERROR(VLOOKUP($A404,[3]Hoja1!$A$1:$AQ$1000,37,FALSE),"")</f>
        <v/>
      </c>
      <c r="AP404" t="str">
        <f>IFERROR(VLOOKUP($A404,[3]Hoja1!$A$1:$AQ$1000,38,FALSE),"")</f>
        <v/>
      </c>
      <c r="AQ404" t="str">
        <f>IFERROR(VLOOKUP($A404,[3]Hoja1!$A$1:$AQ$1000,39,FALSE),"")</f>
        <v/>
      </c>
      <c r="AR404" t="str">
        <f>IFERROR(VLOOKUP($A404,[3]Hoja1!$A$1:$AQ$1000,40,FALSE),"")</f>
        <v/>
      </c>
      <c r="AS404" t="str">
        <f>IFERROR(VLOOKUP($A404,[3]Hoja1!$A$1:$AQ$1000,41,FALSE),"")</f>
        <v/>
      </c>
      <c r="AT404" t="str">
        <f>IFERROR(VLOOKUP($A404,[3]Hoja1!$A$1:$AQ$1000,42,FALSE),"")</f>
        <v/>
      </c>
      <c r="AU404" t="str">
        <f>IFERROR(VLOOKUP($A404,[3]Hoja1!$A$1:$AQ$1000,43,FALSE),"")</f>
        <v/>
      </c>
    </row>
    <row r="405" spans="1:47" ht="15" customHeight="1" x14ac:dyDescent="0.25">
      <c r="A405">
        <v>803</v>
      </c>
      <c r="B405">
        <v>1</v>
      </c>
      <c r="D405">
        <v>8520729</v>
      </c>
      <c r="E405" t="s">
        <v>1756</v>
      </c>
      <c r="H405" s="1" t="s">
        <v>1758</v>
      </c>
      <c r="I405" s="1" t="s">
        <v>1759</v>
      </c>
      <c r="J405" t="s">
        <v>16</v>
      </c>
      <c r="K405" t="s">
        <v>132</v>
      </c>
      <c r="O405" t="s">
        <v>1757</v>
      </c>
      <c r="P405" s="4">
        <f>IFERROR(VLOOKUP(D405,[1]articulo!$A$1:$D$9000,4,FALSE),"")</f>
        <v>1415.23</v>
      </c>
      <c r="Q405" t="s">
        <v>1760</v>
      </c>
      <c r="R405">
        <f>IFERROR(VLOOKUP(D405,[2]stock!$A$1:$B$9000,2,FALSE),"0")</f>
        <v>84</v>
      </c>
      <c r="S405">
        <v>5</v>
      </c>
      <c r="T405">
        <v>5</v>
      </c>
      <c r="U405">
        <v>5</v>
      </c>
      <c r="V405">
        <v>0.03</v>
      </c>
      <c r="W405" t="str">
        <f>IFERROR(VLOOKUP($A405,[3]Hoja1!$A$1:$AQ$1000,19,FALSE),"")</f>
        <v/>
      </c>
      <c r="X405" t="str">
        <f>IFERROR(VLOOKUP($A405,[3]Hoja1!$A$1:$AQ$1000,20,FALSE),"")</f>
        <v/>
      </c>
      <c r="Y405" t="str">
        <f>IFERROR(VLOOKUP($A405,[3]Hoja1!$A$1:$AQ$1000,21,FALSE),"")</f>
        <v/>
      </c>
      <c r="Z405" t="str">
        <f>IFERROR(VLOOKUP($A405,[3]Hoja1!$A$1:$AQ$1000,22,FALSE),"")</f>
        <v>Aleación de aluminio superresistente de grado aeronáutico</v>
      </c>
      <c r="AA405" t="str">
        <f>IFERROR(VLOOKUP($A405,[3]Hoja1!$A$1:$AQ$1000,23,FALSE),"")</f>
        <v>XML-T6.</v>
      </c>
      <c r="AB405" t="str">
        <f>IFERROR(VLOOKUP($A405,[3]Hoja1!$A$1:$AQ$1000,24,FALSE),"")</f>
        <v/>
      </c>
      <c r="AC405" t="str">
        <f>IFERROR(VLOOKUP($A405,[3]Hoja1!$A$1:$AQ$1000,25,FALSE),"")</f>
        <v/>
      </c>
      <c r="AD405" t="str">
        <f>IFERROR(VLOOKUP($A405,[3]Hoja1!$A$1:$AQ$1000,26,FALSE),"")</f>
        <v/>
      </c>
      <c r="AE405" t="str">
        <f>IFERROR(VLOOKUP($A405,[3]Hoja1!$A$1:$AQ$1000,27,FALSE),"")</f>
        <v/>
      </c>
      <c r="AF405" t="str">
        <f>IFERROR(VLOOKUP($A405,[3]Hoja1!$A$1:$AQ$1000,28,FALSE),"")</f>
        <v>15 cm</v>
      </c>
      <c r="AG405" t="str">
        <f>IFERROR(VLOOKUP($A405,[3]Hoja1!$A$1:$AQ$1000,29,FALSE),"")</f>
        <v>13 cm</v>
      </c>
      <c r="AH405" t="str">
        <f>IFERROR(VLOOKUP($A405,[3]Hoja1!$A$1:$AQ$1000,30,FALSE),"")</f>
        <v/>
      </c>
      <c r="AI405" t="str">
        <f>IFERROR(VLOOKUP($A405,[3]Hoja1!$A$1:$AQ$1000,31,FALSE),"")</f>
        <v/>
      </c>
      <c r="AJ405" t="str">
        <f>IFERROR(VLOOKUP($A405,[3]Hoja1!$A$1:$AQ$1000,32,FALSE),"")</f>
        <v/>
      </c>
      <c r="AK405" t="str">
        <f>IFERROR(VLOOKUP($A405,[3]Hoja1!$A$1:$AQ$1000,33,FALSE),"")</f>
        <v/>
      </c>
      <c r="AL405" t="str">
        <f>IFERROR(VLOOKUP($A405,[3]Hoja1!$A$1:$AQ$1000,34,FALSE),"")</f>
        <v/>
      </c>
      <c r="AM405" t="str">
        <f>IFERROR(VLOOKUP($A405,[3]Hoja1!$A$1:$AQ$1000,35,FALSE),"")</f>
        <v/>
      </c>
      <c r="AN405">
        <f>IFERROR(VLOOKUP($A405,[3]Hoja1!$A$1:$AQ$1000,36,FALSE),"")</f>
        <v>1000</v>
      </c>
      <c r="AO405" t="str">
        <f>IFERROR(VLOOKUP($A405,[3]Hoja1!$A$1:$AQ$1000,37,FALSE),"")</f>
        <v>x 2000.</v>
      </c>
      <c r="AP405" t="str">
        <f>IFERROR(VLOOKUP($A405,[3]Hoja1!$A$1:$AQ$1000,38,FALSE),"")</f>
        <v>Sí</v>
      </c>
      <c r="AQ405" t="str">
        <f>IFERROR(VLOOKUP($A405,[3]Hoja1!$A$1:$AQ$1000,39,FALSE),"")</f>
        <v/>
      </c>
      <c r="AR405" t="str">
        <f>IFERROR(VLOOKUP($A405,[3]Hoja1!$A$1:$AQ$1000,40,FALSE),"")</f>
        <v>Li-ion 18650 de 4.3v 3800mAh</v>
      </c>
      <c r="AS405" t="str">
        <f>IFERROR(VLOOKUP($A405,[3]Hoja1!$A$1:$AQ$1000,41,FALSE),"")</f>
        <v>3.6 cm</v>
      </c>
      <c r="AT405" t="str">
        <f>IFERROR(VLOOKUP($A405,[3]Hoja1!$A$1:$AQ$1000,42,FALSE),"")</f>
        <v/>
      </c>
      <c r="AU405" t="str">
        <f>IFERROR(VLOOKUP($A405,[3]Hoja1!$A$1:$AQ$1000,43,FALSE),"")</f>
        <v/>
      </c>
    </row>
    <row r="406" spans="1:47" ht="15" customHeight="1" x14ac:dyDescent="0.25">
      <c r="A406">
        <v>805</v>
      </c>
      <c r="B406">
        <v>1</v>
      </c>
      <c r="D406">
        <v>8505140</v>
      </c>
      <c r="E406" t="s">
        <v>1761</v>
      </c>
      <c r="H406" t="s">
        <v>1763</v>
      </c>
      <c r="J406" t="s">
        <v>50</v>
      </c>
      <c r="K406" t="s">
        <v>169</v>
      </c>
      <c r="L406" t="s">
        <v>407</v>
      </c>
      <c r="O406" t="s">
        <v>1762</v>
      </c>
      <c r="P406" s="4">
        <f>IFERROR(VLOOKUP(D406,[1]articulo!$A$1:$D$9000,4,FALSE),"")</f>
        <v>176.9</v>
      </c>
      <c r="Q406" t="s">
        <v>1764</v>
      </c>
      <c r="R406">
        <f>IFERROR(VLOOKUP(D406,[2]stock!$A$1:$B$9000,2,FALSE),"0")</f>
        <v>25</v>
      </c>
      <c r="S406">
        <v>5</v>
      </c>
      <c r="T406">
        <v>5</v>
      </c>
      <c r="U406">
        <v>5</v>
      </c>
      <c r="V406">
        <v>0.03</v>
      </c>
      <c r="W406" t="str">
        <f>IFERROR(VLOOKUP($A406,[3]Hoja1!$A$1:$AQ$1000,19,FALSE),"")</f>
        <v/>
      </c>
      <c r="X406" t="str">
        <f>IFERROR(VLOOKUP($A406,[3]Hoja1!$A$1:$AQ$1000,20,FALSE),"")</f>
        <v/>
      </c>
      <c r="Y406" t="str">
        <f>IFERROR(VLOOKUP($A406,[3]Hoja1!$A$1:$AQ$1000,21,FALSE),"")</f>
        <v/>
      </c>
      <c r="Z406" t="str">
        <f>IFERROR(VLOOKUP($A406,[3]Hoja1!$A$1:$AQ$1000,22,FALSE),"")</f>
        <v/>
      </c>
      <c r="AA406" t="str">
        <f>IFERROR(VLOOKUP($A406,[3]Hoja1!$A$1:$AQ$1000,23,FALSE),"")</f>
        <v/>
      </c>
      <c r="AB406" t="str">
        <f>IFERROR(VLOOKUP($A406,[3]Hoja1!$A$1:$AQ$1000,24,FALSE),"")</f>
        <v/>
      </c>
      <c r="AC406" t="str">
        <f>IFERROR(VLOOKUP($A406,[3]Hoja1!$A$1:$AQ$1000,25,FALSE),"")</f>
        <v/>
      </c>
      <c r="AD406" t="str">
        <f>IFERROR(VLOOKUP($A406,[3]Hoja1!$A$1:$AQ$1000,26,FALSE),"")</f>
        <v/>
      </c>
      <c r="AE406" t="str">
        <f>IFERROR(VLOOKUP($A406,[3]Hoja1!$A$1:$AQ$1000,27,FALSE),"")</f>
        <v/>
      </c>
      <c r="AF406" t="str">
        <f>IFERROR(VLOOKUP($A406,[3]Hoja1!$A$1:$AQ$1000,28,FALSE),"")</f>
        <v/>
      </c>
      <c r="AG406" t="str">
        <f>IFERROR(VLOOKUP($A406,[3]Hoja1!$A$1:$AQ$1000,29,FALSE),"")</f>
        <v/>
      </c>
      <c r="AH406" t="str">
        <f>IFERROR(VLOOKUP($A406,[3]Hoja1!$A$1:$AQ$1000,30,FALSE),"")</f>
        <v/>
      </c>
      <c r="AI406" t="str">
        <f>IFERROR(VLOOKUP($A406,[3]Hoja1!$A$1:$AQ$1000,31,FALSE),"")</f>
        <v/>
      </c>
      <c r="AJ406" t="str">
        <f>IFERROR(VLOOKUP($A406,[3]Hoja1!$A$1:$AQ$1000,32,FALSE),"")</f>
        <v/>
      </c>
      <c r="AK406" t="str">
        <f>IFERROR(VLOOKUP($A406,[3]Hoja1!$A$1:$AQ$1000,33,FALSE),"")</f>
        <v/>
      </c>
      <c r="AL406" t="str">
        <f>IFERROR(VLOOKUP($A406,[3]Hoja1!$A$1:$AQ$1000,34,FALSE),"")</f>
        <v/>
      </c>
      <c r="AM406" t="str">
        <f>IFERROR(VLOOKUP($A406,[3]Hoja1!$A$1:$AQ$1000,35,FALSE),"")</f>
        <v/>
      </c>
      <c r="AN406" t="str">
        <f>IFERROR(VLOOKUP($A406,[3]Hoja1!$A$1:$AQ$1000,36,FALSE),"")</f>
        <v/>
      </c>
      <c r="AO406" t="str">
        <f>IFERROR(VLOOKUP($A406,[3]Hoja1!$A$1:$AQ$1000,37,FALSE),"")</f>
        <v/>
      </c>
      <c r="AP406" t="str">
        <f>IFERROR(VLOOKUP($A406,[3]Hoja1!$A$1:$AQ$1000,38,FALSE),"")</f>
        <v/>
      </c>
      <c r="AQ406" t="str">
        <f>IFERROR(VLOOKUP($A406,[3]Hoja1!$A$1:$AQ$1000,39,FALSE),"")</f>
        <v/>
      </c>
      <c r="AR406" t="str">
        <f>IFERROR(VLOOKUP($A406,[3]Hoja1!$A$1:$AQ$1000,40,FALSE),"")</f>
        <v/>
      </c>
      <c r="AS406" t="str">
        <f>IFERROR(VLOOKUP($A406,[3]Hoja1!$A$1:$AQ$1000,41,FALSE),"")</f>
        <v/>
      </c>
      <c r="AT406" t="str">
        <f>IFERROR(VLOOKUP($A406,[3]Hoja1!$A$1:$AQ$1000,42,FALSE),"")</f>
        <v/>
      </c>
      <c r="AU406" t="str">
        <f>IFERROR(VLOOKUP($A406,[3]Hoja1!$A$1:$AQ$1000,43,FALSE),"")</f>
        <v/>
      </c>
    </row>
    <row r="407" spans="1:47" ht="15" customHeight="1" x14ac:dyDescent="0.25">
      <c r="A407">
        <v>806</v>
      </c>
      <c r="B407">
        <v>1</v>
      </c>
      <c r="D407">
        <v>7709365</v>
      </c>
      <c r="E407" t="s">
        <v>1765</v>
      </c>
      <c r="J407" t="s">
        <v>50</v>
      </c>
      <c r="K407" t="s">
        <v>174</v>
      </c>
      <c r="O407" t="s">
        <v>1766</v>
      </c>
      <c r="P407" s="4">
        <f>IFERROR(VLOOKUP(D407,[1]articulo!$A$1:$D$9000,4,FALSE),"")</f>
        <v>263.85000000000002</v>
      </c>
      <c r="Q407" t="s">
        <v>1767</v>
      </c>
      <c r="R407">
        <f>IFERROR(VLOOKUP(D407,[2]stock!$A$1:$B$9000,2,FALSE),"0")</f>
        <v>7</v>
      </c>
      <c r="S407">
        <v>5</v>
      </c>
      <c r="T407">
        <v>5</v>
      </c>
      <c r="U407">
        <v>5</v>
      </c>
      <c r="V407">
        <v>0.03</v>
      </c>
      <c r="W407" t="str">
        <f>IFERROR(VLOOKUP($A407,[3]Hoja1!$A$1:$AQ$1000,19,FALSE),"")</f>
        <v/>
      </c>
      <c r="X407" t="str">
        <f>IFERROR(VLOOKUP($A407,[3]Hoja1!$A$1:$AQ$1000,20,FALSE),"")</f>
        <v>Infantería</v>
      </c>
      <c r="Y407" t="str">
        <f>IFERROR(VLOOKUP($A407,[3]Hoja1!$A$1:$AQ$1000,21,FALSE),"")</f>
        <v/>
      </c>
      <c r="Z407" t="str">
        <f>IFERROR(VLOOKUP($A407,[3]Hoja1!$A$1:$AQ$1000,22,FALSE),"")</f>
        <v>Bordado</v>
      </c>
      <c r="AA407" t="str">
        <f>IFERROR(VLOOKUP($A407,[3]Hoja1!$A$1:$AQ$1000,23,FALSE),"")</f>
        <v>Escudo para Boina</v>
      </c>
      <c r="AB407" t="str">
        <f>IFERROR(VLOOKUP($A407,[3]Hoja1!$A$1:$AQ$1000,24,FALSE),"")</f>
        <v>6 cm</v>
      </c>
      <c r="AC407" t="str">
        <f>IFERROR(VLOOKUP($A407,[3]Hoja1!$A$1:$AQ$1000,25,FALSE),"")</f>
        <v>5.9 cm</v>
      </c>
      <c r="AD407" t="str">
        <f>IFERROR(VLOOKUP($A407,[3]Hoja1!$A$1:$AQ$1000,26,FALSE),"")</f>
        <v>0.2 cm</v>
      </c>
      <c r="AE407" t="str">
        <f>IFERROR(VLOOKUP($A407,[3]Hoja1!$A$1:$AQ$1000,27,FALSE),"")</f>
        <v/>
      </c>
      <c r="AF407" t="str">
        <f>IFERROR(VLOOKUP($A407,[3]Hoja1!$A$1:$AQ$1000,28,FALSE),"")</f>
        <v/>
      </c>
      <c r="AG407" t="str">
        <f>IFERROR(VLOOKUP($A407,[3]Hoja1!$A$1:$AQ$1000,29,FALSE),"")</f>
        <v/>
      </c>
      <c r="AH407" t="str">
        <f>IFERROR(VLOOKUP($A407,[3]Hoja1!$A$1:$AQ$1000,30,FALSE),"")</f>
        <v/>
      </c>
      <c r="AI407" t="str">
        <f>IFERROR(VLOOKUP($A407,[3]Hoja1!$A$1:$AQ$1000,31,FALSE),"")</f>
        <v/>
      </c>
      <c r="AJ407" t="str">
        <f>IFERROR(VLOOKUP($A407,[3]Hoja1!$A$1:$AQ$1000,32,FALSE),"")</f>
        <v/>
      </c>
      <c r="AK407" t="str">
        <f>IFERROR(VLOOKUP($A407,[3]Hoja1!$A$1:$AQ$1000,33,FALSE),"")</f>
        <v/>
      </c>
      <c r="AL407" t="str">
        <f>IFERROR(VLOOKUP($A407,[3]Hoja1!$A$1:$AQ$1000,34,FALSE),"")</f>
        <v/>
      </c>
      <c r="AM407" t="str">
        <f>IFERROR(VLOOKUP($A407,[3]Hoja1!$A$1:$AQ$1000,35,FALSE),"")</f>
        <v/>
      </c>
      <c r="AN407" t="str">
        <f>IFERROR(VLOOKUP($A407,[3]Hoja1!$A$1:$AQ$1000,36,FALSE),"")</f>
        <v/>
      </c>
      <c r="AO407" t="str">
        <f>IFERROR(VLOOKUP($A407,[3]Hoja1!$A$1:$AQ$1000,37,FALSE),"")</f>
        <v/>
      </c>
      <c r="AP407" t="str">
        <f>IFERROR(VLOOKUP($A407,[3]Hoja1!$A$1:$AQ$1000,38,FALSE),"")</f>
        <v/>
      </c>
      <c r="AQ407" t="str">
        <f>IFERROR(VLOOKUP($A407,[3]Hoja1!$A$1:$AQ$1000,39,FALSE),"")</f>
        <v/>
      </c>
      <c r="AR407" t="str">
        <f>IFERROR(VLOOKUP($A407,[3]Hoja1!$A$1:$AQ$1000,40,FALSE),"")</f>
        <v/>
      </c>
      <c r="AS407" t="str">
        <f>IFERROR(VLOOKUP($A407,[3]Hoja1!$A$1:$AQ$1000,41,FALSE),"")</f>
        <v/>
      </c>
      <c r="AT407" t="str">
        <f>IFERROR(VLOOKUP($A407,[3]Hoja1!$A$1:$AQ$1000,42,FALSE),"")</f>
        <v/>
      </c>
      <c r="AU407" t="str">
        <f>IFERROR(VLOOKUP($A407,[3]Hoja1!$A$1:$AQ$1000,43,FALSE),"")</f>
        <v/>
      </c>
    </row>
    <row r="408" spans="1:47" ht="15" customHeight="1" x14ac:dyDescent="0.25">
      <c r="A408">
        <v>817</v>
      </c>
      <c r="B408">
        <v>1</v>
      </c>
      <c r="D408">
        <v>8520750</v>
      </c>
      <c r="E408" t="s">
        <v>1768</v>
      </c>
      <c r="H408" t="s">
        <v>1770</v>
      </c>
      <c r="I408" t="s">
        <v>1771</v>
      </c>
      <c r="J408" t="s">
        <v>16</v>
      </c>
      <c r="K408" t="s">
        <v>132</v>
      </c>
      <c r="O408" t="s">
        <v>1769</v>
      </c>
      <c r="P408" s="4">
        <f>IFERROR(VLOOKUP(D408,[1]articulo!$A$1:$D$9000,4,FALSE),"")</f>
        <v>1144</v>
      </c>
      <c r="Q408" t="s">
        <v>1772</v>
      </c>
      <c r="R408">
        <f>IFERROR(VLOOKUP(D408,[2]stock!$A$1:$B$9000,2,FALSE),"0")</f>
        <v>46</v>
      </c>
      <c r="S408">
        <v>5</v>
      </c>
      <c r="T408">
        <v>5</v>
      </c>
      <c r="U408">
        <v>5</v>
      </c>
      <c r="V408">
        <v>0.03</v>
      </c>
      <c r="W408" t="str">
        <f>IFERROR(VLOOKUP($A408,[3]Hoja1!$A$1:$AQ$1000,19,FALSE),"")</f>
        <v/>
      </c>
      <c r="X408" t="str">
        <f>IFERROR(VLOOKUP($A408,[3]Hoja1!$A$1:$AQ$1000,20,FALSE),"")</f>
        <v/>
      </c>
      <c r="Y408" t="str">
        <f>IFERROR(VLOOKUP($A408,[3]Hoja1!$A$1:$AQ$1000,21,FALSE),"")</f>
        <v/>
      </c>
      <c r="Z408" t="str">
        <f>IFERROR(VLOOKUP($A408,[3]Hoja1!$A$1:$AQ$1000,22,FALSE),"")</f>
        <v>Construida en aluminio de grado aeronáutico con  recubrimiento epoxi negro de alta resistencia</v>
      </c>
      <c r="AA408" t="str">
        <f>IFERROR(VLOOKUP($A408,[3]Hoja1!$A$1:$AQ$1000,23,FALSE),"")</f>
        <v/>
      </c>
      <c r="AB408" t="str">
        <f>IFERROR(VLOOKUP($A408,[3]Hoja1!$A$1:$AQ$1000,24,FALSE),"")</f>
        <v/>
      </c>
      <c r="AC408" t="str">
        <f>IFERROR(VLOOKUP($A408,[3]Hoja1!$A$1:$AQ$1000,25,FALSE),"")</f>
        <v/>
      </c>
      <c r="AD408" t="str">
        <f>IFERROR(VLOOKUP($A408,[3]Hoja1!$A$1:$AQ$1000,26,FALSE),"")</f>
        <v/>
      </c>
      <c r="AE408" t="str">
        <f>IFERROR(VLOOKUP($A408,[3]Hoja1!$A$1:$AQ$1000,27,FALSE),"")</f>
        <v/>
      </c>
      <c r="AF408" t="str">
        <f>IFERROR(VLOOKUP($A408,[3]Hoja1!$A$1:$AQ$1000,28,FALSE),"")</f>
        <v/>
      </c>
      <c r="AG408" t="str">
        <f>IFERROR(VLOOKUP($A408,[3]Hoja1!$A$1:$AQ$1000,29,FALSE),"")</f>
        <v/>
      </c>
      <c r="AH408" t="str">
        <f>IFERROR(VLOOKUP($A408,[3]Hoja1!$A$1:$AQ$1000,30,FALSE),"")</f>
        <v>3.7 a 4.5 v</v>
      </c>
      <c r="AI408" t="str">
        <f>IFERROR(VLOOKUP($A408,[3]Hoja1!$A$1:$AQ$1000,31,FALSE),"")</f>
        <v/>
      </c>
      <c r="AJ408" t="str">
        <f>IFERROR(VLOOKUP($A408,[3]Hoja1!$A$1:$AQ$1000,32,FALSE),"")</f>
        <v/>
      </c>
      <c r="AK408" t="str">
        <f>IFERROR(VLOOKUP($A408,[3]Hoja1!$A$1:$AQ$1000,33,FALSE),"")</f>
        <v>15 x 3.5 cm</v>
      </c>
      <c r="AL408" t="str">
        <f>IFERROR(VLOOKUP($A408,[3]Hoja1!$A$1:$AQ$1000,34,FALSE),"")</f>
        <v/>
      </c>
      <c r="AM408" t="str">
        <f>IFERROR(VLOOKUP($A408,[3]Hoja1!$A$1:$AQ$1000,35,FALSE),"")</f>
        <v/>
      </c>
      <c r="AN408">
        <f>IFERROR(VLOOKUP($A408,[3]Hoja1!$A$1:$AQ$1000,36,FALSE),"")</f>
        <v>600</v>
      </c>
      <c r="AO408" t="str">
        <f>IFERROR(VLOOKUP($A408,[3]Hoja1!$A$1:$AQ$1000,37,FALSE),"")</f>
        <v>150 metros de alcance</v>
      </c>
      <c r="AP408" t="str">
        <f>IFERROR(VLOOKUP($A408,[3]Hoja1!$A$1:$AQ$1000,38,FALSE),"")</f>
        <v>Sí</v>
      </c>
      <c r="AQ408" t="str">
        <f>IFERROR(VLOOKUP($A408,[3]Hoja1!$A$1:$AQ$1000,39,FALSE),"")</f>
        <v>Cable Cargador</v>
      </c>
      <c r="AR408" t="str">
        <f>IFERROR(VLOOKUP($A408,[3]Hoja1!$A$1:$AQ$1000,40,FALSE),"")</f>
        <v/>
      </c>
      <c r="AS408" t="str">
        <f>IFERROR(VLOOKUP($A408,[3]Hoja1!$A$1:$AQ$1000,41,FALSE),"")</f>
        <v/>
      </c>
      <c r="AT408" t="str">
        <f>IFERROR(VLOOKUP($A408,[3]Hoja1!$A$1:$AQ$1000,42,FALSE),"")</f>
        <v>LED CREE 3W DEL ALTA POTENCIa</v>
      </c>
      <c r="AU408" t="str">
        <f>IFERROR(VLOOKUP($A408,[3]Hoja1!$A$1:$AQ$1000,43,FALSE),"")</f>
        <v/>
      </c>
    </row>
    <row r="409" spans="1:47" ht="15" customHeight="1" x14ac:dyDescent="0.25">
      <c r="A409">
        <v>818</v>
      </c>
      <c r="B409">
        <v>1</v>
      </c>
      <c r="D409">
        <v>8520745</v>
      </c>
      <c r="E409" t="s">
        <v>1773</v>
      </c>
      <c r="H409" t="s">
        <v>1774</v>
      </c>
      <c r="I409" t="s">
        <v>1775</v>
      </c>
      <c r="J409" t="s">
        <v>16</v>
      </c>
      <c r="K409" t="s">
        <v>132</v>
      </c>
      <c r="O409" t="s">
        <v>1769</v>
      </c>
      <c r="P409" s="4">
        <f>IFERROR(VLOOKUP(D409,[1]articulo!$A$1:$D$9000,4,FALSE),"")</f>
        <v>0</v>
      </c>
      <c r="Q409" t="s">
        <v>1776</v>
      </c>
      <c r="R409">
        <f>IFERROR(VLOOKUP(D409,[2]stock!$A$1:$B$9000,2,FALSE),"0")</f>
        <v>120</v>
      </c>
      <c r="S409">
        <v>5</v>
      </c>
      <c r="T409">
        <v>5</v>
      </c>
      <c r="U409">
        <v>5</v>
      </c>
      <c r="V409">
        <v>0.03</v>
      </c>
      <c r="W409" t="str">
        <f>IFERROR(VLOOKUP($A409,[3]Hoja1!$A$1:$AQ$1000,19,FALSE),"")</f>
        <v/>
      </c>
      <c r="X409" t="str">
        <f>IFERROR(VLOOKUP($A409,[3]Hoja1!$A$1:$AQ$1000,20,FALSE),"")</f>
        <v/>
      </c>
      <c r="Y409" t="str">
        <f>IFERROR(VLOOKUP($A409,[3]Hoja1!$A$1:$AQ$1000,21,FALSE),"")</f>
        <v/>
      </c>
      <c r="Z409" t="str">
        <f>IFERROR(VLOOKUP($A409,[3]Hoja1!$A$1:$AQ$1000,22,FALSE),"")</f>
        <v>Construida en aluminio de grado aeronáutico con  recubrimiento epoxi negro de alta resistencia</v>
      </c>
      <c r="AA409" t="str">
        <f>IFERROR(VLOOKUP($A409,[3]Hoja1!$A$1:$AQ$1000,23,FALSE),"")</f>
        <v/>
      </c>
      <c r="AB409" t="str">
        <f>IFERROR(VLOOKUP($A409,[3]Hoja1!$A$1:$AQ$1000,24,FALSE),"")</f>
        <v/>
      </c>
      <c r="AC409" t="str">
        <f>IFERROR(VLOOKUP($A409,[3]Hoja1!$A$1:$AQ$1000,25,FALSE),"")</f>
        <v/>
      </c>
      <c r="AD409" t="str">
        <f>IFERROR(VLOOKUP($A409,[3]Hoja1!$A$1:$AQ$1000,26,FALSE),"")</f>
        <v/>
      </c>
      <c r="AE409" t="str">
        <f>IFERROR(VLOOKUP($A409,[3]Hoja1!$A$1:$AQ$1000,27,FALSE),"")</f>
        <v/>
      </c>
      <c r="AF409" t="str">
        <f>IFERROR(VLOOKUP($A409,[3]Hoja1!$A$1:$AQ$1000,28,FALSE),"")</f>
        <v/>
      </c>
      <c r="AG409" t="str">
        <f>IFERROR(VLOOKUP($A409,[3]Hoja1!$A$1:$AQ$1000,29,FALSE),"")</f>
        <v/>
      </c>
      <c r="AH409" t="str">
        <f>IFERROR(VLOOKUP($A409,[3]Hoja1!$A$1:$AQ$1000,30,FALSE),"")</f>
        <v>3.7 a 4.5 v</v>
      </c>
      <c r="AI409" t="str">
        <f>IFERROR(VLOOKUP($A409,[3]Hoja1!$A$1:$AQ$1000,31,FALSE),"")</f>
        <v/>
      </c>
      <c r="AJ409" t="str">
        <f>IFERROR(VLOOKUP($A409,[3]Hoja1!$A$1:$AQ$1000,32,FALSE),"")</f>
        <v/>
      </c>
      <c r="AK409" t="str">
        <f>IFERROR(VLOOKUP($A409,[3]Hoja1!$A$1:$AQ$1000,33,FALSE),"")</f>
        <v>15 x 3.5 cm</v>
      </c>
      <c r="AL409" t="str">
        <f>IFERROR(VLOOKUP($A409,[3]Hoja1!$A$1:$AQ$1000,34,FALSE),"")</f>
        <v/>
      </c>
      <c r="AM409" t="str">
        <f>IFERROR(VLOOKUP($A409,[3]Hoja1!$A$1:$AQ$1000,35,FALSE),"")</f>
        <v/>
      </c>
      <c r="AN409">
        <f>IFERROR(VLOOKUP($A409,[3]Hoja1!$A$1:$AQ$1000,36,FALSE),"")</f>
        <v>600</v>
      </c>
      <c r="AO409" t="str">
        <f>IFERROR(VLOOKUP($A409,[3]Hoja1!$A$1:$AQ$1000,37,FALSE),"")</f>
        <v>150 metros de alcance</v>
      </c>
      <c r="AP409" t="str">
        <f>IFERROR(VLOOKUP($A409,[3]Hoja1!$A$1:$AQ$1000,38,FALSE),"")</f>
        <v>Sí</v>
      </c>
      <c r="AQ409" t="str">
        <f>IFERROR(VLOOKUP($A409,[3]Hoja1!$A$1:$AQ$1000,39,FALSE),"")</f>
        <v>Cable cargador</v>
      </c>
      <c r="AR409" t="str">
        <f>IFERROR(VLOOKUP($A409,[3]Hoja1!$A$1:$AQ$1000,40,FALSE),"")</f>
        <v/>
      </c>
      <c r="AS409" t="str">
        <f>IFERROR(VLOOKUP($A409,[3]Hoja1!$A$1:$AQ$1000,41,FALSE),"")</f>
        <v/>
      </c>
      <c r="AT409" t="str">
        <f>IFERROR(VLOOKUP($A409,[3]Hoja1!$A$1:$AQ$1000,42,FALSE),"")</f>
        <v>LED CREE 3W DEL ALTA POTENCIa</v>
      </c>
      <c r="AU409" t="str">
        <f>IFERROR(VLOOKUP($A409,[3]Hoja1!$A$1:$AQ$1000,43,FALSE),"")</f>
        <v/>
      </c>
    </row>
    <row r="410" spans="1:47" ht="15" customHeight="1" x14ac:dyDescent="0.25">
      <c r="A410">
        <v>819</v>
      </c>
      <c r="B410">
        <v>1</v>
      </c>
      <c r="D410">
        <v>8520060</v>
      </c>
      <c r="E410" t="s">
        <v>1777</v>
      </c>
      <c r="H410" t="s">
        <v>1779</v>
      </c>
      <c r="I410" t="s">
        <v>1780</v>
      </c>
      <c r="J410" t="s">
        <v>16</v>
      </c>
      <c r="K410" t="s">
        <v>132</v>
      </c>
      <c r="O410" t="s">
        <v>1778</v>
      </c>
      <c r="P410" s="4">
        <f>IFERROR(VLOOKUP(D410,[1]articulo!$A$1:$D$9000,4,FALSE),"")</f>
        <v>926.14</v>
      </c>
      <c r="Q410" t="s">
        <v>1781</v>
      </c>
      <c r="R410">
        <f>IFERROR(VLOOKUP(D410,[2]stock!$A$1:$B$9000,2,FALSE),"0")</f>
        <v>0</v>
      </c>
      <c r="S410">
        <v>5</v>
      </c>
      <c r="T410">
        <v>5</v>
      </c>
      <c r="U410">
        <v>5</v>
      </c>
      <c r="V410">
        <v>0.03</v>
      </c>
      <c r="W410" t="str">
        <f>IFERROR(VLOOKUP($A410,[3]Hoja1!$A$1:$AQ$1000,19,FALSE),"")</f>
        <v/>
      </c>
      <c r="X410" t="str">
        <f>IFERROR(VLOOKUP($A410,[3]Hoja1!$A$1:$AQ$1000,20,FALSE),"")</f>
        <v/>
      </c>
      <c r="Y410" t="str">
        <f>IFERROR(VLOOKUP($A410,[3]Hoja1!$A$1:$AQ$1000,21,FALSE),"")</f>
        <v/>
      </c>
      <c r="Z410" t="str">
        <f>IFERROR(VLOOKUP($A410,[3]Hoja1!$A$1:$AQ$1000,22,FALSE),"")</f>
        <v/>
      </c>
      <c r="AA410" t="str">
        <f>IFERROR(VLOOKUP($A410,[3]Hoja1!$A$1:$AQ$1000,23,FALSE),"")</f>
        <v/>
      </c>
      <c r="AB410" t="str">
        <f>IFERROR(VLOOKUP($A410,[3]Hoja1!$A$1:$AQ$1000,24,FALSE),"")</f>
        <v/>
      </c>
      <c r="AC410" t="str">
        <f>IFERROR(VLOOKUP($A410,[3]Hoja1!$A$1:$AQ$1000,25,FALSE),"")</f>
        <v/>
      </c>
      <c r="AD410" t="str">
        <f>IFERROR(VLOOKUP($A410,[3]Hoja1!$A$1:$AQ$1000,26,FALSE),"")</f>
        <v/>
      </c>
      <c r="AE410" t="str">
        <f>IFERROR(VLOOKUP($A410,[3]Hoja1!$A$1:$AQ$1000,27,FALSE),"")</f>
        <v/>
      </c>
      <c r="AF410" t="str">
        <f>IFERROR(VLOOKUP($A410,[3]Hoja1!$A$1:$AQ$1000,28,FALSE),"")</f>
        <v/>
      </c>
      <c r="AG410" t="str">
        <f>IFERROR(VLOOKUP($A410,[3]Hoja1!$A$1:$AQ$1000,29,FALSE),"")</f>
        <v/>
      </c>
      <c r="AH410" t="str">
        <f>IFERROR(VLOOKUP($A410,[3]Hoja1!$A$1:$AQ$1000,30,FALSE),"")</f>
        <v/>
      </c>
      <c r="AI410" t="str">
        <f>IFERROR(VLOOKUP($A410,[3]Hoja1!$A$1:$AQ$1000,31,FALSE),"")</f>
        <v/>
      </c>
      <c r="AJ410" t="str">
        <f>IFERROR(VLOOKUP($A410,[3]Hoja1!$A$1:$AQ$1000,32,FALSE),"")</f>
        <v/>
      </c>
      <c r="AK410" t="str">
        <f>IFERROR(VLOOKUP($A410,[3]Hoja1!$A$1:$AQ$1000,33,FALSE),"")</f>
        <v/>
      </c>
      <c r="AL410" t="str">
        <f>IFERROR(VLOOKUP($A410,[3]Hoja1!$A$1:$AQ$1000,34,FALSE),"")</f>
        <v/>
      </c>
      <c r="AM410" t="str">
        <f>IFERROR(VLOOKUP($A410,[3]Hoja1!$A$1:$AQ$1000,35,FALSE),"")</f>
        <v/>
      </c>
      <c r="AN410" t="str">
        <f>IFERROR(VLOOKUP($A410,[3]Hoja1!$A$1:$AQ$1000,36,FALSE),"")</f>
        <v/>
      </c>
      <c r="AO410" t="str">
        <f>IFERROR(VLOOKUP($A410,[3]Hoja1!$A$1:$AQ$1000,37,FALSE),"")</f>
        <v/>
      </c>
      <c r="AP410" t="str">
        <f>IFERROR(VLOOKUP($A410,[3]Hoja1!$A$1:$AQ$1000,38,FALSE),"")</f>
        <v/>
      </c>
      <c r="AQ410" t="str">
        <f>IFERROR(VLOOKUP($A410,[3]Hoja1!$A$1:$AQ$1000,39,FALSE),"")</f>
        <v/>
      </c>
      <c r="AR410" t="str">
        <f>IFERROR(VLOOKUP($A410,[3]Hoja1!$A$1:$AQ$1000,40,FALSE),"")</f>
        <v/>
      </c>
      <c r="AS410" t="str">
        <f>IFERROR(VLOOKUP($A410,[3]Hoja1!$A$1:$AQ$1000,41,FALSE),"")</f>
        <v/>
      </c>
      <c r="AT410" t="str">
        <f>IFERROR(VLOOKUP($A410,[3]Hoja1!$A$1:$AQ$1000,42,FALSE),"")</f>
        <v/>
      </c>
      <c r="AU410" t="str">
        <f>IFERROR(VLOOKUP($A410,[3]Hoja1!$A$1:$AQ$1000,43,FALSE),"")</f>
        <v/>
      </c>
    </row>
    <row r="411" spans="1:47" ht="15" customHeight="1" x14ac:dyDescent="0.25">
      <c r="A411">
        <v>820</v>
      </c>
      <c r="B411">
        <v>1</v>
      </c>
      <c r="D411">
        <v>8520941</v>
      </c>
      <c r="E411" t="s">
        <v>1782</v>
      </c>
      <c r="H411" t="s">
        <v>1783</v>
      </c>
      <c r="I411" t="s">
        <v>1784</v>
      </c>
      <c r="J411" t="s">
        <v>16</v>
      </c>
      <c r="K411" t="s">
        <v>132</v>
      </c>
      <c r="O411" t="s">
        <v>1757</v>
      </c>
      <c r="P411" s="4">
        <f>IFERROR(VLOOKUP(D411,[1]articulo!$A$1:$D$9000,4,FALSE),"")</f>
        <v>1872</v>
      </c>
      <c r="Q411" t="s">
        <v>1785</v>
      </c>
      <c r="R411">
        <f>IFERROR(VLOOKUP(D411,[2]stock!$A$1:$B$9000,2,FALSE),"0")</f>
        <v>530</v>
      </c>
      <c r="S411">
        <v>5</v>
      </c>
      <c r="T411">
        <v>5</v>
      </c>
      <c r="U411">
        <v>5</v>
      </c>
      <c r="V411">
        <v>0.03</v>
      </c>
      <c r="W411" t="str">
        <f>IFERROR(VLOOKUP($A411,[3]Hoja1!$A$1:$AQ$1000,19,FALSE),"")</f>
        <v/>
      </c>
      <c r="X411" t="str">
        <f>IFERROR(VLOOKUP($A411,[3]Hoja1!$A$1:$AQ$1000,20,FALSE),"")</f>
        <v>Higlght Torch</v>
      </c>
      <c r="Y411" t="str">
        <f>IFERROR(VLOOKUP($A411,[3]Hoja1!$A$1:$AQ$1000,21,FALSE),"")</f>
        <v/>
      </c>
      <c r="Z411" t="str">
        <f>IFERROR(VLOOKUP($A411,[3]Hoja1!$A$1:$AQ$1000,22,FALSE),"")</f>
        <v>Aleación de aluminio superresistente de grado aeronáutico</v>
      </c>
      <c r="AA411" t="str">
        <f>IFERROR(VLOOKUP($A411,[3]Hoja1!$A$1:$AQ$1000,23,FALSE),"")</f>
        <v>XML-T6.</v>
      </c>
      <c r="AB411" t="str">
        <f>IFERROR(VLOOKUP($A411,[3]Hoja1!$A$1:$AQ$1000,24,FALSE),"")</f>
        <v/>
      </c>
      <c r="AC411" t="str">
        <f>IFERROR(VLOOKUP($A411,[3]Hoja1!$A$1:$AQ$1000,25,FALSE),"")</f>
        <v/>
      </c>
      <c r="AD411" t="str">
        <f>IFERROR(VLOOKUP($A411,[3]Hoja1!$A$1:$AQ$1000,26,FALSE),"")</f>
        <v/>
      </c>
      <c r="AE411" t="str">
        <f>IFERROR(VLOOKUP($A411,[3]Hoja1!$A$1:$AQ$1000,27,FALSE),"")</f>
        <v/>
      </c>
      <c r="AF411" t="str">
        <f>IFERROR(VLOOKUP($A411,[3]Hoja1!$A$1:$AQ$1000,28,FALSE),"")</f>
        <v>15 cm</v>
      </c>
      <c r="AG411" t="str">
        <f>IFERROR(VLOOKUP($A411,[3]Hoja1!$A$1:$AQ$1000,29,FALSE),"")</f>
        <v>13 cm</v>
      </c>
      <c r="AH411" t="str">
        <f>IFERROR(VLOOKUP($A411,[3]Hoja1!$A$1:$AQ$1000,30,FALSE),"")</f>
        <v/>
      </c>
      <c r="AI411" t="str">
        <f>IFERROR(VLOOKUP($A411,[3]Hoja1!$A$1:$AQ$1000,31,FALSE),"")</f>
        <v/>
      </c>
      <c r="AJ411" t="str">
        <f>IFERROR(VLOOKUP($A411,[3]Hoja1!$A$1:$AQ$1000,32,FALSE),"")</f>
        <v/>
      </c>
      <c r="AK411" t="str">
        <f>IFERROR(VLOOKUP($A411,[3]Hoja1!$A$1:$AQ$1000,33,FALSE),"")</f>
        <v/>
      </c>
      <c r="AL411" t="str">
        <f>IFERROR(VLOOKUP($A411,[3]Hoja1!$A$1:$AQ$1000,34,FALSE),"")</f>
        <v/>
      </c>
      <c r="AM411" t="str">
        <f>IFERROR(VLOOKUP($A411,[3]Hoja1!$A$1:$AQ$1000,35,FALSE),"")</f>
        <v/>
      </c>
      <c r="AN411">
        <f>IFERROR(VLOOKUP($A411,[3]Hoja1!$A$1:$AQ$1000,36,FALSE),"")</f>
        <v>1000</v>
      </c>
      <c r="AO411" t="str">
        <f>IFERROR(VLOOKUP($A411,[3]Hoja1!$A$1:$AQ$1000,37,FALSE),"")</f>
        <v/>
      </c>
      <c r="AP411" t="str">
        <f>IFERROR(VLOOKUP($A411,[3]Hoja1!$A$1:$AQ$1000,38,FALSE),"")</f>
        <v>Sí</v>
      </c>
      <c r="AQ411" t="str">
        <f>IFERROR(VLOOKUP($A411,[3]Hoja1!$A$1:$AQ$1000,39,FALSE),"")</f>
        <v/>
      </c>
      <c r="AR411" t="str">
        <f>IFERROR(VLOOKUP($A411,[3]Hoja1!$A$1:$AQ$1000,40,FALSE),"")</f>
        <v>18650 USB 3800mAh</v>
      </c>
      <c r="AS411" t="str">
        <f>IFERROR(VLOOKUP($A411,[3]Hoja1!$A$1:$AQ$1000,41,FALSE),"")</f>
        <v>3.6 cm</v>
      </c>
      <c r="AT411" t="str">
        <f>IFERROR(VLOOKUP($A411,[3]Hoja1!$A$1:$AQ$1000,42,FALSE),"")</f>
        <v/>
      </c>
      <c r="AU411" t="str">
        <f>IFERROR(VLOOKUP($A411,[3]Hoja1!$A$1:$AQ$1000,43,FALSE),"")</f>
        <v/>
      </c>
    </row>
    <row r="412" spans="1:47" ht="15" customHeight="1" x14ac:dyDescent="0.25">
      <c r="A412">
        <v>824</v>
      </c>
      <c r="B412">
        <v>1</v>
      </c>
      <c r="D412">
        <v>8520946</v>
      </c>
      <c r="E412" t="s">
        <v>1786</v>
      </c>
      <c r="H412" t="s">
        <v>1788</v>
      </c>
      <c r="I412" t="s">
        <v>1789</v>
      </c>
      <c r="J412" t="s">
        <v>16</v>
      </c>
      <c r="K412" t="s">
        <v>132</v>
      </c>
      <c r="O412" t="s">
        <v>1787</v>
      </c>
      <c r="P412" s="4">
        <f>IFERROR(VLOOKUP(D412,[1]articulo!$A$1:$D$9000,4,FALSE),"")</f>
        <v>1528.8</v>
      </c>
      <c r="Q412" t="s">
        <v>1790</v>
      </c>
      <c r="R412">
        <f>IFERROR(VLOOKUP(D412,[2]stock!$A$1:$B$9000,2,FALSE),"0")</f>
        <v>71</v>
      </c>
      <c r="S412">
        <v>5</v>
      </c>
      <c r="T412">
        <v>5</v>
      </c>
      <c r="U412">
        <v>5</v>
      </c>
      <c r="V412">
        <v>0.03</v>
      </c>
      <c r="W412" t="str">
        <f>IFERROR(VLOOKUP($A412,[3]Hoja1!$A$1:$AQ$1000,19,FALSE),"")</f>
        <v/>
      </c>
      <c r="X412" t="str">
        <f>IFERROR(VLOOKUP($A412,[3]Hoja1!$A$1:$AQ$1000,20,FALSE),"")</f>
        <v/>
      </c>
      <c r="Y412" t="str">
        <f>IFERROR(VLOOKUP($A412,[3]Hoja1!$A$1:$AQ$1000,21,FALSE),"")</f>
        <v/>
      </c>
      <c r="Z412" t="str">
        <f>IFERROR(VLOOKUP($A412,[3]Hoja1!$A$1:$AQ$1000,22,FALSE),"")</f>
        <v>Aleación con Aluminio</v>
      </c>
      <c r="AA412" t="str">
        <f>IFERROR(VLOOKUP($A412,[3]Hoja1!$A$1:$AQ$1000,23,FALSE),"")</f>
        <v>SKUF207</v>
      </c>
      <c r="AB412" t="str">
        <f>IFERROR(VLOOKUP($A412,[3]Hoja1!$A$1:$AQ$1000,24,FALSE),"")</f>
        <v/>
      </c>
      <c r="AC412" t="str">
        <f>IFERROR(VLOOKUP($A412,[3]Hoja1!$A$1:$AQ$1000,25,FALSE),"")</f>
        <v/>
      </c>
      <c r="AD412" t="str">
        <f>IFERROR(VLOOKUP($A412,[3]Hoja1!$A$1:$AQ$1000,26,FALSE),"")</f>
        <v/>
      </c>
      <c r="AE412" t="str">
        <f>IFERROR(VLOOKUP($A412,[3]Hoja1!$A$1:$AQ$1000,27,FALSE),"")</f>
        <v>174gr</v>
      </c>
      <c r="AF412" t="str">
        <f>IFERROR(VLOOKUP($A412,[3]Hoja1!$A$1:$AQ$1000,28,FALSE),"")</f>
        <v>18 cm</v>
      </c>
      <c r="AG412" t="str">
        <f>IFERROR(VLOOKUP($A412,[3]Hoja1!$A$1:$AQ$1000,29,FALSE),"")</f>
        <v>16.2 cm</v>
      </c>
      <c r="AH412" t="str">
        <f>IFERROR(VLOOKUP($A412,[3]Hoja1!$A$1:$AQ$1000,30,FALSE),"")</f>
        <v>3.7 a 4.5v</v>
      </c>
      <c r="AI412" t="str">
        <f>IFERROR(VLOOKUP($A412,[3]Hoja1!$A$1:$AQ$1000,31,FALSE),"")</f>
        <v/>
      </c>
      <c r="AJ412" t="str">
        <f>IFERROR(VLOOKUP($A412,[3]Hoja1!$A$1:$AQ$1000,32,FALSE),"")</f>
        <v/>
      </c>
      <c r="AK412" t="str">
        <f>IFERROR(VLOOKUP($A412,[3]Hoja1!$A$1:$AQ$1000,33,FALSE),"")</f>
        <v/>
      </c>
      <c r="AL412" t="str">
        <f>IFERROR(VLOOKUP($A412,[3]Hoja1!$A$1:$AQ$1000,34,FALSE),"")</f>
        <v/>
      </c>
      <c r="AM412" t="str">
        <f>IFERROR(VLOOKUP($A412,[3]Hoja1!$A$1:$AQ$1000,35,FALSE),"")</f>
        <v/>
      </c>
      <c r="AN412">
        <f>IFERROR(VLOOKUP($A412,[3]Hoja1!$A$1:$AQ$1000,36,FALSE),"")</f>
        <v>2200</v>
      </c>
      <c r="AO412" t="str">
        <f>IFERROR(VLOOKUP($A412,[3]Hoja1!$A$1:$AQ$1000,37,FALSE),"")</f>
        <v>1x-2000x</v>
      </c>
      <c r="AP412" t="str">
        <f>IFERROR(VLOOKUP($A412,[3]Hoja1!$A$1:$AQ$1000,38,FALSE),"")</f>
        <v>Sí</v>
      </c>
      <c r="AQ412" t="str">
        <f>IFERROR(VLOOKUP($A412,[3]Hoja1!$A$1:$AQ$1000,39,FALSE),"")</f>
        <v>Sí</v>
      </c>
      <c r="AR412" t="str">
        <f>IFERROR(VLOOKUP($A412,[3]Hoja1!$A$1:$AQ$1000,40,FALSE),"")</f>
        <v>USB 18650 3.7v 3800mAh</v>
      </c>
      <c r="AS412" t="str">
        <f>IFERROR(VLOOKUP($A412,[3]Hoja1!$A$1:$AQ$1000,41,FALSE),"")</f>
        <v>3.8 cm</v>
      </c>
      <c r="AT412" t="str">
        <f>IFERROR(VLOOKUP($A412,[3]Hoja1!$A$1:$AQ$1000,42,FALSE),"")</f>
        <v/>
      </c>
      <c r="AU412" t="str">
        <f>IFERROR(VLOOKUP($A412,[3]Hoja1!$A$1:$AQ$1000,43,FALSE),"")</f>
        <v/>
      </c>
    </row>
    <row r="413" spans="1:47" ht="15" customHeight="1" x14ac:dyDescent="0.25">
      <c r="A413">
        <v>825</v>
      </c>
      <c r="B413">
        <v>1</v>
      </c>
      <c r="D413">
        <v>8520738</v>
      </c>
      <c r="E413" t="s">
        <v>1791</v>
      </c>
      <c r="H413" t="s">
        <v>1792</v>
      </c>
      <c r="I413" t="s">
        <v>1793</v>
      </c>
      <c r="J413" t="s">
        <v>16</v>
      </c>
      <c r="K413" t="s">
        <v>132</v>
      </c>
      <c r="O413" t="s">
        <v>1769</v>
      </c>
      <c r="P413" s="4">
        <f>IFERROR(VLOOKUP(D413,[1]articulo!$A$1:$D$9000,4,FALSE),"")</f>
        <v>1248</v>
      </c>
      <c r="Q413" t="s">
        <v>1794</v>
      </c>
      <c r="R413">
        <f>IFERROR(VLOOKUP(D413,[2]stock!$A$1:$B$9000,2,FALSE),"0")</f>
        <v>247</v>
      </c>
      <c r="S413">
        <v>5</v>
      </c>
      <c r="T413">
        <v>5</v>
      </c>
      <c r="U413">
        <v>5</v>
      </c>
      <c r="V413">
        <v>0.03</v>
      </c>
      <c r="W413" t="str">
        <f>IFERROR(VLOOKUP($A413,[3]Hoja1!$A$1:$AQ$1000,19,FALSE),"")</f>
        <v/>
      </c>
      <c r="X413" t="str">
        <f>IFERROR(VLOOKUP($A413,[3]Hoja1!$A$1:$AQ$1000,20,FALSE),"")</f>
        <v/>
      </c>
      <c r="Y413" t="str">
        <f>IFERROR(VLOOKUP($A413,[3]Hoja1!$A$1:$AQ$1000,21,FALSE),"")</f>
        <v/>
      </c>
      <c r="Z413" t="str">
        <f>IFERROR(VLOOKUP($A413,[3]Hoja1!$A$1:$AQ$1000,22,FALSE),"")</f>
        <v>Construida en aluminio de grado aeronáutico con  recubrimiento epoxi negro de alta resistencia</v>
      </c>
      <c r="AA413" t="str">
        <f>IFERROR(VLOOKUP($A413,[3]Hoja1!$A$1:$AQ$1000,23,FALSE),"")</f>
        <v/>
      </c>
      <c r="AB413" t="str">
        <f>IFERROR(VLOOKUP($A413,[3]Hoja1!$A$1:$AQ$1000,24,FALSE),"")</f>
        <v/>
      </c>
      <c r="AC413" t="str">
        <f>IFERROR(VLOOKUP($A413,[3]Hoja1!$A$1:$AQ$1000,25,FALSE),"")</f>
        <v/>
      </c>
      <c r="AD413" t="str">
        <f>IFERROR(VLOOKUP($A413,[3]Hoja1!$A$1:$AQ$1000,26,FALSE),"")</f>
        <v/>
      </c>
      <c r="AE413" t="str">
        <f>IFERROR(VLOOKUP($A413,[3]Hoja1!$A$1:$AQ$1000,27,FALSE),"")</f>
        <v/>
      </c>
      <c r="AF413" t="str">
        <f>IFERROR(VLOOKUP($A413,[3]Hoja1!$A$1:$AQ$1000,28,FALSE),"")</f>
        <v/>
      </c>
      <c r="AG413" t="str">
        <f>IFERROR(VLOOKUP($A413,[3]Hoja1!$A$1:$AQ$1000,29,FALSE),"")</f>
        <v/>
      </c>
      <c r="AH413" t="str">
        <f>IFERROR(VLOOKUP($A413,[3]Hoja1!$A$1:$AQ$1000,30,FALSE),"")</f>
        <v>3.7 a 4.5 v</v>
      </c>
      <c r="AI413" t="str">
        <f>IFERROR(VLOOKUP($A413,[3]Hoja1!$A$1:$AQ$1000,31,FALSE),"")</f>
        <v/>
      </c>
      <c r="AJ413" t="str">
        <f>IFERROR(VLOOKUP($A413,[3]Hoja1!$A$1:$AQ$1000,32,FALSE),"")</f>
        <v/>
      </c>
      <c r="AK413" t="str">
        <f>IFERROR(VLOOKUP($A413,[3]Hoja1!$A$1:$AQ$1000,33,FALSE),"")</f>
        <v>15 x 3.5 cm</v>
      </c>
      <c r="AL413" t="str">
        <f>IFERROR(VLOOKUP($A413,[3]Hoja1!$A$1:$AQ$1000,34,FALSE),"")</f>
        <v/>
      </c>
      <c r="AM413" t="str">
        <f>IFERROR(VLOOKUP($A413,[3]Hoja1!$A$1:$AQ$1000,35,FALSE),"")</f>
        <v/>
      </c>
      <c r="AN413">
        <f>IFERROR(VLOOKUP($A413,[3]Hoja1!$A$1:$AQ$1000,36,FALSE),"")</f>
        <v>600</v>
      </c>
      <c r="AO413" t="str">
        <f>IFERROR(VLOOKUP($A413,[3]Hoja1!$A$1:$AQ$1000,37,FALSE),"")</f>
        <v>150 metros de alcance</v>
      </c>
      <c r="AP413" t="str">
        <f>IFERROR(VLOOKUP($A413,[3]Hoja1!$A$1:$AQ$1000,38,FALSE),"")</f>
        <v>Sí</v>
      </c>
      <c r="AQ413" t="str">
        <f>IFERROR(VLOOKUP($A413,[3]Hoja1!$A$1:$AQ$1000,39,FALSE),"")</f>
        <v>Cable Cargador</v>
      </c>
      <c r="AR413" t="str">
        <f>IFERROR(VLOOKUP($A413,[3]Hoja1!$A$1:$AQ$1000,40,FALSE),"")</f>
        <v/>
      </c>
      <c r="AS413" t="str">
        <f>IFERROR(VLOOKUP($A413,[3]Hoja1!$A$1:$AQ$1000,41,FALSE),"")</f>
        <v>3 - 3.5 cm</v>
      </c>
      <c r="AT413" t="str">
        <f>IFERROR(VLOOKUP($A413,[3]Hoja1!$A$1:$AQ$1000,42,FALSE),"")</f>
        <v>LED CREE 3W DEL ALTA POTENCIa</v>
      </c>
      <c r="AU413" t="str">
        <f>IFERROR(VLOOKUP($A413,[3]Hoja1!$A$1:$AQ$1000,43,FALSE),"")</f>
        <v/>
      </c>
    </row>
    <row r="414" spans="1:47" ht="15" customHeight="1" x14ac:dyDescent="0.25">
      <c r="A414">
        <v>827</v>
      </c>
      <c r="B414">
        <v>1</v>
      </c>
      <c r="D414">
        <v>8505205</v>
      </c>
      <c r="E414" t="s">
        <v>1795</v>
      </c>
      <c r="H414" s="1" t="s">
        <v>1797</v>
      </c>
      <c r="J414" t="s">
        <v>50</v>
      </c>
      <c r="K414" t="s">
        <v>169</v>
      </c>
      <c r="L414" t="s">
        <v>1288</v>
      </c>
      <c r="O414" t="s">
        <v>1796</v>
      </c>
      <c r="P414" s="4">
        <f>IFERROR(VLOOKUP(D414,[1]articulo!$A$1:$D$9000,4,FALSE),"")</f>
        <v>294.83999999999997</v>
      </c>
      <c r="Q414" t="s">
        <v>1798</v>
      </c>
      <c r="R414">
        <f>IFERROR(VLOOKUP(D414,[2]stock!$A$1:$B$9000,2,FALSE),"0")</f>
        <v>30</v>
      </c>
      <c r="S414">
        <v>5</v>
      </c>
      <c r="T414">
        <v>5</v>
      </c>
      <c r="U414">
        <v>5</v>
      </c>
      <c r="V414">
        <v>0.03</v>
      </c>
      <c r="W414" t="str">
        <f>IFERROR(VLOOKUP($A414,[3]Hoja1!$A$1:$AQ$1000,19,FALSE),"")</f>
        <v>Subadjutor</v>
      </c>
      <c r="X414" t="str">
        <f>IFERROR(VLOOKUP($A414,[3]Hoja1!$A$1:$AQ$1000,20,FALSE),"")</f>
        <v/>
      </c>
      <c r="Y414" t="str">
        <f>IFERROR(VLOOKUP($A414,[3]Hoja1!$A$1:$AQ$1000,21,FALSE),"")</f>
        <v>Penitenciaría</v>
      </c>
      <c r="Z414" t="str">
        <f>IFERROR(VLOOKUP($A414,[3]Hoja1!$A$1:$AQ$1000,22,FALSE),"")</f>
        <v/>
      </c>
      <c r="AA414" t="str">
        <f>IFERROR(VLOOKUP($A414,[3]Hoja1!$A$1:$AQ$1000,23,FALSE),"")</f>
        <v>Bordado</v>
      </c>
      <c r="AB414" t="str">
        <f>IFERROR(VLOOKUP($A414,[3]Hoja1!$A$1:$AQ$1000,24,FALSE),"")</f>
        <v>5 cm</v>
      </c>
      <c r="AC414" t="str">
        <f>IFERROR(VLOOKUP($A414,[3]Hoja1!$A$1:$AQ$1000,25,FALSE),"")</f>
        <v>8 cm</v>
      </c>
      <c r="AD414" t="str">
        <f>IFERROR(VLOOKUP($A414,[3]Hoja1!$A$1:$AQ$1000,26,FALSE),"")</f>
        <v/>
      </c>
      <c r="AE414" t="str">
        <f>IFERROR(VLOOKUP($A414,[3]Hoja1!$A$1:$AQ$1000,27,FALSE),"")</f>
        <v/>
      </c>
      <c r="AF414" t="str">
        <f>IFERROR(VLOOKUP($A414,[3]Hoja1!$A$1:$AQ$1000,28,FALSE),"")</f>
        <v/>
      </c>
      <c r="AG414" t="str">
        <f>IFERROR(VLOOKUP($A414,[3]Hoja1!$A$1:$AQ$1000,29,FALSE),"")</f>
        <v/>
      </c>
      <c r="AH414" t="str">
        <f>IFERROR(VLOOKUP($A414,[3]Hoja1!$A$1:$AQ$1000,30,FALSE),"")</f>
        <v/>
      </c>
      <c r="AI414" t="str">
        <f>IFERROR(VLOOKUP($A414,[3]Hoja1!$A$1:$AQ$1000,31,FALSE),"")</f>
        <v/>
      </c>
      <c r="AJ414" t="str">
        <f>IFERROR(VLOOKUP($A414,[3]Hoja1!$A$1:$AQ$1000,32,FALSE),"")</f>
        <v/>
      </c>
      <c r="AK414" t="str">
        <f>IFERROR(VLOOKUP($A414,[3]Hoja1!$A$1:$AQ$1000,33,FALSE),"")</f>
        <v/>
      </c>
      <c r="AL414" t="str">
        <f>IFERROR(VLOOKUP($A414,[3]Hoja1!$A$1:$AQ$1000,34,FALSE),"")</f>
        <v/>
      </c>
      <c r="AM414" t="str">
        <f>IFERROR(VLOOKUP($A414,[3]Hoja1!$A$1:$AQ$1000,35,FALSE),"")</f>
        <v/>
      </c>
      <c r="AN414" t="str">
        <f>IFERROR(VLOOKUP($A414,[3]Hoja1!$A$1:$AQ$1000,36,FALSE),"")</f>
        <v/>
      </c>
      <c r="AO414" t="str">
        <f>IFERROR(VLOOKUP($A414,[3]Hoja1!$A$1:$AQ$1000,37,FALSE),"")</f>
        <v/>
      </c>
      <c r="AP414" t="str">
        <f>IFERROR(VLOOKUP($A414,[3]Hoja1!$A$1:$AQ$1000,38,FALSE),"")</f>
        <v/>
      </c>
      <c r="AQ414" t="str">
        <f>IFERROR(VLOOKUP($A414,[3]Hoja1!$A$1:$AQ$1000,39,FALSE),"")</f>
        <v/>
      </c>
      <c r="AR414" t="str">
        <f>IFERROR(VLOOKUP($A414,[3]Hoja1!$A$1:$AQ$1000,40,FALSE),"")</f>
        <v/>
      </c>
      <c r="AS414" t="str">
        <f>IFERROR(VLOOKUP($A414,[3]Hoja1!$A$1:$AQ$1000,41,FALSE),"")</f>
        <v/>
      </c>
      <c r="AT414" t="str">
        <f>IFERROR(VLOOKUP($A414,[3]Hoja1!$A$1:$AQ$1000,42,FALSE),"")</f>
        <v/>
      </c>
      <c r="AU414" t="str">
        <f>IFERROR(VLOOKUP($A414,[3]Hoja1!$A$1:$AQ$1000,43,FALSE),"")</f>
        <v/>
      </c>
    </row>
    <row r="415" spans="1:47" ht="15" customHeight="1" x14ac:dyDescent="0.25">
      <c r="A415">
        <v>829</v>
      </c>
      <c r="B415">
        <v>1</v>
      </c>
      <c r="D415">
        <v>8520781</v>
      </c>
      <c r="E415" t="s">
        <v>1799</v>
      </c>
      <c r="H415" s="1" t="s">
        <v>1800</v>
      </c>
      <c r="I415" s="1" t="s">
        <v>1801</v>
      </c>
      <c r="J415" t="s">
        <v>16</v>
      </c>
      <c r="K415" t="s">
        <v>132</v>
      </c>
      <c r="O415" t="s">
        <v>1769</v>
      </c>
      <c r="P415" s="4">
        <f>IFERROR(VLOOKUP(D415,[1]articulo!$A$1:$D$9000,4,FALSE),"")</f>
        <v>1711</v>
      </c>
      <c r="Q415" t="s">
        <v>1802</v>
      </c>
      <c r="R415">
        <f>IFERROR(VLOOKUP(D415,[2]stock!$A$1:$B$9000,2,FALSE),"0")</f>
        <v>0</v>
      </c>
      <c r="S415">
        <v>5</v>
      </c>
      <c r="T415">
        <v>5</v>
      </c>
      <c r="U415">
        <v>5</v>
      </c>
      <c r="V415">
        <v>0.03</v>
      </c>
      <c r="W415" t="str">
        <f>IFERROR(VLOOKUP($A415,[3]Hoja1!$A$1:$AQ$1000,19,FALSE),"")</f>
        <v/>
      </c>
      <c r="X415" t="str">
        <f>IFERROR(VLOOKUP($A415,[3]Hoja1!$A$1:$AQ$1000,20,FALSE),"")</f>
        <v/>
      </c>
      <c r="Y415" t="str">
        <f>IFERROR(VLOOKUP($A415,[3]Hoja1!$A$1:$AQ$1000,21,FALSE),"")</f>
        <v/>
      </c>
      <c r="Z415" t="str">
        <f>IFERROR(VLOOKUP($A415,[3]Hoja1!$A$1:$AQ$1000,22,FALSE),"")</f>
        <v/>
      </c>
      <c r="AA415" t="str">
        <f>IFERROR(VLOOKUP($A415,[3]Hoja1!$A$1:$AQ$1000,23,FALSE),"")</f>
        <v/>
      </c>
      <c r="AB415" t="str">
        <f>IFERROR(VLOOKUP($A415,[3]Hoja1!$A$1:$AQ$1000,24,FALSE),"")</f>
        <v/>
      </c>
      <c r="AC415" t="str">
        <f>IFERROR(VLOOKUP($A415,[3]Hoja1!$A$1:$AQ$1000,25,FALSE),"")</f>
        <v/>
      </c>
      <c r="AD415" t="str">
        <f>IFERROR(VLOOKUP($A415,[3]Hoja1!$A$1:$AQ$1000,26,FALSE),"")</f>
        <v/>
      </c>
      <c r="AE415" t="str">
        <f>IFERROR(VLOOKUP($A415,[3]Hoja1!$A$1:$AQ$1000,27,FALSE),"")</f>
        <v/>
      </c>
      <c r="AF415" t="str">
        <f>IFERROR(VLOOKUP($A415,[3]Hoja1!$A$1:$AQ$1000,28,FALSE),"")</f>
        <v/>
      </c>
      <c r="AG415" t="str">
        <f>IFERROR(VLOOKUP($A415,[3]Hoja1!$A$1:$AQ$1000,29,FALSE),"")</f>
        <v/>
      </c>
      <c r="AH415" t="str">
        <f>IFERROR(VLOOKUP($A415,[3]Hoja1!$A$1:$AQ$1000,30,FALSE),"")</f>
        <v/>
      </c>
      <c r="AI415" t="str">
        <f>IFERROR(VLOOKUP($A415,[3]Hoja1!$A$1:$AQ$1000,31,FALSE),"")</f>
        <v/>
      </c>
      <c r="AJ415" t="str">
        <f>IFERROR(VLOOKUP($A415,[3]Hoja1!$A$1:$AQ$1000,32,FALSE),"")</f>
        <v/>
      </c>
      <c r="AK415" t="str">
        <f>IFERROR(VLOOKUP($A415,[3]Hoja1!$A$1:$AQ$1000,33,FALSE),"")</f>
        <v/>
      </c>
      <c r="AL415" t="str">
        <f>IFERROR(VLOOKUP($A415,[3]Hoja1!$A$1:$AQ$1000,34,FALSE),"")</f>
        <v/>
      </c>
      <c r="AM415" t="str">
        <f>IFERROR(VLOOKUP($A415,[3]Hoja1!$A$1:$AQ$1000,35,FALSE),"")</f>
        <v/>
      </c>
      <c r="AN415" t="str">
        <f>IFERROR(VLOOKUP($A415,[3]Hoja1!$A$1:$AQ$1000,36,FALSE),"")</f>
        <v/>
      </c>
      <c r="AO415" t="str">
        <f>IFERROR(VLOOKUP($A415,[3]Hoja1!$A$1:$AQ$1000,37,FALSE),"")</f>
        <v/>
      </c>
      <c r="AP415" t="str">
        <f>IFERROR(VLOOKUP($A415,[3]Hoja1!$A$1:$AQ$1000,38,FALSE),"")</f>
        <v/>
      </c>
      <c r="AQ415" t="str">
        <f>IFERROR(VLOOKUP($A415,[3]Hoja1!$A$1:$AQ$1000,39,FALSE),"")</f>
        <v/>
      </c>
      <c r="AR415" t="str">
        <f>IFERROR(VLOOKUP($A415,[3]Hoja1!$A$1:$AQ$1000,40,FALSE),"")</f>
        <v/>
      </c>
      <c r="AS415" t="str">
        <f>IFERROR(VLOOKUP($A415,[3]Hoja1!$A$1:$AQ$1000,41,FALSE),"")</f>
        <v/>
      </c>
      <c r="AT415" t="str">
        <f>IFERROR(VLOOKUP($A415,[3]Hoja1!$A$1:$AQ$1000,42,FALSE),"")</f>
        <v/>
      </c>
      <c r="AU415" t="str">
        <f>IFERROR(VLOOKUP($A415,[3]Hoja1!$A$1:$AQ$1000,43,FALSE),"")</f>
        <v/>
      </c>
    </row>
    <row r="416" spans="1:47" ht="15" customHeight="1" x14ac:dyDescent="0.25">
      <c r="A416">
        <v>830</v>
      </c>
      <c r="B416">
        <v>1</v>
      </c>
      <c r="D416">
        <v>8505206</v>
      </c>
      <c r="E416" t="s">
        <v>1803</v>
      </c>
      <c r="H416" s="1" t="s">
        <v>1805</v>
      </c>
      <c r="J416" t="s">
        <v>50</v>
      </c>
      <c r="K416" t="s">
        <v>169</v>
      </c>
      <c r="L416" t="s">
        <v>1288</v>
      </c>
      <c r="O416" t="s">
        <v>1804</v>
      </c>
      <c r="P416" s="4">
        <f>IFERROR(VLOOKUP(D416,[1]articulo!$A$1:$D$9000,4,FALSE),"")</f>
        <v>294.83999999999997</v>
      </c>
      <c r="Q416" t="s">
        <v>1806</v>
      </c>
      <c r="R416">
        <f>IFERROR(VLOOKUP(D416,[2]stock!$A$1:$B$9000,2,FALSE),"0")</f>
        <v>30</v>
      </c>
      <c r="S416">
        <v>5</v>
      </c>
      <c r="T416">
        <v>5</v>
      </c>
      <c r="U416">
        <v>5</v>
      </c>
      <c r="V416">
        <v>0.03</v>
      </c>
      <c r="W416" t="str">
        <f>IFERROR(VLOOKUP($A416,[3]Hoja1!$A$1:$AQ$1000,19,FALSE),"")</f>
        <v>Adjutor</v>
      </c>
      <c r="X416" t="str">
        <f>IFERROR(VLOOKUP($A416,[3]Hoja1!$A$1:$AQ$1000,20,FALSE),"")</f>
        <v/>
      </c>
      <c r="Y416" t="str">
        <f>IFERROR(VLOOKUP($A416,[3]Hoja1!$A$1:$AQ$1000,21,FALSE),"")</f>
        <v>Penitenciaría</v>
      </c>
      <c r="Z416" t="str">
        <f>IFERROR(VLOOKUP($A416,[3]Hoja1!$A$1:$AQ$1000,22,FALSE),"")</f>
        <v/>
      </c>
      <c r="AA416" t="str">
        <f>IFERROR(VLOOKUP($A416,[3]Hoja1!$A$1:$AQ$1000,23,FALSE),"")</f>
        <v>Bordado</v>
      </c>
      <c r="AB416" t="str">
        <f>IFERROR(VLOOKUP($A416,[3]Hoja1!$A$1:$AQ$1000,24,FALSE),"")</f>
        <v>5 cm</v>
      </c>
      <c r="AC416" t="str">
        <f>IFERROR(VLOOKUP($A416,[3]Hoja1!$A$1:$AQ$1000,25,FALSE),"")</f>
        <v>8 cm</v>
      </c>
      <c r="AD416" t="str">
        <f>IFERROR(VLOOKUP($A416,[3]Hoja1!$A$1:$AQ$1000,26,FALSE),"")</f>
        <v/>
      </c>
      <c r="AE416" t="str">
        <f>IFERROR(VLOOKUP($A416,[3]Hoja1!$A$1:$AQ$1000,27,FALSE),"")</f>
        <v/>
      </c>
      <c r="AF416" t="str">
        <f>IFERROR(VLOOKUP($A416,[3]Hoja1!$A$1:$AQ$1000,28,FALSE),"")</f>
        <v/>
      </c>
      <c r="AG416" t="str">
        <f>IFERROR(VLOOKUP($A416,[3]Hoja1!$A$1:$AQ$1000,29,FALSE),"")</f>
        <v/>
      </c>
      <c r="AH416" t="str">
        <f>IFERROR(VLOOKUP($A416,[3]Hoja1!$A$1:$AQ$1000,30,FALSE),"")</f>
        <v/>
      </c>
      <c r="AI416" t="str">
        <f>IFERROR(VLOOKUP($A416,[3]Hoja1!$A$1:$AQ$1000,31,FALSE),"")</f>
        <v/>
      </c>
      <c r="AJ416" t="str">
        <f>IFERROR(VLOOKUP($A416,[3]Hoja1!$A$1:$AQ$1000,32,FALSE),"")</f>
        <v/>
      </c>
      <c r="AK416" t="str">
        <f>IFERROR(VLOOKUP($A416,[3]Hoja1!$A$1:$AQ$1000,33,FALSE),"")</f>
        <v/>
      </c>
      <c r="AL416" t="str">
        <f>IFERROR(VLOOKUP($A416,[3]Hoja1!$A$1:$AQ$1000,34,FALSE),"")</f>
        <v/>
      </c>
      <c r="AM416" t="str">
        <f>IFERROR(VLOOKUP($A416,[3]Hoja1!$A$1:$AQ$1000,35,FALSE),"")</f>
        <v/>
      </c>
      <c r="AN416" t="str">
        <f>IFERROR(VLOOKUP($A416,[3]Hoja1!$A$1:$AQ$1000,36,FALSE),"")</f>
        <v/>
      </c>
      <c r="AO416" t="str">
        <f>IFERROR(VLOOKUP($A416,[3]Hoja1!$A$1:$AQ$1000,37,FALSE),"")</f>
        <v/>
      </c>
      <c r="AP416" t="str">
        <f>IFERROR(VLOOKUP($A416,[3]Hoja1!$A$1:$AQ$1000,38,FALSE),"")</f>
        <v/>
      </c>
      <c r="AQ416" t="str">
        <f>IFERROR(VLOOKUP($A416,[3]Hoja1!$A$1:$AQ$1000,39,FALSE),"")</f>
        <v/>
      </c>
      <c r="AR416" t="str">
        <f>IFERROR(VLOOKUP($A416,[3]Hoja1!$A$1:$AQ$1000,40,FALSE),"")</f>
        <v/>
      </c>
      <c r="AS416" t="str">
        <f>IFERROR(VLOOKUP($A416,[3]Hoja1!$A$1:$AQ$1000,41,FALSE),"")</f>
        <v/>
      </c>
      <c r="AT416" t="str">
        <f>IFERROR(VLOOKUP($A416,[3]Hoja1!$A$1:$AQ$1000,42,FALSE),"")</f>
        <v/>
      </c>
      <c r="AU416" t="str">
        <f>IFERROR(VLOOKUP($A416,[3]Hoja1!$A$1:$AQ$1000,43,FALSE),"")</f>
        <v/>
      </c>
    </row>
    <row r="417" spans="1:47" ht="15" customHeight="1" x14ac:dyDescent="0.25">
      <c r="A417">
        <v>831</v>
      </c>
      <c r="B417">
        <v>1</v>
      </c>
      <c r="D417">
        <v>8505207</v>
      </c>
      <c r="E417" t="s">
        <v>1807</v>
      </c>
      <c r="H417" s="1" t="s">
        <v>1809</v>
      </c>
      <c r="J417" t="s">
        <v>50</v>
      </c>
      <c r="K417" t="s">
        <v>169</v>
      </c>
      <c r="L417" t="s">
        <v>1288</v>
      </c>
      <c r="O417" t="s">
        <v>1808</v>
      </c>
      <c r="P417" s="4">
        <f>IFERROR(VLOOKUP(D417,[1]articulo!$A$1:$D$9000,4,FALSE),"")</f>
        <v>294.83999999999997</v>
      </c>
      <c r="Q417" t="s">
        <v>1810</v>
      </c>
      <c r="R417">
        <f>IFERROR(VLOOKUP(D417,[2]stock!$A$1:$B$9000,2,FALSE),"0")</f>
        <v>30</v>
      </c>
      <c r="S417">
        <v>5</v>
      </c>
      <c r="T417">
        <v>5</v>
      </c>
      <c r="U417">
        <v>5</v>
      </c>
      <c r="V417">
        <v>0.03</v>
      </c>
      <c r="W417" t="str">
        <f>IFERROR(VLOOKUP($A417,[3]Hoja1!$A$1:$AQ$1000,19,FALSE),"")</f>
        <v>Adjutor Principal</v>
      </c>
      <c r="X417" t="str">
        <f>IFERROR(VLOOKUP($A417,[3]Hoja1!$A$1:$AQ$1000,20,FALSE),"")</f>
        <v/>
      </c>
      <c r="Y417" t="str">
        <f>IFERROR(VLOOKUP($A417,[3]Hoja1!$A$1:$AQ$1000,21,FALSE),"")</f>
        <v>Penitenciaría</v>
      </c>
      <c r="Z417" t="str">
        <f>IFERROR(VLOOKUP($A417,[3]Hoja1!$A$1:$AQ$1000,22,FALSE),"")</f>
        <v/>
      </c>
      <c r="AA417" t="str">
        <f>IFERROR(VLOOKUP($A417,[3]Hoja1!$A$1:$AQ$1000,23,FALSE),"")</f>
        <v>Bordado</v>
      </c>
      <c r="AB417" t="str">
        <f>IFERROR(VLOOKUP($A417,[3]Hoja1!$A$1:$AQ$1000,24,FALSE),"")</f>
        <v>5 cm</v>
      </c>
      <c r="AC417" t="str">
        <f>IFERROR(VLOOKUP($A417,[3]Hoja1!$A$1:$AQ$1000,25,FALSE),"")</f>
        <v>11 cm</v>
      </c>
      <c r="AD417" t="str">
        <f>IFERROR(VLOOKUP($A417,[3]Hoja1!$A$1:$AQ$1000,26,FALSE),"")</f>
        <v/>
      </c>
      <c r="AE417" t="str">
        <f>IFERROR(VLOOKUP($A417,[3]Hoja1!$A$1:$AQ$1000,27,FALSE),"")</f>
        <v/>
      </c>
      <c r="AF417" t="str">
        <f>IFERROR(VLOOKUP($A417,[3]Hoja1!$A$1:$AQ$1000,28,FALSE),"")</f>
        <v/>
      </c>
      <c r="AG417" t="str">
        <f>IFERROR(VLOOKUP($A417,[3]Hoja1!$A$1:$AQ$1000,29,FALSE),"")</f>
        <v/>
      </c>
      <c r="AH417" t="str">
        <f>IFERROR(VLOOKUP($A417,[3]Hoja1!$A$1:$AQ$1000,30,FALSE),"")</f>
        <v/>
      </c>
      <c r="AI417" t="str">
        <f>IFERROR(VLOOKUP($A417,[3]Hoja1!$A$1:$AQ$1000,31,FALSE),"")</f>
        <v/>
      </c>
      <c r="AJ417" t="str">
        <f>IFERROR(VLOOKUP($A417,[3]Hoja1!$A$1:$AQ$1000,32,FALSE),"")</f>
        <v/>
      </c>
      <c r="AK417" t="str">
        <f>IFERROR(VLOOKUP($A417,[3]Hoja1!$A$1:$AQ$1000,33,FALSE),"")</f>
        <v/>
      </c>
      <c r="AL417" t="str">
        <f>IFERROR(VLOOKUP($A417,[3]Hoja1!$A$1:$AQ$1000,34,FALSE),"")</f>
        <v/>
      </c>
      <c r="AM417" t="str">
        <f>IFERROR(VLOOKUP($A417,[3]Hoja1!$A$1:$AQ$1000,35,FALSE),"")</f>
        <v/>
      </c>
      <c r="AN417" t="str">
        <f>IFERROR(VLOOKUP($A417,[3]Hoja1!$A$1:$AQ$1000,36,FALSE),"")</f>
        <v/>
      </c>
      <c r="AO417" t="str">
        <f>IFERROR(VLOOKUP($A417,[3]Hoja1!$A$1:$AQ$1000,37,FALSE),"")</f>
        <v/>
      </c>
      <c r="AP417" t="str">
        <f>IFERROR(VLOOKUP($A417,[3]Hoja1!$A$1:$AQ$1000,38,FALSE),"")</f>
        <v/>
      </c>
      <c r="AQ417" t="str">
        <f>IFERROR(VLOOKUP($A417,[3]Hoja1!$A$1:$AQ$1000,39,FALSE),"")</f>
        <v/>
      </c>
      <c r="AR417" t="str">
        <f>IFERROR(VLOOKUP($A417,[3]Hoja1!$A$1:$AQ$1000,40,FALSE),"")</f>
        <v/>
      </c>
      <c r="AS417" t="str">
        <f>IFERROR(VLOOKUP($A417,[3]Hoja1!$A$1:$AQ$1000,41,FALSE),"")</f>
        <v/>
      </c>
      <c r="AT417" t="str">
        <f>IFERROR(VLOOKUP($A417,[3]Hoja1!$A$1:$AQ$1000,42,FALSE),"")</f>
        <v/>
      </c>
      <c r="AU417" t="str">
        <f>IFERROR(VLOOKUP($A417,[3]Hoja1!$A$1:$AQ$1000,43,FALSE),"")</f>
        <v/>
      </c>
    </row>
    <row r="418" spans="1:47" ht="15" customHeight="1" x14ac:dyDescent="0.25">
      <c r="A418">
        <v>832</v>
      </c>
      <c r="B418">
        <v>1</v>
      </c>
      <c r="D418">
        <v>7700460</v>
      </c>
      <c r="E418" t="s">
        <v>1811</v>
      </c>
      <c r="H418" s="1" t="s">
        <v>1813</v>
      </c>
      <c r="J418" t="s">
        <v>50</v>
      </c>
      <c r="K418" t="s">
        <v>169</v>
      </c>
      <c r="L418" t="s">
        <v>515</v>
      </c>
      <c r="O418" t="s">
        <v>1812</v>
      </c>
      <c r="P418" s="4">
        <f>IFERROR(VLOOKUP(D418,[1]articulo!$A$1:$D$9000,4,FALSE),"")</f>
        <v>235.59</v>
      </c>
      <c r="Q418" t="s">
        <v>1814</v>
      </c>
      <c r="R418">
        <f>IFERROR(VLOOKUP(D418,[2]stock!$A$1:$B$9000,2,FALSE),"0")</f>
        <v>0</v>
      </c>
      <c r="S418">
        <v>5</v>
      </c>
      <c r="T418">
        <v>5</v>
      </c>
      <c r="U418">
        <v>5</v>
      </c>
      <c r="V418">
        <v>0.03</v>
      </c>
      <c r="W418" t="str">
        <f>IFERROR(VLOOKUP($A418,[3]Hoja1!$A$1:$AQ$1000,19,FALSE),"")</f>
        <v>Suboficial Ayudante</v>
      </c>
      <c r="X418" t="str">
        <f>IFERROR(VLOOKUP($A418,[3]Hoja1!$A$1:$AQ$1000,20,FALSE),"")</f>
        <v/>
      </c>
      <c r="Y418" t="str">
        <f>IFERROR(VLOOKUP($A418,[3]Hoja1!$A$1:$AQ$1000,21,FALSE),"")</f>
        <v>Penitenciaría</v>
      </c>
      <c r="Z418" t="str">
        <f>IFERROR(VLOOKUP($A418,[3]Hoja1!$A$1:$AQ$1000,22,FALSE),"")</f>
        <v>Bordado</v>
      </c>
      <c r="AA418" t="str">
        <f>IFERROR(VLOOKUP($A418,[3]Hoja1!$A$1:$AQ$1000,23,FALSE),"")</f>
        <v>Baja Visibilidad</v>
      </c>
      <c r="AB418" t="str">
        <f>IFERROR(VLOOKUP($A418,[3]Hoja1!$A$1:$AQ$1000,24,FALSE),"")</f>
        <v>6 cm</v>
      </c>
      <c r="AC418" t="str">
        <f>IFERROR(VLOOKUP($A418,[3]Hoja1!$A$1:$AQ$1000,25,FALSE),"")</f>
        <v>8 cm</v>
      </c>
      <c r="AD418" t="str">
        <f>IFERROR(VLOOKUP($A418,[3]Hoja1!$A$1:$AQ$1000,26,FALSE),"")</f>
        <v/>
      </c>
      <c r="AE418" t="str">
        <f>IFERROR(VLOOKUP($A418,[3]Hoja1!$A$1:$AQ$1000,27,FALSE),"")</f>
        <v/>
      </c>
      <c r="AF418" t="str">
        <f>IFERROR(VLOOKUP($A418,[3]Hoja1!$A$1:$AQ$1000,28,FALSE),"")</f>
        <v/>
      </c>
      <c r="AG418" t="str">
        <f>IFERROR(VLOOKUP($A418,[3]Hoja1!$A$1:$AQ$1000,29,FALSE),"")</f>
        <v/>
      </c>
      <c r="AH418" t="str">
        <f>IFERROR(VLOOKUP($A418,[3]Hoja1!$A$1:$AQ$1000,30,FALSE),"")</f>
        <v/>
      </c>
      <c r="AI418" t="str">
        <f>IFERROR(VLOOKUP($A418,[3]Hoja1!$A$1:$AQ$1000,31,FALSE),"")</f>
        <v/>
      </c>
      <c r="AJ418" t="str">
        <f>IFERROR(VLOOKUP($A418,[3]Hoja1!$A$1:$AQ$1000,32,FALSE),"")</f>
        <v/>
      </c>
      <c r="AK418" t="str">
        <f>IFERROR(VLOOKUP($A418,[3]Hoja1!$A$1:$AQ$1000,33,FALSE),"")</f>
        <v/>
      </c>
      <c r="AL418" t="str">
        <f>IFERROR(VLOOKUP($A418,[3]Hoja1!$A$1:$AQ$1000,34,FALSE),"")</f>
        <v/>
      </c>
      <c r="AM418" t="str">
        <f>IFERROR(VLOOKUP($A418,[3]Hoja1!$A$1:$AQ$1000,35,FALSE),"")</f>
        <v/>
      </c>
      <c r="AN418" t="str">
        <f>IFERROR(VLOOKUP($A418,[3]Hoja1!$A$1:$AQ$1000,36,FALSE),"")</f>
        <v/>
      </c>
      <c r="AO418" t="str">
        <f>IFERROR(VLOOKUP($A418,[3]Hoja1!$A$1:$AQ$1000,37,FALSE),"")</f>
        <v/>
      </c>
      <c r="AP418" t="str">
        <f>IFERROR(VLOOKUP($A418,[3]Hoja1!$A$1:$AQ$1000,38,FALSE),"")</f>
        <v/>
      </c>
      <c r="AQ418" t="str">
        <f>IFERROR(VLOOKUP($A418,[3]Hoja1!$A$1:$AQ$1000,39,FALSE),"")</f>
        <v/>
      </c>
      <c r="AR418" t="str">
        <f>IFERROR(VLOOKUP($A418,[3]Hoja1!$A$1:$AQ$1000,40,FALSE),"")</f>
        <v/>
      </c>
      <c r="AS418" t="str">
        <f>IFERROR(VLOOKUP($A418,[3]Hoja1!$A$1:$AQ$1000,41,FALSE),"")</f>
        <v/>
      </c>
      <c r="AT418" t="str">
        <f>IFERROR(VLOOKUP($A418,[3]Hoja1!$A$1:$AQ$1000,42,FALSE),"")</f>
        <v/>
      </c>
      <c r="AU418" t="str">
        <f>IFERROR(VLOOKUP($A418,[3]Hoja1!$A$1:$AQ$1000,43,FALSE),"")</f>
        <v/>
      </c>
    </row>
    <row r="419" spans="1:47" ht="15" customHeight="1" x14ac:dyDescent="0.25">
      <c r="A419">
        <v>833</v>
      </c>
      <c r="B419">
        <v>1</v>
      </c>
      <c r="D419">
        <v>7700452</v>
      </c>
      <c r="E419" t="s">
        <v>1815</v>
      </c>
      <c r="H419" s="1" t="s">
        <v>1817</v>
      </c>
      <c r="J419" t="s">
        <v>50</v>
      </c>
      <c r="K419" t="s">
        <v>169</v>
      </c>
      <c r="L419" t="s">
        <v>515</v>
      </c>
      <c r="O419" t="s">
        <v>1816</v>
      </c>
      <c r="P419" s="4">
        <f>IFERROR(VLOOKUP(D419,[1]articulo!$A$1:$D$9000,4,FALSE),"")</f>
        <v>235.87</v>
      </c>
      <c r="Q419" t="s">
        <v>1818</v>
      </c>
      <c r="R419">
        <f>IFERROR(VLOOKUP(D419,[2]stock!$A$1:$B$9000,2,FALSE),"0")</f>
        <v>47</v>
      </c>
      <c r="S419">
        <v>5</v>
      </c>
      <c r="T419">
        <v>5</v>
      </c>
      <c r="U419">
        <v>5</v>
      </c>
      <c r="V419">
        <v>0.03</v>
      </c>
      <c r="W419" t="str">
        <f>IFERROR(VLOOKUP($A419,[3]Hoja1!$A$1:$AQ$1000,19,FALSE),"")</f>
        <v>Sargento</v>
      </c>
      <c r="X419" t="str">
        <f>IFERROR(VLOOKUP($A419,[3]Hoja1!$A$1:$AQ$1000,20,FALSE),"")</f>
        <v/>
      </c>
      <c r="Y419" t="str">
        <f>IFERROR(VLOOKUP($A419,[3]Hoja1!$A$1:$AQ$1000,21,FALSE),"")</f>
        <v>Penitenciaría</v>
      </c>
      <c r="Z419" t="str">
        <f>IFERROR(VLOOKUP($A419,[3]Hoja1!$A$1:$AQ$1000,22,FALSE),"")</f>
        <v>Bordado</v>
      </c>
      <c r="AA419" t="str">
        <f>IFERROR(VLOOKUP($A419,[3]Hoja1!$A$1:$AQ$1000,23,FALSE),"")</f>
        <v>Baja Visibilidad</v>
      </c>
      <c r="AB419" t="str">
        <f>IFERROR(VLOOKUP($A419,[3]Hoja1!$A$1:$AQ$1000,24,FALSE),"")</f>
        <v>7.5 cm</v>
      </c>
      <c r="AC419" t="str">
        <f>IFERROR(VLOOKUP($A419,[3]Hoja1!$A$1:$AQ$1000,25,FALSE),"")</f>
        <v>8 cm</v>
      </c>
      <c r="AD419" t="str">
        <f>IFERROR(VLOOKUP($A419,[3]Hoja1!$A$1:$AQ$1000,26,FALSE),"")</f>
        <v/>
      </c>
      <c r="AE419" t="str">
        <f>IFERROR(VLOOKUP($A419,[3]Hoja1!$A$1:$AQ$1000,27,FALSE),"")</f>
        <v/>
      </c>
      <c r="AF419" t="str">
        <f>IFERROR(VLOOKUP($A419,[3]Hoja1!$A$1:$AQ$1000,28,FALSE),"")</f>
        <v/>
      </c>
      <c r="AG419" t="str">
        <f>IFERROR(VLOOKUP($A419,[3]Hoja1!$A$1:$AQ$1000,29,FALSE),"")</f>
        <v/>
      </c>
      <c r="AH419" t="str">
        <f>IFERROR(VLOOKUP($A419,[3]Hoja1!$A$1:$AQ$1000,30,FALSE),"")</f>
        <v/>
      </c>
      <c r="AI419" t="str">
        <f>IFERROR(VLOOKUP($A419,[3]Hoja1!$A$1:$AQ$1000,31,FALSE),"")</f>
        <v/>
      </c>
      <c r="AJ419" t="str">
        <f>IFERROR(VLOOKUP($A419,[3]Hoja1!$A$1:$AQ$1000,32,FALSE),"")</f>
        <v/>
      </c>
      <c r="AK419" t="str">
        <f>IFERROR(VLOOKUP($A419,[3]Hoja1!$A$1:$AQ$1000,33,FALSE),"")</f>
        <v/>
      </c>
      <c r="AL419" t="str">
        <f>IFERROR(VLOOKUP($A419,[3]Hoja1!$A$1:$AQ$1000,34,FALSE),"")</f>
        <v/>
      </c>
      <c r="AM419" t="str">
        <f>IFERROR(VLOOKUP($A419,[3]Hoja1!$A$1:$AQ$1000,35,FALSE),"")</f>
        <v/>
      </c>
      <c r="AN419" t="str">
        <f>IFERROR(VLOOKUP($A419,[3]Hoja1!$A$1:$AQ$1000,36,FALSE),"")</f>
        <v/>
      </c>
      <c r="AO419" t="str">
        <f>IFERROR(VLOOKUP($A419,[3]Hoja1!$A$1:$AQ$1000,37,FALSE),"")</f>
        <v/>
      </c>
      <c r="AP419" t="str">
        <f>IFERROR(VLOOKUP($A419,[3]Hoja1!$A$1:$AQ$1000,38,FALSE),"")</f>
        <v/>
      </c>
      <c r="AQ419" t="str">
        <f>IFERROR(VLOOKUP($A419,[3]Hoja1!$A$1:$AQ$1000,39,FALSE),"")</f>
        <v/>
      </c>
      <c r="AR419" t="str">
        <f>IFERROR(VLOOKUP($A419,[3]Hoja1!$A$1:$AQ$1000,40,FALSE),"")</f>
        <v/>
      </c>
      <c r="AS419" t="str">
        <f>IFERROR(VLOOKUP($A419,[3]Hoja1!$A$1:$AQ$1000,41,FALSE),"")</f>
        <v/>
      </c>
      <c r="AT419" t="str">
        <f>IFERROR(VLOOKUP($A419,[3]Hoja1!$A$1:$AQ$1000,42,FALSE),"")</f>
        <v/>
      </c>
      <c r="AU419" t="str">
        <f>IFERROR(VLOOKUP($A419,[3]Hoja1!$A$1:$AQ$1000,43,FALSE),"")</f>
        <v/>
      </c>
    </row>
    <row r="420" spans="1:47" ht="15" customHeight="1" x14ac:dyDescent="0.25">
      <c r="A420">
        <v>834</v>
      </c>
      <c r="B420">
        <v>1</v>
      </c>
      <c r="D420">
        <v>7700463</v>
      </c>
      <c r="E420" t="s">
        <v>1819</v>
      </c>
      <c r="H420" s="1" t="s">
        <v>1821</v>
      </c>
      <c r="J420" t="s">
        <v>50</v>
      </c>
      <c r="K420" t="s">
        <v>169</v>
      </c>
      <c r="L420" t="s">
        <v>515</v>
      </c>
      <c r="O420" t="s">
        <v>1820</v>
      </c>
      <c r="P420" s="4">
        <f>IFERROR(VLOOKUP(D420,[1]articulo!$A$1:$D$9000,4,FALSE),"")</f>
        <v>235.59</v>
      </c>
      <c r="Q420" t="s">
        <v>1822</v>
      </c>
      <c r="R420">
        <f>IFERROR(VLOOKUP(D420,[2]stock!$A$1:$B$9000,2,FALSE),"0")</f>
        <v>13</v>
      </c>
      <c r="S420">
        <v>5</v>
      </c>
      <c r="T420">
        <v>5</v>
      </c>
      <c r="U420">
        <v>5</v>
      </c>
      <c r="V420">
        <v>0.03</v>
      </c>
      <c r="W420" t="str">
        <f>IFERROR(VLOOKUP($A420,[3]Hoja1!$A$1:$AQ$1000,19,FALSE),"")</f>
        <v>Suboficial de Primera</v>
      </c>
      <c r="X420" t="str">
        <f>IFERROR(VLOOKUP($A420,[3]Hoja1!$A$1:$AQ$1000,20,FALSE),"")</f>
        <v/>
      </c>
      <c r="Y420" t="str">
        <f>IFERROR(VLOOKUP($A420,[3]Hoja1!$A$1:$AQ$1000,21,FALSE),"")</f>
        <v>Penitenciaría</v>
      </c>
      <c r="Z420" t="str">
        <f>IFERROR(VLOOKUP($A420,[3]Hoja1!$A$1:$AQ$1000,22,FALSE),"")</f>
        <v>Bordado</v>
      </c>
      <c r="AA420" t="str">
        <f>IFERROR(VLOOKUP($A420,[3]Hoja1!$A$1:$AQ$1000,23,FALSE),"")</f>
        <v>Baja Visibilidad</v>
      </c>
      <c r="AB420" t="str">
        <f>IFERROR(VLOOKUP($A420,[3]Hoja1!$A$1:$AQ$1000,24,FALSE),"")</f>
        <v>7.5 cm</v>
      </c>
      <c r="AC420" t="str">
        <f>IFERROR(VLOOKUP($A420,[3]Hoja1!$A$1:$AQ$1000,25,FALSE),"")</f>
        <v>8 cm</v>
      </c>
      <c r="AD420" t="str">
        <f>IFERROR(VLOOKUP($A420,[3]Hoja1!$A$1:$AQ$1000,26,FALSE),"")</f>
        <v/>
      </c>
      <c r="AE420" t="str">
        <f>IFERROR(VLOOKUP($A420,[3]Hoja1!$A$1:$AQ$1000,27,FALSE),"")</f>
        <v/>
      </c>
      <c r="AF420" t="str">
        <f>IFERROR(VLOOKUP($A420,[3]Hoja1!$A$1:$AQ$1000,28,FALSE),"")</f>
        <v/>
      </c>
      <c r="AG420" t="str">
        <f>IFERROR(VLOOKUP($A420,[3]Hoja1!$A$1:$AQ$1000,29,FALSE),"")</f>
        <v/>
      </c>
      <c r="AH420" t="str">
        <f>IFERROR(VLOOKUP($A420,[3]Hoja1!$A$1:$AQ$1000,30,FALSE),"")</f>
        <v/>
      </c>
      <c r="AI420" t="str">
        <f>IFERROR(VLOOKUP($A420,[3]Hoja1!$A$1:$AQ$1000,31,FALSE),"")</f>
        <v/>
      </c>
      <c r="AJ420" t="str">
        <f>IFERROR(VLOOKUP($A420,[3]Hoja1!$A$1:$AQ$1000,32,FALSE),"")</f>
        <v/>
      </c>
      <c r="AK420" t="str">
        <f>IFERROR(VLOOKUP($A420,[3]Hoja1!$A$1:$AQ$1000,33,FALSE),"")</f>
        <v/>
      </c>
      <c r="AL420" t="str">
        <f>IFERROR(VLOOKUP($A420,[3]Hoja1!$A$1:$AQ$1000,34,FALSE),"")</f>
        <v/>
      </c>
      <c r="AM420" t="str">
        <f>IFERROR(VLOOKUP($A420,[3]Hoja1!$A$1:$AQ$1000,35,FALSE),"")</f>
        <v/>
      </c>
      <c r="AN420" t="str">
        <f>IFERROR(VLOOKUP($A420,[3]Hoja1!$A$1:$AQ$1000,36,FALSE),"")</f>
        <v/>
      </c>
      <c r="AO420" t="str">
        <f>IFERROR(VLOOKUP($A420,[3]Hoja1!$A$1:$AQ$1000,37,FALSE),"")</f>
        <v/>
      </c>
      <c r="AP420" t="str">
        <f>IFERROR(VLOOKUP($A420,[3]Hoja1!$A$1:$AQ$1000,38,FALSE),"")</f>
        <v/>
      </c>
      <c r="AQ420" t="str">
        <f>IFERROR(VLOOKUP($A420,[3]Hoja1!$A$1:$AQ$1000,39,FALSE),"")</f>
        <v/>
      </c>
      <c r="AR420" t="str">
        <f>IFERROR(VLOOKUP($A420,[3]Hoja1!$A$1:$AQ$1000,40,FALSE),"")</f>
        <v/>
      </c>
      <c r="AS420" t="str">
        <f>IFERROR(VLOOKUP($A420,[3]Hoja1!$A$1:$AQ$1000,41,FALSE),"")</f>
        <v/>
      </c>
      <c r="AT420" t="str">
        <f>IFERROR(VLOOKUP($A420,[3]Hoja1!$A$1:$AQ$1000,42,FALSE),"")</f>
        <v/>
      </c>
      <c r="AU420" t="str">
        <f>IFERROR(VLOOKUP($A420,[3]Hoja1!$A$1:$AQ$1000,43,FALSE),"")</f>
        <v/>
      </c>
    </row>
    <row r="421" spans="1:47" ht="15" customHeight="1" x14ac:dyDescent="0.25">
      <c r="A421">
        <v>835</v>
      </c>
      <c r="B421">
        <v>1</v>
      </c>
      <c r="D421">
        <v>7700464</v>
      </c>
      <c r="E421" t="s">
        <v>1823</v>
      </c>
      <c r="H421" s="1" t="s">
        <v>1825</v>
      </c>
      <c r="J421" t="s">
        <v>50</v>
      </c>
      <c r="K421" t="s">
        <v>169</v>
      </c>
      <c r="L421" t="s">
        <v>515</v>
      </c>
      <c r="O421" t="s">
        <v>1824</v>
      </c>
      <c r="P421" s="4">
        <f>IFERROR(VLOOKUP(D421,[1]articulo!$A$1:$D$9000,4,FALSE),"")</f>
        <v>235.59</v>
      </c>
      <c r="Q421" t="s">
        <v>1826</v>
      </c>
      <c r="R421">
        <f>IFERROR(VLOOKUP(D421,[2]stock!$A$1:$B$9000,2,FALSE),"0")</f>
        <v>0</v>
      </c>
      <c r="S421">
        <v>5</v>
      </c>
      <c r="T421">
        <v>5</v>
      </c>
      <c r="U421">
        <v>5</v>
      </c>
      <c r="V421">
        <v>0.03</v>
      </c>
      <c r="W421" t="str">
        <f>IFERROR(VLOOKUP($A421,[3]Hoja1!$A$1:$AQ$1000,19,FALSE),"")</f>
        <v>Suboficial Principal</v>
      </c>
      <c r="X421" t="str">
        <f>IFERROR(VLOOKUP($A421,[3]Hoja1!$A$1:$AQ$1000,20,FALSE),"")</f>
        <v/>
      </c>
      <c r="Y421" t="str">
        <f>IFERROR(VLOOKUP($A421,[3]Hoja1!$A$1:$AQ$1000,21,FALSE),"")</f>
        <v>Penitenciaría</v>
      </c>
      <c r="Z421" t="str">
        <f>IFERROR(VLOOKUP($A421,[3]Hoja1!$A$1:$AQ$1000,22,FALSE),"")</f>
        <v>Bordado</v>
      </c>
      <c r="AA421" t="str">
        <f>IFERROR(VLOOKUP($A421,[3]Hoja1!$A$1:$AQ$1000,23,FALSE),"")</f>
        <v>Baja Visibilidad</v>
      </c>
      <c r="AB421" t="str">
        <f>IFERROR(VLOOKUP($A421,[3]Hoja1!$A$1:$AQ$1000,24,FALSE),"")</f>
        <v>4 cm</v>
      </c>
      <c r="AC421" t="str">
        <f>IFERROR(VLOOKUP($A421,[3]Hoja1!$A$1:$AQ$1000,25,FALSE),"")</f>
        <v>8 cm</v>
      </c>
      <c r="AD421" t="str">
        <f>IFERROR(VLOOKUP($A421,[3]Hoja1!$A$1:$AQ$1000,26,FALSE),"")</f>
        <v/>
      </c>
      <c r="AE421" t="str">
        <f>IFERROR(VLOOKUP($A421,[3]Hoja1!$A$1:$AQ$1000,27,FALSE),"")</f>
        <v/>
      </c>
      <c r="AF421" t="str">
        <f>IFERROR(VLOOKUP($A421,[3]Hoja1!$A$1:$AQ$1000,28,FALSE),"")</f>
        <v/>
      </c>
      <c r="AG421" t="str">
        <f>IFERROR(VLOOKUP($A421,[3]Hoja1!$A$1:$AQ$1000,29,FALSE),"")</f>
        <v/>
      </c>
      <c r="AH421" t="str">
        <f>IFERROR(VLOOKUP($A421,[3]Hoja1!$A$1:$AQ$1000,30,FALSE),"")</f>
        <v/>
      </c>
      <c r="AI421" t="str">
        <f>IFERROR(VLOOKUP($A421,[3]Hoja1!$A$1:$AQ$1000,31,FALSE),"")</f>
        <v/>
      </c>
      <c r="AJ421" t="str">
        <f>IFERROR(VLOOKUP($A421,[3]Hoja1!$A$1:$AQ$1000,32,FALSE),"")</f>
        <v/>
      </c>
      <c r="AK421" t="str">
        <f>IFERROR(VLOOKUP($A421,[3]Hoja1!$A$1:$AQ$1000,33,FALSE),"")</f>
        <v/>
      </c>
      <c r="AL421" t="str">
        <f>IFERROR(VLOOKUP($A421,[3]Hoja1!$A$1:$AQ$1000,34,FALSE),"")</f>
        <v/>
      </c>
      <c r="AM421" t="str">
        <f>IFERROR(VLOOKUP($A421,[3]Hoja1!$A$1:$AQ$1000,35,FALSE),"")</f>
        <v/>
      </c>
      <c r="AN421" t="str">
        <f>IFERROR(VLOOKUP($A421,[3]Hoja1!$A$1:$AQ$1000,36,FALSE),"")</f>
        <v/>
      </c>
      <c r="AO421" t="str">
        <f>IFERROR(VLOOKUP($A421,[3]Hoja1!$A$1:$AQ$1000,37,FALSE),"")</f>
        <v/>
      </c>
      <c r="AP421" t="str">
        <f>IFERROR(VLOOKUP($A421,[3]Hoja1!$A$1:$AQ$1000,38,FALSE),"")</f>
        <v/>
      </c>
      <c r="AQ421" t="str">
        <f>IFERROR(VLOOKUP($A421,[3]Hoja1!$A$1:$AQ$1000,39,FALSE),"")</f>
        <v/>
      </c>
      <c r="AR421" t="str">
        <f>IFERROR(VLOOKUP($A421,[3]Hoja1!$A$1:$AQ$1000,40,FALSE),"")</f>
        <v/>
      </c>
      <c r="AS421" t="str">
        <f>IFERROR(VLOOKUP($A421,[3]Hoja1!$A$1:$AQ$1000,41,FALSE),"")</f>
        <v/>
      </c>
      <c r="AT421" t="str">
        <f>IFERROR(VLOOKUP($A421,[3]Hoja1!$A$1:$AQ$1000,42,FALSE),"")</f>
        <v/>
      </c>
      <c r="AU421" t="str">
        <f>IFERROR(VLOOKUP($A421,[3]Hoja1!$A$1:$AQ$1000,43,FALSE),"")</f>
        <v/>
      </c>
    </row>
    <row r="422" spans="1:47" ht="15" customHeight="1" x14ac:dyDescent="0.25">
      <c r="A422">
        <v>836</v>
      </c>
      <c r="B422">
        <v>1</v>
      </c>
      <c r="D422">
        <v>8505604</v>
      </c>
      <c r="E422" t="s">
        <v>1827</v>
      </c>
      <c r="H422" s="1" t="s">
        <v>1829</v>
      </c>
      <c r="J422" t="s">
        <v>50</v>
      </c>
      <c r="K422" t="s">
        <v>169</v>
      </c>
      <c r="L422" t="s">
        <v>515</v>
      </c>
      <c r="O422" t="s">
        <v>1828</v>
      </c>
      <c r="P422" s="4">
        <f>IFERROR(VLOOKUP(D422,[1]articulo!$A$1:$D$9000,4,FALSE),"")</f>
        <v>235.87</v>
      </c>
      <c r="Q422" t="s">
        <v>1830</v>
      </c>
      <c r="R422">
        <f>IFERROR(VLOOKUP(D422,[2]stock!$A$1:$B$9000,2,FALSE),"0")</f>
        <v>30</v>
      </c>
      <c r="S422">
        <v>5</v>
      </c>
      <c r="T422">
        <v>5</v>
      </c>
      <c r="U422">
        <v>5</v>
      </c>
      <c r="V422">
        <v>0.03</v>
      </c>
      <c r="W422" t="str">
        <f>IFERROR(VLOOKUP($A422,[3]Hoja1!$A$1:$AQ$1000,19,FALSE),"")</f>
        <v>Suboficial Auxiliar</v>
      </c>
      <c r="X422" t="str">
        <f>IFERROR(VLOOKUP($A422,[3]Hoja1!$A$1:$AQ$1000,20,FALSE),"")</f>
        <v/>
      </c>
      <c r="Y422" t="str">
        <f>IFERROR(VLOOKUP($A422,[3]Hoja1!$A$1:$AQ$1000,21,FALSE),"")</f>
        <v>Penitenciaría</v>
      </c>
      <c r="Z422" t="str">
        <f>IFERROR(VLOOKUP($A422,[3]Hoja1!$A$1:$AQ$1000,22,FALSE),"")</f>
        <v/>
      </c>
      <c r="AA422" t="str">
        <f>IFERROR(VLOOKUP($A422,[3]Hoja1!$A$1:$AQ$1000,23,FALSE),"")</f>
        <v>Baja Visibilidad</v>
      </c>
      <c r="AB422" t="str">
        <f>IFERROR(VLOOKUP($A422,[3]Hoja1!$A$1:$AQ$1000,24,FALSE),"")</f>
        <v>4.5 cm</v>
      </c>
      <c r="AC422" t="str">
        <f>IFERROR(VLOOKUP($A422,[3]Hoja1!$A$1:$AQ$1000,25,FALSE),"")</f>
        <v>8 cm</v>
      </c>
      <c r="AD422" t="str">
        <f>IFERROR(VLOOKUP($A422,[3]Hoja1!$A$1:$AQ$1000,26,FALSE),"")</f>
        <v/>
      </c>
      <c r="AE422" t="str">
        <f>IFERROR(VLOOKUP($A422,[3]Hoja1!$A$1:$AQ$1000,27,FALSE),"")</f>
        <v/>
      </c>
      <c r="AF422" t="str">
        <f>IFERROR(VLOOKUP($A422,[3]Hoja1!$A$1:$AQ$1000,28,FALSE),"")</f>
        <v/>
      </c>
      <c r="AG422" t="str">
        <f>IFERROR(VLOOKUP($A422,[3]Hoja1!$A$1:$AQ$1000,29,FALSE),"")</f>
        <v/>
      </c>
      <c r="AH422" t="str">
        <f>IFERROR(VLOOKUP($A422,[3]Hoja1!$A$1:$AQ$1000,30,FALSE),"")</f>
        <v/>
      </c>
      <c r="AI422" t="str">
        <f>IFERROR(VLOOKUP($A422,[3]Hoja1!$A$1:$AQ$1000,31,FALSE),"")</f>
        <v/>
      </c>
      <c r="AJ422" t="str">
        <f>IFERROR(VLOOKUP($A422,[3]Hoja1!$A$1:$AQ$1000,32,FALSE),"")</f>
        <v/>
      </c>
      <c r="AK422" t="str">
        <f>IFERROR(VLOOKUP($A422,[3]Hoja1!$A$1:$AQ$1000,33,FALSE),"")</f>
        <v/>
      </c>
      <c r="AL422" t="str">
        <f>IFERROR(VLOOKUP($A422,[3]Hoja1!$A$1:$AQ$1000,34,FALSE),"")</f>
        <v/>
      </c>
      <c r="AM422" t="str">
        <f>IFERROR(VLOOKUP($A422,[3]Hoja1!$A$1:$AQ$1000,35,FALSE),"")</f>
        <v/>
      </c>
      <c r="AN422" t="str">
        <f>IFERROR(VLOOKUP($A422,[3]Hoja1!$A$1:$AQ$1000,36,FALSE),"")</f>
        <v/>
      </c>
      <c r="AO422" t="str">
        <f>IFERROR(VLOOKUP($A422,[3]Hoja1!$A$1:$AQ$1000,37,FALSE),"")</f>
        <v/>
      </c>
      <c r="AP422" t="str">
        <f>IFERROR(VLOOKUP($A422,[3]Hoja1!$A$1:$AQ$1000,38,FALSE),"")</f>
        <v/>
      </c>
      <c r="AQ422" t="str">
        <f>IFERROR(VLOOKUP($A422,[3]Hoja1!$A$1:$AQ$1000,39,FALSE),"")</f>
        <v/>
      </c>
      <c r="AR422" t="str">
        <f>IFERROR(VLOOKUP($A422,[3]Hoja1!$A$1:$AQ$1000,40,FALSE),"")</f>
        <v/>
      </c>
      <c r="AS422" t="str">
        <f>IFERROR(VLOOKUP($A422,[3]Hoja1!$A$1:$AQ$1000,41,FALSE),"")</f>
        <v/>
      </c>
      <c r="AT422" t="str">
        <f>IFERROR(VLOOKUP($A422,[3]Hoja1!$A$1:$AQ$1000,42,FALSE),"")</f>
        <v/>
      </c>
      <c r="AU422" t="str">
        <f>IFERROR(VLOOKUP($A422,[3]Hoja1!$A$1:$AQ$1000,43,FALSE),"")</f>
        <v/>
      </c>
    </row>
    <row r="423" spans="1:47" ht="15" customHeight="1" x14ac:dyDescent="0.25">
      <c r="A423">
        <v>837</v>
      </c>
      <c r="D423">
        <v>8501602</v>
      </c>
      <c r="E423" t="s">
        <v>1831</v>
      </c>
      <c r="H423" t="s">
        <v>1833</v>
      </c>
      <c r="J423" t="s">
        <v>50</v>
      </c>
      <c r="K423" t="s">
        <v>169</v>
      </c>
      <c r="L423" t="s">
        <v>515</v>
      </c>
      <c r="O423" t="s">
        <v>1832</v>
      </c>
      <c r="P423" s="4">
        <f>IFERROR(VLOOKUP(D423,[1]articulo!$A$1:$D$9000,4,FALSE),"")</f>
        <v>0</v>
      </c>
      <c r="Q423" t="s">
        <v>1834</v>
      </c>
      <c r="R423">
        <f>IFERROR(VLOOKUP(D423,[2]stock!$A$1:$B$9000,2,FALSE),"0")</f>
        <v>0</v>
      </c>
      <c r="S423">
        <v>5</v>
      </c>
      <c r="T423">
        <v>5</v>
      </c>
      <c r="U423">
        <v>5</v>
      </c>
      <c r="V423">
        <v>0.03</v>
      </c>
      <c r="W423" t="str">
        <f>IFERROR(VLOOKUP($A423,[3]Hoja1!$A$1:$AQ$1000,19,FALSE),"")</f>
        <v>Suboficial Subayudante</v>
      </c>
      <c r="X423" t="str">
        <f>IFERROR(VLOOKUP($A423,[3]Hoja1!$A$1:$AQ$1000,20,FALSE),"")</f>
        <v/>
      </c>
      <c r="Y423" t="str">
        <f>IFERROR(VLOOKUP($A423,[3]Hoja1!$A$1:$AQ$1000,21,FALSE),"")</f>
        <v>Penitenciaría</v>
      </c>
      <c r="Z423" t="str">
        <f>IFERROR(VLOOKUP($A423,[3]Hoja1!$A$1:$AQ$1000,22,FALSE),"")</f>
        <v>Bordado</v>
      </c>
      <c r="AA423" t="str">
        <f>IFERROR(VLOOKUP($A423,[3]Hoja1!$A$1:$AQ$1000,23,FALSE),"")</f>
        <v>Insignia Pectoral</v>
      </c>
      <c r="AB423" t="str">
        <f>IFERROR(VLOOKUP($A423,[3]Hoja1!$A$1:$AQ$1000,24,FALSE),"")</f>
        <v/>
      </c>
      <c r="AC423" t="str">
        <f>IFERROR(VLOOKUP($A423,[3]Hoja1!$A$1:$AQ$1000,25,FALSE),"")</f>
        <v>8.5 cm</v>
      </c>
      <c r="AD423" t="str">
        <f>IFERROR(VLOOKUP($A423,[3]Hoja1!$A$1:$AQ$1000,26,FALSE),"")</f>
        <v/>
      </c>
      <c r="AE423" t="str">
        <f>IFERROR(VLOOKUP($A423,[3]Hoja1!$A$1:$AQ$1000,27,FALSE),"")</f>
        <v/>
      </c>
      <c r="AF423" t="str">
        <f>IFERROR(VLOOKUP($A423,[3]Hoja1!$A$1:$AQ$1000,28,FALSE),"")</f>
        <v/>
      </c>
      <c r="AG423" t="str">
        <f>IFERROR(VLOOKUP($A423,[3]Hoja1!$A$1:$AQ$1000,29,FALSE),"")</f>
        <v/>
      </c>
      <c r="AH423" t="str">
        <f>IFERROR(VLOOKUP($A423,[3]Hoja1!$A$1:$AQ$1000,30,FALSE),"")</f>
        <v/>
      </c>
      <c r="AI423" t="str">
        <f>IFERROR(VLOOKUP($A423,[3]Hoja1!$A$1:$AQ$1000,31,FALSE),"")</f>
        <v/>
      </c>
      <c r="AJ423" t="str">
        <f>IFERROR(VLOOKUP($A423,[3]Hoja1!$A$1:$AQ$1000,32,FALSE),"")</f>
        <v/>
      </c>
      <c r="AK423" t="str">
        <f>IFERROR(VLOOKUP($A423,[3]Hoja1!$A$1:$AQ$1000,33,FALSE),"")</f>
        <v/>
      </c>
      <c r="AL423" t="str">
        <f>IFERROR(VLOOKUP($A423,[3]Hoja1!$A$1:$AQ$1000,34,FALSE),"")</f>
        <v/>
      </c>
      <c r="AM423" t="str">
        <f>IFERROR(VLOOKUP($A423,[3]Hoja1!$A$1:$AQ$1000,35,FALSE),"")</f>
        <v/>
      </c>
      <c r="AN423" t="str">
        <f>IFERROR(VLOOKUP($A423,[3]Hoja1!$A$1:$AQ$1000,36,FALSE),"")</f>
        <v/>
      </c>
      <c r="AO423" t="str">
        <f>IFERROR(VLOOKUP($A423,[3]Hoja1!$A$1:$AQ$1000,37,FALSE),"")</f>
        <v/>
      </c>
      <c r="AP423" t="str">
        <f>IFERROR(VLOOKUP($A423,[3]Hoja1!$A$1:$AQ$1000,38,FALSE),"")</f>
        <v/>
      </c>
      <c r="AQ423" t="str">
        <f>IFERROR(VLOOKUP($A423,[3]Hoja1!$A$1:$AQ$1000,39,FALSE),"")</f>
        <v/>
      </c>
      <c r="AR423" t="str">
        <f>IFERROR(VLOOKUP($A423,[3]Hoja1!$A$1:$AQ$1000,40,FALSE),"")</f>
        <v/>
      </c>
      <c r="AS423" t="str">
        <f>IFERROR(VLOOKUP($A423,[3]Hoja1!$A$1:$AQ$1000,41,FALSE),"")</f>
        <v/>
      </c>
      <c r="AT423" t="str">
        <f>IFERROR(VLOOKUP($A423,[3]Hoja1!$A$1:$AQ$1000,42,FALSE),"")</f>
        <v/>
      </c>
      <c r="AU423" t="str">
        <f>IFERROR(VLOOKUP($A423,[3]Hoja1!$A$1:$AQ$1000,43,FALSE),"")</f>
        <v/>
      </c>
    </row>
    <row r="424" spans="1:47" ht="15" customHeight="1" x14ac:dyDescent="0.25">
      <c r="A424">
        <v>838</v>
      </c>
      <c r="B424">
        <v>1</v>
      </c>
      <c r="D424">
        <v>8505603</v>
      </c>
      <c r="E424" t="s">
        <v>1835</v>
      </c>
      <c r="H424" t="s">
        <v>1837</v>
      </c>
      <c r="J424" t="s">
        <v>50</v>
      </c>
      <c r="K424" t="s">
        <v>169</v>
      </c>
      <c r="L424" t="s">
        <v>515</v>
      </c>
      <c r="O424" t="s">
        <v>1836</v>
      </c>
      <c r="P424" s="4">
        <f>IFERROR(VLOOKUP(D424,[1]articulo!$A$1:$D$9000,4,FALSE),"")</f>
        <v>235.87</v>
      </c>
      <c r="Q424" t="s">
        <v>1838</v>
      </c>
      <c r="R424">
        <f>IFERROR(VLOOKUP(D424,[2]stock!$A$1:$B$9000,2,FALSE),"0")</f>
        <v>36</v>
      </c>
      <c r="S424">
        <v>5</v>
      </c>
      <c r="T424">
        <v>5</v>
      </c>
      <c r="U424">
        <v>5</v>
      </c>
      <c r="V424">
        <v>0.03</v>
      </c>
      <c r="W424" t="str">
        <f>IFERROR(VLOOKUP($A424,[3]Hoja1!$A$1:$AQ$1000,19,FALSE),"")</f>
        <v>Suboficial Ayudante</v>
      </c>
      <c r="X424" t="str">
        <f>IFERROR(VLOOKUP($A424,[3]Hoja1!$A$1:$AQ$1000,20,FALSE),"")</f>
        <v/>
      </c>
      <c r="Y424" t="str">
        <f>IFERROR(VLOOKUP($A424,[3]Hoja1!$A$1:$AQ$1000,21,FALSE),"")</f>
        <v>Penitenciaría</v>
      </c>
      <c r="Z424" t="str">
        <f>IFERROR(VLOOKUP($A424,[3]Hoja1!$A$1:$AQ$1000,22,FALSE),"")</f>
        <v>Bordado</v>
      </c>
      <c r="AA424" t="str">
        <f>IFERROR(VLOOKUP($A424,[3]Hoja1!$A$1:$AQ$1000,23,FALSE),"")</f>
        <v>Insignia Pectoral</v>
      </c>
      <c r="AB424" t="str">
        <f>IFERROR(VLOOKUP($A424,[3]Hoja1!$A$1:$AQ$1000,24,FALSE),"")</f>
        <v/>
      </c>
      <c r="AC424" t="str">
        <f>IFERROR(VLOOKUP($A424,[3]Hoja1!$A$1:$AQ$1000,25,FALSE),"")</f>
        <v>8.5 cm</v>
      </c>
      <c r="AD424" t="str">
        <f>IFERROR(VLOOKUP($A424,[3]Hoja1!$A$1:$AQ$1000,26,FALSE),"")</f>
        <v/>
      </c>
      <c r="AE424" t="str">
        <f>IFERROR(VLOOKUP($A424,[3]Hoja1!$A$1:$AQ$1000,27,FALSE),"")</f>
        <v/>
      </c>
      <c r="AF424" t="str">
        <f>IFERROR(VLOOKUP($A424,[3]Hoja1!$A$1:$AQ$1000,28,FALSE),"")</f>
        <v/>
      </c>
      <c r="AG424" t="str">
        <f>IFERROR(VLOOKUP($A424,[3]Hoja1!$A$1:$AQ$1000,29,FALSE),"")</f>
        <v/>
      </c>
      <c r="AH424" t="str">
        <f>IFERROR(VLOOKUP($A424,[3]Hoja1!$A$1:$AQ$1000,30,FALSE),"")</f>
        <v/>
      </c>
      <c r="AI424" t="str">
        <f>IFERROR(VLOOKUP($A424,[3]Hoja1!$A$1:$AQ$1000,31,FALSE),"")</f>
        <v/>
      </c>
      <c r="AJ424" t="str">
        <f>IFERROR(VLOOKUP($A424,[3]Hoja1!$A$1:$AQ$1000,32,FALSE),"")</f>
        <v/>
      </c>
      <c r="AK424" t="str">
        <f>IFERROR(VLOOKUP($A424,[3]Hoja1!$A$1:$AQ$1000,33,FALSE),"")</f>
        <v/>
      </c>
      <c r="AL424" t="str">
        <f>IFERROR(VLOOKUP($A424,[3]Hoja1!$A$1:$AQ$1000,34,FALSE),"")</f>
        <v/>
      </c>
      <c r="AM424" t="str">
        <f>IFERROR(VLOOKUP($A424,[3]Hoja1!$A$1:$AQ$1000,35,FALSE),"")</f>
        <v/>
      </c>
      <c r="AN424" t="str">
        <f>IFERROR(VLOOKUP($A424,[3]Hoja1!$A$1:$AQ$1000,36,FALSE),"")</f>
        <v/>
      </c>
      <c r="AO424" t="str">
        <f>IFERROR(VLOOKUP($A424,[3]Hoja1!$A$1:$AQ$1000,37,FALSE),"")</f>
        <v/>
      </c>
      <c r="AP424" t="str">
        <f>IFERROR(VLOOKUP($A424,[3]Hoja1!$A$1:$AQ$1000,38,FALSE),"")</f>
        <v/>
      </c>
      <c r="AQ424" t="str">
        <f>IFERROR(VLOOKUP($A424,[3]Hoja1!$A$1:$AQ$1000,39,FALSE),"")</f>
        <v/>
      </c>
      <c r="AR424" t="str">
        <f>IFERROR(VLOOKUP($A424,[3]Hoja1!$A$1:$AQ$1000,40,FALSE),"")</f>
        <v/>
      </c>
      <c r="AS424" t="str">
        <f>IFERROR(VLOOKUP($A424,[3]Hoja1!$A$1:$AQ$1000,41,FALSE),"")</f>
        <v/>
      </c>
      <c r="AT424" t="str">
        <f>IFERROR(VLOOKUP($A424,[3]Hoja1!$A$1:$AQ$1000,42,FALSE),"")</f>
        <v/>
      </c>
      <c r="AU424" t="str">
        <f>IFERROR(VLOOKUP($A424,[3]Hoja1!$A$1:$AQ$1000,43,FALSE),"")</f>
        <v/>
      </c>
    </row>
    <row r="425" spans="1:47" ht="15" customHeight="1" x14ac:dyDescent="0.25">
      <c r="A425">
        <v>839</v>
      </c>
      <c r="B425">
        <v>1</v>
      </c>
      <c r="D425">
        <v>8505604</v>
      </c>
      <c r="E425" t="s">
        <v>1839</v>
      </c>
      <c r="H425" t="s">
        <v>1841</v>
      </c>
      <c r="J425" t="s">
        <v>50</v>
      </c>
      <c r="K425" t="s">
        <v>169</v>
      </c>
      <c r="L425" t="s">
        <v>515</v>
      </c>
      <c r="O425" t="s">
        <v>1840</v>
      </c>
      <c r="P425" s="4">
        <f>IFERROR(VLOOKUP(D425,[1]articulo!$A$1:$D$9000,4,FALSE),"")</f>
        <v>235.87</v>
      </c>
      <c r="Q425" t="s">
        <v>1842</v>
      </c>
      <c r="R425">
        <f>IFERROR(VLOOKUP(D425,[2]stock!$A$1:$B$9000,2,FALSE),"0")</f>
        <v>30</v>
      </c>
      <c r="S425">
        <v>5</v>
      </c>
      <c r="T425">
        <v>5</v>
      </c>
      <c r="U425">
        <v>5</v>
      </c>
      <c r="V425">
        <v>0.03</v>
      </c>
      <c r="W425" t="str">
        <f>IFERROR(VLOOKUP($A425,[3]Hoja1!$A$1:$AQ$1000,19,FALSE),"")</f>
        <v>Suboficial Auxiliar</v>
      </c>
      <c r="X425" t="str">
        <f>IFERROR(VLOOKUP($A425,[3]Hoja1!$A$1:$AQ$1000,20,FALSE),"")</f>
        <v/>
      </c>
      <c r="Y425" t="str">
        <f>IFERROR(VLOOKUP($A425,[3]Hoja1!$A$1:$AQ$1000,21,FALSE),"")</f>
        <v>Penitenciaría</v>
      </c>
      <c r="Z425" t="str">
        <f>IFERROR(VLOOKUP($A425,[3]Hoja1!$A$1:$AQ$1000,22,FALSE),"")</f>
        <v>Bordado</v>
      </c>
      <c r="AA425" t="str">
        <f>IFERROR(VLOOKUP($A425,[3]Hoja1!$A$1:$AQ$1000,23,FALSE),"")</f>
        <v>Insignia Pectoral</v>
      </c>
      <c r="AB425" t="str">
        <f>IFERROR(VLOOKUP($A425,[3]Hoja1!$A$1:$AQ$1000,24,FALSE),"")</f>
        <v/>
      </c>
      <c r="AC425" t="str">
        <f>IFERROR(VLOOKUP($A425,[3]Hoja1!$A$1:$AQ$1000,25,FALSE),"")</f>
        <v>8.5 cm</v>
      </c>
      <c r="AD425" t="str">
        <f>IFERROR(VLOOKUP($A425,[3]Hoja1!$A$1:$AQ$1000,26,FALSE),"")</f>
        <v/>
      </c>
      <c r="AE425" t="str">
        <f>IFERROR(VLOOKUP($A425,[3]Hoja1!$A$1:$AQ$1000,27,FALSE),"")</f>
        <v/>
      </c>
      <c r="AF425" t="str">
        <f>IFERROR(VLOOKUP($A425,[3]Hoja1!$A$1:$AQ$1000,28,FALSE),"")</f>
        <v/>
      </c>
      <c r="AG425" t="str">
        <f>IFERROR(VLOOKUP($A425,[3]Hoja1!$A$1:$AQ$1000,29,FALSE),"")</f>
        <v/>
      </c>
      <c r="AH425" t="str">
        <f>IFERROR(VLOOKUP($A425,[3]Hoja1!$A$1:$AQ$1000,30,FALSE),"")</f>
        <v/>
      </c>
      <c r="AI425" t="str">
        <f>IFERROR(VLOOKUP($A425,[3]Hoja1!$A$1:$AQ$1000,31,FALSE),"")</f>
        <v/>
      </c>
      <c r="AJ425" t="str">
        <f>IFERROR(VLOOKUP($A425,[3]Hoja1!$A$1:$AQ$1000,32,FALSE),"")</f>
        <v/>
      </c>
      <c r="AK425" t="str">
        <f>IFERROR(VLOOKUP($A425,[3]Hoja1!$A$1:$AQ$1000,33,FALSE),"")</f>
        <v/>
      </c>
      <c r="AL425" t="str">
        <f>IFERROR(VLOOKUP($A425,[3]Hoja1!$A$1:$AQ$1000,34,FALSE),"")</f>
        <v/>
      </c>
      <c r="AM425" t="str">
        <f>IFERROR(VLOOKUP($A425,[3]Hoja1!$A$1:$AQ$1000,35,FALSE),"")</f>
        <v/>
      </c>
      <c r="AN425" t="str">
        <f>IFERROR(VLOOKUP($A425,[3]Hoja1!$A$1:$AQ$1000,36,FALSE),"")</f>
        <v/>
      </c>
      <c r="AO425" t="str">
        <f>IFERROR(VLOOKUP($A425,[3]Hoja1!$A$1:$AQ$1000,37,FALSE),"")</f>
        <v/>
      </c>
      <c r="AP425" t="str">
        <f>IFERROR(VLOOKUP($A425,[3]Hoja1!$A$1:$AQ$1000,38,FALSE),"")</f>
        <v/>
      </c>
      <c r="AQ425" t="str">
        <f>IFERROR(VLOOKUP($A425,[3]Hoja1!$A$1:$AQ$1000,39,FALSE),"")</f>
        <v/>
      </c>
      <c r="AR425" t="str">
        <f>IFERROR(VLOOKUP($A425,[3]Hoja1!$A$1:$AQ$1000,40,FALSE),"")</f>
        <v/>
      </c>
      <c r="AS425" t="str">
        <f>IFERROR(VLOOKUP($A425,[3]Hoja1!$A$1:$AQ$1000,41,FALSE),"")</f>
        <v/>
      </c>
      <c r="AT425" t="str">
        <f>IFERROR(VLOOKUP($A425,[3]Hoja1!$A$1:$AQ$1000,42,FALSE),"")</f>
        <v/>
      </c>
      <c r="AU425" t="str">
        <f>IFERROR(VLOOKUP($A425,[3]Hoja1!$A$1:$AQ$1000,43,FALSE),"")</f>
        <v/>
      </c>
    </row>
    <row r="426" spans="1:47" ht="15" customHeight="1" x14ac:dyDescent="0.25">
      <c r="A426">
        <v>840</v>
      </c>
      <c r="B426">
        <v>1</v>
      </c>
      <c r="D426">
        <v>8505605</v>
      </c>
      <c r="E426" t="s">
        <v>1843</v>
      </c>
      <c r="H426" t="s">
        <v>1845</v>
      </c>
      <c r="J426" t="s">
        <v>50</v>
      </c>
      <c r="K426" t="s">
        <v>169</v>
      </c>
      <c r="L426" t="s">
        <v>515</v>
      </c>
      <c r="O426" t="s">
        <v>1844</v>
      </c>
      <c r="P426" s="4">
        <f>IFERROR(VLOOKUP(D426,[1]articulo!$A$1:$D$9000,4,FALSE),"")</f>
        <v>235.87</v>
      </c>
      <c r="Q426" t="s">
        <v>1846</v>
      </c>
      <c r="R426">
        <f>IFERROR(VLOOKUP(D426,[2]stock!$A$1:$B$9000,2,FALSE),"0")</f>
        <v>35</v>
      </c>
      <c r="S426">
        <v>5</v>
      </c>
      <c r="T426">
        <v>5</v>
      </c>
      <c r="U426">
        <v>5</v>
      </c>
      <c r="V426">
        <v>0.03</v>
      </c>
      <c r="W426" t="str">
        <f>IFERROR(VLOOKUP($A426,[3]Hoja1!$A$1:$AQ$1000,19,FALSE),"")</f>
        <v>Suboficial de 1ª.</v>
      </c>
      <c r="X426" t="str">
        <f>IFERROR(VLOOKUP($A426,[3]Hoja1!$A$1:$AQ$1000,20,FALSE),"")</f>
        <v/>
      </c>
      <c r="Y426" t="str">
        <f>IFERROR(VLOOKUP($A426,[3]Hoja1!$A$1:$AQ$1000,21,FALSE),"")</f>
        <v>Penitenciaría</v>
      </c>
      <c r="Z426" t="str">
        <f>IFERROR(VLOOKUP($A426,[3]Hoja1!$A$1:$AQ$1000,22,FALSE),"")</f>
        <v>Bordado</v>
      </c>
      <c r="AA426" t="str">
        <f>IFERROR(VLOOKUP($A426,[3]Hoja1!$A$1:$AQ$1000,23,FALSE),"")</f>
        <v>Insignia Pectoral</v>
      </c>
      <c r="AB426" t="str">
        <f>IFERROR(VLOOKUP($A426,[3]Hoja1!$A$1:$AQ$1000,24,FALSE),"")</f>
        <v/>
      </c>
      <c r="AC426" t="str">
        <f>IFERROR(VLOOKUP($A426,[3]Hoja1!$A$1:$AQ$1000,25,FALSE),"")</f>
        <v>8.5 cm</v>
      </c>
      <c r="AD426" t="str">
        <f>IFERROR(VLOOKUP($A426,[3]Hoja1!$A$1:$AQ$1000,26,FALSE),"")</f>
        <v/>
      </c>
      <c r="AE426" t="str">
        <f>IFERROR(VLOOKUP($A426,[3]Hoja1!$A$1:$AQ$1000,27,FALSE),"")</f>
        <v/>
      </c>
      <c r="AF426" t="str">
        <f>IFERROR(VLOOKUP($A426,[3]Hoja1!$A$1:$AQ$1000,28,FALSE),"")</f>
        <v/>
      </c>
      <c r="AG426" t="str">
        <f>IFERROR(VLOOKUP($A426,[3]Hoja1!$A$1:$AQ$1000,29,FALSE),"")</f>
        <v/>
      </c>
      <c r="AH426" t="str">
        <f>IFERROR(VLOOKUP($A426,[3]Hoja1!$A$1:$AQ$1000,30,FALSE),"")</f>
        <v/>
      </c>
      <c r="AI426" t="str">
        <f>IFERROR(VLOOKUP($A426,[3]Hoja1!$A$1:$AQ$1000,31,FALSE),"")</f>
        <v/>
      </c>
      <c r="AJ426" t="str">
        <f>IFERROR(VLOOKUP($A426,[3]Hoja1!$A$1:$AQ$1000,32,FALSE),"")</f>
        <v/>
      </c>
      <c r="AK426" t="str">
        <f>IFERROR(VLOOKUP($A426,[3]Hoja1!$A$1:$AQ$1000,33,FALSE),"")</f>
        <v/>
      </c>
      <c r="AL426" t="str">
        <f>IFERROR(VLOOKUP($A426,[3]Hoja1!$A$1:$AQ$1000,34,FALSE),"")</f>
        <v/>
      </c>
      <c r="AM426" t="str">
        <f>IFERROR(VLOOKUP($A426,[3]Hoja1!$A$1:$AQ$1000,35,FALSE),"")</f>
        <v/>
      </c>
      <c r="AN426" t="str">
        <f>IFERROR(VLOOKUP($A426,[3]Hoja1!$A$1:$AQ$1000,36,FALSE),"")</f>
        <v/>
      </c>
      <c r="AO426" t="str">
        <f>IFERROR(VLOOKUP($A426,[3]Hoja1!$A$1:$AQ$1000,37,FALSE),"")</f>
        <v/>
      </c>
      <c r="AP426" t="str">
        <f>IFERROR(VLOOKUP($A426,[3]Hoja1!$A$1:$AQ$1000,38,FALSE),"")</f>
        <v/>
      </c>
      <c r="AQ426" t="str">
        <f>IFERROR(VLOOKUP($A426,[3]Hoja1!$A$1:$AQ$1000,39,FALSE),"")</f>
        <v/>
      </c>
      <c r="AR426" t="str">
        <f>IFERROR(VLOOKUP($A426,[3]Hoja1!$A$1:$AQ$1000,40,FALSE),"")</f>
        <v/>
      </c>
      <c r="AS426" t="str">
        <f>IFERROR(VLOOKUP($A426,[3]Hoja1!$A$1:$AQ$1000,41,FALSE),"")</f>
        <v/>
      </c>
      <c r="AT426" t="str">
        <f>IFERROR(VLOOKUP($A426,[3]Hoja1!$A$1:$AQ$1000,42,FALSE),"")</f>
        <v/>
      </c>
      <c r="AU426" t="str">
        <f>IFERROR(VLOOKUP($A426,[3]Hoja1!$A$1:$AQ$1000,43,FALSE),"")</f>
        <v/>
      </c>
    </row>
    <row r="427" spans="1:47" ht="15" customHeight="1" x14ac:dyDescent="0.25">
      <c r="A427">
        <v>841</v>
      </c>
      <c r="B427">
        <v>1</v>
      </c>
      <c r="D427">
        <v>8505606</v>
      </c>
      <c r="E427" t="s">
        <v>1847</v>
      </c>
      <c r="H427" t="s">
        <v>1849</v>
      </c>
      <c r="J427" t="s">
        <v>50</v>
      </c>
      <c r="K427" t="s">
        <v>169</v>
      </c>
      <c r="L427" t="s">
        <v>515</v>
      </c>
      <c r="O427" t="s">
        <v>1848</v>
      </c>
      <c r="P427" s="4">
        <f>IFERROR(VLOOKUP(D427,[1]articulo!$A$1:$D$9000,4,FALSE),"")</f>
        <v>235.87</v>
      </c>
      <c r="Q427" t="s">
        <v>1850</v>
      </c>
      <c r="R427">
        <f>IFERROR(VLOOKUP(D427,[2]stock!$A$1:$B$9000,2,FALSE),"0")</f>
        <v>17</v>
      </c>
      <c r="S427">
        <v>5</v>
      </c>
      <c r="T427">
        <v>5</v>
      </c>
      <c r="U427">
        <v>5</v>
      </c>
      <c r="V427">
        <v>0.03</v>
      </c>
      <c r="W427" t="str">
        <f>IFERROR(VLOOKUP($A427,[3]Hoja1!$A$1:$AQ$1000,19,FALSE),"")</f>
        <v>Suboficial Principal</v>
      </c>
      <c r="X427" t="str">
        <f>IFERROR(VLOOKUP($A427,[3]Hoja1!$A$1:$AQ$1000,20,FALSE),"")</f>
        <v/>
      </c>
      <c r="Y427" t="str">
        <f>IFERROR(VLOOKUP($A427,[3]Hoja1!$A$1:$AQ$1000,21,FALSE),"")</f>
        <v>Penitenciaría</v>
      </c>
      <c r="Z427" t="str">
        <f>IFERROR(VLOOKUP($A427,[3]Hoja1!$A$1:$AQ$1000,22,FALSE),"")</f>
        <v>Bordado</v>
      </c>
      <c r="AA427" t="str">
        <f>IFERROR(VLOOKUP($A427,[3]Hoja1!$A$1:$AQ$1000,23,FALSE),"")</f>
        <v>Insignia Pectoral</v>
      </c>
      <c r="AB427" t="str">
        <f>IFERROR(VLOOKUP($A427,[3]Hoja1!$A$1:$AQ$1000,24,FALSE),"")</f>
        <v/>
      </c>
      <c r="AC427" t="str">
        <f>IFERROR(VLOOKUP($A427,[3]Hoja1!$A$1:$AQ$1000,25,FALSE),"")</f>
        <v>8.5 cm</v>
      </c>
      <c r="AD427" t="str">
        <f>IFERROR(VLOOKUP($A427,[3]Hoja1!$A$1:$AQ$1000,26,FALSE),"")</f>
        <v/>
      </c>
      <c r="AE427" t="str">
        <f>IFERROR(VLOOKUP($A427,[3]Hoja1!$A$1:$AQ$1000,27,FALSE),"")</f>
        <v/>
      </c>
      <c r="AF427" t="str">
        <f>IFERROR(VLOOKUP($A427,[3]Hoja1!$A$1:$AQ$1000,28,FALSE),"")</f>
        <v/>
      </c>
      <c r="AG427" t="str">
        <f>IFERROR(VLOOKUP($A427,[3]Hoja1!$A$1:$AQ$1000,29,FALSE),"")</f>
        <v/>
      </c>
      <c r="AH427" t="str">
        <f>IFERROR(VLOOKUP($A427,[3]Hoja1!$A$1:$AQ$1000,30,FALSE),"")</f>
        <v/>
      </c>
      <c r="AI427" t="str">
        <f>IFERROR(VLOOKUP($A427,[3]Hoja1!$A$1:$AQ$1000,31,FALSE),"")</f>
        <v/>
      </c>
      <c r="AJ427" t="str">
        <f>IFERROR(VLOOKUP($A427,[3]Hoja1!$A$1:$AQ$1000,32,FALSE),"")</f>
        <v/>
      </c>
      <c r="AK427" t="str">
        <f>IFERROR(VLOOKUP($A427,[3]Hoja1!$A$1:$AQ$1000,33,FALSE),"")</f>
        <v/>
      </c>
      <c r="AL427" t="str">
        <f>IFERROR(VLOOKUP($A427,[3]Hoja1!$A$1:$AQ$1000,34,FALSE),"")</f>
        <v/>
      </c>
      <c r="AM427" t="str">
        <f>IFERROR(VLOOKUP($A427,[3]Hoja1!$A$1:$AQ$1000,35,FALSE),"")</f>
        <v/>
      </c>
      <c r="AN427" t="str">
        <f>IFERROR(VLOOKUP($A427,[3]Hoja1!$A$1:$AQ$1000,36,FALSE),"")</f>
        <v/>
      </c>
      <c r="AO427" t="str">
        <f>IFERROR(VLOOKUP($A427,[3]Hoja1!$A$1:$AQ$1000,37,FALSE),"")</f>
        <v/>
      </c>
      <c r="AP427" t="str">
        <f>IFERROR(VLOOKUP($A427,[3]Hoja1!$A$1:$AQ$1000,38,FALSE),"")</f>
        <v/>
      </c>
      <c r="AQ427" t="str">
        <f>IFERROR(VLOOKUP($A427,[3]Hoja1!$A$1:$AQ$1000,39,FALSE),"")</f>
        <v/>
      </c>
      <c r="AR427" t="str">
        <f>IFERROR(VLOOKUP($A427,[3]Hoja1!$A$1:$AQ$1000,40,FALSE),"")</f>
        <v/>
      </c>
      <c r="AS427" t="str">
        <f>IFERROR(VLOOKUP($A427,[3]Hoja1!$A$1:$AQ$1000,41,FALSE),"")</f>
        <v/>
      </c>
      <c r="AT427" t="str">
        <f>IFERROR(VLOOKUP($A427,[3]Hoja1!$A$1:$AQ$1000,42,FALSE),"")</f>
        <v/>
      </c>
      <c r="AU427" t="str">
        <f>IFERROR(VLOOKUP($A427,[3]Hoja1!$A$1:$AQ$1000,43,FALSE),"")</f>
        <v/>
      </c>
    </row>
    <row r="428" spans="1:47" ht="15" customHeight="1" x14ac:dyDescent="0.25">
      <c r="A428">
        <v>846</v>
      </c>
      <c r="B428">
        <v>1</v>
      </c>
      <c r="D428">
        <v>8520691</v>
      </c>
      <c r="E428" t="s">
        <v>1851</v>
      </c>
      <c r="H428" t="s">
        <v>1854</v>
      </c>
      <c r="I428" t="s">
        <v>1855</v>
      </c>
      <c r="J428" t="s">
        <v>16</v>
      </c>
      <c r="K428" t="s">
        <v>1852</v>
      </c>
      <c r="O428" t="s">
        <v>1853</v>
      </c>
      <c r="P428" s="4">
        <f>IFERROR(VLOOKUP(D428,[1]articulo!$A$1:$D$9000,4,FALSE),"")</f>
        <v>2600</v>
      </c>
      <c r="Q428" t="s">
        <v>1856</v>
      </c>
      <c r="R428">
        <f>IFERROR(VLOOKUP(D428,[2]stock!$A$1:$B$9000,2,FALSE),"0")</f>
        <v>24</v>
      </c>
      <c r="S428">
        <v>5</v>
      </c>
      <c r="T428">
        <v>5</v>
      </c>
      <c r="U428">
        <v>5</v>
      </c>
      <c r="V428">
        <v>0.03</v>
      </c>
      <c r="W428" t="str">
        <f>IFERROR(VLOOKUP($A428,[3]Hoja1!$A$1:$AQ$1000,19,FALSE),"")</f>
        <v/>
      </c>
      <c r="X428" t="str">
        <f>IFERROR(VLOOKUP($A428,[3]Hoja1!$A$1:$AQ$1000,20,FALSE),"")</f>
        <v/>
      </c>
      <c r="Y428" t="str">
        <f>IFERROR(VLOOKUP($A428,[3]Hoja1!$A$1:$AQ$1000,21,FALSE),"")</f>
        <v/>
      </c>
      <c r="Z428" t="str">
        <f>IFERROR(VLOOKUP($A428,[3]Hoja1!$A$1:$AQ$1000,22,FALSE),"")</f>
        <v/>
      </c>
      <c r="AA428" t="str">
        <f>IFERROR(VLOOKUP($A428,[3]Hoja1!$A$1:$AQ$1000,23,FALSE),"")</f>
        <v>Tasco 8x21.</v>
      </c>
      <c r="AB428" t="str">
        <f>IFERROR(VLOOKUP($A428,[3]Hoja1!$A$1:$AQ$1000,24,FALSE),"")</f>
        <v/>
      </c>
      <c r="AC428" t="str">
        <f>IFERROR(VLOOKUP($A428,[3]Hoja1!$A$1:$AQ$1000,25,FALSE),"")</f>
        <v/>
      </c>
      <c r="AD428" t="str">
        <f>IFERROR(VLOOKUP($A428,[3]Hoja1!$A$1:$AQ$1000,26,FALSE),"")</f>
        <v/>
      </c>
      <c r="AE428" t="str">
        <f>IFERROR(VLOOKUP($A428,[3]Hoja1!$A$1:$AQ$1000,27,FALSE),"")</f>
        <v>185 gr</v>
      </c>
      <c r="AF428" t="str">
        <f>IFERROR(VLOOKUP($A428,[3]Hoja1!$A$1:$AQ$1000,28,FALSE),"")</f>
        <v>10 x 9 x 3 cm</v>
      </c>
      <c r="AG428" t="str">
        <f>IFERROR(VLOOKUP($A428,[3]Hoja1!$A$1:$AQ$1000,29,FALSE),"")</f>
        <v/>
      </c>
      <c r="AH428" t="str">
        <f>IFERROR(VLOOKUP($A428,[3]Hoja1!$A$1:$AQ$1000,30,FALSE),"")</f>
        <v/>
      </c>
      <c r="AI428" t="str">
        <f>IFERROR(VLOOKUP($A428,[3]Hoja1!$A$1:$AQ$1000,31,FALSE),"")</f>
        <v/>
      </c>
      <c r="AJ428" t="str">
        <f>IFERROR(VLOOKUP($A428,[3]Hoja1!$A$1:$AQ$1000,32,FALSE),"")</f>
        <v/>
      </c>
      <c r="AK428" t="str">
        <f>IFERROR(VLOOKUP($A428,[3]Hoja1!$A$1:$AQ$1000,33,FALSE),"")</f>
        <v>6 x 9 x 3.5 cm</v>
      </c>
      <c r="AL428" t="str">
        <f>IFERROR(VLOOKUP($A428,[3]Hoja1!$A$1:$AQ$1000,34,FALSE),"")</f>
        <v/>
      </c>
      <c r="AM428" t="str">
        <f>IFERROR(VLOOKUP($A428,[3]Hoja1!$A$1:$AQ$1000,35,FALSE),"")</f>
        <v/>
      </c>
      <c r="AN428" t="str">
        <f>IFERROR(VLOOKUP($A428,[3]Hoja1!$A$1:$AQ$1000,36,FALSE),"")</f>
        <v/>
      </c>
      <c r="AO428" t="str">
        <f>IFERROR(VLOOKUP($A428,[3]Hoja1!$A$1:$AQ$1000,37,FALSE),"")</f>
        <v/>
      </c>
      <c r="AP428" t="str">
        <f>IFERROR(VLOOKUP($A428,[3]Hoja1!$A$1:$AQ$1000,38,FALSE),"")</f>
        <v/>
      </c>
      <c r="AQ428" t="str">
        <f>IFERROR(VLOOKUP($A428,[3]Hoja1!$A$1:$AQ$1000,39,FALSE),"")</f>
        <v/>
      </c>
      <c r="AR428" t="str">
        <f>IFERROR(VLOOKUP($A428,[3]Hoja1!$A$1:$AQ$1000,40,FALSE),"")</f>
        <v/>
      </c>
      <c r="AS428" t="str">
        <f>IFERROR(VLOOKUP($A428,[3]Hoja1!$A$1:$AQ$1000,41,FALSE),"")</f>
        <v/>
      </c>
      <c r="AT428" t="str">
        <f>IFERROR(VLOOKUP($A428,[3]Hoja1!$A$1:$AQ$1000,42,FALSE),"")</f>
        <v/>
      </c>
      <c r="AU428" t="str">
        <f>IFERROR(VLOOKUP($A428,[3]Hoja1!$A$1:$AQ$1000,43,FALSE),"")</f>
        <v/>
      </c>
    </row>
    <row r="429" spans="1:47" ht="15" customHeight="1" x14ac:dyDescent="0.25">
      <c r="A429">
        <v>847</v>
      </c>
      <c r="B429">
        <v>1</v>
      </c>
      <c r="D429">
        <v>5610102</v>
      </c>
      <c r="E429" t="s">
        <v>1857</v>
      </c>
      <c r="H429" t="s">
        <v>1859</v>
      </c>
      <c r="I429" s="1" t="s">
        <v>1860</v>
      </c>
      <c r="J429" t="s">
        <v>102</v>
      </c>
      <c r="K429" t="s">
        <v>1858</v>
      </c>
      <c r="P429" s="4">
        <f>IFERROR(VLOOKUP(D429,[1]articulo!$A$1:$D$9000,4,FALSE),"")</f>
        <v>72205.69</v>
      </c>
      <c r="Q429" t="s">
        <v>1861</v>
      </c>
      <c r="R429">
        <f>IFERROR(VLOOKUP(D429,[2]stock!$A$1:$B$9000,2,FALSE),"0")</f>
        <v>0</v>
      </c>
      <c r="S429">
        <v>5</v>
      </c>
      <c r="T429">
        <v>5</v>
      </c>
      <c r="U429">
        <v>5</v>
      </c>
      <c r="V429">
        <v>0.03</v>
      </c>
      <c r="W429" t="str">
        <f>IFERROR(VLOOKUP($A429,[3]Hoja1!$A$1:$AQ$1000,19,FALSE),"")</f>
        <v/>
      </c>
      <c r="X429" t="str">
        <f>IFERROR(VLOOKUP($A429,[3]Hoja1!$A$1:$AQ$1000,20,FALSE),"")</f>
        <v/>
      </c>
      <c r="Y429" t="str">
        <f>IFERROR(VLOOKUP($A429,[3]Hoja1!$A$1:$AQ$1000,21,FALSE),"")</f>
        <v/>
      </c>
      <c r="Z429" t="str">
        <f>IFERROR(VLOOKUP($A429,[3]Hoja1!$A$1:$AQ$1000,22,FALSE),"")</f>
        <v/>
      </c>
      <c r="AA429" t="str">
        <f>IFERROR(VLOOKUP($A429,[3]Hoja1!$A$1:$AQ$1000,23,FALSE),"")</f>
        <v/>
      </c>
      <c r="AB429" t="str">
        <f>IFERROR(VLOOKUP($A429,[3]Hoja1!$A$1:$AQ$1000,24,FALSE),"")</f>
        <v/>
      </c>
      <c r="AC429" t="str">
        <f>IFERROR(VLOOKUP($A429,[3]Hoja1!$A$1:$AQ$1000,25,FALSE),"")</f>
        <v/>
      </c>
      <c r="AD429" t="str">
        <f>IFERROR(VLOOKUP($A429,[3]Hoja1!$A$1:$AQ$1000,26,FALSE),"")</f>
        <v/>
      </c>
      <c r="AE429" t="str">
        <f>IFERROR(VLOOKUP($A429,[3]Hoja1!$A$1:$AQ$1000,27,FALSE),"")</f>
        <v/>
      </c>
      <c r="AF429" t="str">
        <f>IFERROR(VLOOKUP($A429,[3]Hoja1!$A$1:$AQ$1000,28,FALSE),"")</f>
        <v/>
      </c>
      <c r="AG429" t="str">
        <f>IFERROR(VLOOKUP($A429,[3]Hoja1!$A$1:$AQ$1000,29,FALSE),"")</f>
        <v/>
      </c>
      <c r="AH429" t="str">
        <f>IFERROR(VLOOKUP($A429,[3]Hoja1!$A$1:$AQ$1000,30,FALSE),"")</f>
        <v/>
      </c>
      <c r="AI429" t="str">
        <f>IFERROR(VLOOKUP($A429,[3]Hoja1!$A$1:$AQ$1000,31,FALSE),"")</f>
        <v/>
      </c>
      <c r="AJ429" t="str">
        <f>IFERROR(VLOOKUP($A429,[3]Hoja1!$A$1:$AQ$1000,32,FALSE),"")</f>
        <v/>
      </c>
      <c r="AK429" t="str">
        <f>IFERROR(VLOOKUP($A429,[3]Hoja1!$A$1:$AQ$1000,33,FALSE),"")</f>
        <v/>
      </c>
      <c r="AL429" t="str">
        <f>IFERROR(VLOOKUP($A429,[3]Hoja1!$A$1:$AQ$1000,34,FALSE),"")</f>
        <v/>
      </c>
      <c r="AM429" t="str">
        <f>IFERROR(VLOOKUP($A429,[3]Hoja1!$A$1:$AQ$1000,35,FALSE),"")</f>
        <v/>
      </c>
      <c r="AN429" t="str">
        <f>IFERROR(VLOOKUP($A429,[3]Hoja1!$A$1:$AQ$1000,36,FALSE),"")</f>
        <v/>
      </c>
      <c r="AO429" t="str">
        <f>IFERROR(VLOOKUP($A429,[3]Hoja1!$A$1:$AQ$1000,37,FALSE),"")</f>
        <v/>
      </c>
      <c r="AP429" t="str">
        <f>IFERROR(VLOOKUP($A429,[3]Hoja1!$A$1:$AQ$1000,38,FALSE),"")</f>
        <v/>
      </c>
      <c r="AQ429" t="str">
        <f>IFERROR(VLOOKUP($A429,[3]Hoja1!$A$1:$AQ$1000,39,FALSE),"")</f>
        <v/>
      </c>
      <c r="AR429" t="str">
        <f>IFERROR(VLOOKUP($A429,[3]Hoja1!$A$1:$AQ$1000,40,FALSE),"")</f>
        <v/>
      </c>
      <c r="AS429" t="str">
        <f>IFERROR(VLOOKUP($A429,[3]Hoja1!$A$1:$AQ$1000,41,FALSE),"")</f>
        <v/>
      </c>
      <c r="AT429" t="str">
        <f>IFERROR(VLOOKUP($A429,[3]Hoja1!$A$1:$AQ$1000,42,FALSE),"")</f>
        <v/>
      </c>
      <c r="AU429" t="str">
        <f>IFERROR(VLOOKUP($A429,[3]Hoja1!$A$1:$AQ$1000,43,FALSE),"")</f>
        <v/>
      </c>
    </row>
    <row r="430" spans="1:47" ht="15" customHeight="1" x14ac:dyDescent="0.25">
      <c r="A430">
        <v>851</v>
      </c>
      <c r="B430">
        <v>1</v>
      </c>
      <c r="D430">
        <v>7707557</v>
      </c>
      <c r="E430" t="s">
        <v>1862</v>
      </c>
      <c r="H430" t="s">
        <v>1864</v>
      </c>
      <c r="J430" t="s">
        <v>50</v>
      </c>
      <c r="K430" t="s">
        <v>906</v>
      </c>
      <c r="L430" t="s">
        <v>928</v>
      </c>
      <c r="O430" t="s">
        <v>1863</v>
      </c>
      <c r="P430" s="4">
        <f>IFERROR(VLOOKUP(D430,[1]articulo!$A$1:$D$9000,4,FALSE),"")</f>
        <v>124.8</v>
      </c>
      <c r="Q430" t="s">
        <v>1865</v>
      </c>
      <c r="R430">
        <f>IFERROR(VLOOKUP(D430,[2]stock!$A$1:$B$9000,2,FALSE),"0")</f>
        <v>236</v>
      </c>
      <c r="S430">
        <v>5</v>
      </c>
      <c r="T430">
        <v>5</v>
      </c>
      <c r="U430">
        <v>5</v>
      </c>
      <c r="V430">
        <v>0.03</v>
      </c>
      <c r="W430" t="str">
        <f>IFERROR(VLOOKUP($A430,[3]Hoja1!$A$1:$AQ$1000,19,FALSE),"")</f>
        <v/>
      </c>
      <c r="X430" t="str">
        <f>IFERROR(VLOOKUP($A430,[3]Hoja1!$A$1:$AQ$1000,20,FALSE),"")</f>
        <v>Rombo para Jerarquía</v>
      </c>
      <c r="Y430" t="str">
        <f>IFERROR(VLOOKUP($A430,[3]Hoja1!$A$1:$AQ$1000,21,FALSE),"")</f>
        <v/>
      </c>
      <c r="Z430" t="str">
        <f>IFERROR(VLOOKUP($A430,[3]Hoja1!$A$1:$AQ$1000,22,FALSE),"")</f>
        <v>Metal</v>
      </c>
      <c r="AA430" t="str">
        <f>IFERROR(VLOOKUP($A430,[3]Hoja1!$A$1:$AQ$1000,23,FALSE),"")</f>
        <v>Plateado</v>
      </c>
      <c r="AB430" t="str">
        <f>IFERROR(VLOOKUP($A430,[3]Hoja1!$A$1:$AQ$1000,24,FALSE),"")</f>
        <v>16 mm</v>
      </c>
      <c r="AC430" t="str">
        <f>IFERROR(VLOOKUP($A430,[3]Hoja1!$A$1:$AQ$1000,25,FALSE),"")</f>
        <v>16 mm</v>
      </c>
      <c r="AD430" t="str">
        <f>IFERROR(VLOOKUP($A430,[3]Hoja1!$A$1:$AQ$1000,26,FALSE),"")</f>
        <v>5 mm</v>
      </c>
      <c r="AE430" t="str">
        <f>IFERROR(VLOOKUP($A430,[3]Hoja1!$A$1:$AQ$1000,27,FALSE),"")</f>
        <v/>
      </c>
      <c r="AF430" t="str">
        <f>IFERROR(VLOOKUP($A430,[3]Hoja1!$A$1:$AQ$1000,28,FALSE),"")</f>
        <v/>
      </c>
      <c r="AG430" t="str">
        <f>IFERROR(VLOOKUP($A430,[3]Hoja1!$A$1:$AQ$1000,29,FALSE),"")</f>
        <v/>
      </c>
      <c r="AH430" t="str">
        <f>IFERROR(VLOOKUP($A430,[3]Hoja1!$A$1:$AQ$1000,30,FALSE),"")</f>
        <v/>
      </c>
      <c r="AI430" t="str">
        <f>IFERROR(VLOOKUP($A430,[3]Hoja1!$A$1:$AQ$1000,31,FALSE),"")</f>
        <v/>
      </c>
      <c r="AJ430" t="str">
        <f>IFERROR(VLOOKUP($A430,[3]Hoja1!$A$1:$AQ$1000,32,FALSE),"")</f>
        <v/>
      </c>
      <c r="AK430" t="str">
        <f>IFERROR(VLOOKUP($A430,[3]Hoja1!$A$1:$AQ$1000,33,FALSE),"")</f>
        <v/>
      </c>
      <c r="AL430" t="str">
        <f>IFERROR(VLOOKUP($A430,[3]Hoja1!$A$1:$AQ$1000,34,FALSE),"")</f>
        <v/>
      </c>
      <c r="AM430" t="str">
        <f>IFERROR(VLOOKUP($A430,[3]Hoja1!$A$1:$AQ$1000,35,FALSE),"")</f>
        <v/>
      </c>
      <c r="AN430" t="str">
        <f>IFERROR(VLOOKUP($A430,[3]Hoja1!$A$1:$AQ$1000,36,FALSE),"")</f>
        <v/>
      </c>
      <c r="AO430" t="str">
        <f>IFERROR(VLOOKUP($A430,[3]Hoja1!$A$1:$AQ$1000,37,FALSE),"")</f>
        <v/>
      </c>
      <c r="AP430" t="str">
        <f>IFERROR(VLOOKUP($A430,[3]Hoja1!$A$1:$AQ$1000,38,FALSE),"")</f>
        <v/>
      </c>
      <c r="AQ430" t="str">
        <f>IFERROR(VLOOKUP($A430,[3]Hoja1!$A$1:$AQ$1000,39,FALSE),"")</f>
        <v/>
      </c>
      <c r="AR430" t="str">
        <f>IFERROR(VLOOKUP($A430,[3]Hoja1!$A$1:$AQ$1000,40,FALSE),"")</f>
        <v/>
      </c>
      <c r="AS430" t="str">
        <f>IFERROR(VLOOKUP($A430,[3]Hoja1!$A$1:$AQ$1000,41,FALSE),"")</f>
        <v/>
      </c>
      <c r="AT430" t="str">
        <f>IFERROR(VLOOKUP($A430,[3]Hoja1!$A$1:$AQ$1000,42,FALSE),"")</f>
        <v/>
      </c>
      <c r="AU430" t="str">
        <f>IFERROR(VLOOKUP($A430,[3]Hoja1!$A$1:$AQ$1000,43,FALSE),"")</f>
        <v/>
      </c>
    </row>
    <row r="431" spans="1:47" ht="15" customHeight="1" x14ac:dyDescent="0.25">
      <c r="A431">
        <v>852</v>
      </c>
      <c r="B431">
        <v>1</v>
      </c>
      <c r="D431">
        <v>7700100</v>
      </c>
      <c r="E431" t="s">
        <v>1866</v>
      </c>
      <c r="H431" t="s">
        <v>1868</v>
      </c>
      <c r="I431" s="1" t="s">
        <v>1869</v>
      </c>
      <c r="J431" t="s">
        <v>50</v>
      </c>
      <c r="K431" t="s">
        <v>169</v>
      </c>
      <c r="L431" t="s">
        <v>170</v>
      </c>
      <c r="O431" t="s">
        <v>1867</v>
      </c>
      <c r="P431" s="4">
        <f>IFERROR(VLOOKUP(D431,[1]articulo!$A$1:$D$9000,4,FALSE),"")</f>
        <v>353.8</v>
      </c>
      <c r="Q431" t="s">
        <v>1870</v>
      </c>
      <c r="R431">
        <f>IFERROR(VLOOKUP(D431,[2]stock!$A$1:$B$9000,2,FALSE),"0")</f>
        <v>24</v>
      </c>
      <c r="S431">
        <v>5</v>
      </c>
      <c r="T431">
        <v>5</v>
      </c>
      <c r="U431">
        <v>5</v>
      </c>
      <c r="V431">
        <v>0.03</v>
      </c>
      <c r="W431" t="str">
        <f>IFERROR(VLOOKUP($A431,[3]Hoja1!$A$1:$AQ$1000,19,FALSE),"")</f>
        <v>Suboficial Cabo</v>
      </c>
      <c r="X431" t="str">
        <f>IFERROR(VLOOKUP($A431,[3]Hoja1!$A$1:$AQ$1000,20,FALSE),"")</f>
        <v/>
      </c>
      <c r="Y431" t="str">
        <f>IFERROR(VLOOKUP($A431,[3]Hoja1!$A$1:$AQ$1000,21,FALSE),"")</f>
        <v>Policía</v>
      </c>
      <c r="Z431" t="str">
        <f>IFERROR(VLOOKUP($A431,[3]Hoja1!$A$1:$AQ$1000,22,FALSE),"")</f>
        <v/>
      </c>
      <c r="AA431" t="str">
        <f>IFERROR(VLOOKUP($A431,[3]Hoja1!$A$1:$AQ$1000,23,FALSE),"")</f>
        <v>Galón</v>
      </c>
      <c r="AB431" t="str">
        <f>IFERROR(VLOOKUP($A431,[3]Hoja1!$A$1:$AQ$1000,24,FALSE),"")</f>
        <v/>
      </c>
      <c r="AC431" t="str">
        <f>IFERROR(VLOOKUP($A431,[3]Hoja1!$A$1:$AQ$1000,25,FALSE),"")</f>
        <v>8.8 cm</v>
      </c>
      <c r="AD431" t="str">
        <f>IFERROR(VLOOKUP($A431,[3]Hoja1!$A$1:$AQ$1000,26,FALSE),"")</f>
        <v/>
      </c>
      <c r="AE431" t="str">
        <f>IFERROR(VLOOKUP($A431,[3]Hoja1!$A$1:$AQ$1000,27,FALSE),"")</f>
        <v/>
      </c>
      <c r="AF431" t="str">
        <f>IFERROR(VLOOKUP($A431,[3]Hoja1!$A$1:$AQ$1000,28,FALSE),"")</f>
        <v/>
      </c>
      <c r="AG431" t="str">
        <f>IFERROR(VLOOKUP($A431,[3]Hoja1!$A$1:$AQ$1000,29,FALSE),"")</f>
        <v/>
      </c>
      <c r="AH431" t="str">
        <f>IFERROR(VLOOKUP($A431,[3]Hoja1!$A$1:$AQ$1000,30,FALSE),"")</f>
        <v/>
      </c>
      <c r="AI431" t="str">
        <f>IFERROR(VLOOKUP($A431,[3]Hoja1!$A$1:$AQ$1000,31,FALSE),"")</f>
        <v/>
      </c>
      <c r="AJ431" t="str">
        <f>IFERROR(VLOOKUP($A431,[3]Hoja1!$A$1:$AQ$1000,32,FALSE),"")</f>
        <v/>
      </c>
      <c r="AK431" t="str">
        <f>IFERROR(VLOOKUP($A431,[3]Hoja1!$A$1:$AQ$1000,33,FALSE),"")</f>
        <v/>
      </c>
      <c r="AL431" t="str">
        <f>IFERROR(VLOOKUP($A431,[3]Hoja1!$A$1:$AQ$1000,34,FALSE),"")</f>
        <v/>
      </c>
      <c r="AM431" t="str">
        <f>IFERROR(VLOOKUP($A431,[3]Hoja1!$A$1:$AQ$1000,35,FALSE),"")</f>
        <v/>
      </c>
      <c r="AN431" t="str">
        <f>IFERROR(VLOOKUP($A431,[3]Hoja1!$A$1:$AQ$1000,36,FALSE),"")</f>
        <v/>
      </c>
      <c r="AO431" t="str">
        <f>IFERROR(VLOOKUP($A431,[3]Hoja1!$A$1:$AQ$1000,37,FALSE),"")</f>
        <v/>
      </c>
      <c r="AP431" t="str">
        <f>IFERROR(VLOOKUP($A431,[3]Hoja1!$A$1:$AQ$1000,38,FALSE),"")</f>
        <v/>
      </c>
      <c r="AQ431" t="str">
        <f>IFERROR(VLOOKUP($A431,[3]Hoja1!$A$1:$AQ$1000,39,FALSE),"")</f>
        <v/>
      </c>
      <c r="AR431" t="str">
        <f>IFERROR(VLOOKUP($A431,[3]Hoja1!$A$1:$AQ$1000,40,FALSE),"")</f>
        <v/>
      </c>
      <c r="AS431" t="str">
        <f>IFERROR(VLOOKUP($A431,[3]Hoja1!$A$1:$AQ$1000,41,FALSE),"")</f>
        <v/>
      </c>
      <c r="AT431" t="str">
        <f>IFERROR(VLOOKUP($A431,[3]Hoja1!$A$1:$AQ$1000,42,FALSE),"")</f>
        <v/>
      </c>
      <c r="AU431" t="str">
        <f>IFERROR(VLOOKUP($A431,[3]Hoja1!$A$1:$AQ$1000,43,FALSE),"")</f>
        <v/>
      </c>
    </row>
    <row r="432" spans="1:47" ht="15" customHeight="1" x14ac:dyDescent="0.25">
      <c r="A432">
        <v>853</v>
      </c>
      <c r="B432">
        <v>1</v>
      </c>
      <c r="D432">
        <v>7700101</v>
      </c>
      <c r="E432" t="s">
        <v>1871</v>
      </c>
      <c r="H432" t="s">
        <v>1873</v>
      </c>
      <c r="J432" t="s">
        <v>50</v>
      </c>
      <c r="K432" t="s">
        <v>169</v>
      </c>
      <c r="L432" t="s">
        <v>170</v>
      </c>
      <c r="O432" t="s">
        <v>1872</v>
      </c>
      <c r="P432" s="4">
        <f>IFERROR(VLOOKUP(D432,[1]articulo!$A$1:$D$9000,4,FALSE),"")</f>
        <v>353.8</v>
      </c>
      <c r="Q432" t="s">
        <v>1874</v>
      </c>
      <c r="R432">
        <f>IFERROR(VLOOKUP(D432,[2]stock!$A$1:$B$9000,2,FALSE),"0")</f>
        <v>53</v>
      </c>
      <c r="S432">
        <v>5</v>
      </c>
      <c r="T432">
        <v>5</v>
      </c>
      <c r="U432">
        <v>5</v>
      </c>
      <c r="V432">
        <v>0.03</v>
      </c>
      <c r="W432" t="str">
        <f>IFERROR(VLOOKUP($A432,[3]Hoja1!$A$1:$AQ$1000,19,FALSE),"")</f>
        <v>Suboficial Cabo 1º</v>
      </c>
      <c r="X432" t="str">
        <f>IFERROR(VLOOKUP($A432,[3]Hoja1!$A$1:$AQ$1000,20,FALSE),"")</f>
        <v/>
      </c>
      <c r="Y432" t="str">
        <f>IFERROR(VLOOKUP($A432,[3]Hoja1!$A$1:$AQ$1000,21,FALSE),"")</f>
        <v>Policía</v>
      </c>
      <c r="Z432" t="str">
        <f>IFERROR(VLOOKUP($A432,[3]Hoja1!$A$1:$AQ$1000,22,FALSE),"")</f>
        <v/>
      </c>
      <c r="AA432" t="str">
        <f>IFERROR(VLOOKUP($A432,[3]Hoja1!$A$1:$AQ$1000,23,FALSE),"")</f>
        <v>Galón</v>
      </c>
      <c r="AB432" t="str">
        <f>IFERROR(VLOOKUP($A432,[3]Hoja1!$A$1:$AQ$1000,24,FALSE),"")</f>
        <v/>
      </c>
      <c r="AC432" t="str">
        <f>IFERROR(VLOOKUP($A432,[3]Hoja1!$A$1:$AQ$1000,25,FALSE),"")</f>
        <v>8.8 cm</v>
      </c>
      <c r="AD432" t="str">
        <f>IFERROR(VLOOKUP($A432,[3]Hoja1!$A$1:$AQ$1000,26,FALSE),"")</f>
        <v/>
      </c>
      <c r="AE432" t="str">
        <f>IFERROR(VLOOKUP($A432,[3]Hoja1!$A$1:$AQ$1000,27,FALSE),"")</f>
        <v/>
      </c>
      <c r="AF432" t="str">
        <f>IFERROR(VLOOKUP($A432,[3]Hoja1!$A$1:$AQ$1000,28,FALSE),"")</f>
        <v/>
      </c>
      <c r="AG432" t="str">
        <f>IFERROR(VLOOKUP($A432,[3]Hoja1!$A$1:$AQ$1000,29,FALSE),"")</f>
        <v/>
      </c>
      <c r="AH432" t="str">
        <f>IFERROR(VLOOKUP($A432,[3]Hoja1!$A$1:$AQ$1000,30,FALSE),"")</f>
        <v/>
      </c>
      <c r="AI432" t="str">
        <f>IFERROR(VLOOKUP($A432,[3]Hoja1!$A$1:$AQ$1000,31,FALSE),"")</f>
        <v/>
      </c>
      <c r="AJ432" t="str">
        <f>IFERROR(VLOOKUP($A432,[3]Hoja1!$A$1:$AQ$1000,32,FALSE),"")</f>
        <v/>
      </c>
      <c r="AK432" t="str">
        <f>IFERROR(VLOOKUP($A432,[3]Hoja1!$A$1:$AQ$1000,33,FALSE),"")</f>
        <v/>
      </c>
      <c r="AL432" t="str">
        <f>IFERROR(VLOOKUP($A432,[3]Hoja1!$A$1:$AQ$1000,34,FALSE),"")</f>
        <v/>
      </c>
      <c r="AM432" t="str">
        <f>IFERROR(VLOOKUP($A432,[3]Hoja1!$A$1:$AQ$1000,35,FALSE),"")</f>
        <v/>
      </c>
      <c r="AN432" t="str">
        <f>IFERROR(VLOOKUP($A432,[3]Hoja1!$A$1:$AQ$1000,36,FALSE),"")</f>
        <v/>
      </c>
      <c r="AO432" t="str">
        <f>IFERROR(VLOOKUP($A432,[3]Hoja1!$A$1:$AQ$1000,37,FALSE),"")</f>
        <v/>
      </c>
      <c r="AP432" t="str">
        <f>IFERROR(VLOOKUP($A432,[3]Hoja1!$A$1:$AQ$1000,38,FALSE),"")</f>
        <v/>
      </c>
      <c r="AQ432" t="str">
        <f>IFERROR(VLOOKUP($A432,[3]Hoja1!$A$1:$AQ$1000,39,FALSE),"")</f>
        <v/>
      </c>
      <c r="AR432" t="str">
        <f>IFERROR(VLOOKUP($A432,[3]Hoja1!$A$1:$AQ$1000,40,FALSE),"")</f>
        <v/>
      </c>
      <c r="AS432" t="str">
        <f>IFERROR(VLOOKUP($A432,[3]Hoja1!$A$1:$AQ$1000,41,FALSE),"")</f>
        <v/>
      </c>
      <c r="AT432" t="str">
        <f>IFERROR(VLOOKUP($A432,[3]Hoja1!$A$1:$AQ$1000,42,FALSE),"")</f>
        <v/>
      </c>
      <c r="AU432" t="str">
        <f>IFERROR(VLOOKUP($A432,[3]Hoja1!$A$1:$AQ$1000,43,FALSE),"")</f>
        <v/>
      </c>
    </row>
    <row r="433" spans="1:47" ht="15" customHeight="1" x14ac:dyDescent="0.25">
      <c r="A433">
        <v>854</v>
      </c>
      <c r="B433">
        <v>1</v>
      </c>
      <c r="D433">
        <v>7700103</v>
      </c>
      <c r="E433" t="s">
        <v>1875</v>
      </c>
      <c r="H433" t="s">
        <v>1877</v>
      </c>
      <c r="J433" t="s">
        <v>50</v>
      </c>
      <c r="K433" t="s">
        <v>169</v>
      </c>
      <c r="L433" t="s">
        <v>170</v>
      </c>
      <c r="O433" t="s">
        <v>1876</v>
      </c>
      <c r="P433" s="4">
        <f>IFERROR(VLOOKUP(D433,[1]articulo!$A$1:$D$9000,4,FALSE),"")</f>
        <v>353.8</v>
      </c>
      <c r="Q433" t="s">
        <v>1878</v>
      </c>
      <c r="R433">
        <f>IFERROR(VLOOKUP(D433,[2]stock!$A$1:$B$9000,2,FALSE),"0")</f>
        <v>84</v>
      </c>
      <c r="S433">
        <v>5</v>
      </c>
      <c r="T433">
        <v>5</v>
      </c>
      <c r="U433">
        <v>5</v>
      </c>
      <c r="V433">
        <v>0.03</v>
      </c>
      <c r="W433" t="str">
        <f>IFERROR(VLOOKUP($A433,[3]Hoja1!$A$1:$AQ$1000,19,FALSE),"")</f>
        <v>Suboficial Sargento</v>
      </c>
      <c r="X433" t="str">
        <f>IFERROR(VLOOKUP($A433,[3]Hoja1!$A$1:$AQ$1000,20,FALSE),"")</f>
        <v/>
      </c>
      <c r="Y433" t="str">
        <f>IFERROR(VLOOKUP($A433,[3]Hoja1!$A$1:$AQ$1000,21,FALSE),"")</f>
        <v>Policía</v>
      </c>
      <c r="Z433" t="str">
        <f>IFERROR(VLOOKUP($A433,[3]Hoja1!$A$1:$AQ$1000,22,FALSE),"")</f>
        <v/>
      </c>
      <c r="AA433" t="str">
        <f>IFERROR(VLOOKUP($A433,[3]Hoja1!$A$1:$AQ$1000,23,FALSE),"")</f>
        <v>Galón</v>
      </c>
      <c r="AB433" t="str">
        <f>IFERROR(VLOOKUP($A433,[3]Hoja1!$A$1:$AQ$1000,24,FALSE),"")</f>
        <v/>
      </c>
      <c r="AC433" t="str">
        <f>IFERROR(VLOOKUP($A433,[3]Hoja1!$A$1:$AQ$1000,25,FALSE),"")</f>
        <v>8.8 cm</v>
      </c>
      <c r="AD433" t="str">
        <f>IFERROR(VLOOKUP($A433,[3]Hoja1!$A$1:$AQ$1000,26,FALSE),"")</f>
        <v/>
      </c>
      <c r="AE433" t="str">
        <f>IFERROR(VLOOKUP($A433,[3]Hoja1!$A$1:$AQ$1000,27,FALSE),"")</f>
        <v/>
      </c>
      <c r="AF433" t="str">
        <f>IFERROR(VLOOKUP($A433,[3]Hoja1!$A$1:$AQ$1000,28,FALSE),"")</f>
        <v/>
      </c>
      <c r="AG433" t="str">
        <f>IFERROR(VLOOKUP($A433,[3]Hoja1!$A$1:$AQ$1000,29,FALSE),"")</f>
        <v/>
      </c>
      <c r="AH433" t="str">
        <f>IFERROR(VLOOKUP($A433,[3]Hoja1!$A$1:$AQ$1000,30,FALSE),"")</f>
        <v/>
      </c>
      <c r="AI433" t="str">
        <f>IFERROR(VLOOKUP($A433,[3]Hoja1!$A$1:$AQ$1000,31,FALSE),"")</f>
        <v/>
      </c>
      <c r="AJ433" t="str">
        <f>IFERROR(VLOOKUP($A433,[3]Hoja1!$A$1:$AQ$1000,32,FALSE),"")</f>
        <v/>
      </c>
      <c r="AK433" t="str">
        <f>IFERROR(VLOOKUP($A433,[3]Hoja1!$A$1:$AQ$1000,33,FALSE),"")</f>
        <v/>
      </c>
      <c r="AL433" t="str">
        <f>IFERROR(VLOOKUP($A433,[3]Hoja1!$A$1:$AQ$1000,34,FALSE),"")</f>
        <v/>
      </c>
      <c r="AM433" t="str">
        <f>IFERROR(VLOOKUP($A433,[3]Hoja1!$A$1:$AQ$1000,35,FALSE),"")</f>
        <v/>
      </c>
      <c r="AN433" t="str">
        <f>IFERROR(VLOOKUP($A433,[3]Hoja1!$A$1:$AQ$1000,36,FALSE),"")</f>
        <v/>
      </c>
      <c r="AO433" t="str">
        <f>IFERROR(VLOOKUP($A433,[3]Hoja1!$A$1:$AQ$1000,37,FALSE),"")</f>
        <v/>
      </c>
      <c r="AP433" t="str">
        <f>IFERROR(VLOOKUP($A433,[3]Hoja1!$A$1:$AQ$1000,38,FALSE),"")</f>
        <v/>
      </c>
      <c r="AQ433" t="str">
        <f>IFERROR(VLOOKUP($A433,[3]Hoja1!$A$1:$AQ$1000,39,FALSE),"")</f>
        <v/>
      </c>
      <c r="AR433" t="str">
        <f>IFERROR(VLOOKUP($A433,[3]Hoja1!$A$1:$AQ$1000,40,FALSE),"")</f>
        <v/>
      </c>
      <c r="AS433" t="str">
        <f>IFERROR(VLOOKUP($A433,[3]Hoja1!$A$1:$AQ$1000,41,FALSE),"")</f>
        <v/>
      </c>
      <c r="AT433" t="str">
        <f>IFERROR(VLOOKUP($A433,[3]Hoja1!$A$1:$AQ$1000,42,FALSE),"")</f>
        <v/>
      </c>
      <c r="AU433" t="str">
        <f>IFERROR(VLOOKUP($A433,[3]Hoja1!$A$1:$AQ$1000,43,FALSE),"")</f>
        <v/>
      </c>
    </row>
    <row r="434" spans="1:47" ht="15" customHeight="1" x14ac:dyDescent="0.25">
      <c r="A434">
        <v>855</v>
      </c>
      <c r="B434">
        <v>1</v>
      </c>
      <c r="D434">
        <v>7700104</v>
      </c>
      <c r="E434" t="s">
        <v>1879</v>
      </c>
      <c r="H434" t="s">
        <v>1881</v>
      </c>
      <c r="J434" t="s">
        <v>50</v>
      </c>
      <c r="K434" t="s">
        <v>169</v>
      </c>
      <c r="L434" t="s">
        <v>170</v>
      </c>
      <c r="O434" t="s">
        <v>1880</v>
      </c>
      <c r="P434" s="4">
        <f>IFERROR(VLOOKUP(D434,[1]articulo!$A$1:$D$9000,4,FALSE),"")</f>
        <v>353.8</v>
      </c>
      <c r="Q434" t="s">
        <v>1882</v>
      </c>
      <c r="R434">
        <f>IFERROR(VLOOKUP(D434,[2]stock!$A$1:$B$9000,2,FALSE),"0")</f>
        <v>4</v>
      </c>
      <c r="S434">
        <v>5</v>
      </c>
      <c r="T434">
        <v>5</v>
      </c>
      <c r="U434">
        <v>5</v>
      </c>
      <c r="V434">
        <v>0.03</v>
      </c>
      <c r="W434" t="str">
        <f>IFERROR(VLOOKUP($A434,[3]Hoja1!$A$1:$AQ$1000,19,FALSE),"")</f>
        <v>Suboficial Sargento 1º</v>
      </c>
      <c r="X434" t="str">
        <f>IFERROR(VLOOKUP($A434,[3]Hoja1!$A$1:$AQ$1000,20,FALSE),"")</f>
        <v/>
      </c>
      <c r="Y434" t="str">
        <f>IFERROR(VLOOKUP($A434,[3]Hoja1!$A$1:$AQ$1000,21,FALSE),"")</f>
        <v>Policía</v>
      </c>
      <c r="Z434" t="str">
        <f>IFERROR(VLOOKUP($A434,[3]Hoja1!$A$1:$AQ$1000,22,FALSE),"")</f>
        <v/>
      </c>
      <c r="AA434" t="str">
        <f>IFERROR(VLOOKUP($A434,[3]Hoja1!$A$1:$AQ$1000,23,FALSE),"")</f>
        <v>Galón</v>
      </c>
      <c r="AB434" t="str">
        <f>IFERROR(VLOOKUP($A434,[3]Hoja1!$A$1:$AQ$1000,24,FALSE),"")</f>
        <v/>
      </c>
      <c r="AC434" t="str">
        <f>IFERROR(VLOOKUP($A434,[3]Hoja1!$A$1:$AQ$1000,25,FALSE),"")</f>
        <v>8.8 cm</v>
      </c>
      <c r="AD434" t="str">
        <f>IFERROR(VLOOKUP($A434,[3]Hoja1!$A$1:$AQ$1000,26,FALSE),"")</f>
        <v/>
      </c>
      <c r="AE434" t="str">
        <f>IFERROR(VLOOKUP($A434,[3]Hoja1!$A$1:$AQ$1000,27,FALSE),"")</f>
        <v/>
      </c>
      <c r="AF434" t="str">
        <f>IFERROR(VLOOKUP($A434,[3]Hoja1!$A$1:$AQ$1000,28,FALSE),"")</f>
        <v/>
      </c>
      <c r="AG434" t="str">
        <f>IFERROR(VLOOKUP($A434,[3]Hoja1!$A$1:$AQ$1000,29,FALSE),"")</f>
        <v/>
      </c>
      <c r="AH434" t="str">
        <f>IFERROR(VLOOKUP($A434,[3]Hoja1!$A$1:$AQ$1000,30,FALSE),"")</f>
        <v/>
      </c>
      <c r="AI434" t="str">
        <f>IFERROR(VLOOKUP($A434,[3]Hoja1!$A$1:$AQ$1000,31,FALSE),"")</f>
        <v/>
      </c>
      <c r="AJ434" t="str">
        <f>IFERROR(VLOOKUP($A434,[3]Hoja1!$A$1:$AQ$1000,32,FALSE),"")</f>
        <v/>
      </c>
      <c r="AK434" t="str">
        <f>IFERROR(VLOOKUP($A434,[3]Hoja1!$A$1:$AQ$1000,33,FALSE),"")</f>
        <v/>
      </c>
      <c r="AL434" t="str">
        <f>IFERROR(VLOOKUP($A434,[3]Hoja1!$A$1:$AQ$1000,34,FALSE),"")</f>
        <v/>
      </c>
      <c r="AM434" t="str">
        <f>IFERROR(VLOOKUP($A434,[3]Hoja1!$A$1:$AQ$1000,35,FALSE),"")</f>
        <v/>
      </c>
      <c r="AN434" t="str">
        <f>IFERROR(VLOOKUP($A434,[3]Hoja1!$A$1:$AQ$1000,36,FALSE),"")</f>
        <v/>
      </c>
      <c r="AO434" t="str">
        <f>IFERROR(VLOOKUP($A434,[3]Hoja1!$A$1:$AQ$1000,37,FALSE),"")</f>
        <v/>
      </c>
      <c r="AP434" t="str">
        <f>IFERROR(VLOOKUP($A434,[3]Hoja1!$A$1:$AQ$1000,38,FALSE),"")</f>
        <v/>
      </c>
      <c r="AQ434" t="str">
        <f>IFERROR(VLOOKUP($A434,[3]Hoja1!$A$1:$AQ$1000,39,FALSE),"")</f>
        <v/>
      </c>
      <c r="AR434" t="str">
        <f>IFERROR(VLOOKUP($A434,[3]Hoja1!$A$1:$AQ$1000,40,FALSE),"")</f>
        <v/>
      </c>
      <c r="AS434" t="str">
        <f>IFERROR(VLOOKUP($A434,[3]Hoja1!$A$1:$AQ$1000,41,FALSE),"")</f>
        <v/>
      </c>
      <c r="AT434" t="str">
        <f>IFERROR(VLOOKUP($A434,[3]Hoja1!$A$1:$AQ$1000,42,FALSE),"")</f>
        <v/>
      </c>
      <c r="AU434" t="str">
        <f>IFERROR(VLOOKUP($A434,[3]Hoja1!$A$1:$AQ$1000,43,FALSE),"")</f>
        <v/>
      </c>
    </row>
    <row r="435" spans="1:47" ht="15" customHeight="1" x14ac:dyDescent="0.25">
      <c r="A435">
        <v>856</v>
      </c>
      <c r="B435">
        <v>1</v>
      </c>
      <c r="D435">
        <v>7700105</v>
      </c>
      <c r="E435" t="s">
        <v>1883</v>
      </c>
      <c r="H435" t="s">
        <v>1885</v>
      </c>
      <c r="J435" t="s">
        <v>50</v>
      </c>
      <c r="K435" t="s">
        <v>169</v>
      </c>
      <c r="L435" t="s">
        <v>170</v>
      </c>
      <c r="O435" t="s">
        <v>1884</v>
      </c>
      <c r="P435" s="4">
        <f>IFERROR(VLOOKUP(D435,[1]articulo!$A$1:$D$9000,4,FALSE),"")</f>
        <v>353.8</v>
      </c>
      <c r="Q435" t="s">
        <v>1886</v>
      </c>
      <c r="R435">
        <f>IFERROR(VLOOKUP(D435,[2]stock!$A$1:$B$9000,2,FALSE),"0")</f>
        <v>86</v>
      </c>
      <c r="S435">
        <v>5</v>
      </c>
      <c r="T435">
        <v>5</v>
      </c>
      <c r="U435">
        <v>5</v>
      </c>
      <c r="V435">
        <v>0.03</v>
      </c>
      <c r="W435" t="str">
        <f>IFERROR(VLOOKUP($A435,[3]Hoja1!$A$1:$AQ$1000,19,FALSE),"")</f>
        <v>Suboficial Sargento Ayudante</v>
      </c>
      <c r="X435" t="str">
        <f>IFERROR(VLOOKUP($A435,[3]Hoja1!$A$1:$AQ$1000,20,FALSE),"")</f>
        <v/>
      </c>
      <c r="Y435" t="str">
        <f>IFERROR(VLOOKUP($A435,[3]Hoja1!$A$1:$AQ$1000,21,FALSE),"")</f>
        <v>Policía</v>
      </c>
      <c r="Z435" t="str">
        <f>IFERROR(VLOOKUP($A435,[3]Hoja1!$A$1:$AQ$1000,22,FALSE),"")</f>
        <v/>
      </c>
      <c r="AA435" t="str">
        <f>IFERROR(VLOOKUP($A435,[3]Hoja1!$A$1:$AQ$1000,23,FALSE),"")</f>
        <v>Galón</v>
      </c>
      <c r="AB435" t="str">
        <f>IFERROR(VLOOKUP($A435,[3]Hoja1!$A$1:$AQ$1000,24,FALSE),"")</f>
        <v/>
      </c>
      <c r="AC435" t="str">
        <f>IFERROR(VLOOKUP($A435,[3]Hoja1!$A$1:$AQ$1000,25,FALSE),"")</f>
        <v>8.8 cm</v>
      </c>
      <c r="AD435" t="str">
        <f>IFERROR(VLOOKUP($A435,[3]Hoja1!$A$1:$AQ$1000,26,FALSE),"")</f>
        <v/>
      </c>
      <c r="AE435" t="str">
        <f>IFERROR(VLOOKUP($A435,[3]Hoja1!$A$1:$AQ$1000,27,FALSE),"")</f>
        <v/>
      </c>
      <c r="AF435" t="str">
        <f>IFERROR(VLOOKUP($A435,[3]Hoja1!$A$1:$AQ$1000,28,FALSE),"")</f>
        <v/>
      </c>
      <c r="AG435" t="str">
        <f>IFERROR(VLOOKUP($A435,[3]Hoja1!$A$1:$AQ$1000,29,FALSE),"")</f>
        <v/>
      </c>
      <c r="AH435" t="str">
        <f>IFERROR(VLOOKUP($A435,[3]Hoja1!$A$1:$AQ$1000,30,FALSE),"")</f>
        <v/>
      </c>
      <c r="AI435" t="str">
        <f>IFERROR(VLOOKUP($A435,[3]Hoja1!$A$1:$AQ$1000,31,FALSE),"")</f>
        <v/>
      </c>
      <c r="AJ435" t="str">
        <f>IFERROR(VLOOKUP($A435,[3]Hoja1!$A$1:$AQ$1000,32,FALSE),"")</f>
        <v/>
      </c>
      <c r="AK435" t="str">
        <f>IFERROR(VLOOKUP($A435,[3]Hoja1!$A$1:$AQ$1000,33,FALSE),"")</f>
        <v/>
      </c>
      <c r="AL435" t="str">
        <f>IFERROR(VLOOKUP($A435,[3]Hoja1!$A$1:$AQ$1000,34,FALSE),"")</f>
        <v/>
      </c>
      <c r="AM435" t="str">
        <f>IFERROR(VLOOKUP($A435,[3]Hoja1!$A$1:$AQ$1000,35,FALSE),"")</f>
        <v/>
      </c>
      <c r="AN435" t="str">
        <f>IFERROR(VLOOKUP($A435,[3]Hoja1!$A$1:$AQ$1000,36,FALSE),"")</f>
        <v/>
      </c>
      <c r="AO435" t="str">
        <f>IFERROR(VLOOKUP($A435,[3]Hoja1!$A$1:$AQ$1000,37,FALSE),"")</f>
        <v/>
      </c>
      <c r="AP435" t="str">
        <f>IFERROR(VLOOKUP($A435,[3]Hoja1!$A$1:$AQ$1000,38,FALSE),"")</f>
        <v/>
      </c>
      <c r="AQ435" t="str">
        <f>IFERROR(VLOOKUP($A435,[3]Hoja1!$A$1:$AQ$1000,39,FALSE),"")</f>
        <v/>
      </c>
      <c r="AR435" t="str">
        <f>IFERROR(VLOOKUP($A435,[3]Hoja1!$A$1:$AQ$1000,40,FALSE),"")</f>
        <v/>
      </c>
      <c r="AS435" t="str">
        <f>IFERROR(VLOOKUP($A435,[3]Hoja1!$A$1:$AQ$1000,41,FALSE),"")</f>
        <v/>
      </c>
      <c r="AT435" t="str">
        <f>IFERROR(VLOOKUP($A435,[3]Hoja1!$A$1:$AQ$1000,42,FALSE),"")</f>
        <v/>
      </c>
      <c r="AU435" t="str">
        <f>IFERROR(VLOOKUP($A435,[3]Hoja1!$A$1:$AQ$1000,43,FALSE),"")</f>
        <v/>
      </c>
    </row>
    <row r="436" spans="1:47" ht="15" customHeight="1" x14ac:dyDescent="0.25">
      <c r="A436">
        <v>857</v>
      </c>
      <c r="B436">
        <v>1</v>
      </c>
      <c r="D436">
        <v>7700106</v>
      </c>
      <c r="E436" t="s">
        <v>1887</v>
      </c>
      <c r="H436" s="1" t="s">
        <v>1889</v>
      </c>
      <c r="J436" t="s">
        <v>50</v>
      </c>
      <c r="K436" t="s">
        <v>169</v>
      </c>
      <c r="L436" t="s">
        <v>170</v>
      </c>
      <c r="O436" t="s">
        <v>1888</v>
      </c>
      <c r="P436" s="4">
        <f>IFERROR(VLOOKUP(D436,[1]articulo!$A$1:$D$9000,4,FALSE),"")</f>
        <v>353.8</v>
      </c>
      <c r="Q436" t="s">
        <v>1890</v>
      </c>
      <c r="R436">
        <f>IFERROR(VLOOKUP(D436,[2]stock!$A$1:$B$9000,2,FALSE),"0")</f>
        <v>15</v>
      </c>
      <c r="S436">
        <v>5</v>
      </c>
      <c r="T436">
        <v>5</v>
      </c>
      <c r="U436">
        <v>5</v>
      </c>
      <c r="V436">
        <v>0.03</v>
      </c>
      <c r="W436" t="str">
        <f>IFERROR(VLOOKUP($A436,[3]Hoja1!$A$1:$AQ$1000,19,FALSE),"")</f>
        <v>Suboficial Principal</v>
      </c>
      <c r="X436" t="str">
        <f>IFERROR(VLOOKUP($A436,[3]Hoja1!$A$1:$AQ$1000,20,FALSE),"")</f>
        <v/>
      </c>
      <c r="Y436" t="str">
        <f>IFERROR(VLOOKUP($A436,[3]Hoja1!$A$1:$AQ$1000,21,FALSE),"")</f>
        <v>Policía</v>
      </c>
      <c r="Z436" t="str">
        <f>IFERROR(VLOOKUP($A436,[3]Hoja1!$A$1:$AQ$1000,22,FALSE),"")</f>
        <v/>
      </c>
      <c r="AA436" t="str">
        <f>IFERROR(VLOOKUP($A436,[3]Hoja1!$A$1:$AQ$1000,23,FALSE),"")</f>
        <v>Galón</v>
      </c>
      <c r="AB436" t="str">
        <f>IFERROR(VLOOKUP($A436,[3]Hoja1!$A$1:$AQ$1000,24,FALSE),"")</f>
        <v/>
      </c>
      <c r="AC436" t="str">
        <f>IFERROR(VLOOKUP($A436,[3]Hoja1!$A$1:$AQ$1000,25,FALSE),"")</f>
        <v>8.8 cm</v>
      </c>
      <c r="AD436" t="str">
        <f>IFERROR(VLOOKUP($A436,[3]Hoja1!$A$1:$AQ$1000,26,FALSE),"")</f>
        <v/>
      </c>
      <c r="AE436" t="str">
        <f>IFERROR(VLOOKUP($A436,[3]Hoja1!$A$1:$AQ$1000,27,FALSE),"")</f>
        <v/>
      </c>
      <c r="AF436" t="str">
        <f>IFERROR(VLOOKUP($A436,[3]Hoja1!$A$1:$AQ$1000,28,FALSE),"")</f>
        <v/>
      </c>
      <c r="AG436" t="str">
        <f>IFERROR(VLOOKUP($A436,[3]Hoja1!$A$1:$AQ$1000,29,FALSE),"")</f>
        <v/>
      </c>
      <c r="AH436" t="str">
        <f>IFERROR(VLOOKUP($A436,[3]Hoja1!$A$1:$AQ$1000,30,FALSE),"")</f>
        <v/>
      </c>
      <c r="AI436" t="str">
        <f>IFERROR(VLOOKUP($A436,[3]Hoja1!$A$1:$AQ$1000,31,FALSE),"")</f>
        <v/>
      </c>
      <c r="AJ436" t="str">
        <f>IFERROR(VLOOKUP($A436,[3]Hoja1!$A$1:$AQ$1000,32,FALSE),"")</f>
        <v/>
      </c>
      <c r="AK436" t="str">
        <f>IFERROR(VLOOKUP($A436,[3]Hoja1!$A$1:$AQ$1000,33,FALSE),"")</f>
        <v/>
      </c>
      <c r="AL436" t="str">
        <f>IFERROR(VLOOKUP($A436,[3]Hoja1!$A$1:$AQ$1000,34,FALSE),"")</f>
        <v/>
      </c>
      <c r="AM436" t="str">
        <f>IFERROR(VLOOKUP($A436,[3]Hoja1!$A$1:$AQ$1000,35,FALSE),"")</f>
        <v/>
      </c>
      <c r="AN436" t="str">
        <f>IFERROR(VLOOKUP($A436,[3]Hoja1!$A$1:$AQ$1000,36,FALSE),"")</f>
        <v/>
      </c>
      <c r="AO436" t="str">
        <f>IFERROR(VLOOKUP($A436,[3]Hoja1!$A$1:$AQ$1000,37,FALSE),"")</f>
        <v/>
      </c>
      <c r="AP436" t="str">
        <f>IFERROR(VLOOKUP($A436,[3]Hoja1!$A$1:$AQ$1000,38,FALSE),"")</f>
        <v/>
      </c>
      <c r="AQ436" t="str">
        <f>IFERROR(VLOOKUP($A436,[3]Hoja1!$A$1:$AQ$1000,39,FALSE),"")</f>
        <v/>
      </c>
      <c r="AR436" t="str">
        <f>IFERROR(VLOOKUP($A436,[3]Hoja1!$A$1:$AQ$1000,40,FALSE),"")</f>
        <v/>
      </c>
      <c r="AS436" t="str">
        <f>IFERROR(VLOOKUP($A436,[3]Hoja1!$A$1:$AQ$1000,41,FALSE),"")</f>
        <v/>
      </c>
      <c r="AT436" t="str">
        <f>IFERROR(VLOOKUP($A436,[3]Hoja1!$A$1:$AQ$1000,42,FALSE),"")</f>
        <v/>
      </c>
      <c r="AU436" t="str">
        <f>IFERROR(VLOOKUP($A436,[3]Hoja1!$A$1:$AQ$1000,43,FALSE),"")</f>
        <v/>
      </c>
    </row>
    <row r="437" spans="1:47" ht="15" customHeight="1" x14ac:dyDescent="0.25">
      <c r="A437">
        <v>860</v>
      </c>
      <c r="B437">
        <v>1</v>
      </c>
      <c r="D437">
        <v>8505075</v>
      </c>
      <c r="E437" t="s">
        <v>1891</v>
      </c>
      <c r="H437" s="1" t="s">
        <v>1893</v>
      </c>
      <c r="J437" t="s">
        <v>50</v>
      </c>
      <c r="K437" t="s">
        <v>425</v>
      </c>
      <c r="O437" t="s">
        <v>1892</v>
      </c>
      <c r="P437" s="4">
        <f>IFERROR(VLOOKUP(D437,[1]articulo!$A$1:$D$9000,4,FALSE),"")</f>
        <v>88.59</v>
      </c>
      <c r="Q437" t="s">
        <v>1894</v>
      </c>
      <c r="R437">
        <f>IFERROR(VLOOKUP(D437,[2]stock!$A$1:$B$9000,2,FALSE),"0")</f>
        <v>3</v>
      </c>
      <c r="S437">
        <v>5</v>
      </c>
      <c r="T437">
        <v>5</v>
      </c>
      <c r="U437">
        <v>5</v>
      </c>
      <c r="V437">
        <v>0.03</v>
      </c>
      <c r="W437" t="str">
        <f>IFERROR(VLOOKUP($A437,[3]Hoja1!$A$1:$AQ$1000,19,FALSE),"")</f>
        <v/>
      </c>
      <c r="X437" t="str">
        <f>IFERROR(VLOOKUP($A437,[3]Hoja1!$A$1:$AQ$1000,20,FALSE),"")</f>
        <v>Parche</v>
      </c>
      <c r="Y437" t="str">
        <f>IFERROR(VLOOKUP($A437,[3]Hoja1!$A$1:$AQ$1000,21,FALSE),"")</f>
        <v>Infantería</v>
      </c>
      <c r="Z437" t="str">
        <f>IFERROR(VLOOKUP($A437,[3]Hoja1!$A$1:$AQ$1000,22,FALSE),"")</f>
        <v>Bordado</v>
      </c>
      <c r="AA437" t="str">
        <f>IFERROR(VLOOKUP($A437,[3]Hoja1!$A$1:$AQ$1000,23,FALSE),"")</f>
        <v>Aplique</v>
      </c>
      <c r="AB437" t="str">
        <f>IFERROR(VLOOKUP($A437,[3]Hoja1!$A$1:$AQ$1000,24,FALSE),"")</f>
        <v>2.5 cm</v>
      </c>
      <c r="AC437" t="str">
        <f>IFERROR(VLOOKUP($A437,[3]Hoja1!$A$1:$AQ$1000,25,FALSE),"")</f>
        <v>10 cm</v>
      </c>
      <c r="AD437" t="str">
        <f>IFERROR(VLOOKUP($A437,[3]Hoja1!$A$1:$AQ$1000,26,FALSE),"")</f>
        <v/>
      </c>
      <c r="AE437" t="str">
        <f>IFERROR(VLOOKUP($A437,[3]Hoja1!$A$1:$AQ$1000,27,FALSE),"")</f>
        <v/>
      </c>
      <c r="AF437" t="str">
        <f>IFERROR(VLOOKUP($A437,[3]Hoja1!$A$1:$AQ$1000,28,FALSE),"")</f>
        <v/>
      </c>
      <c r="AG437" t="str">
        <f>IFERROR(VLOOKUP($A437,[3]Hoja1!$A$1:$AQ$1000,29,FALSE),"")</f>
        <v/>
      </c>
      <c r="AH437" t="str">
        <f>IFERROR(VLOOKUP($A437,[3]Hoja1!$A$1:$AQ$1000,30,FALSE),"")</f>
        <v/>
      </c>
      <c r="AI437" t="str">
        <f>IFERROR(VLOOKUP($A437,[3]Hoja1!$A$1:$AQ$1000,31,FALSE),"")</f>
        <v/>
      </c>
      <c r="AJ437" t="str">
        <f>IFERROR(VLOOKUP($A437,[3]Hoja1!$A$1:$AQ$1000,32,FALSE),"")</f>
        <v/>
      </c>
      <c r="AK437" t="str">
        <f>IFERROR(VLOOKUP($A437,[3]Hoja1!$A$1:$AQ$1000,33,FALSE),"")</f>
        <v/>
      </c>
      <c r="AL437" t="str">
        <f>IFERROR(VLOOKUP($A437,[3]Hoja1!$A$1:$AQ$1000,34,FALSE),"")</f>
        <v/>
      </c>
      <c r="AM437" t="str">
        <f>IFERROR(VLOOKUP($A437,[3]Hoja1!$A$1:$AQ$1000,35,FALSE),"")</f>
        <v/>
      </c>
      <c r="AN437" t="str">
        <f>IFERROR(VLOOKUP($A437,[3]Hoja1!$A$1:$AQ$1000,36,FALSE),"")</f>
        <v/>
      </c>
      <c r="AO437" t="str">
        <f>IFERROR(VLOOKUP($A437,[3]Hoja1!$A$1:$AQ$1000,37,FALSE),"")</f>
        <v/>
      </c>
      <c r="AP437" t="str">
        <f>IFERROR(VLOOKUP($A437,[3]Hoja1!$A$1:$AQ$1000,38,FALSE),"")</f>
        <v/>
      </c>
      <c r="AQ437" t="str">
        <f>IFERROR(VLOOKUP($A437,[3]Hoja1!$A$1:$AQ$1000,39,FALSE),"")</f>
        <v/>
      </c>
      <c r="AR437" t="str">
        <f>IFERROR(VLOOKUP($A437,[3]Hoja1!$A$1:$AQ$1000,40,FALSE),"")</f>
        <v/>
      </c>
      <c r="AS437" t="str">
        <f>IFERROR(VLOOKUP($A437,[3]Hoja1!$A$1:$AQ$1000,41,FALSE),"")</f>
        <v/>
      </c>
      <c r="AT437" t="str">
        <f>IFERROR(VLOOKUP($A437,[3]Hoja1!$A$1:$AQ$1000,42,FALSE),"")</f>
        <v/>
      </c>
      <c r="AU437" t="str">
        <f>IFERROR(VLOOKUP($A437,[3]Hoja1!$A$1:$AQ$1000,43,FALSE),"")</f>
        <v/>
      </c>
    </row>
    <row r="438" spans="1:47" ht="15" customHeight="1" x14ac:dyDescent="0.25">
      <c r="A438">
        <v>861</v>
      </c>
      <c r="B438">
        <v>1</v>
      </c>
      <c r="D438">
        <v>7709540</v>
      </c>
      <c r="E438" t="s">
        <v>1895</v>
      </c>
      <c r="H438" s="1" t="s">
        <v>1897</v>
      </c>
      <c r="J438" t="s">
        <v>50</v>
      </c>
      <c r="K438" t="s">
        <v>425</v>
      </c>
      <c r="O438" t="s">
        <v>1896</v>
      </c>
      <c r="P438" s="4">
        <f>IFERROR(VLOOKUP(D438,[1]articulo!$A$1:$D$9000,4,FALSE),"")</f>
        <v>235.46</v>
      </c>
      <c r="Q438" t="s">
        <v>1898</v>
      </c>
      <c r="R438">
        <f>IFERROR(VLOOKUP(D438,[2]stock!$A$1:$B$9000,2,FALSE),"0")</f>
        <v>20</v>
      </c>
      <c r="S438">
        <v>5</v>
      </c>
      <c r="T438">
        <v>5</v>
      </c>
      <c r="U438">
        <v>5</v>
      </c>
      <c r="V438">
        <v>0.03</v>
      </c>
      <c r="W438" t="str">
        <f>IFERROR(VLOOKUP($A438,[3]Hoja1!$A$1:$AQ$1000,19,FALSE),"")</f>
        <v/>
      </c>
      <c r="X438" t="str">
        <f>IFERROR(VLOOKUP($A438,[3]Hoja1!$A$1:$AQ$1000,20,FALSE),"")</f>
        <v>Parche</v>
      </c>
      <c r="Y438" t="str">
        <f>IFERROR(VLOOKUP($A438,[3]Hoja1!$A$1:$AQ$1000,21,FALSE),"")</f>
        <v>Seguridad Privada</v>
      </c>
      <c r="Z438" t="str">
        <f>IFERROR(VLOOKUP($A438,[3]Hoja1!$A$1:$AQ$1000,22,FALSE),"")</f>
        <v>Bordado</v>
      </c>
      <c r="AA438" t="str">
        <f>IFERROR(VLOOKUP($A438,[3]Hoja1!$A$1:$AQ$1000,23,FALSE),"")</f>
        <v>Aplique</v>
      </c>
      <c r="AB438" t="str">
        <f>IFERROR(VLOOKUP($A438,[3]Hoja1!$A$1:$AQ$1000,24,FALSE),"")</f>
        <v>2.5 cm</v>
      </c>
      <c r="AC438" t="str">
        <f>IFERROR(VLOOKUP($A438,[3]Hoja1!$A$1:$AQ$1000,25,FALSE),"")</f>
        <v>10.5 cm</v>
      </c>
      <c r="AD438" t="str">
        <f>IFERROR(VLOOKUP($A438,[3]Hoja1!$A$1:$AQ$1000,26,FALSE),"")</f>
        <v/>
      </c>
      <c r="AE438" t="str">
        <f>IFERROR(VLOOKUP($A438,[3]Hoja1!$A$1:$AQ$1000,27,FALSE),"")</f>
        <v/>
      </c>
      <c r="AF438" t="str">
        <f>IFERROR(VLOOKUP($A438,[3]Hoja1!$A$1:$AQ$1000,28,FALSE),"")</f>
        <v/>
      </c>
      <c r="AG438" t="str">
        <f>IFERROR(VLOOKUP($A438,[3]Hoja1!$A$1:$AQ$1000,29,FALSE),"")</f>
        <v/>
      </c>
      <c r="AH438" t="str">
        <f>IFERROR(VLOOKUP($A438,[3]Hoja1!$A$1:$AQ$1000,30,FALSE),"")</f>
        <v/>
      </c>
      <c r="AI438" t="str">
        <f>IFERROR(VLOOKUP($A438,[3]Hoja1!$A$1:$AQ$1000,31,FALSE),"")</f>
        <v/>
      </c>
      <c r="AJ438" t="str">
        <f>IFERROR(VLOOKUP($A438,[3]Hoja1!$A$1:$AQ$1000,32,FALSE),"")</f>
        <v/>
      </c>
      <c r="AK438" t="str">
        <f>IFERROR(VLOOKUP($A438,[3]Hoja1!$A$1:$AQ$1000,33,FALSE),"")</f>
        <v/>
      </c>
      <c r="AL438" t="str">
        <f>IFERROR(VLOOKUP($A438,[3]Hoja1!$A$1:$AQ$1000,34,FALSE),"")</f>
        <v/>
      </c>
      <c r="AM438" t="str">
        <f>IFERROR(VLOOKUP($A438,[3]Hoja1!$A$1:$AQ$1000,35,FALSE),"")</f>
        <v/>
      </c>
      <c r="AN438" t="str">
        <f>IFERROR(VLOOKUP($A438,[3]Hoja1!$A$1:$AQ$1000,36,FALSE),"")</f>
        <v/>
      </c>
      <c r="AO438" t="str">
        <f>IFERROR(VLOOKUP($A438,[3]Hoja1!$A$1:$AQ$1000,37,FALSE),"")</f>
        <v/>
      </c>
      <c r="AP438" t="str">
        <f>IFERROR(VLOOKUP($A438,[3]Hoja1!$A$1:$AQ$1000,38,FALSE),"")</f>
        <v/>
      </c>
      <c r="AQ438" t="str">
        <f>IFERROR(VLOOKUP($A438,[3]Hoja1!$A$1:$AQ$1000,39,FALSE),"")</f>
        <v/>
      </c>
      <c r="AR438" t="str">
        <f>IFERROR(VLOOKUP($A438,[3]Hoja1!$A$1:$AQ$1000,40,FALSE),"")</f>
        <v/>
      </c>
      <c r="AS438" t="str">
        <f>IFERROR(VLOOKUP($A438,[3]Hoja1!$A$1:$AQ$1000,41,FALSE),"")</f>
        <v/>
      </c>
      <c r="AT438" t="str">
        <f>IFERROR(VLOOKUP($A438,[3]Hoja1!$A$1:$AQ$1000,42,FALSE),"")</f>
        <v/>
      </c>
      <c r="AU438" t="str">
        <f>IFERROR(VLOOKUP($A438,[3]Hoja1!$A$1:$AQ$1000,43,FALSE),"")</f>
        <v/>
      </c>
    </row>
    <row r="439" spans="1:47" ht="15" customHeight="1" x14ac:dyDescent="0.25">
      <c r="A439">
        <v>862</v>
      </c>
      <c r="B439">
        <v>1</v>
      </c>
      <c r="D439">
        <v>7700455</v>
      </c>
      <c r="E439" t="s">
        <v>1899</v>
      </c>
      <c r="H439" t="s">
        <v>1901</v>
      </c>
      <c r="J439" t="s">
        <v>50</v>
      </c>
      <c r="K439" t="s">
        <v>169</v>
      </c>
      <c r="L439" t="s">
        <v>170</v>
      </c>
      <c r="O439" t="s">
        <v>1900</v>
      </c>
      <c r="P439" s="4">
        <f>IFERROR(VLOOKUP(D439,[1]articulo!$A$1:$D$9000,4,FALSE),"")</f>
        <v>235.59</v>
      </c>
      <c r="Q439" t="s">
        <v>1902</v>
      </c>
      <c r="R439">
        <f>IFERROR(VLOOKUP(D439,[2]stock!$A$1:$B$9000,2,FALSE),"0")</f>
        <v>16</v>
      </c>
      <c r="S439">
        <v>5</v>
      </c>
      <c r="T439">
        <v>5</v>
      </c>
      <c r="U439">
        <v>5</v>
      </c>
      <c r="V439">
        <v>0.03</v>
      </c>
      <c r="W439" t="str">
        <f>IFERROR(VLOOKUP($A439,[3]Hoja1!$A$1:$AQ$1000,19,FALSE),"")</f>
        <v>Suboficial Principal</v>
      </c>
      <c r="X439" t="str">
        <f>IFERROR(VLOOKUP($A439,[3]Hoja1!$A$1:$AQ$1000,20,FALSE),"")</f>
        <v/>
      </c>
      <c r="Y439" t="str">
        <f>IFERROR(VLOOKUP($A439,[3]Hoja1!$A$1:$AQ$1000,21,FALSE),"")</f>
        <v>Policía</v>
      </c>
      <c r="Z439" t="str">
        <f>IFERROR(VLOOKUP($A439,[3]Hoja1!$A$1:$AQ$1000,22,FALSE),"")</f>
        <v/>
      </c>
      <c r="AA439" t="str">
        <f>IFERROR(VLOOKUP($A439,[3]Hoja1!$A$1:$AQ$1000,23,FALSE),"")</f>
        <v>Baja Visibilidad</v>
      </c>
      <c r="AB439" t="str">
        <f>IFERROR(VLOOKUP($A439,[3]Hoja1!$A$1:$AQ$1000,24,FALSE),"")</f>
        <v>4.5 cm</v>
      </c>
      <c r="AC439" t="str">
        <f>IFERROR(VLOOKUP($A439,[3]Hoja1!$A$1:$AQ$1000,25,FALSE),"")</f>
        <v>8.5 cm</v>
      </c>
      <c r="AD439" t="str">
        <f>IFERROR(VLOOKUP($A439,[3]Hoja1!$A$1:$AQ$1000,26,FALSE),"")</f>
        <v/>
      </c>
      <c r="AE439" t="str">
        <f>IFERROR(VLOOKUP($A439,[3]Hoja1!$A$1:$AQ$1000,27,FALSE),"")</f>
        <v/>
      </c>
      <c r="AF439" t="str">
        <f>IFERROR(VLOOKUP($A439,[3]Hoja1!$A$1:$AQ$1000,28,FALSE),"")</f>
        <v/>
      </c>
      <c r="AG439" t="str">
        <f>IFERROR(VLOOKUP($A439,[3]Hoja1!$A$1:$AQ$1000,29,FALSE),"")</f>
        <v/>
      </c>
      <c r="AH439" t="str">
        <f>IFERROR(VLOOKUP($A439,[3]Hoja1!$A$1:$AQ$1000,30,FALSE),"")</f>
        <v/>
      </c>
      <c r="AI439" t="str">
        <f>IFERROR(VLOOKUP($A439,[3]Hoja1!$A$1:$AQ$1000,31,FALSE),"")</f>
        <v/>
      </c>
      <c r="AJ439" t="str">
        <f>IFERROR(VLOOKUP($A439,[3]Hoja1!$A$1:$AQ$1000,32,FALSE),"")</f>
        <v/>
      </c>
      <c r="AK439" t="str">
        <f>IFERROR(VLOOKUP($A439,[3]Hoja1!$A$1:$AQ$1000,33,FALSE),"")</f>
        <v/>
      </c>
      <c r="AL439" t="str">
        <f>IFERROR(VLOOKUP($A439,[3]Hoja1!$A$1:$AQ$1000,34,FALSE),"")</f>
        <v/>
      </c>
      <c r="AM439" t="str">
        <f>IFERROR(VLOOKUP($A439,[3]Hoja1!$A$1:$AQ$1000,35,FALSE),"")</f>
        <v/>
      </c>
      <c r="AN439" t="str">
        <f>IFERROR(VLOOKUP($A439,[3]Hoja1!$A$1:$AQ$1000,36,FALSE),"")</f>
        <v/>
      </c>
      <c r="AO439" t="str">
        <f>IFERROR(VLOOKUP($A439,[3]Hoja1!$A$1:$AQ$1000,37,FALSE),"")</f>
        <v/>
      </c>
      <c r="AP439" t="str">
        <f>IFERROR(VLOOKUP($A439,[3]Hoja1!$A$1:$AQ$1000,38,FALSE),"")</f>
        <v/>
      </c>
      <c r="AQ439" t="str">
        <f>IFERROR(VLOOKUP($A439,[3]Hoja1!$A$1:$AQ$1000,39,FALSE),"")</f>
        <v/>
      </c>
      <c r="AR439" t="str">
        <f>IFERROR(VLOOKUP($A439,[3]Hoja1!$A$1:$AQ$1000,40,FALSE),"")</f>
        <v/>
      </c>
      <c r="AS439" t="str">
        <f>IFERROR(VLOOKUP($A439,[3]Hoja1!$A$1:$AQ$1000,41,FALSE),"")</f>
        <v/>
      </c>
      <c r="AT439" t="str">
        <f>IFERROR(VLOOKUP($A439,[3]Hoja1!$A$1:$AQ$1000,42,FALSE),"")</f>
        <v/>
      </c>
      <c r="AU439" t="str">
        <f>IFERROR(VLOOKUP($A439,[3]Hoja1!$A$1:$AQ$1000,43,FALSE),"")</f>
        <v/>
      </c>
    </row>
    <row r="440" spans="1:47" ht="15" customHeight="1" x14ac:dyDescent="0.25">
      <c r="A440">
        <v>863</v>
      </c>
      <c r="B440">
        <v>1</v>
      </c>
      <c r="D440">
        <v>7700454</v>
      </c>
      <c r="E440" t="s">
        <v>1903</v>
      </c>
      <c r="H440" t="s">
        <v>1905</v>
      </c>
      <c r="J440" t="s">
        <v>50</v>
      </c>
      <c r="K440" t="s">
        <v>169</v>
      </c>
      <c r="L440" t="s">
        <v>170</v>
      </c>
      <c r="O440" t="s">
        <v>1904</v>
      </c>
      <c r="P440" s="4">
        <f>IFERROR(VLOOKUP(D440,[1]articulo!$A$1:$D$9000,4,FALSE),"")</f>
        <v>235.59</v>
      </c>
      <c r="Q440" t="s">
        <v>1906</v>
      </c>
      <c r="R440">
        <f>IFERROR(VLOOKUP(D440,[2]stock!$A$1:$B$9000,2,FALSE),"0")</f>
        <v>63</v>
      </c>
      <c r="S440">
        <v>5</v>
      </c>
      <c r="T440">
        <v>5</v>
      </c>
      <c r="U440">
        <v>5</v>
      </c>
      <c r="V440">
        <v>0.03</v>
      </c>
      <c r="W440" t="str">
        <f>IFERROR(VLOOKUP($A440,[3]Hoja1!$A$1:$AQ$1000,19,FALSE),"")</f>
        <v>Sargento Ayudante</v>
      </c>
      <c r="X440" t="str">
        <f>IFERROR(VLOOKUP($A440,[3]Hoja1!$A$1:$AQ$1000,20,FALSE),"")</f>
        <v/>
      </c>
      <c r="Y440" t="str">
        <f>IFERROR(VLOOKUP($A440,[3]Hoja1!$A$1:$AQ$1000,21,FALSE),"")</f>
        <v>Policía</v>
      </c>
      <c r="Z440" t="str">
        <f>IFERROR(VLOOKUP($A440,[3]Hoja1!$A$1:$AQ$1000,22,FALSE),"")</f>
        <v/>
      </c>
      <c r="AA440" t="str">
        <f>IFERROR(VLOOKUP($A440,[3]Hoja1!$A$1:$AQ$1000,23,FALSE),"")</f>
        <v>Baja Visibilidad</v>
      </c>
      <c r="AB440" t="str">
        <f>IFERROR(VLOOKUP($A440,[3]Hoja1!$A$1:$AQ$1000,24,FALSE),"")</f>
        <v>4 cm</v>
      </c>
      <c r="AC440" t="str">
        <f>IFERROR(VLOOKUP($A440,[3]Hoja1!$A$1:$AQ$1000,25,FALSE),"")</f>
        <v>8 cm</v>
      </c>
      <c r="AD440" t="str">
        <f>IFERROR(VLOOKUP($A440,[3]Hoja1!$A$1:$AQ$1000,26,FALSE),"")</f>
        <v/>
      </c>
      <c r="AE440" t="str">
        <f>IFERROR(VLOOKUP($A440,[3]Hoja1!$A$1:$AQ$1000,27,FALSE),"")</f>
        <v/>
      </c>
      <c r="AF440" t="str">
        <f>IFERROR(VLOOKUP($A440,[3]Hoja1!$A$1:$AQ$1000,28,FALSE),"")</f>
        <v/>
      </c>
      <c r="AG440" t="str">
        <f>IFERROR(VLOOKUP($A440,[3]Hoja1!$A$1:$AQ$1000,29,FALSE),"")</f>
        <v/>
      </c>
      <c r="AH440" t="str">
        <f>IFERROR(VLOOKUP($A440,[3]Hoja1!$A$1:$AQ$1000,30,FALSE),"")</f>
        <v/>
      </c>
      <c r="AI440" t="str">
        <f>IFERROR(VLOOKUP($A440,[3]Hoja1!$A$1:$AQ$1000,31,FALSE),"")</f>
        <v/>
      </c>
      <c r="AJ440" t="str">
        <f>IFERROR(VLOOKUP($A440,[3]Hoja1!$A$1:$AQ$1000,32,FALSE),"")</f>
        <v/>
      </c>
      <c r="AK440" t="str">
        <f>IFERROR(VLOOKUP($A440,[3]Hoja1!$A$1:$AQ$1000,33,FALSE),"")</f>
        <v/>
      </c>
      <c r="AL440" t="str">
        <f>IFERROR(VLOOKUP($A440,[3]Hoja1!$A$1:$AQ$1000,34,FALSE),"")</f>
        <v/>
      </c>
      <c r="AM440" t="str">
        <f>IFERROR(VLOOKUP($A440,[3]Hoja1!$A$1:$AQ$1000,35,FALSE),"")</f>
        <v/>
      </c>
      <c r="AN440" t="str">
        <f>IFERROR(VLOOKUP($A440,[3]Hoja1!$A$1:$AQ$1000,36,FALSE),"")</f>
        <v/>
      </c>
      <c r="AO440" t="str">
        <f>IFERROR(VLOOKUP($A440,[3]Hoja1!$A$1:$AQ$1000,37,FALSE),"")</f>
        <v/>
      </c>
      <c r="AP440" t="str">
        <f>IFERROR(VLOOKUP($A440,[3]Hoja1!$A$1:$AQ$1000,38,FALSE),"")</f>
        <v/>
      </c>
      <c r="AQ440" t="str">
        <f>IFERROR(VLOOKUP($A440,[3]Hoja1!$A$1:$AQ$1000,39,FALSE),"")</f>
        <v/>
      </c>
      <c r="AR440" t="str">
        <f>IFERROR(VLOOKUP($A440,[3]Hoja1!$A$1:$AQ$1000,40,FALSE),"")</f>
        <v/>
      </c>
      <c r="AS440" t="str">
        <f>IFERROR(VLOOKUP($A440,[3]Hoja1!$A$1:$AQ$1000,41,FALSE),"")</f>
        <v/>
      </c>
      <c r="AT440" t="str">
        <f>IFERROR(VLOOKUP($A440,[3]Hoja1!$A$1:$AQ$1000,42,FALSE),"")</f>
        <v/>
      </c>
      <c r="AU440" t="str">
        <f>IFERROR(VLOOKUP($A440,[3]Hoja1!$A$1:$AQ$1000,43,FALSE),"")</f>
        <v/>
      </c>
    </row>
    <row r="441" spans="1:47" ht="15" customHeight="1" x14ac:dyDescent="0.25">
      <c r="A441">
        <v>864</v>
      </c>
      <c r="B441">
        <v>1</v>
      </c>
      <c r="D441">
        <v>7700453</v>
      </c>
      <c r="E441" t="s">
        <v>1907</v>
      </c>
      <c r="H441" t="s">
        <v>1909</v>
      </c>
      <c r="J441" t="s">
        <v>50</v>
      </c>
      <c r="K441" t="s">
        <v>169</v>
      </c>
      <c r="L441" t="s">
        <v>170</v>
      </c>
      <c r="O441" t="s">
        <v>1908</v>
      </c>
      <c r="P441" s="4">
        <f>IFERROR(VLOOKUP(D441,[1]articulo!$A$1:$D$9000,4,FALSE),"")</f>
        <v>235.59</v>
      </c>
      <c r="Q441" t="s">
        <v>1910</v>
      </c>
      <c r="R441">
        <f>IFERROR(VLOOKUP(D441,[2]stock!$A$1:$B$9000,2,FALSE),"0")</f>
        <v>32</v>
      </c>
      <c r="S441">
        <v>5</v>
      </c>
      <c r="T441">
        <v>5</v>
      </c>
      <c r="U441">
        <v>5</v>
      </c>
      <c r="V441">
        <v>0.03</v>
      </c>
      <c r="W441" t="str">
        <f>IFERROR(VLOOKUP($A441,[3]Hoja1!$A$1:$AQ$1000,19,FALSE),"")</f>
        <v>Sargento Primero</v>
      </c>
      <c r="X441" t="str">
        <f>IFERROR(VLOOKUP($A441,[3]Hoja1!$A$1:$AQ$1000,20,FALSE),"")</f>
        <v/>
      </c>
      <c r="Y441" t="str">
        <f>IFERROR(VLOOKUP($A441,[3]Hoja1!$A$1:$AQ$1000,21,FALSE),"")</f>
        <v>Policía</v>
      </c>
      <c r="Z441" t="str">
        <f>IFERROR(VLOOKUP($A441,[3]Hoja1!$A$1:$AQ$1000,22,FALSE),"")</f>
        <v/>
      </c>
      <c r="AA441" t="str">
        <f>IFERROR(VLOOKUP($A441,[3]Hoja1!$A$1:$AQ$1000,23,FALSE),"")</f>
        <v>Baja Visibilidad</v>
      </c>
      <c r="AB441" t="str">
        <f>IFERROR(VLOOKUP($A441,[3]Hoja1!$A$1:$AQ$1000,24,FALSE),"")</f>
        <v>4 cm</v>
      </c>
      <c r="AC441" t="str">
        <f>IFERROR(VLOOKUP($A441,[3]Hoja1!$A$1:$AQ$1000,25,FALSE),"")</f>
        <v>8 cm</v>
      </c>
      <c r="AD441" t="str">
        <f>IFERROR(VLOOKUP($A441,[3]Hoja1!$A$1:$AQ$1000,26,FALSE),"")</f>
        <v/>
      </c>
      <c r="AE441" t="str">
        <f>IFERROR(VLOOKUP($A441,[3]Hoja1!$A$1:$AQ$1000,27,FALSE),"")</f>
        <v/>
      </c>
      <c r="AF441" t="str">
        <f>IFERROR(VLOOKUP($A441,[3]Hoja1!$A$1:$AQ$1000,28,FALSE),"")</f>
        <v/>
      </c>
      <c r="AG441" t="str">
        <f>IFERROR(VLOOKUP($A441,[3]Hoja1!$A$1:$AQ$1000,29,FALSE),"")</f>
        <v/>
      </c>
      <c r="AH441" t="str">
        <f>IFERROR(VLOOKUP($A441,[3]Hoja1!$A$1:$AQ$1000,30,FALSE),"")</f>
        <v/>
      </c>
      <c r="AI441" t="str">
        <f>IFERROR(VLOOKUP($A441,[3]Hoja1!$A$1:$AQ$1000,31,FALSE),"")</f>
        <v/>
      </c>
      <c r="AJ441" t="str">
        <f>IFERROR(VLOOKUP($A441,[3]Hoja1!$A$1:$AQ$1000,32,FALSE),"")</f>
        <v/>
      </c>
      <c r="AK441" t="str">
        <f>IFERROR(VLOOKUP($A441,[3]Hoja1!$A$1:$AQ$1000,33,FALSE),"")</f>
        <v/>
      </c>
      <c r="AL441" t="str">
        <f>IFERROR(VLOOKUP($A441,[3]Hoja1!$A$1:$AQ$1000,34,FALSE),"")</f>
        <v/>
      </c>
      <c r="AM441" t="str">
        <f>IFERROR(VLOOKUP($A441,[3]Hoja1!$A$1:$AQ$1000,35,FALSE),"")</f>
        <v/>
      </c>
      <c r="AN441" t="str">
        <f>IFERROR(VLOOKUP($A441,[3]Hoja1!$A$1:$AQ$1000,36,FALSE),"")</f>
        <v/>
      </c>
      <c r="AO441" t="str">
        <f>IFERROR(VLOOKUP($A441,[3]Hoja1!$A$1:$AQ$1000,37,FALSE),"")</f>
        <v/>
      </c>
      <c r="AP441" t="str">
        <f>IFERROR(VLOOKUP($A441,[3]Hoja1!$A$1:$AQ$1000,38,FALSE),"")</f>
        <v/>
      </c>
      <c r="AQ441" t="str">
        <f>IFERROR(VLOOKUP($A441,[3]Hoja1!$A$1:$AQ$1000,39,FALSE),"")</f>
        <v/>
      </c>
      <c r="AR441" t="str">
        <f>IFERROR(VLOOKUP($A441,[3]Hoja1!$A$1:$AQ$1000,40,FALSE),"")</f>
        <v/>
      </c>
      <c r="AS441" t="str">
        <f>IFERROR(VLOOKUP($A441,[3]Hoja1!$A$1:$AQ$1000,41,FALSE),"")</f>
        <v/>
      </c>
      <c r="AT441" t="str">
        <f>IFERROR(VLOOKUP($A441,[3]Hoja1!$A$1:$AQ$1000,42,FALSE),"")</f>
        <v/>
      </c>
      <c r="AU441" t="str">
        <f>IFERROR(VLOOKUP($A441,[3]Hoja1!$A$1:$AQ$1000,43,FALSE),"")</f>
        <v/>
      </c>
    </row>
    <row r="442" spans="1:47" ht="15" customHeight="1" x14ac:dyDescent="0.25">
      <c r="A442">
        <v>865</v>
      </c>
      <c r="B442">
        <v>1</v>
      </c>
      <c r="D442">
        <v>7700452</v>
      </c>
      <c r="E442" t="s">
        <v>1911</v>
      </c>
      <c r="H442" t="s">
        <v>1913</v>
      </c>
      <c r="J442" t="s">
        <v>50</v>
      </c>
      <c r="K442" t="s">
        <v>169</v>
      </c>
      <c r="L442" t="s">
        <v>170</v>
      </c>
      <c r="O442" t="s">
        <v>1912</v>
      </c>
      <c r="P442" s="4">
        <f>IFERROR(VLOOKUP(D442,[1]articulo!$A$1:$D$9000,4,FALSE),"")</f>
        <v>235.87</v>
      </c>
      <c r="Q442" t="s">
        <v>1914</v>
      </c>
      <c r="R442">
        <f>IFERROR(VLOOKUP(D442,[2]stock!$A$1:$B$9000,2,FALSE),"0")</f>
        <v>47</v>
      </c>
      <c r="S442">
        <v>5</v>
      </c>
      <c r="T442">
        <v>5</v>
      </c>
      <c r="U442">
        <v>5</v>
      </c>
      <c r="V442">
        <v>0.03</v>
      </c>
      <c r="W442" t="str">
        <f>IFERROR(VLOOKUP($A442,[3]Hoja1!$A$1:$AQ$1000,19,FALSE),"")</f>
        <v>Sargento</v>
      </c>
      <c r="X442" t="str">
        <f>IFERROR(VLOOKUP($A442,[3]Hoja1!$A$1:$AQ$1000,20,FALSE),"")</f>
        <v/>
      </c>
      <c r="Y442" t="str">
        <f>IFERROR(VLOOKUP($A442,[3]Hoja1!$A$1:$AQ$1000,21,FALSE),"")</f>
        <v>Policía</v>
      </c>
      <c r="Z442" t="str">
        <f>IFERROR(VLOOKUP($A442,[3]Hoja1!$A$1:$AQ$1000,22,FALSE),"")</f>
        <v/>
      </c>
      <c r="AA442" t="str">
        <f>IFERROR(VLOOKUP($A442,[3]Hoja1!$A$1:$AQ$1000,23,FALSE),"")</f>
        <v>Baja Visibilidad</v>
      </c>
      <c r="AB442" t="str">
        <f>IFERROR(VLOOKUP($A442,[3]Hoja1!$A$1:$AQ$1000,24,FALSE),"")</f>
        <v>6.5 cm</v>
      </c>
      <c r="AC442" t="str">
        <f>IFERROR(VLOOKUP($A442,[3]Hoja1!$A$1:$AQ$1000,25,FALSE),"")</f>
        <v>8 cm</v>
      </c>
      <c r="AD442" t="str">
        <f>IFERROR(VLOOKUP($A442,[3]Hoja1!$A$1:$AQ$1000,26,FALSE),"")</f>
        <v/>
      </c>
      <c r="AE442" t="str">
        <f>IFERROR(VLOOKUP($A442,[3]Hoja1!$A$1:$AQ$1000,27,FALSE),"")</f>
        <v/>
      </c>
      <c r="AF442" t="str">
        <f>IFERROR(VLOOKUP($A442,[3]Hoja1!$A$1:$AQ$1000,28,FALSE),"")</f>
        <v/>
      </c>
      <c r="AG442" t="str">
        <f>IFERROR(VLOOKUP($A442,[3]Hoja1!$A$1:$AQ$1000,29,FALSE),"")</f>
        <v/>
      </c>
      <c r="AH442" t="str">
        <f>IFERROR(VLOOKUP($A442,[3]Hoja1!$A$1:$AQ$1000,30,FALSE),"")</f>
        <v/>
      </c>
      <c r="AI442" t="str">
        <f>IFERROR(VLOOKUP($A442,[3]Hoja1!$A$1:$AQ$1000,31,FALSE),"")</f>
        <v/>
      </c>
      <c r="AJ442" t="str">
        <f>IFERROR(VLOOKUP($A442,[3]Hoja1!$A$1:$AQ$1000,32,FALSE),"")</f>
        <v/>
      </c>
      <c r="AK442" t="str">
        <f>IFERROR(VLOOKUP($A442,[3]Hoja1!$A$1:$AQ$1000,33,FALSE),"")</f>
        <v/>
      </c>
      <c r="AL442" t="str">
        <f>IFERROR(VLOOKUP($A442,[3]Hoja1!$A$1:$AQ$1000,34,FALSE),"")</f>
        <v/>
      </c>
      <c r="AM442" t="str">
        <f>IFERROR(VLOOKUP($A442,[3]Hoja1!$A$1:$AQ$1000,35,FALSE),"")</f>
        <v/>
      </c>
      <c r="AN442" t="str">
        <f>IFERROR(VLOOKUP($A442,[3]Hoja1!$A$1:$AQ$1000,36,FALSE),"")</f>
        <v/>
      </c>
      <c r="AO442" t="str">
        <f>IFERROR(VLOOKUP($A442,[3]Hoja1!$A$1:$AQ$1000,37,FALSE),"")</f>
        <v/>
      </c>
      <c r="AP442" t="str">
        <f>IFERROR(VLOOKUP($A442,[3]Hoja1!$A$1:$AQ$1000,38,FALSE),"")</f>
        <v/>
      </c>
      <c r="AQ442" t="str">
        <f>IFERROR(VLOOKUP($A442,[3]Hoja1!$A$1:$AQ$1000,39,FALSE),"")</f>
        <v/>
      </c>
      <c r="AR442" t="str">
        <f>IFERROR(VLOOKUP($A442,[3]Hoja1!$A$1:$AQ$1000,40,FALSE),"")</f>
        <v/>
      </c>
      <c r="AS442" t="str">
        <f>IFERROR(VLOOKUP($A442,[3]Hoja1!$A$1:$AQ$1000,41,FALSE),"")</f>
        <v/>
      </c>
      <c r="AT442" t="str">
        <f>IFERROR(VLOOKUP($A442,[3]Hoja1!$A$1:$AQ$1000,42,FALSE),"")</f>
        <v/>
      </c>
      <c r="AU442" t="str">
        <f>IFERROR(VLOOKUP($A442,[3]Hoja1!$A$1:$AQ$1000,43,FALSE),"")</f>
        <v/>
      </c>
    </row>
    <row r="443" spans="1:47" ht="15" customHeight="1" x14ac:dyDescent="0.25">
      <c r="A443">
        <v>866</v>
      </c>
      <c r="B443">
        <v>1</v>
      </c>
      <c r="D443">
        <v>7700451</v>
      </c>
      <c r="E443" t="s">
        <v>1915</v>
      </c>
      <c r="H443" t="s">
        <v>1917</v>
      </c>
      <c r="J443" t="s">
        <v>50</v>
      </c>
      <c r="K443" t="s">
        <v>169</v>
      </c>
      <c r="L443" t="s">
        <v>170</v>
      </c>
      <c r="O443" t="s">
        <v>1916</v>
      </c>
      <c r="P443" s="4">
        <f>IFERROR(VLOOKUP(D443,[1]articulo!$A$1:$D$9000,4,FALSE),"")</f>
        <v>235.87</v>
      </c>
      <c r="Q443" t="s">
        <v>1918</v>
      </c>
      <c r="R443">
        <f>IFERROR(VLOOKUP(D443,[2]stock!$A$1:$B$9000,2,FALSE),"0")</f>
        <v>49</v>
      </c>
      <c r="S443">
        <v>5</v>
      </c>
      <c r="T443">
        <v>5</v>
      </c>
      <c r="U443">
        <v>5</v>
      </c>
      <c r="V443">
        <v>0.03</v>
      </c>
      <c r="W443" t="str">
        <f>IFERROR(VLOOKUP($A443,[3]Hoja1!$A$1:$AQ$1000,19,FALSE),"")</f>
        <v>Cabo 1º</v>
      </c>
      <c r="X443" t="str">
        <f>IFERROR(VLOOKUP($A443,[3]Hoja1!$A$1:$AQ$1000,20,FALSE),"")</f>
        <v/>
      </c>
      <c r="Y443" t="str">
        <f>IFERROR(VLOOKUP($A443,[3]Hoja1!$A$1:$AQ$1000,21,FALSE),"")</f>
        <v>Policía</v>
      </c>
      <c r="Z443" t="str">
        <f>IFERROR(VLOOKUP($A443,[3]Hoja1!$A$1:$AQ$1000,22,FALSE),"")</f>
        <v/>
      </c>
      <c r="AA443" t="str">
        <f>IFERROR(VLOOKUP($A443,[3]Hoja1!$A$1:$AQ$1000,23,FALSE),"")</f>
        <v>Baja Visibilidad</v>
      </c>
      <c r="AB443" t="str">
        <f>IFERROR(VLOOKUP($A443,[3]Hoja1!$A$1:$AQ$1000,24,FALSE),"")</f>
        <v>5.5 cm</v>
      </c>
      <c r="AC443" t="str">
        <f>IFERROR(VLOOKUP($A443,[3]Hoja1!$A$1:$AQ$1000,25,FALSE),"")</f>
        <v>8 cm</v>
      </c>
      <c r="AD443" t="str">
        <f>IFERROR(VLOOKUP($A443,[3]Hoja1!$A$1:$AQ$1000,26,FALSE),"")</f>
        <v/>
      </c>
      <c r="AE443" t="str">
        <f>IFERROR(VLOOKUP($A443,[3]Hoja1!$A$1:$AQ$1000,27,FALSE),"")</f>
        <v/>
      </c>
      <c r="AF443" t="str">
        <f>IFERROR(VLOOKUP($A443,[3]Hoja1!$A$1:$AQ$1000,28,FALSE),"")</f>
        <v/>
      </c>
      <c r="AG443" t="str">
        <f>IFERROR(VLOOKUP($A443,[3]Hoja1!$A$1:$AQ$1000,29,FALSE),"")</f>
        <v/>
      </c>
      <c r="AH443" t="str">
        <f>IFERROR(VLOOKUP($A443,[3]Hoja1!$A$1:$AQ$1000,30,FALSE),"")</f>
        <v/>
      </c>
      <c r="AI443" t="str">
        <f>IFERROR(VLOOKUP($A443,[3]Hoja1!$A$1:$AQ$1000,31,FALSE),"")</f>
        <v/>
      </c>
      <c r="AJ443" t="str">
        <f>IFERROR(VLOOKUP($A443,[3]Hoja1!$A$1:$AQ$1000,32,FALSE),"")</f>
        <v/>
      </c>
      <c r="AK443" t="str">
        <f>IFERROR(VLOOKUP($A443,[3]Hoja1!$A$1:$AQ$1000,33,FALSE),"")</f>
        <v/>
      </c>
      <c r="AL443" t="str">
        <f>IFERROR(VLOOKUP($A443,[3]Hoja1!$A$1:$AQ$1000,34,FALSE),"")</f>
        <v/>
      </c>
      <c r="AM443" t="str">
        <f>IFERROR(VLOOKUP($A443,[3]Hoja1!$A$1:$AQ$1000,35,FALSE),"")</f>
        <v/>
      </c>
      <c r="AN443" t="str">
        <f>IFERROR(VLOOKUP($A443,[3]Hoja1!$A$1:$AQ$1000,36,FALSE),"")</f>
        <v/>
      </c>
      <c r="AO443" t="str">
        <f>IFERROR(VLOOKUP($A443,[3]Hoja1!$A$1:$AQ$1000,37,FALSE),"")</f>
        <v/>
      </c>
      <c r="AP443" t="str">
        <f>IFERROR(VLOOKUP($A443,[3]Hoja1!$A$1:$AQ$1000,38,FALSE),"")</f>
        <v/>
      </c>
      <c r="AQ443" t="str">
        <f>IFERROR(VLOOKUP($A443,[3]Hoja1!$A$1:$AQ$1000,39,FALSE),"")</f>
        <v/>
      </c>
      <c r="AR443" t="str">
        <f>IFERROR(VLOOKUP($A443,[3]Hoja1!$A$1:$AQ$1000,40,FALSE),"")</f>
        <v/>
      </c>
      <c r="AS443" t="str">
        <f>IFERROR(VLOOKUP($A443,[3]Hoja1!$A$1:$AQ$1000,41,FALSE),"")</f>
        <v/>
      </c>
      <c r="AT443" t="str">
        <f>IFERROR(VLOOKUP($A443,[3]Hoja1!$A$1:$AQ$1000,42,FALSE),"")</f>
        <v/>
      </c>
      <c r="AU443" t="str">
        <f>IFERROR(VLOOKUP($A443,[3]Hoja1!$A$1:$AQ$1000,43,FALSE),"")</f>
        <v/>
      </c>
    </row>
    <row r="444" spans="1:47" ht="15" customHeight="1" x14ac:dyDescent="0.25">
      <c r="A444">
        <v>867</v>
      </c>
      <c r="B444">
        <v>1</v>
      </c>
      <c r="D444">
        <v>7700450</v>
      </c>
      <c r="E444" t="s">
        <v>1919</v>
      </c>
      <c r="H444" t="s">
        <v>1921</v>
      </c>
      <c r="J444" t="s">
        <v>50</v>
      </c>
      <c r="K444" t="s">
        <v>169</v>
      </c>
      <c r="L444" t="s">
        <v>170</v>
      </c>
      <c r="O444" t="s">
        <v>1920</v>
      </c>
      <c r="P444" s="4">
        <f>IFERROR(VLOOKUP(D444,[1]articulo!$A$1:$D$9000,4,FALSE),"")</f>
        <v>235.87</v>
      </c>
      <c r="Q444" t="s">
        <v>1922</v>
      </c>
      <c r="R444">
        <f>IFERROR(VLOOKUP(D444,[2]stock!$A$1:$B$9000,2,FALSE),"0")</f>
        <v>37</v>
      </c>
      <c r="S444">
        <v>5</v>
      </c>
      <c r="T444">
        <v>5</v>
      </c>
      <c r="U444">
        <v>5</v>
      </c>
      <c r="V444">
        <v>0.03</v>
      </c>
      <c r="W444" t="str">
        <f>IFERROR(VLOOKUP($A444,[3]Hoja1!$A$1:$AQ$1000,19,FALSE),"")</f>
        <v>Cabo</v>
      </c>
      <c r="X444" t="str">
        <f>IFERROR(VLOOKUP($A444,[3]Hoja1!$A$1:$AQ$1000,20,FALSE),"")</f>
        <v/>
      </c>
      <c r="Y444" t="str">
        <f>IFERROR(VLOOKUP($A444,[3]Hoja1!$A$1:$AQ$1000,21,FALSE),"")</f>
        <v>Policía</v>
      </c>
      <c r="Z444" t="str">
        <f>IFERROR(VLOOKUP($A444,[3]Hoja1!$A$1:$AQ$1000,22,FALSE),"")</f>
        <v/>
      </c>
      <c r="AA444" t="str">
        <f>IFERROR(VLOOKUP($A444,[3]Hoja1!$A$1:$AQ$1000,23,FALSE),"")</f>
        <v>Baja Visibilidad</v>
      </c>
      <c r="AB444" t="str">
        <f>IFERROR(VLOOKUP($A444,[3]Hoja1!$A$1:$AQ$1000,24,FALSE),"")</f>
        <v>5.5 cm</v>
      </c>
      <c r="AC444" t="str">
        <f>IFERROR(VLOOKUP($A444,[3]Hoja1!$A$1:$AQ$1000,25,FALSE),"")</f>
        <v>8 cm</v>
      </c>
      <c r="AD444" t="str">
        <f>IFERROR(VLOOKUP($A444,[3]Hoja1!$A$1:$AQ$1000,26,FALSE),"")</f>
        <v/>
      </c>
      <c r="AE444" t="str">
        <f>IFERROR(VLOOKUP($A444,[3]Hoja1!$A$1:$AQ$1000,27,FALSE),"")</f>
        <v/>
      </c>
      <c r="AF444" t="str">
        <f>IFERROR(VLOOKUP($A444,[3]Hoja1!$A$1:$AQ$1000,28,FALSE),"")</f>
        <v/>
      </c>
      <c r="AG444" t="str">
        <f>IFERROR(VLOOKUP($A444,[3]Hoja1!$A$1:$AQ$1000,29,FALSE),"")</f>
        <v/>
      </c>
      <c r="AH444" t="str">
        <f>IFERROR(VLOOKUP($A444,[3]Hoja1!$A$1:$AQ$1000,30,FALSE),"")</f>
        <v/>
      </c>
      <c r="AI444" t="str">
        <f>IFERROR(VLOOKUP($A444,[3]Hoja1!$A$1:$AQ$1000,31,FALSE),"")</f>
        <v/>
      </c>
      <c r="AJ444" t="str">
        <f>IFERROR(VLOOKUP($A444,[3]Hoja1!$A$1:$AQ$1000,32,FALSE),"")</f>
        <v/>
      </c>
      <c r="AK444" t="str">
        <f>IFERROR(VLOOKUP($A444,[3]Hoja1!$A$1:$AQ$1000,33,FALSE),"")</f>
        <v/>
      </c>
      <c r="AL444" t="str">
        <f>IFERROR(VLOOKUP($A444,[3]Hoja1!$A$1:$AQ$1000,34,FALSE),"")</f>
        <v/>
      </c>
      <c r="AM444" t="str">
        <f>IFERROR(VLOOKUP($A444,[3]Hoja1!$A$1:$AQ$1000,35,FALSE),"")</f>
        <v/>
      </c>
      <c r="AN444" t="str">
        <f>IFERROR(VLOOKUP($A444,[3]Hoja1!$A$1:$AQ$1000,36,FALSE),"")</f>
        <v/>
      </c>
      <c r="AO444" t="str">
        <f>IFERROR(VLOOKUP($A444,[3]Hoja1!$A$1:$AQ$1000,37,FALSE),"")</f>
        <v/>
      </c>
      <c r="AP444" t="str">
        <f>IFERROR(VLOOKUP($A444,[3]Hoja1!$A$1:$AQ$1000,38,FALSE),"")</f>
        <v/>
      </c>
      <c r="AQ444" t="str">
        <f>IFERROR(VLOOKUP($A444,[3]Hoja1!$A$1:$AQ$1000,39,FALSE),"")</f>
        <v/>
      </c>
      <c r="AR444" t="str">
        <f>IFERROR(VLOOKUP($A444,[3]Hoja1!$A$1:$AQ$1000,40,FALSE),"")</f>
        <v/>
      </c>
      <c r="AS444" t="str">
        <f>IFERROR(VLOOKUP($A444,[3]Hoja1!$A$1:$AQ$1000,41,FALSE),"")</f>
        <v/>
      </c>
      <c r="AT444" t="str">
        <f>IFERROR(VLOOKUP($A444,[3]Hoja1!$A$1:$AQ$1000,42,FALSE),"")</f>
        <v/>
      </c>
      <c r="AU444" t="str">
        <f>IFERROR(VLOOKUP($A444,[3]Hoja1!$A$1:$AQ$1000,43,FALSE),"")</f>
        <v/>
      </c>
    </row>
    <row r="445" spans="1:47" ht="15" customHeight="1" x14ac:dyDescent="0.25">
      <c r="A445">
        <v>872</v>
      </c>
      <c r="B445">
        <v>1</v>
      </c>
      <c r="D445">
        <v>8612793</v>
      </c>
      <c r="E445" t="s">
        <v>1923</v>
      </c>
      <c r="H445" s="1" t="s">
        <v>1925</v>
      </c>
      <c r="I445" t="s">
        <v>1926</v>
      </c>
      <c r="J445" t="s">
        <v>102</v>
      </c>
      <c r="K445" t="s">
        <v>103</v>
      </c>
      <c r="O445" t="s">
        <v>1924</v>
      </c>
      <c r="P445" s="4">
        <f>IFERROR(VLOOKUP(D445,[1]articulo!$A$1:$D$9000,4,FALSE),"")</f>
        <v>4245.7</v>
      </c>
      <c r="Q445" t="s">
        <v>1927</v>
      </c>
      <c r="R445">
        <f>IFERROR(VLOOKUP(D445,[2]stock!$A$1:$B$9000,2,FALSE),"0")</f>
        <v>0</v>
      </c>
      <c r="S445">
        <v>5</v>
      </c>
      <c r="T445">
        <v>5</v>
      </c>
      <c r="U445">
        <v>5</v>
      </c>
      <c r="V445">
        <v>0.03</v>
      </c>
      <c r="W445" t="str">
        <f>IFERROR(VLOOKUP($A445,[3]Hoja1!$A$1:$AQ$1000,19,FALSE),"")</f>
        <v/>
      </c>
      <c r="X445" t="str">
        <f>IFERROR(VLOOKUP($A445,[3]Hoja1!$A$1:$AQ$1000,20,FALSE),"")</f>
        <v/>
      </c>
      <c r="Y445" t="str">
        <f>IFERROR(VLOOKUP($A445,[3]Hoja1!$A$1:$AQ$1000,21,FALSE),"")</f>
        <v/>
      </c>
      <c r="Z445" t="str">
        <f>IFERROR(VLOOKUP($A445,[3]Hoja1!$A$1:$AQ$1000,22,FALSE),"")</f>
        <v>Impermeable</v>
      </c>
      <c r="AA445" t="str">
        <f>IFERROR(VLOOKUP($A445,[3]Hoja1!$A$1:$AQ$1000,23,FALSE),"")</f>
        <v>Camuflado con Verde y Marrón tipo Bosque</v>
      </c>
      <c r="AB445" t="str">
        <f>IFERROR(VLOOKUP($A445,[3]Hoja1!$A$1:$AQ$1000,24,FALSE),"")</f>
        <v/>
      </c>
      <c r="AC445" t="str">
        <f>IFERROR(VLOOKUP($A445,[3]Hoja1!$A$1:$AQ$1000,25,FALSE),"")</f>
        <v/>
      </c>
      <c r="AD445" t="str">
        <f>IFERROR(VLOOKUP($A445,[3]Hoja1!$A$1:$AQ$1000,26,FALSE),"")</f>
        <v/>
      </c>
      <c r="AE445" t="str">
        <f>IFERROR(VLOOKUP($A445,[3]Hoja1!$A$1:$AQ$1000,27,FALSE),"")</f>
        <v/>
      </c>
      <c r="AF445" t="str">
        <f>IFERROR(VLOOKUP($A445,[3]Hoja1!$A$1:$AQ$1000,28,FALSE),"")</f>
        <v/>
      </c>
      <c r="AG445" t="str">
        <f>IFERROR(VLOOKUP($A445,[3]Hoja1!$A$1:$AQ$1000,29,FALSE),"")</f>
        <v/>
      </c>
      <c r="AH445" t="str">
        <f>IFERROR(VLOOKUP($A445,[3]Hoja1!$A$1:$AQ$1000,30,FALSE),"")</f>
        <v/>
      </c>
      <c r="AI445" t="str">
        <f>IFERROR(VLOOKUP($A445,[3]Hoja1!$A$1:$AQ$1000,31,FALSE),"")</f>
        <v/>
      </c>
      <c r="AJ445" t="str">
        <f>IFERROR(VLOOKUP($A445,[3]Hoja1!$A$1:$AQ$1000,32,FALSE),"")</f>
        <v/>
      </c>
      <c r="AK445" t="str">
        <f>IFERROR(VLOOKUP($A445,[3]Hoja1!$A$1:$AQ$1000,33,FALSE),"")</f>
        <v>200 x 150 x 135 cm</v>
      </c>
      <c r="AL445" t="str">
        <f>IFERROR(VLOOKUP($A445,[3]Hoja1!$A$1:$AQ$1000,34,FALSE),"")</f>
        <v/>
      </c>
      <c r="AM445" t="str">
        <f>IFERROR(VLOOKUP($A445,[3]Hoja1!$A$1:$AQ$1000,35,FALSE),"")</f>
        <v/>
      </c>
      <c r="AN445" t="str">
        <f>IFERROR(VLOOKUP($A445,[3]Hoja1!$A$1:$AQ$1000,36,FALSE),"")</f>
        <v/>
      </c>
      <c r="AO445" t="str">
        <f>IFERROR(VLOOKUP($A445,[3]Hoja1!$A$1:$AQ$1000,37,FALSE),"")</f>
        <v/>
      </c>
      <c r="AP445" t="str">
        <f>IFERROR(VLOOKUP($A445,[3]Hoja1!$A$1:$AQ$1000,38,FALSE),"")</f>
        <v/>
      </c>
      <c r="AQ445" t="str">
        <f>IFERROR(VLOOKUP($A445,[3]Hoja1!$A$1:$AQ$1000,39,FALSE),"")</f>
        <v/>
      </c>
      <c r="AR445" t="str">
        <f>IFERROR(VLOOKUP($A445,[3]Hoja1!$A$1:$AQ$1000,40,FALSE),"")</f>
        <v/>
      </c>
      <c r="AS445" t="str">
        <f>IFERROR(VLOOKUP($A445,[3]Hoja1!$A$1:$AQ$1000,41,FALSE),"")</f>
        <v/>
      </c>
      <c r="AT445" t="str">
        <f>IFERROR(VLOOKUP($A445,[3]Hoja1!$A$1:$AQ$1000,42,FALSE),"")</f>
        <v>3 personas</v>
      </c>
      <c r="AU445" t="str">
        <f>IFERROR(VLOOKUP($A445,[3]Hoja1!$A$1:$AQ$1000,43,FALSE),"")</f>
        <v/>
      </c>
    </row>
    <row r="446" spans="1:47" ht="15" customHeight="1" x14ac:dyDescent="0.25">
      <c r="A446">
        <v>873</v>
      </c>
      <c r="B446">
        <v>1</v>
      </c>
      <c r="D446">
        <v>8612794</v>
      </c>
      <c r="E446" t="s">
        <v>1928</v>
      </c>
      <c r="H446" s="1" t="s">
        <v>1930</v>
      </c>
      <c r="I446" t="s">
        <v>1931</v>
      </c>
      <c r="J446" t="s">
        <v>102</v>
      </c>
      <c r="K446" t="s">
        <v>103</v>
      </c>
      <c r="O446" t="s">
        <v>1929</v>
      </c>
      <c r="P446" s="4">
        <f>IFERROR(VLOOKUP(D446,[1]articulo!$A$1:$D$9000,4,FALSE),"")</f>
        <v>5071.25</v>
      </c>
      <c r="Q446" t="s">
        <v>1932</v>
      </c>
      <c r="R446">
        <f>IFERROR(VLOOKUP(D446,[2]stock!$A$1:$B$9000,2,FALSE),"0")</f>
        <v>0</v>
      </c>
      <c r="S446">
        <v>5</v>
      </c>
      <c r="T446">
        <v>5</v>
      </c>
      <c r="U446">
        <v>5</v>
      </c>
      <c r="V446">
        <v>0.03</v>
      </c>
      <c r="W446" t="str">
        <f>IFERROR(VLOOKUP($A446,[3]Hoja1!$A$1:$AQ$1000,19,FALSE),"")</f>
        <v/>
      </c>
      <c r="X446" t="str">
        <f>IFERROR(VLOOKUP($A446,[3]Hoja1!$A$1:$AQ$1000,20,FALSE),"")</f>
        <v/>
      </c>
      <c r="Y446" t="str">
        <f>IFERROR(VLOOKUP($A446,[3]Hoja1!$A$1:$AQ$1000,21,FALSE),"")</f>
        <v/>
      </c>
      <c r="Z446" t="str">
        <f>IFERROR(VLOOKUP($A446,[3]Hoja1!$A$1:$AQ$1000,22,FALSE),"")</f>
        <v>Impermeable</v>
      </c>
      <c r="AA446" t="str">
        <f>IFERROR(VLOOKUP($A446,[3]Hoja1!$A$1:$AQ$1000,23,FALSE),"")</f>
        <v>Camuflado con Verde y Marrón tipo Bosque</v>
      </c>
      <c r="AB446" t="str">
        <f>IFERROR(VLOOKUP($A446,[3]Hoja1!$A$1:$AQ$1000,24,FALSE),"")</f>
        <v/>
      </c>
      <c r="AC446" t="str">
        <f>IFERROR(VLOOKUP($A446,[3]Hoja1!$A$1:$AQ$1000,25,FALSE),"")</f>
        <v/>
      </c>
      <c r="AD446" t="str">
        <f>IFERROR(VLOOKUP($A446,[3]Hoja1!$A$1:$AQ$1000,26,FALSE),"")</f>
        <v/>
      </c>
      <c r="AE446" t="str">
        <f>IFERROR(VLOOKUP($A446,[3]Hoja1!$A$1:$AQ$1000,27,FALSE),"")</f>
        <v/>
      </c>
      <c r="AF446" t="str">
        <f>IFERROR(VLOOKUP($A446,[3]Hoja1!$A$1:$AQ$1000,28,FALSE),"")</f>
        <v/>
      </c>
      <c r="AG446" t="str">
        <f>IFERROR(VLOOKUP($A446,[3]Hoja1!$A$1:$AQ$1000,29,FALSE),"")</f>
        <v/>
      </c>
      <c r="AH446" t="str">
        <f>IFERROR(VLOOKUP($A446,[3]Hoja1!$A$1:$AQ$1000,30,FALSE),"")</f>
        <v/>
      </c>
      <c r="AI446" t="str">
        <f>IFERROR(VLOOKUP($A446,[3]Hoja1!$A$1:$AQ$1000,31,FALSE),"")</f>
        <v/>
      </c>
      <c r="AJ446" t="str">
        <f>IFERROR(VLOOKUP($A446,[3]Hoja1!$A$1:$AQ$1000,32,FALSE),"")</f>
        <v/>
      </c>
      <c r="AK446" t="str">
        <f>IFERROR(VLOOKUP($A446,[3]Hoja1!$A$1:$AQ$1000,33,FALSE),"")</f>
        <v>200 x 200 x 145 cm</v>
      </c>
      <c r="AL446" t="str">
        <f>IFERROR(VLOOKUP($A446,[3]Hoja1!$A$1:$AQ$1000,34,FALSE),"")</f>
        <v/>
      </c>
      <c r="AM446" t="str">
        <f>IFERROR(VLOOKUP($A446,[3]Hoja1!$A$1:$AQ$1000,35,FALSE),"")</f>
        <v/>
      </c>
      <c r="AN446" t="str">
        <f>IFERROR(VLOOKUP($A446,[3]Hoja1!$A$1:$AQ$1000,36,FALSE),"")</f>
        <v/>
      </c>
      <c r="AO446" t="str">
        <f>IFERROR(VLOOKUP($A446,[3]Hoja1!$A$1:$AQ$1000,37,FALSE),"")</f>
        <v/>
      </c>
      <c r="AP446" t="str">
        <f>IFERROR(VLOOKUP($A446,[3]Hoja1!$A$1:$AQ$1000,38,FALSE),"")</f>
        <v/>
      </c>
      <c r="AQ446" t="str">
        <f>IFERROR(VLOOKUP($A446,[3]Hoja1!$A$1:$AQ$1000,39,FALSE),"")</f>
        <v/>
      </c>
      <c r="AR446" t="str">
        <f>IFERROR(VLOOKUP($A446,[3]Hoja1!$A$1:$AQ$1000,40,FALSE),"")</f>
        <v/>
      </c>
      <c r="AS446" t="str">
        <f>IFERROR(VLOOKUP($A446,[3]Hoja1!$A$1:$AQ$1000,41,FALSE),"")</f>
        <v/>
      </c>
      <c r="AT446" t="str">
        <f>IFERROR(VLOOKUP($A446,[3]Hoja1!$A$1:$AQ$1000,42,FALSE),"")</f>
        <v>4 personas</v>
      </c>
      <c r="AU446" t="str">
        <f>IFERROR(VLOOKUP($A446,[3]Hoja1!$A$1:$AQ$1000,43,FALSE),"")</f>
        <v/>
      </c>
    </row>
    <row r="447" spans="1:47" ht="15" customHeight="1" x14ac:dyDescent="0.25">
      <c r="A447">
        <v>874</v>
      </c>
      <c r="B447">
        <v>1</v>
      </c>
      <c r="D447">
        <v>8612523</v>
      </c>
      <c r="E447" t="s">
        <v>1933</v>
      </c>
      <c r="H447" s="1" t="s">
        <v>1935</v>
      </c>
      <c r="I447" s="1" t="s">
        <v>1936</v>
      </c>
      <c r="J447" t="s">
        <v>102</v>
      </c>
      <c r="K447" t="s">
        <v>103</v>
      </c>
      <c r="O447" t="s">
        <v>1934</v>
      </c>
      <c r="P447" s="4">
        <f>IFERROR(VLOOKUP(D447,[1]articulo!$A$1:$D$9000,4,FALSE),"")</f>
        <v>8491.39</v>
      </c>
      <c r="Q447" t="s">
        <v>1937</v>
      </c>
      <c r="R447">
        <f>IFERROR(VLOOKUP(D447,[2]stock!$A$1:$B$9000,2,FALSE),"0")</f>
        <v>2</v>
      </c>
      <c r="S447">
        <v>5</v>
      </c>
      <c r="T447">
        <v>5</v>
      </c>
      <c r="U447">
        <v>5</v>
      </c>
      <c r="V447">
        <v>0.03</v>
      </c>
      <c r="W447" t="str">
        <f>IFERROR(VLOOKUP($A447,[3]Hoja1!$A$1:$AQ$1000,19,FALSE),"")</f>
        <v/>
      </c>
      <c r="X447" t="str">
        <f>IFERROR(VLOOKUP($A447,[3]Hoja1!$A$1:$AQ$1000,20,FALSE),"")</f>
        <v/>
      </c>
      <c r="Y447" t="str">
        <f>IFERROR(VLOOKUP($A447,[3]Hoja1!$A$1:$AQ$1000,21,FALSE),"")</f>
        <v/>
      </c>
      <c r="Z447" t="str">
        <f>IFERROR(VLOOKUP($A447,[3]Hoja1!$A$1:$AQ$1000,22,FALSE),"")</f>
        <v>100% Poliester</v>
      </c>
      <c r="AA447" t="str">
        <f>IFERROR(VLOOKUP($A447,[3]Hoja1!$A$1:$AQ$1000,23,FALSE),"")</f>
        <v>Camuflada</v>
      </c>
      <c r="AB447" t="str">
        <f>IFERROR(VLOOKUP($A447,[3]Hoja1!$A$1:$AQ$1000,24,FALSE),"")</f>
        <v/>
      </c>
      <c r="AC447" t="str">
        <f>IFERROR(VLOOKUP($A447,[3]Hoja1!$A$1:$AQ$1000,25,FALSE),"")</f>
        <v/>
      </c>
      <c r="AD447" t="str">
        <f>IFERROR(VLOOKUP($A447,[3]Hoja1!$A$1:$AQ$1000,26,FALSE),"")</f>
        <v/>
      </c>
      <c r="AE447" t="str">
        <f>IFERROR(VLOOKUP($A447,[3]Hoja1!$A$1:$AQ$1000,27,FALSE),"")</f>
        <v/>
      </c>
      <c r="AF447" t="str">
        <f>IFERROR(VLOOKUP($A447,[3]Hoja1!$A$1:$AQ$1000,28,FALSE),"")</f>
        <v/>
      </c>
      <c r="AG447" t="str">
        <f>IFERROR(VLOOKUP($A447,[3]Hoja1!$A$1:$AQ$1000,29,FALSE),"")</f>
        <v/>
      </c>
      <c r="AH447" t="str">
        <f>IFERROR(VLOOKUP($A447,[3]Hoja1!$A$1:$AQ$1000,30,FALSE),"")</f>
        <v/>
      </c>
      <c r="AI447" t="str">
        <f>IFERROR(VLOOKUP($A447,[3]Hoja1!$A$1:$AQ$1000,31,FALSE),"")</f>
        <v/>
      </c>
      <c r="AJ447" t="str">
        <f>IFERROR(VLOOKUP($A447,[3]Hoja1!$A$1:$AQ$1000,32,FALSE),"")</f>
        <v/>
      </c>
      <c r="AK447" t="str">
        <f>IFERROR(VLOOKUP($A447,[3]Hoja1!$A$1:$AQ$1000,33,FALSE),"")</f>
        <v>210 x 210 x 145cm</v>
      </c>
      <c r="AL447" t="str">
        <f>IFERROR(VLOOKUP($A447,[3]Hoja1!$A$1:$AQ$1000,34,FALSE),"")</f>
        <v/>
      </c>
      <c r="AM447" t="str">
        <f>IFERROR(VLOOKUP($A447,[3]Hoja1!$A$1:$AQ$1000,35,FALSE),"")</f>
        <v/>
      </c>
      <c r="AN447" t="str">
        <f>IFERROR(VLOOKUP($A447,[3]Hoja1!$A$1:$AQ$1000,36,FALSE),"")</f>
        <v/>
      </c>
      <c r="AO447" t="str">
        <f>IFERROR(VLOOKUP($A447,[3]Hoja1!$A$1:$AQ$1000,37,FALSE),"")</f>
        <v/>
      </c>
      <c r="AP447" t="str">
        <f>IFERROR(VLOOKUP($A447,[3]Hoja1!$A$1:$AQ$1000,38,FALSE),"")</f>
        <v/>
      </c>
      <c r="AQ447" t="str">
        <f>IFERROR(VLOOKUP($A447,[3]Hoja1!$A$1:$AQ$1000,39,FALSE),"")</f>
        <v/>
      </c>
      <c r="AR447" t="str">
        <f>IFERROR(VLOOKUP($A447,[3]Hoja1!$A$1:$AQ$1000,40,FALSE),"")</f>
        <v/>
      </c>
      <c r="AS447" t="str">
        <f>IFERROR(VLOOKUP($A447,[3]Hoja1!$A$1:$AQ$1000,41,FALSE),"")</f>
        <v/>
      </c>
      <c r="AT447" t="str">
        <f>IFERROR(VLOOKUP($A447,[3]Hoja1!$A$1:$AQ$1000,42,FALSE),"")</f>
        <v>3 personas</v>
      </c>
      <c r="AU447" t="str">
        <f>IFERROR(VLOOKUP($A447,[3]Hoja1!$A$1:$AQ$1000,43,FALSE),"")</f>
        <v/>
      </c>
    </row>
    <row r="448" spans="1:47" ht="15" customHeight="1" x14ac:dyDescent="0.25">
      <c r="A448">
        <v>875</v>
      </c>
      <c r="B448">
        <v>1</v>
      </c>
      <c r="D448">
        <v>8612468</v>
      </c>
      <c r="E448" t="s">
        <v>1928</v>
      </c>
      <c r="H448" s="1" t="s">
        <v>1930</v>
      </c>
      <c r="I448" t="s">
        <v>1931</v>
      </c>
      <c r="J448" t="s">
        <v>102</v>
      </c>
      <c r="K448" t="s">
        <v>103</v>
      </c>
      <c r="O448" t="s">
        <v>1929</v>
      </c>
      <c r="P448" s="4">
        <f>IFERROR(VLOOKUP(D448,[1]articulo!$A$1:$D$9000,4,FALSE),"")</f>
        <v>4127.76</v>
      </c>
      <c r="Q448" t="s">
        <v>1938</v>
      </c>
      <c r="R448">
        <f>IFERROR(VLOOKUP(D448,[2]stock!$A$1:$B$9000,2,FALSE),"0")</f>
        <v>0</v>
      </c>
      <c r="S448">
        <v>5</v>
      </c>
      <c r="T448">
        <v>5</v>
      </c>
      <c r="U448">
        <v>5</v>
      </c>
      <c r="V448">
        <v>0.03</v>
      </c>
      <c r="W448" t="str">
        <f>IFERROR(VLOOKUP($A448,[3]Hoja1!$A$1:$AQ$1000,19,FALSE),"")</f>
        <v/>
      </c>
      <c r="X448" t="str">
        <f>IFERROR(VLOOKUP($A448,[3]Hoja1!$A$1:$AQ$1000,20,FALSE),"")</f>
        <v/>
      </c>
      <c r="Y448" t="str">
        <f>IFERROR(VLOOKUP($A448,[3]Hoja1!$A$1:$AQ$1000,21,FALSE),"")</f>
        <v/>
      </c>
      <c r="Z448" t="str">
        <f>IFERROR(VLOOKUP($A448,[3]Hoja1!$A$1:$AQ$1000,22,FALSE),"")</f>
        <v>100% poliestser</v>
      </c>
      <c r="AA448" t="str">
        <f>IFERROR(VLOOKUP($A448,[3]Hoja1!$A$1:$AQ$1000,23,FALSE),"")</f>
        <v>Camuflado con Verde y Marrón tipo Bosque</v>
      </c>
      <c r="AB448" t="str">
        <f>IFERROR(VLOOKUP($A448,[3]Hoja1!$A$1:$AQ$1000,24,FALSE),"")</f>
        <v/>
      </c>
      <c r="AC448" t="str">
        <f>IFERROR(VLOOKUP($A448,[3]Hoja1!$A$1:$AQ$1000,25,FALSE),"")</f>
        <v/>
      </c>
      <c r="AD448" t="str">
        <f>IFERROR(VLOOKUP($A448,[3]Hoja1!$A$1:$AQ$1000,26,FALSE),"")</f>
        <v/>
      </c>
      <c r="AE448" t="str">
        <f>IFERROR(VLOOKUP($A448,[3]Hoja1!$A$1:$AQ$1000,27,FALSE),"")</f>
        <v/>
      </c>
      <c r="AF448" t="str">
        <f>IFERROR(VLOOKUP($A448,[3]Hoja1!$A$1:$AQ$1000,28,FALSE),"")</f>
        <v/>
      </c>
      <c r="AG448" t="str">
        <f>IFERROR(VLOOKUP($A448,[3]Hoja1!$A$1:$AQ$1000,29,FALSE),"")</f>
        <v/>
      </c>
      <c r="AH448" t="str">
        <f>IFERROR(VLOOKUP($A448,[3]Hoja1!$A$1:$AQ$1000,30,FALSE),"")</f>
        <v/>
      </c>
      <c r="AI448" t="str">
        <f>IFERROR(VLOOKUP($A448,[3]Hoja1!$A$1:$AQ$1000,31,FALSE),"")</f>
        <v/>
      </c>
      <c r="AJ448" t="str">
        <f>IFERROR(VLOOKUP($A448,[3]Hoja1!$A$1:$AQ$1000,32,FALSE),"")</f>
        <v/>
      </c>
      <c r="AK448" t="str">
        <f>IFERROR(VLOOKUP($A448,[3]Hoja1!$A$1:$AQ$1000,33,FALSE),"")</f>
        <v>200 x 200 x 145 cm</v>
      </c>
      <c r="AL448" t="str">
        <f>IFERROR(VLOOKUP($A448,[3]Hoja1!$A$1:$AQ$1000,34,FALSE),"")</f>
        <v/>
      </c>
      <c r="AM448" t="str">
        <f>IFERROR(VLOOKUP($A448,[3]Hoja1!$A$1:$AQ$1000,35,FALSE),"")</f>
        <v/>
      </c>
      <c r="AN448" t="str">
        <f>IFERROR(VLOOKUP($A448,[3]Hoja1!$A$1:$AQ$1000,36,FALSE),"")</f>
        <v/>
      </c>
      <c r="AO448" t="str">
        <f>IFERROR(VLOOKUP($A448,[3]Hoja1!$A$1:$AQ$1000,37,FALSE),"")</f>
        <v/>
      </c>
      <c r="AP448" t="str">
        <f>IFERROR(VLOOKUP($A448,[3]Hoja1!$A$1:$AQ$1000,38,FALSE),"")</f>
        <v/>
      </c>
      <c r="AQ448" t="str">
        <f>IFERROR(VLOOKUP($A448,[3]Hoja1!$A$1:$AQ$1000,39,FALSE),"")</f>
        <v/>
      </c>
      <c r="AR448" t="str">
        <f>IFERROR(VLOOKUP($A448,[3]Hoja1!$A$1:$AQ$1000,40,FALSE),"")</f>
        <v/>
      </c>
      <c r="AS448" t="str">
        <f>IFERROR(VLOOKUP($A448,[3]Hoja1!$A$1:$AQ$1000,41,FALSE),"")</f>
        <v/>
      </c>
      <c r="AT448" t="str">
        <f>IFERROR(VLOOKUP($A448,[3]Hoja1!$A$1:$AQ$1000,42,FALSE),"")</f>
        <v>4 personas</v>
      </c>
      <c r="AU448" t="str">
        <f>IFERROR(VLOOKUP($A448,[3]Hoja1!$A$1:$AQ$1000,43,FALSE),"")</f>
        <v/>
      </c>
    </row>
    <row r="449" spans="1:47" ht="15" customHeight="1" x14ac:dyDescent="0.25">
      <c r="A449">
        <v>876</v>
      </c>
      <c r="B449">
        <v>1</v>
      </c>
      <c r="D449">
        <v>8612462</v>
      </c>
      <c r="E449" t="s">
        <v>1939</v>
      </c>
      <c r="H449" s="1" t="s">
        <v>1941</v>
      </c>
      <c r="J449" t="s">
        <v>102</v>
      </c>
      <c r="K449" t="s">
        <v>103</v>
      </c>
      <c r="O449" t="s">
        <v>1940</v>
      </c>
      <c r="P449" s="4">
        <f>IFERROR(VLOOKUP(D449,[1]articulo!$A$1:$D$9000,4,FALSE),"")</f>
        <v>5660.93</v>
      </c>
      <c r="Q449" t="s">
        <v>1942</v>
      </c>
      <c r="R449">
        <f>IFERROR(VLOOKUP(D449,[2]stock!$A$1:$B$9000,2,FALSE),"0")</f>
        <v>0</v>
      </c>
      <c r="S449">
        <v>5</v>
      </c>
      <c r="T449">
        <v>5</v>
      </c>
      <c r="U449">
        <v>5</v>
      </c>
      <c r="V449">
        <v>0.03</v>
      </c>
      <c r="W449" t="str">
        <f>IFERROR(VLOOKUP($A449,[3]Hoja1!$A$1:$AQ$1000,19,FALSE),"")</f>
        <v/>
      </c>
      <c r="X449" t="str">
        <f>IFERROR(VLOOKUP($A449,[3]Hoja1!$A$1:$AQ$1000,20,FALSE),"")</f>
        <v/>
      </c>
      <c r="Y449" t="str">
        <f>IFERROR(VLOOKUP($A449,[3]Hoja1!$A$1:$AQ$1000,21,FALSE),"")</f>
        <v/>
      </c>
      <c r="Z449" t="str">
        <f>IFERROR(VLOOKUP($A449,[3]Hoja1!$A$1:$AQ$1000,22,FALSE),"")</f>
        <v>Impermeable</v>
      </c>
      <c r="AA449" t="str">
        <f>IFERROR(VLOOKUP($A449,[3]Hoja1!$A$1:$AQ$1000,23,FALSE),"")</f>
        <v>Camuflado con Verde y Marrón tipo Bosque</v>
      </c>
      <c r="AB449" t="str">
        <f>IFERROR(VLOOKUP($A449,[3]Hoja1!$A$1:$AQ$1000,24,FALSE),"")</f>
        <v/>
      </c>
      <c r="AC449" t="str">
        <f>IFERROR(VLOOKUP($A449,[3]Hoja1!$A$1:$AQ$1000,25,FALSE),"")</f>
        <v/>
      </c>
      <c r="AD449" t="str">
        <f>IFERROR(VLOOKUP($A449,[3]Hoja1!$A$1:$AQ$1000,26,FALSE),"")</f>
        <v/>
      </c>
      <c r="AE449" t="str">
        <f>IFERROR(VLOOKUP($A449,[3]Hoja1!$A$1:$AQ$1000,27,FALSE),"")</f>
        <v/>
      </c>
      <c r="AF449" t="str">
        <f>IFERROR(VLOOKUP($A449,[3]Hoja1!$A$1:$AQ$1000,28,FALSE),"")</f>
        <v/>
      </c>
      <c r="AG449" t="str">
        <f>IFERROR(VLOOKUP($A449,[3]Hoja1!$A$1:$AQ$1000,29,FALSE),"")</f>
        <v/>
      </c>
      <c r="AH449" t="str">
        <f>IFERROR(VLOOKUP($A449,[3]Hoja1!$A$1:$AQ$1000,30,FALSE),"")</f>
        <v/>
      </c>
      <c r="AI449" t="str">
        <f>IFERROR(VLOOKUP($A449,[3]Hoja1!$A$1:$AQ$1000,31,FALSE),"")</f>
        <v/>
      </c>
      <c r="AJ449" t="str">
        <f>IFERROR(VLOOKUP($A449,[3]Hoja1!$A$1:$AQ$1000,32,FALSE),"")</f>
        <v/>
      </c>
      <c r="AK449" t="str">
        <f>IFERROR(VLOOKUP($A449,[3]Hoja1!$A$1:$AQ$1000,33,FALSE),"")</f>
        <v>250 x 250 x 150 cm</v>
      </c>
      <c r="AL449" t="str">
        <f>IFERROR(VLOOKUP($A449,[3]Hoja1!$A$1:$AQ$1000,34,FALSE),"")</f>
        <v/>
      </c>
      <c r="AM449" t="str">
        <f>IFERROR(VLOOKUP($A449,[3]Hoja1!$A$1:$AQ$1000,35,FALSE),"")</f>
        <v/>
      </c>
      <c r="AN449" t="str">
        <f>IFERROR(VLOOKUP($A449,[3]Hoja1!$A$1:$AQ$1000,36,FALSE),"")</f>
        <v/>
      </c>
      <c r="AO449" t="str">
        <f>IFERROR(VLOOKUP($A449,[3]Hoja1!$A$1:$AQ$1000,37,FALSE),"")</f>
        <v/>
      </c>
      <c r="AP449" t="str">
        <f>IFERROR(VLOOKUP($A449,[3]Hoja1!$A$1:$AQ$1000,38,FALSE),"")</f>
        <v/>
      </c>
      <c r="AQ449" t="str">
        <f>IFERROR(VLOOKUP($A449,[3]Hoja1!$A$1:$AQ$1000,39,FALSE),"")</f>
        <v/>
      </c>
      <c r="AR449" t="str">
        <f>IFERROR(VLOOKUP($A449,[3]Hoja1!$A$1:$AQ$1000,40,FALSE),"")</f>
        <v/>
      </c>
      <c r="AS449" t="str">
        <f>IFERROR(VLOOKUP($A449,[3]Hoja1!$A$1:$AQ$1000,41,FALSE),"")</f>
        <v/>
      </c>
      <c r="AT449" t="str">
        <f>IFERROR(VLOOKUP($A449,[3]Hoja1!$A$1:$AQ$1000,42,FALSE),"")</f>
        <v/>
      </c>
      <c r="AU449" t="str">
        <f>IFERROR(VLOOKUP($A449,[3]Hoja1!$A$1:$AQ$1000,43,FALSE),"")</f>
        <v/>
      </c>
    </row>
    <row r="450" spans="1:47" ht="15" customHeight="1" x14ac:dyDescent="0.25">
      <c r="A450">
        <v>877</v>
      </c>
      <c r="B450">
        <v>1</v>
      </c>
      <c r="D450">
        <v>8708115</v>
      </c>
      <c r="E450" t="s">
        <v>1943</v>
      </c>
      <c r="H450" t="s">
        <v>1945</v>
      </c>
      <c r="J450" t="s">
        <v>1</v>
      </c>
      <c r="K450" t="s">
        <v>29</v>
      </c>
      <c r="L450" t="s">
        <v>30</v>
      </c>
      <c r="O450" t="s">
        <v>1944</v>
      </c>
      <c r="P450" s="4">
        <f>IFERROR(VLOOKUP(D450,[1]articulo!$A$1:$D$9000,4,FALSE),"")</f>
        <v>1350</v>
      </c>
      <c r="Q450" t="s">
        <v>1946</v>
      </c>
      <c r="R450">
        <f>IFERROR(VLOOKUP(D450,[2]stock!$A$1:$B$9000,2,FALSE),"0")</f>
        <v>0</v>
      </c>
      <c r="S450">
        <v>5</v>
      </c>
      <c r="T450">
        <v>5</v>
      </c>
      <c r="U450">
        <v>5</v>
      </c>
      <c r="V450">
        <v>0.03</v>
      </c>
      <c r="W450" t="str">
        <f>IFERROR(VLOOKUP($A450,[3]Hoja1!$A$1:$AQ$1000,19,FALSE),"")</f>
        <v/>
      </c>
      <c r="X450" t="str">
        <f>IFERROR(VLOOKUP($A450,[3]Hoja1!$A$1:$AQ$1000,20,FALSE),"")</f>
        <v/>
      </c>
      <c r="Y450" t="str">
        <f>IFERROR(VLOOKUP($A450,[3]Hoja1!$A$1:$AQ$1000,21,FALSE),"")</f>
        <v/>
      </c>
      <c r="Z450" t="str">
        <f>IFERROR(VLOOKUP($A450,[3]Hoja1!$A$1:$AQ$1000,22,FALSE),"")</f>
        <v>Poliamida/Cordura</v>
      </c>
      <c r="AA450" t="str">
        <f>IFERROR(VLOOKUP($A450,[3]Hoja1!$A$1:$AQ$1000,23,FALSE),"")</f>
        <v/>
      </c>
      <c r="AB450" t="str">
        <f>IFERROR(VLOOKUP($A450,[3]Hoja1!$A$1:$AQ$1000,24,FALSE),"")</f>
        <v/>
      </c>
      <c r="AC450" t="str">
        <f>IFERROR(VLOOKUP($A450,[3]Hoja1!$A$1:$AQ$1000,25,FALSE),"")</f>
        <v>9.3 cm</v>
      </c>
      <c r="AD450" t="str">
        <f>IFERROR(VLOOKUP($A450,[3]Hoja1!$A$1:$AQ$1000,26,FALSE),"")</f>
        <v>Variable según el contenido</v>
      </c>
      <c r="AE450" t="str">
        <f>IFERROR(VLOOKUP($A450,[3]Hoja1!$A$1:$AQ$1000,27,FALSE),"")</f>
        <v/>
      </c>
      <c r="AF450" t="str">
        <f>IFERROR(VLOOKUP($A450,[3]Hoja1!$A$1:$AQ$1000,28,FALSE),"")</f>
        <v>43 cm</v>
      </c>
      <c r="AG450" t="str">
        <f>IFERROR(VLOOKUP($A450,[3]Hoja1!$A$1:$AQ$1000,29,FALSE),"")</f>
        <v>16.5 cm</v>
      </c>
      <c r="AH450" t="str">
        <f>IFERROR(VLOOKUP($A450,[3]Hoja1!$A$1:$AQ$1000,30,FALSE),"")</f>
        <v/>
      </c>
      <c r="AI450" t="str">
        <f>IFERROR(VLOOKUP($A450,[3]Hoja1!$A$1:$AQ$1000,31,FALSE),"")</f>
        <v/>
      </c>
      <c r="AJ450" t="str">
        <f>IFERROR(VLOOKUP($A450,[3]Hoja1!$A$1:$AQ$1000,32,FALSE),"")</f>
        <v/>
      </c>
      <c r="AK450" t="str">
        <f>IFERROR(VLOOKUP($A450,[3]Hoja1!$A$1:$AQ$1000,33,FALSE),"")</f>
        <v/>
      </c>
      <c r="AL450" t="str">
        <f>IFERROR(VLOOKUP($A450,[3]Hoja1!$A$1:$AQ$1000,34,FALSE),"")</f>
        <v/>
      </c>
      <c r="AM450" t="str">
        <f>IFERROR(VLOOKUP($A450,[3]Hoja1!$A$1:$AQ$1000,35,FALSE),"")</f>
        <v/>
      </c>
      <c r="AN450" t="str">
        <f>IFERROR(VLOOKUP($A450,[3]Hoja1!$A$1:$AQ$1000,36,FALSE),"")</f>
        <v/>
      </c>
      <c r="AO450" t="str">
        <f>IFERROR(VLOOKUP($A450,[3]Hoja1!$A$1:$AQ$1000,37,FALSE),"")</f>
        <v/>
      </c>
      <c r="AP450" t="str">
        <f>IFERROR(VLOOKUP($A450,[3]Hoja1!$A$1:$AQ$1000,38,FALSE),"")</f>
        <v/>
      </c>
      <c r="AQ450" t="str">
        <f>IFERROR(VLOOKUP($A450,[3]Hoja1!$A$1:$AQ$1000,39,FALSE),"")</f>
        <v/>
      </c>
      <c r="AR450" t="str">
        <f>IFERROR(VLOOKUP($A450,[3]Hoja1!$A$1:$AQ$1000,40,FALSE),"")</f>
        <v/>
      </c>
      <c r="AS450" t="str">
        <f>IFERROR(VLOOKUP($A450,[3]Hoja1!$A$1:$AQ$1000,41,FALSE),"")</f>
        <v/>
      </c>
      <c r="AT450" t="str">
        <f>IFERROR(VLOOKUP($A450,[3]Hoja1!$A$1:$AQ$1000,42,FALSE),"")</f>
        <v/>
      </c>
      <c r="AU450" t="str">
        <f>IFERROR(VLOOKUP($A450,[3]Hoja1!$A$1:$AQ$1000,43,FALSE),"")</f>
        <v/>
      </c>
    </row>
    <row r="451" spans="1:47" ht="15" customHeight="1" x14ac:dyDescent="0.25">
      <c r="A451">
        <v>896</v>
      </c>
      <c r="B451">
        <v>1</v>
      </c>
      <c r="D451">
        <v>8703987</v>
      </c>
      <c r="E451" t="s">
        <v>1947</v>
      </c>
      <c r="H451" s="1" t="s">
        <v>1950</v>
      </c>
      <c r="J451" t="s">
        <v>1</v>
      </c>
      <c r="K451" t="s">
        <v>1948</v>
      </c>
      <c r="O451" t="s">
        <v>1949</v>
      </c>
      <c r="P451" s="4">
        <f>IFERROR(VLOOKUP(D451,[1]articulo!$A$1:$D$9000,4,FALSE),"")</f>
        <v>141.27000000000001</v>
      </c>
      <c r="Q451" t="s">
        <v>1951</v>
      </c>
      <c r="R451">
        <f>IFERROR(VLOOKUP(D451,[2]stock!$A$1:$B$9000,2,FALSE),"0")</f>
        <v>70</v>
      </c>
      <c r="S451">
        <v>5</v>
      </c>
      <c r="T451">
        <v>5</v>
      </c>
      <c r="U451">
        <v>5</v>
      </c>
      <c r="V451">
        <v>0.03</v>
      </c>
      <c r="W451" t="str">
        <f>IFERROR(VLOOKUP($A451,[3]Hoja1!$A$1:$AQ$1000,19,FALSE),"")</f>
        <v/>
      </c>
      <c r="X451" t="str">
        <f>IFERROR(VLOOKUP($A451,[3]Hoja1!$A$1:$AQ$1000,20,FALSE),"")</f>
        <v/>
      </c>
      <c r="Y451" t="str">
        <f>IFERROR(VLOOKUP($A451,[3]Hoja1!$A$1:$AQ$1000,21,FALSE),"")</f>
        <v/>
      </c>
      <c r="Z451" t="str">
        <f>IFERROR(VLOOKUP($A451,[3]Hoja1!$A$1:$AQ$1000,22,FALSE),"")</f>
        <v/>
      </c>
      <c r="AA451" t="str">
        <f>IFERROR(VLOOKUP($A451,[3]Hoja1!$A$1:$AQ$1000,23,FALSE),"")</f>
        <v/>
      </c>
      <c r="AB451" t="str">
        <f>IFERROR(VLOOKUP($A451,[3]Hoja1!$A$1:$AQ$1000,24,FALSE),"")</f>
        <v/>
      </c>
      <c r="AC451" t="str">
        <f>IFERROR(VLOOKUP($A451,[3]Hoja1!$A$1:$AQ$1000,25,FALSE),"")</f>
        <v/>
      </c>
      <c r="AD451" t="str">
        <f>IFERROR(VLOOKUP($A451,[3]Hoja1!$A$1:$AQ$1000,26,FALSE),"")</f>
        <v/>
      </c>
      <c r="AE451" t="str">
        <f>IFERROR(VLOOKUP($A451,[3]Hoja1!$A$1:$AQ$1000,27,FALSE),"")</f>
        <v/>
      </c>
      <c r="AF451" t="str">
        <f>IFERROR(VLOOKUP($A451,[3]Hoja1!$A$1:$AQ$1000,28,FALSE),"")</f>
        <v/>
      </c>
      <c r="AG451" t="str">
        <f>IFERROR(VLOOKUP($A451,[3]Hoja1!$A$1:$AQ$1000,29,FALSE),"")</f>
        <v/>
      </c>
      <c r="AH451" t="str">
        <f>IFERROR(VLOOKUP($A451,[3]Hoja1!$A$1:$AQ$1000,30,FALSE),"")</f>
        <v/>
      </c>
      <c r="AI451" t="str">
        <f>IFERROR(VLOOKUP($A451,[3]Hoja1!$A$1:$AQ$1000,31,FALSE),"")</f>
        <v/>
      </c>
      <c r="AJ451" t="str">
        <f>IFERROR(VLOOKUP($A451,[3]Hoja1!$A$1:$AQ$1000,32,FALSE),"")</f>
        <v/>
      </c>
      <c r="AK451" t="str">
        <f>IFERROR(VLOOKUP($A451,[3]Hoja1!$A$1:$AQ$1000,33,FALSE),"")</f>
        <v/>
      </c>
      <c r="AL451" t="str">
        <f>IFERROR(VLOOKUP($A451,[3]Hoja1!$A$1:$AQ$1000,34,FALSE),"")</f>
        <v/>
      </c>
      <c r="AM451" t="str">
        <f>IFERROR(VLOOKUP($A451,[3]Hoja1!$A$1:$AQ$1000,35,FALSE),"")</f>
        <v/>
      </c>
      <c r="AN451" t="str">
        <f>IFERROR(VLOOKUP($A451,[3]Hoja1!$A$1:$AQ$1000,36,FALSE),"")</f>
        <v/>
      </c>
      <c r="AO451" t="str">
        <f>IFERROR(VLOOKUP($A451,[3]Hoja1!$A$1:$AQ$1000,37,FALSE),"")</f>
        <v/>
      </c>
      <c r="AP451" t="str">
        <f>IFERROR(VLOOKUP($A451,[3]Hoja1!$A$1:$AQ$1000,38,FALSE),"")</f>
        <v/>
      </c>
      <c r="AQ451" t="str">
        <f>IFERROR(VLOOKUP($A451,[3]Hoja1!$A$1:$AQ$1000,39,FALSE),"")</f>
        <v/>
      </c>
      <c r="AR451" t="str">
        <f>IFERROR(VLOOKUP($A451,[3]Hoja1!$A$1:$AQ$1000,40,FALSE),"")</f>
        <v/>
      </c>
      <c r="AS451" t="str">
        <f>IFERROR(VLOOKUP($A451,[3]Hoja1!$A$1:$AQ$1000,41,FALSE),"")</f>
        <v/>
      </c>
      <c r="AT451" t="str">
        <f>IFERROR(VLOOKUP($A451,[3]Hoja1!$A$1:$AQ$1000,42,FALSE),"")</f>
        <v/>
      </c>
      <c r="AU451" t="str">
        <f>IFERROR(VLOOKUP($A451,[3]Hoja1!$A$1:$AQ$1000,43,FALSE),"")</f>
        <v/>
      </c>
    </row>
    <row r="452" spans="1:47" ht="15" customHeight="1" x14ac:dyDescent="0.25">
      <c r="A452">
        <v>897</v>
      </c>
      <c r="B452">
        <v>1</v>
      </c>
      <c r="D452">
        <v>8705749</v>
      </c>
      <c r="E452" t="s">
        <v>1952</v>
      </c>
      <c r="H452" t="s">
        <v>1954</v>
      </c>
      <c r="J452" t="s">
        <v>1</v>
      </c>
      <c r="K452" t="s">
        <v>125</v>
      </c>
      <c r="L452" t="s">
        <v>192</v>
      </c>
      <c r="O452" t="s">
        <v>1953</v>
      </c>
      <c r="P452" s="4">
        <f>IFERROR(VLOOKUP(D452,[1]articulo!$A$1:$D$9000,4,FALSE),"")</f>
        <v>1144</v>
      </c>
      <c r="Q452" t="s">
        <v>1955</v>
      </c>
      <c r="R452">
        <f>IFERROR(VLOOKUP(D452,[2]stock!$A$1:$B$9000,2,FALSE),"0")</f>
        <v>0</v>
      </c>
      <c r="S452">
        <v>5</v>
      </c>
      <c r="T452">
        <v>5</v>
      </c>
      <c r="U452">
        <v>5</v>
      </c>
      <c r="V452">
        <v>0.03</v>
      </c>
      <c r="W452" t="str">
        <f>IFERROR(VLOOKUP($A452,[3]Hoja1!$A$1:$AQ$1000,19,FALSE),"")</f>
        <v/>
      </c>
      <c r="X452" t="str">
        <f>IFERROR(VLOOKUP($A452,[3]Hoja1!$A$1:$AQ$1000,20,FALSE),"")</f>
        <v/>
      </c>
      <c r="Y452" t="str">
        <f>IFERROR(VLOOKUP($A452,[3]Hoja1!$A$1:$AQ$1000,21,FALSE),"")</f>
        <v/>
      </c>
      <c r="Z452" t="str">
        <f>IFERROR(VLOOKUP($A452,[3]Hoja1!$A$1:$AQ$1000,22,FALSE),"")</f>
        <v/>
      </c>
      <c r="AA452" t="str">
        <f>IFERROR(VLOOKUP($A452,[3]Hoja1!$A$1:$AQ$1000,23,FALSE),"")</f>
        <v/>
      </c>
      <c r="AB452" t="str">
        <f>IFERROR(VLOOKUP($A452,[3]Hoja1!$A$1:$AQ$1000,24,FALSE),"")</f>
        <v/>
      </c>
      <c r="AC452" t="str">
        <f>IFERROR(VLOOKUP($A452,[3]Hoja1!$A$1:$AQ$1000,25,FALSE),"")</f>
        <v/>
      </c>
      <c r="AD452" t="str">
        <f>IFERROR(VLOOKUP($A452,[3]Hoja1!$A$1:$AQ$1000,26,FALSE),"")</f>
        <v/>
      </c>
      <c r="AE452" t="str">
        <f>IFERROR(VLOOKUP($A452,[3]Hoja1!$A$1:$AQ$1000,27,FALSE),"")</f>
        <v/>
      </c>
      <c r="AF452" t="str">
        <f>IFERROR(VLOOKUP($A452,[3]Hoja1!$A$1:$AQ$1000,28,FALSE),"")</f>
        <v/>
      </c>
      <c r="AG452" t="str">
        <f>IFERROR(VLOOKUP($A452,[3]Hoja1!$A$1:$AQ$1000,29,FALSE),"")</f>
        <v/>
      </c>
      <c r="AH452" t="str">
        <f>IFERROR(VLOOKUP($A452,[3]Hoja1!$A$1:$AQ$1000,30,FALSE),"")</f>
        <v/>
      </c>
      <c r="AI452" t="str">
        <f>IFERROR(VLOOKUP($A452,[3]Hoja1!$A$1:$AQ$1000,31,FALSE),"")</f>
        <v/>
      </c>
      <c r="AJ452" t="str">
        <f>IFERROR(VLOOKUP($A452,[3]Hoja1!$A$1:$AQ$1000,32,FALSE),"")</f>
        <v/>
      </c>
      <c r="AK452" t="str">
        <f>IFERROR(VLOOKUP($A452,[3]Hoja1!$A$1:$AQ$1000,33,FALSE),"")</f>
        <v/>
      </c>
      <c r="AL452" t="str">
        <f>IFERROR(VLOOKUP($A452,[3]Hoja1!$A$1:$AQ$1000,34,FALSE),"")</f>
        <v/>
      </c>
      <c r="AM452" t="str">
        <f>IFERROR(VLOOKUP($A452,[3]Hoja1!$A$1:$AQ$1000,35,FALSE),"")</f>
        <v/>
      </c>
      <c r="AN452" t="str">
        <f>IFERROR(VLOOKUP($A452,[3]Hoja1!$A$1:$AQ$1000,36,FALSE),"")</f>
        <v/>
      </c>
      <c r="AO452" t="str">
        <f>IFERROR(VLOOKUP($A452,[3]Hoja1!$A$1:$AQ$1000,37,FALSE),"")</f>
        <v/>
      </c>
      <c r="AP452" t="str">
        <f>IFERROR(VLOOKUP($A452,[3]Hoja1!$A$1:$AQ$1000,38,FALSE),"")</f>
        <v/>
      </c>
      <c r="AQ452" t="str">
        <f>IFERROR(VLOOKUP($A452,[3]Hoja1!$A$1:$AQ$1000,39,FALSE),"")</f>
        <v/>
      </c>
      <c r="AR452" t="str">
        <f>IFERROR(VLOOKUP($A452,[3]Hoja1!$A$1:$AQ$1000,40,FALSE),"")</f>
        <v/>
      </c>
      <c r="AS452" t="str">
        <f>IFERROR(VLOOKUP($A452,[3]Hoja1!$A$1:$AQ$1000,41,FALSE),"")</f>
        <v/>
      </c>
      <c r="AT452" t="str">
        <f>IFERROR(VLOOKUP($A452,[3]Hoja1!$A$1:$AQ$1000,42,FALSE),"")</f>
        <v/>
      </c>
      <c r="AU452" t="str">
        <f>IFERROR(VLOOKUP($A452,[3]Hoja1!$A$1:$AQ$1000,43,FALSE),"")</f>
        <v/>
      </c>
    </row>
    <row r="453" spans="1:47" ht="15" customHeight="1" x14ac:dyDescent="0.25">
      <c r="A453">
        <v>898</v>
      </c>
      <c r="B453">
        <v>1</v>
      </c>
      <c r="D453">
        <v>8503111</v>
      </c>
      <c r="E453" t="s">
        <v>1956</v>
      </c>
      <c r="J453" t="s">
        <v>16</v>
      </c>
      <c r="K453" t="s">
        <v>647</v>
      </c>
      <c r="O453" t="s">
        <v>1957</v>
      </c>
      <c r="P453" s="4">
        <f>IFERROR(VLOOKUP(D453,[1]articulo!$A$1:$D$9000,4,FALSE),"")</f>
        <v>577.21</v>
      </c>
      <c r="Q453" t="s">
        <v>1958</v>
      </c>
      <c r="R453">
        <f>IFERROR(VLOOKUP(D453,[2]stock!$A$1:$B$9000,2,FALSE),"0")</f>
        <v>0</v>
      </c>
      <c r="S453">
        <v>5</v>
      </c>
      <c r="T453">
        <v>5</v>
      </c>
      <c r="U453">
        <v>5</v>
      </c>
      <c r="V453">
        <v>0.03</v>
      </c>
      <c r="W453" t="str">
        <f>IFERROR(VLOOKUP($A453,[3]Hoja1!$A$1:$AQ$1000,19,FALSE),"")</f>
        <v/>
      </c>
      <c r="X453" t="str">
        <f>IFERROR(VLOOKUP($A453,[3]Hoja1!$A$1:$AQ$1000,20,FALSE),"")</f>
        <v/>
      </c>
      <c r="Y453" t="str">
        <f>IFERROR(VLOOKUP($A453,[3]Hoja1!$A$1:$AQ$1000,21,FALSE),"")</f>
        <v/>
      </c>
      <c r="Z453" t="str">
        <f>IFERROR(VLOOKUP($A453,[3]Hoja1!$A$1:$AQ$1000,22,FALSE),"")</f>
        <v/>
      </c>
      <c r="AA453" t="str">
        <f>IFERROR(VLOOKUP($A453,[3]Hoja1!$A$1:$AQ$1000,23,FALSE),"")</f>
        <v/>
      </c>
      <c r="AB453" t="str">
        <f>IFERROR(VLOOKUP($A453,[3]Hoja1!$A$1:$AQ$1000,24,FALSE),"")</f>
        <v/>
      </c>
      <c r="AC453" t="str">
        <f>IFERROR(VLOOKUP($A453,[3]Hoja1!$A$1:$AQ$1000,25,FALSE),"")</f>
        <v/>
      </c>
      <c r="AD453" t="str">
        <f>IFERROR(VLOOKUP($A453,[3]Hoja1!$A$1:$AQ$1000,26,FALSE),"")</f>
        <v/>
      </c>
      <c r="AE453" t="str">
        <f>IFERROR(VLOOKUP($A453,[3]Hoja1!$A$1:$AQ$1000,27,FALSE),"")</f>
        <v/>
      </c>
      <c r="AF453" t="str">
        <f>IFERROR(VLOOKUP($A453,[3]Hoja1!$A$1:$AQ$1000,28,FALSE),"")</f>
        <v/>
      </c>
      <c r="AG453" t="str">
        <f>IFERROR(VLOOKUP($A453,[3]Hoja1!$A$1:$AQ$1000,29,FALSE),"")</f>
        <v/>
      </c>
      <c r="AH453" t="str">
        <f>IFERROR(VLOOKUP($A453,[3]Hoja1!$A$1:$AQ$1000,30,FALSE),"")</f>
        <v/>
      </c>
      <c r="AI453" t="str">
        <f>IFERROR(VLOOKUP($A453,[3]Hoja1!$A$1:$AQ$1000,31,FALSE),"")</f>
        <v/>
      </c>
      <c r="AJ453" t="str">
        <f>IFERROR(VLOOKUP($A453,[3]Hoja1!$A$1:$AQ$1000,32,FALSE),"")</f>
        <v/>
      </c>
      <c r="AK453" t="str">
        <f>IFERROR(VLOOKUP($A453,[3]Hoja1!$A$1:$AQ$1000,33,FALSE),"")</f>
        <v/>
      </c>
      <c r="AL453" t="str">
        <f>IFERROR(VLOOKUP($A453,[3]Hoja1!$A$1:$AQ$1000,34,FALSE),"")</f>
        <v/>
      </c>
      <c r="AM453" t="str">
        <f>IFERROR(VLOOKUP($A453,[3]Hoja1!$A$1:$AQ$1000,35,FALSE),"")</f>
        <v/>
      </c>
      <c r="AN453" t="str">
        <f>IFERROR(VLOOKUP($A453,[3]Hoja1!$A$1:$AQ$1000,36,FALSE),"")</f>
        <v/>
      </c>
      <c r="AO453" t="str">
        <f>IFERROR(VLOOKUP($A453,[3]Hoja1!$A$1:$AQ$1000,37,FALSE),"")</f>
        <v/>
      </c>
      <c r="AP453" t="str">
        <f>IFERROR(VLOOKUP($A453,[3]Hoja1!$A$1:$AQ$1000,38,FALSE),"")</f>
        <v/>
      </c>
      <c r="AQ453" t="str">
        <f>IFERROR(VLOOKUP($A453,[3]Hoja1!$A$1:$AQ$1000,39,FALSE),"")</f>
        <v/>
      </c>
      <c r="AR453" t="str">
        <f>IFERROR(VLOOKUP($A453,[3]Hoja1!$A$1:$AQ$1000,40,FALSE),"")</f>
        <v/>
      </c>
      <c r="AS453" t="str">
        <f>IFERROR(VLOOKUP($A453,[3]Hoja1!$A$1:$AQ$1000,41,FALSE),"")</f>
        <v/>
      </c>
      <c r="AT453" t="str">
        <f>IFERROR(VLOOKUP($A453,[3]Hoja1!$A$1:$AQ$1000,42,FALSE),"")</f>
        <v/>
      </c>
      <c r="AU453" t="str">
        <f>IFERROR(VLOOKUP($A453,[3]Hoja1!$A$1:$AQ$1000,43,FALSE),"")</f>
        <v/>
      </c>
    </row>
    <row r="454" spans="1:47" ht="15" customHeight="1" x14ac:dyDescent="0.25">
      <c r="A454">
        <v>901</v>
      </c>
      <c r="B454">
        <v>1</v>
      </c>
      <c r="D454">
        <v>7707519</v>
      </c>
      <c r="E454" t="s">
        <v>1959</v>
      </c>
      <c r="H454" s="1" t="s">
        <v>1058</v>
      </c>
      <c r="I454" t="s">
        <v>1059</v>
      </c>
      <c r="J454" t="s">
        <v>50</v>
      </c>
      <c r="K454" t="s">
        <v>906</v>
      </c>
      <c r="L454" t="s">
        <v>923</v>
      </c>
      <c r="O454" t="s">
        <v>1057</v>
      </c>
      <c r="P454" s="4">
        <f>IFERROR(VLOOKUP(D454,[1]articulo!$A$1:$D$9000,4,FALSE),"")</f>
        <v>1100</v>
      </c>
      <c r="Q454" t="s">
        <v>1960</v>
      </c>
      <c r="R454">
        <f>IFERROR(VLOOKUP(D454,[2]stock!$A$1:$B$9000,2,FALSE),"0")</f>
        <v>156</v>
      </c>
      <c r="S454">
        <v>5</v>
      </c>
      <c r="T454">
        <v>5</v>
      </c>
      <c r="U454">
        <v>5</v>
      </c>
      <c r="V454">
        <v>0.03</v>
      </c>
      <c r="W454" t="str">
        <f>IFERROR(VLOOKUP($A454,[3]Hoja1!$A$1:$AQ$1000,19,FALSE),"")</f>
        <v>Oficial</v>
      </c>
      <c r="X454" t="str">
        <f>IFERROR(VLOOKUP($A454,[3]Hoja1!$A$1:$AQ$1000,20,FALSE),"")</f>
        <v>Escudo para Gorra Grande</v>
      </c>
      <c r="Y454" t="str">
        <f>IFERROR(VLOOKUP($A454,[3]Hoja1!$A$1:$AQ$1000,21,FALSE),"")</f>
        <v/>
      </c>
      <c r="Z454" t="str">
        <f>IFERROR(VLOOKUP($A454,[3]Hoja1!$A$1:$AQ$1000,22,FALSE),"")</f>
        <v>Metal Dorado</v>
      </c>
      <c r="AA454" t="str">
        <f>IFERROR(VLOOKUP($A454,[3]Hoja1!$A$1:$AQ$1000,23,FALSE),"")</f>
        <v>Con tornillo y tuerca</v>
      </c>
      <c r="AB454" t="str">
        <f>IFERROR(VLOOKUP($A454,[3]Hoja1!$A$1:$AQ$1000,24,FALSE),"")</f>
        <v>7 cm</v>
      </c>
      <c r="AC454" t="str">
        <f>IFERROR(VLOOKUP($A454,[3]Hoja1!$A$1:$AQ$1000,25,FALSE),"")</f>
        <v>5 cm</v>
      </c>
      <c r="AD454" t="str">
        <f>IFERROR(VLOOKUP($A454,[3]Hoja1!$A$1:$AQ$1000,26,FALSE),"")</f>
        <v/>
      </c>
      <c r="AE454" t="str">
        <f>IFERROR(VLOOKUP($A454,[3]Hoja1!$A$1:$AQ$1000,27,FALSE),"")</f>
        <v/>
      </c>
      <c r="AF454" t="str">
        <f>IFERROR(VLOOKUP($A454,[3]Hoja1!$A$1:$AQ$1000,28,FALSE),"")</f>
        <v/>
      </c>
      <c r="AG454" t="str">
        <f>IFERROR(VLOOKUP($A454,[3]Hoja1!$A$1:$AQ$1000,29,FALSE),"")</f>
        <v/>
      </c>
      <c r="AH454" t="str">
        <f>IFERROR(VLOOKUP($A454,[3]Hoja1!$A$1:$AQ$1000,30,FALSE),"")</f>
        <v/>
      </c>
      <c r="AI454" t="str">
        <f>IFERROR(VLOOKUP($A454,[3]Hoja1!$A$1:$AQ$1000,31,FALSE),"")</f>
        <v/>
      </c>
      <c r="AJ454" t="str">
        <f>IFERROR(VLOOKUP($A454,[3]Hoja1!$A$1:$AQ$1000,32,FALSE),"")</f>
        <v/>
      </c>
      <c r="AK454" t="str">
        <f>IFERROR(VLOOKUP($A454,[3]Hoja1!$A$1:$AQ$1000,33,FALSE),"")</f>
        <v/>
      </c>
      <c r="AL454" t="str">
        <f>IFERROR(VLOOKUP($A454,[3]Hoja1!$A$1:$AQ$1000,34,FALSE),"")</f>
        <v/>
      </c>
      <c r="AM454" t="str">
        <f>IFERROR(VLOOKUP($A454,[3]Hoja1!$A$1:$AQ$1000,35,FALSE),"")</f>
        <v/>
      </c>
      <c r="AN454" t="str">
        <f>IFERROR(VLOOKUP($A454,[3]Hoja1!$A$1:$AQ$1000,36,FALSE),"")</f>
        <v/>
      </c>
      <c r="AO454" t="str">
        <f>IFERROR(VLOOKUP($A454,[3]Hoja1!$A$1:$AQ$1000,37,FALSE),"")</f>
        <v/>
      </c>
      <c r="AP454" t="str">
        <f>IFERROR(VLOOKUP($A454,[3]Hoja1!$A$1:$AQ$1000,38,FALSE),"")</f>
        <v/>
      </c>
      <c r="AQ454" t="str">
        <f>IFERROR(VLOOKUP($A454,[3]Hoja1!$A$1:$AQ$1000,39,FALSE),"")</f>
        <v/>
      </c>
      <c r="AR454" t="str">
        <f>IFERROR(VLOOKUP($A454,[3]Hoja1!$A$1:$AQ$1000,40,FALSE),"")</f>
        <v/>
      </c>
      <c r="AS454" t="str">
        <f>IFERROR(VLOOKUP($A454,[3]Hoja1!$A$1:$AQ$1000,41,FALSE),"")</f>
        <v/>
      </c>
      <c r="AT454" t="str">
        <f>IFERROR(VLOOKUP($A454,[3]Hoja1!$A$1:$AQ$1000,42,FALSE),"")</f>
        <v/>
      </c>
      <c r="AU454" t="str">
        <f>IFERROR(VLOOKUP($A454,[3]Hoja1!$A$1:$AQ$1000,43,FALSE),"")</f>
        <v/>
      </c>
    </row>
    <row r="455" spans="1:47" ht="15" customHeight="1" x14ac:dyDescent="0.25">
      <c r="A455">
        <v>908</v>
      </c>
      <c r="B455">
        <v>1</v>
      </c>
      <c r="D455">
        <v>8703240</v>
      </c>
      <c r="E455" t="s">
        <v>1961</v>
      </c>
      <c r="H455" t="s">
        <v>1962</v>
      </c>
      <c r="I455" t="s">
        <v>1963</v>
      </c>
      <c r="J455" t="s">
        <v>1</v>
      </c>
      <c r="K455" t="s">
        <v>2</v>
      </c>
      <c r="P455" s="4">
        <f>IFERROR(VLOOKUP(D455,[1]articulo!$A$1:$D$9000,4,FALSE),"")</f>
        <v>3700</v>
      </c>
      <c r="Q455" t="s">
        <v>1964</v>
      </c>
      <c r="R455">
        <f>IFERROR(VLOOKUP(D455,[2]stock!$A$1:$B$9000,2,FALSE),"0")</f>
        <v>2</v>
      </c>
      <c r="S455">
        <v>5</v>
      </c>
      <c r="T455">
        <v>5</v>
      </c>
      <c r="U455">
        <v>5</v>
      </c>
      <c r="V455">
        <v>0.03</v>
      </c>
      <c r="W455" t="str">
        <f>IFERROR(VLOOKUP($A455,[3]Hoja1!$A$1:$AQ$1000,19,FALSE),"")</f>
        <v/>
      </c>
      <c r="X455" t="str">
        <f>IFERROR(VLOOKUP($A455,[3]Hoja1!$A$1:$AQ$1000,20,FALSE),"")</f>
        <v/>
      </c>
      <c r="Y455" t="str">
        <f>IFERROR(VLOOKUP($A455,[3]Hoja1!$A$1:$AQ$1000,21,FALSE),"")</f>
        <v/>
      </c>
      <c r="Z455" t="str">
        <f>IFERROR(VLOOKUP($A455,[3]Hoja1!$A$1:$AQ$1000,22,FALSE),"")</f>
        <v>Polímero Resistente</v>
      </c>
      <c r="AA455" t="str">
        <f>IFERROR(VLOOKUP($A455,[3]Hoja1!$A$1:$AQ$1000,23,FALSE),"")</f>
        <v>Cytac Houston N240.</v>
      </c>
      <c r="AB455" t="str">
        <f>IFERROR(VLOOKUP($A455,[3]Hoja1!$A$1:$AQ$1000,24,FALSE),"")</f>
        <v/>
      </c>
      <c r="AC455" t="str">
        <f>IFERROR(VLOOKUP($A455,[3]Hoja1!$A$1:$AQ$1000,25,FALSE),"")</f>
        <v/>
      </c>
      <c r="AD455" t="str">
        <f>IFERROR(VLOOKUP($A455,[3]Hoja1!$A$1:$AQ$1000,26,FALSE),"")</f>
        <v/>
      </c>
      <c r="AE455" t="str">
        <f>IFERROR(VLOOKUP($A455,[3]Hoja1!$A$1:$AQ$1000,27,FALSE),"")</f>
        <v/>
      </c>
      <c r="AF455" t="str">
        <f>IFERROR(VLOOKUP($A455,[3]Hoja1!$A$1:$AQ$1000,28,FALSE),"")</f>
        <v/>
      </c>
      <c r="AG455" t="str">
        <f>IFERROR(VLOOKUP($A455,[3]Hoja1!$A$1:$AQ$1000,29,FALSE),"")</f>
        <v/>
      </c>
      <c r="AH455" t="str">
        <f>IFERROR(VLOOKUP($A455,[3]Hoja1!$A$1:$AQ$1000,30,FALSE),"")</f>
        <v/>
      </c>
      <c r="AI455" t="str">
        <f>IFERROR(VLOOKUP($A455,[3]Hoja1!$A$1:$AQ$1000,31,FALSE),"")</f>
        <v/>
      </c>
      <c r="AJ455" t="str">
        <f>IFERROR(VLOOKUP($A455,[3]Hoja1!$A$1:$AQ$1000,32,FALSE),"")</f>
        <v/>
      </c>
      <c r="AK455" t="str">
        <f>IFERROR(VLOOKUP($A455,[3]Hoja1!$A$1:$AQ$1000,33,FALSE),"")</f>
        <v>138 x 50 x 90 mm</v>
      </c>
      <c r="AL455" t="str">
        <f>IFERROR(VLOOKUP($A455,[3]Hoja1!$A$1:$AQ$1000,34,FALSE),"")</f>
        <v/>
      </c>
      <c r="AM455" t="str">
        <f>IFERROR(VLOOKUP($A455,[3]Hoja1!$A$1:$AQ$1000,35,FALSE),"")</f>
        <v/>
      </c>
      <c r="AN455" t="str">
        <f>IFERROR(VLOOKUP($A455,[3]Hoja1!$A$1:$AQ$1000,36,FALSE),"")</f>
        <v/>
      </c>
      <c r="AO455" t="str">
        <f>IFERROR(VLOOKUP($A455,[3]Hoja1!$A$1:$AQ$1000,37,FALSE),"")</f>
        <v/>
      </c>
      <c r="AP455" t="str">
        <f>IFERROR(VLOOKUP($A455,[3]Hoja1!$A$1:$AQ$1000,38,FALSE),"")</f>
        <v/>
      </c>
      <c r="AQ455" t="str">
        <f>IFERROR(VLOOKUP($A455,[3]Hoja1!$A$1:$AQ$1000,39,FALSE),"")</f>
        <v/>
      </c>
      <c r="AR455" t="str">
        <f>IFERROR(VLOOKUP($A455,[3]Hoja1!$A$1:$AQ$1000,40,FALSE),"")</f>
        <v/>
      </c>
      <c r="AS455" t="str">
        <f>IFERROR(VLOOKUP($A455,[3]Hoja1!$A$1:$AQ$1000,41,FALSE),"")</f>
        <v/>
      </c>
      <c r="AT455" t="str">
        <f>IFERROR(VLOOKUP($A455,[3]Hoja1!$A$1:$AQ$1000,42,FALSE),"")</f>
        <v/>
      </c>
      <c r="AU455" t="str">
        <f>IFERROR(VLOOKUP($A455,[3]Hoja1!$A$1:$AQ$1000,43,FALSE),"")</f>
        <v>Taurus PT92. B92 y 96</v>
      </c>
    </row>
    <row r="456" spans="1:47" ht="15" customHeight="1" x14ac:dyDescent="0.25">
      <c r="A456">
        <v>909</v>
      </c>
      <c r="B456">
        <v>1</v>
      </c>
      <c r="D456">
        <v>8703241</v>
      </c>
      <c r="E456" t="s">
        <v>1965</v>
      </c>
      <c r="H456" s="1" t="s">
        <v>1967</v>
      </c>
      <c r="I456" s="1" t="s">
        <v>1968</v>
      </c>
      <c r="J456" t="s">
        <v>1</v>
      </c>
      <c r="K456" t="s">
        <v>2</v>
      </c>
      <c r="O456" t="s">
        <v>1966</v>
      </c>
      <c r="P456" s="4">
        <f>IFERROR(VLOOKUP(D456,[1]articulo!$A$1:$D$9000,4,FALSE),"")</f>
        <v>3700</v>
      </c>
      <c r="Q456" t="s">
        <v>1969</v>
      </c>
      <c r="R456">
        <f>IFERROR(VLOOKUP(D456,[2]stock!$A$1:$B$9000,2,FALSE),"0")</f>
        <v>0</v>
      </c>
      <c r="S456">
        <v>5</v>
      </c>
      <c r="T456">
        <v>5</v>
      </c>
      <c r="U456">
        <v>5</v>
      </c>
      <c r="V456">
        <v>0.03</v>
      </c>
      <c r="W456" t="str">
        <f>IFERROR(VLOOKUP($A456,[3]Hoja1!$A$1:$AQ$1000,19,FALSE),"")</f>
        <v/>
      </c>
      <c r="X456" t="str">
        <f>IFERROR(VLOOKUP($A456,[3]Hoja1!$A$1:$AQ$1000,20,FALSE),"")</f>
        <v/>
      </c>
      <c r="Y456" t="str">
        <f>IFERROR(VLOOKUP($A456,[3]Hoja1!$A$1:$AQ$1000,21,FALSE),"")</f>
        <v/>
      </c>
      <c r="Z456" t="str">
        <f>IFERROR(VLOOKUP($A456,[3]Hoja1!$A$1:$AQ$1000,22,FALSE),"")</f>
        <v/>
      </c>
      <c r="AA456" t="str">
        <f>IFERROR(VLOOKUP($A456,[3]Hoja1!$A$1:$AQ$1000,23,FALSE),"")</f>
        <v/>
      </c>
      <c r="AB456" t="str">
        <f>IFERROR(VLOOKUP($A456,[3]Hoja1!$A$1:$AQ$1000,24,FALSE),"")</f>
        <v/>
      </c>
      <c r="AC456" t="str">
        <f>IFERROR(VLOOKUP($A456,[3]Hoja1!$A$1:$AQ$1000,25,FALSE),"")</f>
        <v/>
      </c>
      <c r="AD456" t="str">
        <f>IFERROR(VLOOKUP($A456,[3]Hoja1!$A$1:$AQ$1000,26,FALSE),"")</f>
        <v/>
      </c>
      <c r="AE456" t="str">
        <f>IFERROR(VLOOKUP($A456,[3]Hoja1!$A$1:$AQ$1000,27,FALSE),"")</f>
        <v/>
      </c>
      <c r="AF456" t="str">
        <f>IFERROR(VLOOKUP($A456,[3]Hoja1!$A$1:$AQ$1000,28,FALSE),"")</f>
        <v/>
      </c>
      <c r="AG456" t="str">
        <f>IFERROR(VLOOKUP($A456,[3]Hoja1!$A$1:$AQ$1000,29,FALSE),"")</f>
        <v/>
      </c>
      <c r="AH456" t="str">
        <f>IFERROR(VLOOKUP($A456,[3]Hoja1!$A$1:$AQ$1000,30,FALSE),"")</f>
        <v/>
      </c>
      <c r="AI456" t="str">
        <f>IFERROR(VLOOKUP($A456,[3]Hoja1!$A$1:$AQ$1000,31,FALSE),"")</f>
        <v/>
      </c>
      <c r="AJ456" t="str">
        <f>IFERROR(VLOOKUP($A456,[3]Hoja1!$A$1:$AQ$1000,32,FALSE),"")</f>
        <v/>
      </c>
      <c r="AK456" t="str">
        <f>IFERROR(VLOOKUP($A456,[3]Hoja1!$A$1:$AQ$1000,33,FALSE),"")</f>
        <v/>
      </c>
      <c r="AL456" t="str">
        <f>IFERROR(VLOOKUP($A456,[3]Hoja1!$A$1:$AQ$1000,34,FALSE),"")</f>
        <v/>
      </c>
      <c r="AM456" t="str">
        <f>IFERROR(VLOOKUP($A456,[3]Hoja1!$A$1:$AQ$1000,35,FALSE),"")</f>
        <v/>
      </c>
      <c r="AN456" t="str">
        <f>IFERROR(VLOOKUP($A456,[3]Hoja1!$A$1:$AQ$1000,36,FALSE),"")</f>
        <v/>
      </c>
      <c r="AO456" t="str">
        <f>IFERROR(VLOOKUP($A456,[3]Hoja1!$A$1:$AQ$1000,37,FALSE),"")</f>
        <v/>
      </c>
      <c r="AP456" t="str">
        <f>IFERROR(VLOOKUP($A456,[3]Hoja1!$A$1:$AQ$1000,38,FALSE),"")</f>
        <v/>
      </c>
      <c r="AQ456" t="str">
        <f>IFERROR(VLOOKUP($A456,[3]Hoja1!$A$1:$AQ$1000,39,FALSE),"")</f>
        <v/>
      </c>
      <c r="AR456" t="str">
        <f>IFERROR(VLOOKUP($A456,[3]Hoja1!$A$1:$AQ$1000,40,FALSE),"")</f>
        <v/>
      </c>
      <c r="AS456" t="str">
        <f>IFERROR(VLOOKUP($A456,[3]Hoja1!$A$1:$AQ$1000,41,FALSE),"")</f>
        <v/>
      </c>
      <c r="AT456" t="str">
        <f>IFERROR(VLOOKUP($A456,[3]Hoja1!$A$1:$AQ$1000,42,FALSE),"")</f>
        <v/>
      </c>
      <c r="AU456" t="str">
        <f>IFERROR(VLOOKUP($A456,[3]Hoja1!$A$1:$AQ$1000,43,FALSE),"")</f>
        <v/>
      </c>
    </row>
    <row r="457" spans="1:47" ht="15" customHeight="1" x14ac:dyDescent="0.25">
      <c r="A457">
        <v>910</v>
      </c>
      <c r="B457">
        <v>1</v>
      </c>
      <c r="D457">
        <v>8708272</v>
      </c>
      <c r="E457" t="s">
        <v>1970</v>
      </c>
      <c r="H457" t="s">
        <v>1971</v>
      </c>
      <c r="I457" t="s">
        <v>1972</v>
      </c>
      <c r="J457" t="s">
        <v>1</v>
      </c>
      <c r="K457" t="s">
        <v>2</v>
      </c>
      <c r="L457" t="s">
        <v>69</v>
      </c>
      <c r="P457" s="4">
        <f>IFERROR(VLOOKUP(D457,[1]articulo!$A$1:$D$9000,4,FALSE),"")</f>
        <v>3900</v>
      </c>
      <c r="Q457" t="s">
        <v>1973</v>
      </c>
      <c r="R457">
        <f>IFERROR(VLOOKUP(D457,[2]stock!$A$1:$B$9000,2,FALSE),"0")</f>
        <v>1</v>
      </c>
      <c r="S457">
        <v>5</v>
      </c>
      <c r="T457">
        <v>5</v>
      </c>
      <c r="U457">
        <v>5</v>
      </c>
      <c r="V457">
        <v>0.03</v>
      </c>
      <c r="W457" t="str">
        <f>IFERROR(VLOOKUP($A457,[3]Hoja1!$A$1:$AQ$1000,19,FALSE),"")</f>
        <v/>
      </c>
      <c r="X457" t="str">
        <f>IFERROR(VLOOKUP($A457,[3]Hoja1!$A$1:$AQ$1000,20,FALSE),"")</f>
        <v/>
      </c>
      <c r="Y457" t="str">
        <f>IFERROR(VLOOKUP($A457,[3]Hoja1!$A$1:$AQ$1000,21,FALSE),"")</f>
        <v/>
      </c>
      <c r="Z457" t="str">
        <f>IFERROR(VLOOKUP($A457,[3]Hoja1!$A$1:$AQ$1000,22,FALSE),"")</f>
        <v>Polímero y Poliamida</v>
      </c>
      <c r="AA457" t="str">
        <f>IFERROR(VLOOKUP($A457,[3]Hoja1!$A$1:$AQ$1000,23,FALSE),"")</f>
        <v>Houston N2-72.</v>
      </c>
      <c r="AB457" t="str">
        <f>IFERROR(VLOOKUP($A457,[3]Hoja1!$A$1:$AQ$1000,24,FALSE),"")</f>
        <v/>
      </c>
      <c r="AC457" t="str">
        <f>IFERROR(VLOOKUP($A457,[3]Hoja1!$A$1:$AQ$1000,25,FALSE),"")</f>
        <v/>
      </c>
      <c r="AD457" t="str">
        <f>IFERROR(VLOOKUP($A457,[3]Hoja1!$A$1:$AQ$1000,26,FALSE),"")</f>
        <v/>
      </c>
      <c r="AE457" t="str">
        <f>IFERROR(VLOOKUP($A457,[3]Hoja1!$A$1:$AQ$1000,27,FALSE),"")</f>
        <v/>
      </c>
      <c r="AF457" t="str">
        <f>IFERROR(VLOOKUP($A457,[3]Hoja1!$A$1:$AQ$1000,28,FALSE),"")</f>
        <v/>
      </c>
      <c r="AG457" t="str">
        <f>IFERROR(VLOOKUP($A457,[3]Hoja1!$A$1:$AQ$1000,29,FALSE),"")</f>
        <v/>
      </c>
      <c r="AH457" t="str">
        <f>IFERROR(VLOOKUP($A457,[3]Hoja1!$A$1:$AQ$1000,30,FALSE),"")</f>
        <v/>
      </c>
      <c r="AI457" t="str">
        <f>IFERROR(VLOOKUP($A457,[3]Hoja1!$A$1:$AQ$1000,31,FALSE),"")</f>
        <v/>
      </c>
      <c r="AJ457" t="str">
        <f>IFERROR(VLOOKUP($A457,[3]Hoja1!$A$1:$AQ$1000,32,FALSE),"")</f>
        <v/>
      </c>
      <c r="AK457" t="str">
        <f>IFERROR(VLOOKUP($A457,[3]Hoja1!$A$1:$AQ$1000,33,FALSE),"")</f>
        <v>22 x 19.5 cm</v>
      </c>
      <c r="AL457" t="str">
        <f>IFERROR(VLOOKUP($A457,[3]Hoja1!$A$1:$AQ$1000,34,FALSE),"")</f>
        <v/>
      </c>
      <c r="AM457" t="str">
        <f>IFERROR(VLOOKUP($A457,[3]Hoja1!$A$1:$AQ$1000,35,FALSE),"")</f>
        <v/>
      </c>
      <c r="AN457" t="str">
        <f>IFERROR(VLOOKUP($A457,[3]Hoja1!$A$1:$AQ$1000,36,FALSE),"")</f>
        <v/>
      </c>
      <c r="AO457" t="str">
        <f>IFERROR(VLOOKUP($A457,[3]Hoja1!$A$1:$AQ$1000,37,FALSE),"")</f>
        <v/>
      </c>
      <c r="AP457" t="str">
        <f>IFERROR(VLOOKUP($A457,[3]Hoja1!$A$1:$AQ$1000,38,FALSE),"")</f>
        <v/>
      </c>
      <c r="AQ457" t="str">
        <f>IFERROR(VLOOKUP($A457,[3]Hoja1!$A$1:$AQ$1000,39,FALSE),"")</f>
        <v/>
      </c>
      <c r="AR457" t="str">
        <f>IFERROR(VLOOKUP($A457,[3]Hoja1!$A$1:$AQ$1000,40,FALSE),"")</f>
        <v/>
      </c>
      <c r="AS457" t="str">
        <f>IFERROR(VLOOKUP($A457,[3]Hoja1!$A$1:$AQ$1000,41,FALSE),"")</f>
        <v/>
      </c>
      <c r="AT457" t="str">
        <f>IFERROR(VLOOKUP($A457,[3]Hoja1!$A$1:$AQ$1000,42,FALSE),"")</f>
        <v>Hasta 3 (tres) accesorios</v>
      </c>
      <c r="AU457" t="str">
        <f>IFERROR(VLOOKUP($A457,[3]Hoja1!$A$1:$AQ$1000,43,FALSE),"")</f>
        <v>Pistoleras Houston Nivel 2</v>
      </c>
    </row>
    <row r="458" spans="1:47" ht="15" customHeight="1" x14ac:dyDescent="0.25">
      <c r="A458">
        <v>918</v>
      </c>
      <c r="B458">
        <v>1</v>
      </c>
      <c r="D458">
        <v>9003020</v>
      </c>
      <c r="E458" t="s">
        <v>1974</v>
      </c>
      <c r="J458" t="s">
        <v>1106</v>
      </c>
      <c r="K458" t="s">
        <v>1975</v>
      </c>
      <c r="P458" s="4">
        <f>IFERROR(VLOOKUP(D458,[1]articulo!$A$1:$D$9000,4,FALSE),"")</f>
        <v>1352</v>
      </c>
      <c r="Q458" t="s">
        <v>1976</v>
      </c>
      <c r="R458">
        <f>IFERROR(VLOOKUP(D458,[2]stock!$A$1:$B$9000,2,FALSE),"0")</f>
        <v>0</v>
      </c>
      <c r="S458">
        <v>5</v>
      </c>
      <c r="T458">
        <v>5</v>
      </c>
      <c r="U458">
        <v>5</v>
      </c>
      <c r="V458">
        <v>0.03</v>
      </c>
      <c r="W458" t="str">
        <f>IFERROR(VLOOKUP($A458,[3]Hoja1!$A$1:$AQ$1000,19,FALSE),"")</f>
        <v/>
      </c>
      <c r="X458" t="str">
        <f>IFERROR(VLOOKUP($A458,[3]Hoja1!$A$1:$AQ$1000,20,FALSE),"")</f>
        <v/>
      </c>
      <c r="Y458" t="str">
        <f>IFERROR(VLOOKUP($A458,[3]Hoja1!$A$1:$AQ$1000,21,FALSE),"")</f>
        <v/>
      </c>
      <c r="Z458" t="str">
        <f>IFERROR(VLOOKUP($A458,[3]Hoja1!$A$1:$AQ$1000,22,FALSE),"")</f>
        <v/>
      </c>
      <c r="AA458" t="str">
        <f>IFERROR(VLOOKUP($A458,[3]Hoja1!$A$1:$AQ$1000,23,FALSE),"")</f>
        <v/>
      </c>
      <c r="AB458" t="str">
        <f>IFERROR(VLOOKUP($A458,[3]Hoja1!$A$1:$AQ$1000,24,FALSE),"")</f>
        <v/>
      </c>
      <c r="AC458" t="str">
        <f>IFERROR(VLOOKUP($A458,[3]Hoja1!$A$1:$AQ$1000,25,FALSE),"")</f>
        <v/>
      </c>
      <c r="AD458" t="str">
        <f>IFERROR(VLOOKUP($A458,[3]Hoja1!$A$1:$AQ$1000,26,FALSE),"")</f>
        <v/>
      </c>
      <c r="AE458" t="str">
        <f>IFERROR(VLOOKUP($A458,[3]Hoja1!$A$1:$AQ$1000,27,FALSE),"")</f>
        <v/>
      </c>
      <c r="AF458" t="str">
        <f>IFERROR(VLOOKUP($A458,[3]Hoja1!$A$1:$AQ$1000,28,FALSE),"")</f>
        <v/>
      </c>
      <c r="AG458" t="str">
        <f>IFERROR(VLOOKUP($A458,[3]Hoja1!$A$1:$AQ$1000,29,FALSE),"")</f>
        <v/>
      </c>
      <c r="AH458" t="str">
        <f>IFERROR(VLOOKUP($A458,[3]Hoja1!$A$1:$AQ$1000,30,FALSE),"")</f>
        <v/>
      </c>
      <c r="AI458" t="str">
        <f>IFERROR(VLOOKUP($A458,[3]Hoja1!$A$1:$AQ$1000,31,FALSE),"")</f>
        <v/>
      </c>
      <c r="AJ458" t="str">
        <f>IFERROR(VLOOKUP($A458,[3]Hoja1!$A$1:$AQ$1000,32,FALSE),"")</f>
        <v/>
      </c>
      <c r="AK458" t="str">
        <f>IFERROR(VLOOKUP($A458,[3]Hoja1!$A$1:$AQ$1000,33,FALSE),"")</f>
        <v/>
      </c>
      <c r="AL458" t="str">
        <f>IFERROR(VLOOKUP($A458,[3]Hoja1!$A$1:$AQ$1000,34,FALSE),"")</f>
        <v/>
      </c>
      <c r="AM458" t="str">
        <f>IFERROR(VLOOKUP($A458,[3]Hoja1!$A$1:$AQ$1000,35,FALSE),"")</f>
        <v/>
      </c>
      <c r="AN458" t="str">
        <f>IFERROR(VLOOKUP($A458,[3]Hoja1!$A$1:$AQ$1000,36,FALSE),"")</f>
        <v/>
      </c>
      <c r="AO458" t="str">
        <f>IFERROR(VLOOKUP($A458,[3]Hoja1!$A$1:$AQ$1000,37,FALSE),"")</f>
        <v/>
      </c>
      <c r="AP458" t="str">
        <f>IFERROR(VLOOKUP($A458,[3]Hoja1!$A$1:$AQ$1000,38,FALSE),"")</f>
        <v/>
      </c>
      <c r="AQ458" t="str">
        <f>IFERROR(VLOOKUP($A458,[3]Hoja1!$A$1:$AQ$1000,39,FALSE),"")</f>
        <v/>
      </c>
      <c r="AR458" t="str">
        <f>IFERROR(VLOOKUP($A458,[3]Hoja1!$A$1:$AQ$1000,40,FALSE),"")</f>
        <v/>
      </c>
      <c r="AS458" t="str">
        <f>IFERROR(VLOOKUP($A458,[3]Hoja1!$A$1:$AQ$1000,41,FALSE),"")</f>
        <v/>
      </c>
      <c r="AT458" t="str">
        <f>IFERROR(VLOOKUP($A458,[3]Hoja1!$A$1:$AQ$1000,42,FALSE),"")</f>
        <v/>
      </c>
      <c r="AU458" t="str">
        <f>IFERROR(VLOOKUP($A458,[3]Hoja1!$A$1:$AQ$1000,43,FALSE),"")</f>
        <v/>
      </c>
    </row>
    <row r="459" spans="1:47" ht="15" customHeight="1" x14ac:dyDescent="0.25">
      <c r="A459">
        <v>935</v>
      </c>
      <c r="B459">
        <v>1</v>
      </c>
      <c r="D459">
        <v>8703241</v>
      </c>
      <c r="E459" t="s">
        <v>1977</v>
      </c>
      <c r="H459" s="1" t="s">
        <v>1686</v>
      </c>
      <c r="I459" s="1" t="s">
        <v>1687</v>
      </c>
      <c r="J459" t="s">
        <v>1</v>
      </c>
      <c r="K459" t="s">
        <v>2</v>
      </c>
      <c r="O459" t="s">
        <v>1978</v>
      </c>
      <c r="P459" s="4">
        <f>IFERROR(VLOOKUP(D459,[1]articulo!$A$1:$D$9000,4,FALSE),"")</f>
        <v>3700</v>
      </c>
      <c r="Q459" t="s">
        <v>1979</v>
      </c>
      <c r="R459">
        <f>IFERROR(VLOOKUP(D459,[2]stock!$A$1:$B$9000,2,FALSE),"0")</f>
        <v>0</v>
      </c>
      <c r="S459">
        <v>5</v>
      </c>
      <c r="T459">
        <v>5</v>
      </c>
      <c r="U459">
        <v>5</v>
      </c>
      <c r="V459">
        <v>0.03</v>
      </c>
      <c r="W459" t="str">
        <f>IFERROR(VLOOKUP($A459,[3]Hoja1!$A$1:$AQ$1000,19,FALSE),"")</f>
        <v/>
      </c>
      <c r="X459" t="str">
        <f>IFERROR(VLOOKUP($A459,[3]Hoja1!$A$1:$AQ$1000,20,FALSE),"")</f>
        <v/>
      </c>
      <c r="Y459" t="str">
        <f>IFERROR(VLOOKUP($A459,[3]Hoja1!$A$1:$AQ$1000,21,FALSE),"")</f>
        <v/>
      </c>
      <c r="Z459" t="str">
        <f>IFERROR(VLOOKUP($A459,[3]Hoja1!$A$1:$AQ$1000,22,FALSE),"")</f>
        <v/>
      </c>
      <c r="AA459" t="str">
        <f>IFERROR(VLOOKUP($A459,[3]Hoja1!$A$1:$AQ$1000,23,FALSE),"")</f>
        <v/>
      </c>
      <c r="AB459" t="str">
        <f>IFERROR(VLOOKUP($A459,[3]Hoja1!$A$1:$AQ$1000,24,FALSE),"")</f>
        <v/>
      </c>
      <c r="AC459" t="str">
        <f>IFERROR(VLOOKUP($A459,[3]Hoja1!$A$1:$AQ$1000,25,FALSE),"")</f>
        <v/>
      </c>
      <c r="AD459" t="str">
        <f>IFERROR(VLOOKUP($A459,[3]Hoja1!$A$1:$AQ$1000,26,FALSE),"")</f>
        <v/>
      </c>
      <c r="AE459" t="str">
        <f>IFERROR(VLOOKUP($A459,[3]Hoja1!$A$1:$AQ$1000,27,FALSE),"")</f>
        <v/>
      </c>
      <c r="AF459" t="str">
        <f>IFERROR(VLOOKUP($A459,[3]Hoja1!$A$1:$AQ$1000,28,FALSE),"")</f>
        <v/>
      </c>
      <c r="AG459" t="str">
        <f>IFERROR(VLOOKUP($A459,[3]Hoja1!$A$1:$AQ$1000,29,FALSE),"")</f>
        <v/>
      </c>
      <c r="AH459" t="str">
        <f>IFERROR(VLOOKUP($A459,[3]Hoja1!$A$1:$AQ$1000,30,FALSE),"")</f>
        <v/>
      </c>
      <c r="AI459" t="str">
        <f>IFERROR(VLOOKUP($A459,[3]Hoja1!$A$1:$AQ$1000,31,FALSE),"")</f>
        <v/>
      </c>
      <c r="AJ459" t="str">
        <f>IFERROR(VLOOKUP($A459,[3]Hoja1!$A$1:$AQ$1000,32,FALSE),"")</f>
        <v/>
      </c>
      <c r="AK459" t="str">
        <f>IFERROR(VLOOKUP($A459,[3]Hoja1!$A$1:$AQ$1000,33,FALSE),"")</f>
        <v/>
      </c>
      <c r="AL459" t="str">
        <f>IFERROR(VLOOKUP($A459,[3]Hoja1!$A$1:$AQ$1000,34,FALSE),"")</f>
        <v/>
      </c>
      <c r="AM459" t="str">
        <f>IFERROR(VLOOKUP($A459,[3]Hoja1!$A$1:$AQ$1000,35,FALSE),"")</f>
        <v/>
      </c>
      <c r="AN459" t="str">
        <f>IFERROR(VLOOKUP($A459,[3]Hoja1!$A$1:$AQ$1000,36,FALSE),"")</f>
        <v/>
      </c>
      <c r="AO459" t="str">
        <f>IFERROR(VLOOKUP($A459,[3]Hoja1!$A$1:$AQ$1000,37,FALSE),"")</f>
        <v/>
      </c>
      <c r="AP459" t="str">
        <f>IFERROR(VLOOKUP($A459,[3]Hoja1!$A$1:$AQ$1000,38,FALSE),"")</f>
        <v/>
      </c>
      <c r="AQ459" t="str">
        <f>IFERROR(VLOOKUP($A459,[3]Hoja1!$A$1:$AQ$1000,39,FALSE),"")</f>
        <v/>
      </c>
      <c r="AR459" t="str">
        <f>IFERROR(VLOOKUP($A459,[3]Hoja1!$A$1:$AQ$1000,40,FALSE),"")</f>
        <v/>
      </c>
      <c r="AS459" t="str">
        <f>IFERROR(VLOOKUP($A459,[3]Hoja1!$A$1:$AQ$1000,41,FALSE),"")</f>
        <v/>
      </c>
      <c r="AT459" t="str">
        <f>IFERROR(VLOOKUP($A459,[3]Hoja1!$A$1:$AQ$1000,42,FALSE),"")</f>
        <v/>
      </c>
      <c r="AU459" t="str">
        <f>IFERROR(VLOOKUP($A459,[3]Hoja1!$A$1:$AQ$1000,43,FALSE),"")</f>
        <v/>
      </c>
    </row>
    <row r="460" spans="1:47" ht="15" customHeight="1" x14ac:dyDescent="0.25">
      <c r="A460">
        <v>938</v>
      </c>
      <c r="B460">
        <v>1</v>
      </c>
      <c r="D460">
        <v>8708311</v>
      </c>
      <c r="E460" t="s">
        <v>1980</v>
      </c>
      <c r="H460" t="s">
        <v>1982</v>
      </c>
      <c r="I460" s="1" t="s">
        <v>1983</v>
      </c>
      <c r="J460" t="s">
        <v>1</v>
      </c>
      <c r="K460" t="s">
        <v>109</v>
      </c>
      <c r="L460" t="s">
        <v>110</v>
      </c>
      <c r="O460" t="s">
        <v>1981</v>
      </c>
      <c r="P460" s="4">
        <f>IFERROR(VLOOKUP(D460,[1]articulo!$A$1:$D$9000,4,FALSE),"")</f>
        <v>6958.22</v>
      </c>
      <c r="Q460" t="s">
        <v>1984</v>
      </c>
      <c r="R460">
        <f>IFERROR(VLOOKUP(D460,[2]stock!$A$1:$B$9000,2,FALSE),"0")</f>
        <v>0</v>
      </c>
      <c r="S460">
        <v>5</v>
      </c>
      <c r="T460">
        <v>5</v>
      </c>
      <c r="U460">
        <v>5</v>
      </c>
      <c r="V460">
        <v>0.03</v>
      </c>
      <c r="W460" t="str">
        <f>IFERROR(VLOOKUP($A460,[3]Hoja1!$A$1:$AQ$1000,19,FALSE),"")</f>
        <v/>
      </c>
      <c r="X460" t="str">
        <f>IFERROR(VLOOKUP($A460,[3]Hoja1!$A$1:$AQ$1000,20,FALSE),"")</f>
        <v/>
      </c>
      <c r="Y460" t="str">
        <f>IFERROR(VLOOKUP($A460,[3]Hoja1!$A$1:$AQ$1000,21,FALSE),"")</f>
        <v/>
      </c>
      <c r="Z460" t="str">
        <f>IFERROR(VLOOKUP($A460,[3]Hoja1!$A$1:$AQ$1000,22,FALSE),"")</f>
        <v>Poliamida / Cordura</v>
      </c>
      <c r="AA460" t="str">
        <f>IFERROR(VLOOKUP($A460,[3]Hoja1!$A$1:$AQ$1000,23,FALSE),"")</f>
        <v>Láser Etch</v>
      </c>
      <c r="AB460" t="str">
        <f>IFERROR(VLOOKUP($A460,[3]Hoja1!$A$1:$AQ$1000,24,FALSE),"")</f>
        <v/>
      </c>
      <c r="AC460" t="str">
        <f>IFERROR(VLOOKUP($A460,[3]Hoja1!$A$1:$AQ$1000,25,FALSE),"")</f>
        <v/>
      </c>
      <c r="AD460" t="str">
        <f>IFERROR(VLOOKUP($A460,[3]Hoja1!$A$1:$AQ$1000,26,FALSE),"")</f>
        <v/>
      </c>
      <c r="AE460" t="str">
        <f>IFERROR(VLOOKUP($A460,[3]Hoja1!$A$1:$AQ$1000,27,FALSE),"")</f>
        <v/>
      </c>
      <c r="AF460" t="str">
        <f>IFERROR(VLOOKUP($A460,[3]Hoja1!$A$1:$AQ$1000,28,FALSE),"")</f>
        <v/>
      </c>
      <c r="AG460" t="str">
        <f>IFERROR(VLOOKUP($A460,[3]Hoja1!$A$1:$AQ$1000,29,FALSE),"")</f>
        <v/>
      </c>
      <c r="AH460" t="str">
        <f>IFERROR(VLOOKUP($A460,[3]Hoja1!$A$1:$AQ$1000,30,FALSE),"")</f>
        <v/>
      </c>
      <c r="AI460" t="str">
        <f>IFERROR(VLOOKUP($A460,[3]Hoja1!$A$1:$AQ$1000,31,FALSE),"")</f>
        <v/>
      </c>
      <c r="AJ460" t="str">
        <f>IFERROR(VLOOKUP($A460,[3]Hoja1!$A$1:$AQ$1000,32,FALSE),"")</f>
        <v/>
      </c>
      <c r="AK460" t="str">
        <f>IFERROR(VLOOKUP($A460,[3]Hoja1!$A$1:$AQ$1000,33,FALSE),"")</f>
        <v>42 x 22 x 28 cm</v>
      </c>
      <c r="AL460" t="str">
        <f>IFERROR(VLOOKUP($A460,[3]Hoja1!$A$1:$AQ$1000,34,FALSE),"")</f>
        <v/>
      </c>
      <c r="AM460" t="str">
        <f>IFERROR(VLOOKUP($A460,[3]Hoja1!$A$1:$AQ$1000,35,FALSE),"")</f>
        <v>YKK</v>
      </c>
      <c r="AN460" t="str">
        <f>IFERROR(VLOOKUP($A460,[3]Hoja1!$A$1:$AQ$1000,36,FALSE),"")</f>
        <v/>
      </c>
      <c r="AO460" t="str">
        <f>IFERROR(VLOOKUP($A460,[3]Hoja1!$A$1:$AQ$1000,37,FALSE),"")</f>
        <v/>
      </c>
      <c r="AP460" t="str">
        <f>IFERROR(VLOOKUP($A460,[3]Hoja1!$A$1:$AQ$1000,38,FALSE),"")</f>
        <v/>
      </c>
      <c r="AQ460" t="str">
        <f>IFERROR(VLOOKUP($A460,[3]Hoja1!$A$1:$AQ$1000,39,FALSE),"")</f>
        <v/>
      </c>
      <c r="AR460" t="str">
        <f>IFERROR(VLOOKUP($A460,[3]Hoja1!$A$1:$AQ$1000,40,FALSE),"")</f>
        <v/>
      </c>
      <c r="AS460" t="str">
        <f>IFERROR(VLOOKUP($A460,[3]Hoja1!$A$1:$AQ$1000,41,FALSE),"")</f>
        <v/>
      </c>
      <c r="AT460" t="str">
        <f>IFERROR(VLOOKUP($A460,[3]Hoja1!$A$1:$AQ$1000,42,FALSE),"")</f>
        <v/>
      </c>
      <c r="AU460" t="str">
        <f>IFERROR(VLOOKUP($A460,[3]Hoja1!$A$1:$AQ$1000,43,FALSE),"")</f>
        <v/>
      </c>
    </row>
    <row r="461" spans="1:47" ht="15" customHeight="1" x14ac:dyDescent="0.25">
      <c r="A461">
        <v>941</v>
      </c>
      <c r="B461">
        <v>1</v>
      </c>
      <c r="D461">
        <v>8306101</v>
      </c>
      <c r="E461" t="s">
        <v>1985</v>
      </c>
      <c r="H461" t="s">
        <v>1986</v>
      </c>
      <c r="I461" t="s">
        <v>1987</v>
      </c>
      <c r="J461" t="s">
        <v>16</v>
      </c>
      <c r="K461" t="s">
        <v>1074</v>
      </c>
      <c r="O461" t="s">
        <v>1272</v>
      </c>
      <c r="P461" s="4">
        <f>IFERROR(VLOOKUP(D461,[1]articulo!$A$1:$D$9000,4,FALSE),"")</f>
        <v>1300</v>
      </c>
      <c r="Q461" t="s">
        <v>1988</v>
      </c>
      <c r="R461">
        <f>IFERROR(VLOOKUP(D461,[2]stock!$A$1:$B$9000,2,FALSE),"0")</f>
        <v>83</v>
      </c>
      <c r="S461">
        <v>5</v>
      </c>
      <c r="T461">
        <v>5</v>
      </c>
      <c r="U461">
        <v>5</v>
      </c>
      <c r="V461">
        <v>0.03</v>
      </c>
      <c r="W461" t="str">
        <f>IFERROR(VLOOKUP($A461,[3]Hoja1!$A$1:$AQ$1000,19,FALSE),"")</f>
        <v/>
      </c>
      <c r="X461" t="str">
        <f>IFERROR(VLOOKUP($A461,[3]Hoja1!$A$1:$AQ$1000,20,FALSE),"")</f>
        <v/>
      </c>
      <c r="Y461" t="str">
        <f>IFERROR(VLOOKUP($A461,[3]Hoja1!$A$1:$AQ$1000,21,FALSE),"")</f>
        <v/>
      </c>
      <c r="Z461" t="str">
        <f>IFERROR(VLOOKUP($A461,[3]Hoja1!$A$1:$AQ$1000,22,FALSE),"")</f>
        <v>Nylon. Algodón y Piel Sintética</v>
      </c>
      <c r="AA461" t="str">
        <f>IFERROR(VLOOKUP($A461,[3]Hoja1!$A$1:$AQ$1000,23,FALSE),"")</f>
        <v>Casquillo a Prueba de Viento</v>
      </c>
      <c r="AB461" t="str">
        <f>IFERROR(VLOOKUP($A461,[3]Hoja1!$A$1:$AQ$1000,24,FALSE),"")</f>
        <v/>
      </c>
      <c r="AC461" t="str">
        <f>IFERROR(VLOOKUP($A461,[3]Hoja1!$A$1:$AQ$1000,25,FALSE),"")</f>
        <v/>
      </c>
      <c r="AD461" t="str">
        <f>IFERROR(VLOOKUP($A461,[3]Hoja1!$A$1:$AQ$1000,26,FALSE),"")</f>
        <v/>
      </c>
      <c r="AE461" t="str">
        <f>IFERROR(VLOOKUP($A461,[3]Hoja1!$A$1:$AQ$1000,27,FALSE),"")</f>
        <v/>
      </c>
      <c r="AF461" t="str">
        <f>IFERROR(VLOOKUP($A461,[3]Hoja1!$A$1:$AQ$1000,28,FALSE),"")</f>
        <v/>
      </c>
      <c r="AG461" t="str">
        <f>IFERROR(VLOOKUP($A461,[3]Hoja1!$A$1:$AQ$1000,29,FALSE),"")</f>
        <v/>
      </c>
      <c r="AH461" t="str">
        <f>IFERROR(VLOOKUP($A461,[3]Hoja1!$A$1:$AQ$1000,30,FALSE),"")</f>
        <v/>
      </c>
      <c r="AI461" t="str">
        <f>IFERROR(VLOOKUP($A461,[3]Hoja1!$A$1:$AQ$1000,31,FALSE),"")</f>
        <v/>
      </c>
      <c r="AJ461" t="str">
        <f>IFERROR(VLOOKUP($A461,[3]Hoja1!$A$1:$AQ$1000,32,FALSE),"")</f>
        <v/>
      </c>
      <c r="AK461" t="str">
        <f>IFERROR(VLOOKUP($A461,[3]Hoja1!$A$1:$AQ$1000,33,FALSE),"")</f>
        <v>Circunferencia de 21.65 a 23.23 pulgadas</v>
      </c>
      <c r="AL461" t="str">
        <f>IFERROR(VLOOKUP($A461,[3]Hoja1!$A$1:$AQ$1000,34,FALSE),"")</f>
        <v/>
      </c>
      <c r="AM461" t="str">
        <f>IFERROR(VLOOKUP($A461,[3]Hoja1!$A$1:$AQ$1000,35,FALSE),"")</f>
        <v/>
      </c>
      <c r="AN461" t="str">
        <f>IFERROR(VLOOKUP($A461,[3]Hoja1!$A$1:$AQ$1000,36,FALSE),"")</f>
        <v/>
      </c>
      <c r="AO461" t="str">
        <f>IFERROR(VLOOKUP($A461,[3]Hoja1!$A$1:$AQ$1000,37,FALSE),"")</f>
        <v/>
      </c>
      <c r="AP461" t="str">
        <f>IFERROR(VLOOKUP($A461,[3]Hoja1!$A$1:$AQ$1000,38,FALSE),"")</f>
        <v/>
      </c>
      <c r="AQ461" t="str">
        <f>IFERROR(VLOOKUP($A461,[3]Hoja1!$A$1:$AQ$1000,39,FALSE),"")</f>
        <v/>
      </c>
      <c r="AR461" t="str">
        <f>IFERROR(VLOOKUP($A461,[3]Hoja1!$A$1:$AQ$1000,40,FALSE),"")</f>
        <v/>
      </c>
      <c r="AS461" t="str">
        <f>IFERROR(VLOOKUP($A461,[3]Hoja1!$A$1:$AQ$1000,41,FALSE),"")</f>
        <v/>
      </c>
      <c r="AT461" t="str">
        <f>IFERROR(VLOOKUP($A461,[3]Hoja1!$A$1:$AQ$1000,42,FALSE),"")</f>
        <v/>
      </c>
      <c r="AU461" t="str">
        <f>IFERROR(VLOOKUP($A461,[3]Hoja1!$A$1:$AQ$1000,43,FALSE),"")</f>
        <v/>
      </c>
    </row>
    <row r="462" spans="1:47" ht="15" customHeight="1" x14ac:dyDescent="0.25">
      <c r="A462">
        <v>942</v>
      </c>
      <c r="B462">
        <v>1</v>
      </c>
      <c r="D462">
        <v>8515748</v>
      </c>
      <c r="E462" t="s">
        <v>1989</v>
      </c>
      <c r="H462" t="s">
        <v>939</v>
      </c>
      <c r="J462" t="s">
        <v>16</v>
      </c>
      <c r="K462" t="s">
        <v>937</v>
      </c>
      <c r="O462" t="s">
        <v>1990</v>
      </c>
      <c r="P462" s="4">
        <f>IFERROR(VLOOKUP(D462,[1]articulo!$A$1:$D$9000,4,FALSE),"")</f>
        <v>1144</v>
      </c>
      <c r="Q462" t="s">
        <v>1991</v>
      </c>
      <c r="R462">
        <f>IFERROR(VLOOKUP(D462,[2]stock!$A$1:$B$9000,2,FALSE),"0")</f>
        <v>138</v>
      </c>
      <c r="S462">
        <v>5</v>
      </c>
      <c r="T462">
        <v>5</v>
      </c>
      <c r="U462">
        <v>5</v>
      </c>
      <c r="V462">
        <v>0.03</v>
      </c>
      <c r="W462" t="str">
        <f>IFERROR(VLOOKUP($A462,[3]Hoja1!$A$1:$AQ$1000,19,FALSE),"")</f>
        <v/>
      </c>
      <c r="X462" t="str">
        <f>IFERROR(VLOOKUP($A462,[3]Hoja1!$A$1:$AQ$1000,20,FALSE),"")</f>
        <v>Corbata para Uniforme</v>
      </c>
      <c r="Y462" t="str">
        <f>IFERROR(VLOOKUP($A462,[3]Hoja1!$A$1:$AQ$1000,21,FALSE),"")</f>
        <v/>
      </c>
      <c r="Z462" t="str">
        <f>IFERROR(VLOOKUP($A462,[3]Hoja1!$A$1:$AQ$1000,22,FALSE),"")</f>
        <v>Gabardina Especializada para Corbatas</v>
      </c>
      <c r="AA462" t="str">
        <f>IFERROR(VLOOKUP($A462,[3]Hoja1!$A$1:$AQ$1000,23,FALSE),"")</f>
        <v/>
      </c>
      <c r="AB462" t="str">
        <f>IFERROR(VLOOKUP($A462,[3]Hoja1!$A$1:$AQ$1000,24,FALSE),"")</f>
        <v/>
      </c>
      <c r="AC462" t="str">
        <f>IFERROR(VLOOKUP($A462,[3]Hoja1!$A$1:$AQ$1000,25,FALSE),"")</f>
        <v>9 cm</v>
      </c>
      <c r="AD462" t="str">
        <f>IFERROR(VLOOKUP($A462,[3]Hoja1!$A$1:$AQ$1000,26,FALSE),"")</f>
        <v/>
      </c>
      <c r="AE462" t="str">
        <f>IFERROR(VLOOKUP($A462,[3]Hoja1!$A$1:$AQ$1000,27,FALSE),"")</f>
        <v/>
      </c>
      <c r="AF462" t="str">
        <f>IFERROR(VLOOKUP($A462,[3]Hoja1!$A$1:$AQ$1000,28,FALSE),"")</f>
        <v>138 cm</v>
      </c>
      <c r="AG462" t="str">
        <f>IFERROR(VLOOKUP($A462,[3]Hoja1!$A$1:$AQ$1000,29,FALSE),"")</f>
        <v/>
      </c>
      <c r="AH462" t="str">
        <f>IFERROR(VLOOKUP($A462,[3]Hoja1!$A$1:$AQ$1000,30,FALSE),"")</f>
        <v/>
      </c>
      <c r="AI462" t="str">
        <f>IFERROR(VLOOKUP($A462,[3]Hoja1!$A$1:$AQ$1000,31,FALSE),"")</f>
        <v/>
      </c>
      <c r="AJ462" t="str">
        <f>IFERROR(VLOOKUP($A462,[3]Hoja1!$A$1:$AQ$1000,32,FALSE),"")</f>
        <v/>
      </c>
      <c r="AK462" t="str">
        <f>IFERROR(VLOOKUP($A462,[3]Hoja1!$A$1:$AQ$1000,33,FALSE),"")</f>
        <v/>
      </c>
      <c r="AL462" t="str">
        <f>IFERROR(VLOOKUP($A462,[3]Hoja1!$A$1:$AQ$1000,34,FALSE),"")</f>
        <v/>
      </c>
      <c r="AM462" t="str">
        <f>IFERROR(VLOOKUP($A462,[3]Hoja1!$A$1:$AQ$1000,35,FALSE),"")</f>
        <v/>
      </c>
      <c r="AN462" t="str">
        <f>IFERROR(VLOOKUP($A462,[3]Hoja1!$A$1:$AQ$1000,36,FALSE),"")</f>
        <v/>
      </c>
      <c r="AO462" t="str">
        <f>IFERROR(VLOOKUP($A462,[3]Hoja1!$A$1:$AQ$1000,37,FALSE),"")</f>
        <v/>
      </c>
      <c r="AP462" t="str">
        <f>IFERROR(VLOOKUP($A462,[3]Hoja1!$A$1:$AQ$1000,38,FALSE),"")</f>
        <v/>
      </c>
      <c r="AQ462" t="str">
        <f>IFERROR(VLOOKUP($A462,[3]Hoja1!$A$1:$AQ$1000,39,FALSE),"")</f>
        <v/>
      </c>
      <c r="AR462" t="str">
        <f>IFERROR(VLOOKUP($A462,[3]Hoja1!$A$1:$AQ$1000,40,FALSE),"")</f>
        <v/>
      </c>
      <c r="AS462" t="str">
        <f>IFERROR(VLOOKUP($A462,[3]Hoja1!$A$1:$AQ$1000,41,FALSE),"")</f>
        <v/>
      </c>
      <c r="AT462" t="str">
        <f>IFERROR(VLOOKUP($A462,[3]Hoja1!$A$1:$AQ$1000,42,FALSE),"")</f>
        <v/>
      </c>
      <c r="AU462" t="str">
        <f>IFERROR(VLOOKUP($A462,[3]Hoja1!$A$1:$AQ$1000,43,FALSE),"")</f>
        <v/>
      </c>
    </row>
    <row r="463" spans="1:47" ht="15" customHeight="1" x14ac:dyDescent="0.25">
      <c r="A463">
        <v>943</v>
      </c>
      <c r="B463">
        <v>1</v>
      </c>
      <c r="D463">
        <v>8515746</v>
      </c>
      <c r="E463" t="s">
        <v>1992</v>
      </c>
      <c r="H463" t="s">
        <v>939</v>
      </c>
      <c r="J463" t="s">
        <v>16</v>
      </c>
      <c r="K463" t="s">
        <v>937</v>
      </c>
      <c r="O463" t="s">
        <v>1993</v>
      </c>
      <c r="P463" s="4">
        <f>IFERROR(VLOOKUP(D463,[1]articulo!$A$1:$D$9000,4,FALSE),"")</f>
        <v>1144</v>
      </c>
      <c r="Q463" t="s">
        <v>1994</v>
      </c>
      <c r="R463">
        <f>IFERROR(VLOOKUP(D463,[2]stock!$A$1:$B$9000,2,FALSE),"0")</f>
        <v>100</v>
      </c>
      <c r="S463">
        <v>5</v>
      </c>
      <c r="T463">
        <v>5</v>
      </c>
      <c r="U463">
        <v>5</v>
      </c>
      <c r="V463">
        <v>0.03</v>
      </c>
      <c r="W463" t="str">
        <f>IFERROR(VLOOKUP($A463,[3]Hoja1!$A$1:$AQ$1000,19,FALSE),"")</f>
        <v/>
      </c>
      <c r="X463" t="str">
        <f>IFERROR(VLOOKUP($A463,[3]Hoja1!$A$1:$AQ$1000,20,FALSE),"")</f>
        <v>Corbata para Uniforme</v>
      </c>
      <c r="Y463" t="str">
        <f>IFERROR(VLOOKUP($A463,[3]Hoja1!$A$1:$AQ$1000,21,FALSE),"")</f>
        <v/>
      </c>
      <c r="Z463" t="str">
        <f>IFERROR(VLOOKUP($A463,[3]Hoja1!$A$1:$AQ$1000,22,FALSE),"")</f>
        <v>Gabardina Especializada para Corbatas</v>
      </c>
      <c r="AA463" t="str">
        <f>IFERROR(VLOOKUP($A463,[3]Hoja1!$A$1:$AQ$1000,23,FALSE),"")</f>
        <v/>
      </c>
      <c r="AB463" t="str">
        <f>IFERROR(VLOOKUP($A463,[3]Hoja1!$A$1:$AQ$1000,24,FALSE),"")</f>
        <v/>
      </c>
      <c r="AC463" t="str">
        <f>IFERROR(VLOOKUP($A463,[3]Hoja1!$A$1:$AQ$1000,25,FALSE),"")</f>
        <v>9 cm</v>
      </c>
      <c r="AD463" t="str">
        <f>IFERROR(VLOOKUP($A463,[3]Hoja1!$A$1:$AQ$1000,26,FALSE),"")</f>
        <v/>
      </c>
      <c r="AE463" t="str">
        <f>IFERROR(VLOOKUP($A463,[3]Hoja1!$A$1:$AQ$1000,27,FALSE),"")</f>
        <v/>
      </c>
      <c r="AF463" t="str">
        <f>IFERROR(VLOOKUP($A463,[3]Hoja1!$A$1:$AQ$1000,28,FALSE),"")</f>
        <v>138 cm</v>
      </c>
      <c r="AG463" t="str">
        <f>IFERROR(VLOOKUP($A463,[3]Hoja1!$A$1:$AQ$1000,29,FALSE),"")</f>
        <v/>
      </c>
      <c r="AH463" t="str">
        <f>IFERROR(VLOOKUP($A463,[3]Hoja1!$A$1:$AQ$1000,30,FALSE),"")</f>
        <v/>
      </c>
      <c r="AI463" t="str">
        <f>IFERROR(VLOOKUP($A463,[3]Hoja1!$A$1:$AQ$1000,31,FALSE),"")</f>
        <v/>
      </c>
      <c r="AJ463" t="str">
        <f>IFERROR(VLOOKUP($A463,[3]Hoja1!$A$1:$AQ$1000,32,FALSE),"")</f>
        <v/>
      </c>
      <c r="AK463" t="str">
        <f>IFERROR(VLOOKUP($A463,[3]Hoja1!$A$1:$AQ$1000,33,FALSE),"")</f>
        <v/>
      </c>
      <c r="AL463" t="str">
        <f>IFERROR(VLOOKUP($A463,[3]Hoja1!$A$1:$AQ$1000,34,FALSE),"")</f>
        <v/>
      </c>
      <c r="AM463" t="str">
        <f>IFERROR(VLOOKUP($A463,[3]Hoja1!$A$1:$AQ$1000,35,FALSE),"")</f>
        <v/>
      </c>
      <c r="AN463" t="str">
        <f>IFERROR(VLOOKUP($A463,[3]Hoja1!$A$1:$AQ$1000,36,FALSE),"")</f>
        <v/>
      </c>
      <c r="AO463" t="str">
        <f>IFERROR(VLOOKUP($A463,[3]Hoja1!$A$1:$AQ$1000,37,FALSE),"")</f>
        <v/>
      </c>
      <c r="AP463" t="str">
        <f>IFERROR(VLOOKUP($A463,[3]Hoja1!$A$1:$AQ$1000,38,FALSE),"")</f>
        <v/>
      </c>
      <c r="AQ463" t="str">
        <f>IFERROR(VLOOKUP($A463,[3]Hoja1!$A$1:$AQ$1000,39,FALSE),"")</f>
        <v/>
      </c>
      <c r="AR463" t="str">
        <f>IFERROR(VLOOKUP($A463,[3]Hoja1!$A$1:$AQ$1000,40,FALSE),"")</f>
        <v/>
      </c>
      <c r="AS463" t="str">
        <f>IFERROR(VLOOKUP($A463,[3]Hoja1!$A$1:$AQ$1000,41,FALSE),"")</f>
        <v/>
      </c>
      <c r="AT463" t="str">
        <f>IFERROR(VLOOKUP($A463,[3]Hoja1!$A$1:$AQ$1000,42,FALSE),"")</f>
        <v/>
      </c>
      <c r="AU463" t="str">
        <f>IFERROR(VLOOKUP($A463,[3]Hoja1!$A$1:$AQ$1000,43,FALSE),"")</f>
        <v/>
      </c>
    </row>
    <row r="464" spans="1:47" ht="15" customHeight="1" x14ac:dyDescent="0.25">
      <c r="A464">
        <v>944</v>
      </c>
      <c r="B464">
        <v>1</v>
      </c>
      <c r="D464">
        <v>8708196</v>
      </c>
      <c r="E464" t="s">
        <v>1995</v>
      </c>
      <c r="H464" s="1" t="s">
        <v>1996</v>
      </c>
      <c r="I464" s="1" t="s">
        <v>1997</v>
      </c>
      <c r="J464" t="s">
        <v>1</v>
      </c>
      <c r="K464" t="s">
        <v>2</v>
      </c>
      <c r="L464" t="s">
        <v>69</v>
      </c>
      <c r="P464" s="4">
        <f>IFERROR(VLOOKUP(D464,[1]articulo!$A$1:$D$9000,4,FALSE),"")</f>
        <v>2550</v>
      </c>
      <c r="Q464" t="s">
        <v>1998</v>
      </c>
      <c r="R464">
        <f>IFERROR(VLOOKUP(D464,[2]stock!$A$1:$B$9000,2,FALSE),"0")</f>
        <v>4</v>
      </c>
      <c r="S464">
        <v>5</v>
      </c>
      <c r="T464">
        <v>5</v>
      </c>
      <c r="U464">
        <v>5</v>
      </c>
      <c r="V464">
        <v>0.03</v>
      </c>
      <c r="W464" t="str">
        <f>IFERROR(VLOOKUP($A464,[3]Hoja1!$A$1:$AQ$1000,19,FALSE),"")</f>
        <v/>
      </c>
      <c r="X464" t="str">
        <f>IFERROR(VLOOKUP($A464,[3]Hoja1!$A$1:$AQ$1000,20,FALSE),"")</f>
        <v/>
      </c>
      <c r="Y464" t="str">
        <f>IFERROR(VLOOKUP($A464,[3]Hoja1!$A$1:$AQ$1000,21,FALSE),"")</f>
        <v/>
      </c>
      <c r="Z464" t="str">
        <f>IFERROR(VLOOKUP($A464,[3]Hoja1!$A$1:$AQ$1000,22,FALSE),"")</f>
        <v>Poliamida</v>
      </c>
      <c r="AA464" t="str">
        <f>IFERROR(VLOOKUP($A464,[3]Hoja1!$A$1:$AQ$1000,23,FALSE),"")</f>
        <v>STd</v>
      </c>
      <c r="AB464" t="str">
        <f>IFERROR(VLOOKUP($A464,[3]Hoja1!$A$1:$AQ$1000,24,FALSE),"")</f>
        <v>17 cm</v>
      </c>
      <c r="AC464" t="str">
        <f>IFERROR(VLOOKUP($A464,[3]Hoja1!$A$1:$AQ$1000,25,FALSE),"")</f>
        <v>8 cm</v>
      </c>
      <c r="AD464" t="str">
        <f>IFERROR(VLOOKUP($A464,[3]Hoja1!$A$1:$AQ$1000,26,FALSE),"")</f>
        <v>4 cm</v>
      </c>
      <c r="AE464" t="str">
        <f>IFERROR(VLOOKUP($A464,[3]Hoja1!$A$1:$AQ$1000,27,FALSE),"")</f>
        <v/>
      </c>
      <c r="AF464" t="str">
        <f>IFERROR(VLOOKUP($A464,[3]Hoja1!$A$1:$AQ$1000,28,FALSE),"")</f>
        <v/>
      </c>
      <c r="AG464" t="str">
        <f>IFERROR(VLOOKUP($A464,[3]Hoja1!$A$1:$AQ$1000,29,FALSE),"")</f>
        <v/>
      </c>
      <c r="AH464" t="str">
        <f>IFERROR(VLOOKUP($A464,[3]Hoja1!$A$1:$AQ$1000,30,FALSE),"")</f>
        <v/>
      </c>
      <c r="AI464" t="str">
        <f>IFERROR(VLOOKUP($A464,[3]Hoja1!$A$1:$AQ$1000,31,FALSE),"")</f>
        <v/>
      </c>
      <c r="AJ464" t="str">
        <f>IFERROR(VLOOKUP($A464,[3]Hoja1!$A$1:$AQ$1000,32,FALSE),"")</f>
        <v/>
      </c>
      <c r="AK464" t="str">
        <f>IFERROR(VLOOKUP($A464,[3]Hoja1!$A$1:$AQ$1000,33,FALSE),"")</f>
        <v/>
      </c>
      <c r="AL464" t="str">
        <f>IFERROR(VLOOKUP($A464,[3]Hoja1!$A$1:$AQ$1000,34,FALSE),"")</f>
        <v/>
      </c>
      <c r="AM464" t="str">
        <f>IFERROR(VLOOKUP($A464,[3]Hoja1!$A$1:$AQ$1000,35,FALSE),"")</f>
        <v/>
      </c>
      <c r="AN464" t="str">
        <f>IFERROR(VLOOKUP($A464,[3]Hoja1!$A$1:$AQ$1000,36,FALSE),"")</f>
        <v/>
      </c>
      <c r="AO464" t="str">
        <f>IFERROR(VLOOKUP($A464,[3]Hoja1!$A$1:$AQ$1000,37,FALSE),"")</f>
        <v/>
      </c>
      <c r="AP464" t="str">
        <f>IFERROR(VLOOKUP($A464,[3]Hoja1!$A$1:$AQ$1000,38,FALSE),"")</f>
        <v/>
      </c>
      <c r="AQ464" t="str">
        <f>IFERROR(VLOOKUP($A464,[3]Hoja1!$A$1:$AQ$1000,39,FALSE),"")</f>
        <v/>
      </c>
      <c r="AR464" t="str">
        <f>IFERROR(VLOOKUP($A464,[3]Hoja1!$A$1:$AQ$1000,40,FALSE),"")</f>
        <v/>
      </c>
      <c r="AS464" t="str">
        <f>IFERROR(VLOOKUP($A464,[3]Hoja1!$A$1:$AQ$1000,41,FALSE),"")</f>
        <v/>
      </c>
      <c r="AT464" t="str">
        <f>IFERROR(VLOOKUP($A464,[3]Hoja1!$A$1:$AQ$1000,42,FALSE),"")</f>
        <v>Todos los calibres</v>
      </c>
      <c r="AU464" t="str">
        <f>IFERROR(VLOOKUP($A464,[3]Hoja1!$A$1:$AQ$1000,43,FALSE),"")</f>
        <v>Universal</v>
      </c>
    </row>
    <row r="465" spans="1:47" ht="15" customHeight="1" x14ac:dyDescent="0.25">
      <c r="A465">
        <v>945</v>
      </c>
      <c r="B465">
        <v>1</v>
      </c>
      <c r="D465">
        <v>8703197</v>
      </c>
      <c r="E465" t="s">
        <v>1999</v>
      </c>
      <c r="H465" s="1" t="s">
        <v>2000</v>
      </c>
      <c r="I465" s="1" t="s">
        <v>2001</v>
      </c>
      <c r="J465" t="s">
        <v>1</v>
      </c>
      <c r="K465" t="s">
        <v>2</v>
      </c>
      <c r="L465" t="s">
        <v>69</v>
      </c>
      <c r="P465" s="4">
        <f>IFERROR(VLOOKUP(D465,[1]articulo!$A$1:$D$9000,4,FALSE),"")</f>
        <v>2790</v>
      </c>
      <c r="Q465" t="s">
        <v>2002</v>
      </c>
      <c r="R465">
        <f>IFERROR(VLOOKUP(D465,[2]stock!$A$1:$B$9000,2,FALSE),"0")</f>
        <v>118</v>
      </c>
      <c r="S465">
        <v>5</v>
      </c>
      <c r="T465">
        <v>5</v>
      </c>
      <c r="U465">
        <v>5</v>
      </c>
      <c r="V465">
        <v>0.03</v>
      </c>
      <c r="W465" t="str">
        <f>IFERROR(VLOOKUP($A465,[3]Hoja1!$A$1:$AQ$1000,19,FALSE),"")</f>
        <v/>
      </c>
      <c r="X465" t="str">
        <f>IFERROR(VLOOKUP($A465,[3]Hoja1!$A$1:$AQ$1000,20,FALSE),"")</f>
        <v/>
      </c>
      <c r="Y465" t="str">
        <f>IFERROR(VLOOKUP($A465,[3]Hoja1!$A$1:$AQ$1000,21,FALSE),"")</f>
        <v/>
      </c>
      <c r="Z465" t="str">
        <f>IFERROR(VLOOKUP($A465,[3]Hoja1!$A$1:$AQ$1000,22,FALSE),"")</f>
        <v>Poliamida</v>
      </c>
      <c r="AA465" t="str">
        <f>IFERROR(VLOOKUP($A465,[3]Hoja1!$A$1:$AQ$1000,23,FALSE),"")</f>
        <v>STd</v>
      </c>
      <c r="AB465" t="str">
        <f>IFERROR(VLOOKUP($A465,[3]Hoja1!$A$1:$AQ$1000,24,FALSE),"")</f>
        <v>16 cm</v>
      </c>
      <c r="AC465" t="str">
        <f>IFERROR(VLOOKUP($A465,[3]Hoja1!$A$1:$AQ$1000,25,FALSE),"")</f>
        <v>8 cm</v>
      </c>
      <c r="AD465" t="str">
        <f>IFERROR(VLOOKUP($A465,[3]Hoja1!$A$1:$AQ$1000,26,FALSE),"")</f>
        <v>4 cm</v>
      </c>
      <c r="AE465" t="str">
        <f>IFERROR(VLOOKUP($A465,[3]Hoja1!$A$1:$AQ$1000,27,FALSE),"")</f>
        <v/>
      </c>
      <c r="AF465" t="str">
        <f>IFERROR(VLOOKUP($A465,[3]Hoja1!$A$1:$AQ$1000,28,FALSE),"")</f>
        <v/>
      </c>
      <c r="AG465" t="str">
        <f>IFERROR(VLOOKUP($A465,[3]Hoja1!$A$1:$AQ$1000,29,FALSE),"")</f>
        <v/>
      </c>
      <c r="AH465" t="str">
        <f>IFERROR(VLOOKUP($A465,[3]Hoja1!$A$1:$AQ$1000,30,FALSE),"")</f>
        <v/>
      </c>
      <c r="AI465" t="str">
        <f>IFERROR(VLOOKUP($A465,[3]Hoja1!$A$1:$AQ$1000,31,FALSE),"")</f>
        <v/>
      </c>
      <c r="AJ465" t="str">
        <f>IFERROR(VLOOKUP($A465,[3]Hoja1!$A$1:$AQ$1000,32,FALSE),"")</f>
        <v/>
      </c>
      <c r="AK465" t="str">
        <f>IFERROR(VLOOKUP($A465,[3]Hoja1!$A$1:$AQ$1000,33,FALSE),"")</f>
        <v/>
      </c>
      <c r="AL465" t="str">
        <f>IFERROR(VLOOKUP($A465,[3]Hoja1!$A$1:$AQ$1000,34,FALSE),"")</f>
        <v/>
      </c>
      <c r="AM465" t="str">
        <f>IFERROR(VLOOKUP($A465,[3]Hoja1!$A$1:$AQ$1000,35,FALSE),"")</f>
        <v/>
      </c>
      <c r="AN465" t="str">
        <f>IFERROR(VLOOKUP($A465,[3]Hoja1!$A$1:$AQ$1000,36,FALSE),"")</f>
        <v/>
      </c>
      <c r="AO465" t="str">
        <f>IFERROR(VLOOKUP($A465,[3]Hoja1!$A$1:$AQ$1000,37,FALSE),"")</f>
        <v/>
      </c>
      <c r="AP465" t="str">
        <f>IFERROR(VLOOKUP($A465,[3]Hoja1!$A$1:$AQ$1000,38,FALSE),"")</f>
        <v/>
      </c>
      <c r="AQ465" t="str">
        <f>IFERROR(VLOOKUP($A465,[3]Hoja1!$A$1:$AQ$1000,39,FALSE),"")</f>
        <v/>
      </c>
      <c r="AR465" t="str">
        <f>IFERROR(VLOOKUP($A465,[3]Hoja1!$A$1:$AQ$1000,40,FALSE),"")</f>
        <v/>
      </c>
      <c r="AS465" t="str">
        <f>IFERROR(VLOOKUP($A465,[3]Hoja1!$A$1:$AQ$1000,41,FALSE),"")</f>
        <v/>
      </c>
      <c r="AT465" t="str">
        <f>IFERROR(VLOOKUP($A465,[3]Hoja1!$A$1:$AQ$1000,42,FALSE),"")</f>
        <v>Todos los calibres</v>
      </c>
      <c r="AU465" t="str">
        <f>IFERROR(VLOOKUP($A465,[3]Hoja1!$A$1:$AQ$1000,43,FALSE),"")</f>
        <v>Universal</v>
      </c>
    </row>
    <row r="466" spans="1:47" ht="15" customHeight="1" x14ac:dyDescent="0.25">
      <c r="A466">
        <v>947</v>
      </c>
      <c r="B466">
        <v>1</v>
      </c>
      <c r="D466">
        <v>8400689</v>
      </c>
      <c r="E466" t="s">
        <v>2003</v>
      </c>
      <c r="H466" s="1" t="s">
        <v>2004</v>
      </c>
      <c r="J466" t="s">
        <v>16</v>
      </c>
      <c r="K466" t="s">
        <v>313</v>
      </c>
      <c r="L466" t="s">
        <v>314</v>
      </c>
      <c r="O466" t="s">
        <v>1748</v>
      </c>
      <c r="P466" s="4">
        <f>IFERROR(VLOOKUP(D466,[1]articulo!$A$1:$D$9000,4,FALSE),"")</f>
        <v>600</v>
      </c>
      <c r="Q466" t="s">
        <v>2005</v>
      </c>
      <c r="R466">
        <f>IFERROR(VLOOKUP(D466,[2]stock!$A$1:$B$9000,2,FALSE),"0")</f>
        <v>382</v>
      </c>
      <c r="S466">
        <v>5</v>
      </c>
      <c r="T466">
        <v>5</v>
      </c>
      <c r="U466">
        <v>5</v>
      </c>
      <c r="V466">
        <v>0.03</v>
      </c>
      <c r="W466" t="str">
        <f>IFERROR(VLOOKUP($A466,[3]Hoja1!$A$1:$AQ$1000,19,FALSE),"")</f>
        <v/>
      </c>
      <c r="X466" t="str">
        <f>IFERROR(VLOOKUP($A466,[3]Hoja1!$A$1:$AQ$1000,20,FALSE),"")</f>
        <v/>
      </c>
      <c r="Y466" t="str">
        <f>IFERROR(VLOOKUP($A466,[3]Hoja1!$A$1:$AQ$1000,21,FALSE),"")</f>
        <v/>
      </c>
      <c r="Z466" t="str">
        <f>IFERROR(VLOOKUP($A466,[3]Hoja1!$A$1:$AQ$1000,22,FALSE),"")</f>
        <v>Gabardina</v>
      </c>
      <c r="AA466" t="str">
        <f>IFERROR(VLOOKUP($A466,[3]Hoja1!$A$1:$AQ$1000,23,FALSE),"")</f>
        <v>F1</v>
      </c>
      <c r="AB466" t="str">
        <f>IFERROR(VLOOKUP($A466,[3]Hoja1!$A$1:$AQ$1000,24,FALSE),"")</f>
        <v/>
      </c>
      <c r="AC466" t="str">
        <f>IFERROR(VLOOKUP($A466,[3]Hoja1!$A$1:$AQ$1000,25,FALSE),"")</f>
        <v/>
      </c>
      <c r="AD466" t="str">
        <f>IFERROR(VLOOKUP($A466,[3]Hoja1!$A$1:$AQ$1000,26,FALSE),"")</f>
        <v/>
      </c>
      <c r="AE466" t="str">
        <f>IFERROR(VLOOKUP($A466,[3]Hoja1!$A$1:$AQ$1000,27,FALSE),"")</f>
        <v/>
      </c>
      <c r="AF466" t="str">
        <f>IFERROR(VLOOKUP($A466,[3]Hoja1!$A$1:$AQ$1000,28,FALSE),"")</f>
        <v/>
      </c>
      <c r="AG466" t="str">
        <f>IFERROR(VLOOKUP($A466,[3]Hoja1!$A$1:$AQ$1000,29,FALSE),"")</f>
        <v/>
      </c>
      <c r="AH466" t="str">
        <f>IFERROR(VLOOKUP($A466,[3]Hoja1!$A$1:$AQ$1000,30,FALSE),"")</f>
        <v/>
      </c>
      <c r="AI466" t="str">
        <f>IFERROR(VLOOKUP($A466,[3]Hoja1!$A$1:$AQ$1000,31,FALSE),"")</f>
        <v/>
      </c>
      <c r="AJ466" t="str">
        <f>IFERROR(VLOOKUP($A466,[3]Hoja1!$A$1:$AQ$1000,32,FALSE),"")</f>
        <v/>
      </c>
      <c r="AK466" t="str">
        <f>IFERROR(VLOOKUP($A466,[3]Hoja1!$A$1:$AQ$1000,33,FALSE),"")</f>
        <v/>
      </c>
      <c r="AL466" t="str">
        <f>IFERROR(VLOOKUP($A466,[3]Hoja1!$A$1:$AQ$1000,34,FALSE),"")</f>
        <v/>
      </c>
      <c r="AM466" t="str">
        <f>IFERROR(VLOOKUP($A466,[3]Hoja1!$A$1:$AQ$1000,35,FALSE),"")</f>
        <v>Regulable con abrojo</v>
      </c>
      <c r="AN466" t="str">
        <f>IFERROR(VLOOKUP($A466,[3]Hoja1!$A$1:$AQ$1000,36,FALSE),"")</f>
        <v/>
      </c>
      <c r="AO466" t="str">
        <f>IFERROR(VLOOKUP($A466,[3]Hoja1!$A$1:$AQ$1000,37,FALSE),"")</f>
        <v/>
      </c>
      <c r="AP466" t="str">
        <f>IFERROR(VLOOKUP($A466,[3]Hoja1!$A$1:$AQ$1000,38,FALSE),"")</f>
        <v/>
      </c>
      <c r="AQ466" t="str">
        <f>IFERROR(VLOOKUP($A466,[3]Hoja1!$A$1:$AQ$1000,39,FALSE),"")</f>
        <v/>
      </c>
      <c r="AR466" t="str">
        <f>IFERROR(VLOOKUP($A466,[3]Hoja1!$A$1:$AQ$1000,40,FALSE),"")</f>
        <v/>
      </c>
      <c r="AS466" t="str">
        <f>IFERROR(VLOOKUP($A466,[3]Hoja1!$A$1:$AQ$1000,41,FALSE),"")</f>
        <v>Regulable</v>
      </c>
      <c r="AT466" t="str">
        <f>IFERROR(VLOOKUP($A466,[3]Hoja1!$A$1:$AQ$1000,42,FALSE),"")</f>
        <v/>
      </c>
      <c r="AU466" t="str">
        <f>IFERROR(VLOOKUP($A466,[3]Hoja1!$A$1:$AQ$1000,43,FALSE),"")</f>
        <v/>
      </c>
    </row>
    <row r="467" spans="1:47" ht="15" customHeight="1" x14ac:dyDescent="0.25">
      <c r="A467">
        <v>948</v>
      </c>
      <c r="B467">
        <v>1</v>
      </c>
      <c r="D467">
        <v>8400691</v>
      </c>
      <c r="E467" t="s">
        <v>2006</v>
      </c>
      <c r="H467" s="1" t="s">
        <v>2008</v>
      </c>
      <c r="J467" t="s">
        <v>16</v>
      </c>
      <c r="K467" t="s">
        <v>313</v>
      </c>
      <c r="L467" t="s">
        <v>314</v>
      </c>
      <c r="O467" t="s">
        <v>2007</v>
      </c>
      <c r="P467" s="4">
        <f>IFERROR(VLOOKUP(D467,[1]articulo!$A$1:$D$9000,4,FALSE),"")</f>
        <v>600</v>
      </c>
      <c r="Q467" t="s">
        <v>2009</v>
      </c>
      <c r="R467">
        <f>IFERROR(VLOOKUP(D467,[2]stock!$A$1:$B$9000,2,FALSE),"0")</f>
        <v>837</v>
      </c>
      <c r="S467">
        <v>5</v>
      </c>
      <c r="T467">
        <v>5</v>
      </c>
      <c r="U467">
        <v>5</v>
      </c>
      <c r="V467">
        <v>0.03</v>
      </c>
      <c r="W467" t="str">
        <f>IFERROR(VLOOKUP($A467,[3]Hoja1!$A$1:$AQ$1000,19,FALSE),"")</f>
        <v/>
      </c>
      <c r="X467" t="str">
        <f>IFERROR(VLOOKUP($A467,[3]Hoja1!$A$1:$AQ$1000,20,FALSE),"")</f>
        <v/>
      </c>
      <c r="Y467" t="str">
        <f>IFERROR(VLOOKUP($A467,[3]Hoja1!$A$1:$AQ$1000,21,FALSE),"")</f>
        <v/>
      </c>
      <c r="Z467" t="str">
        <f>IFERROR(VLOOKUP($A467,[3]Hoja1!$A$1:$AQ$1000,22,FALSE),"")</f>
        <v>Gabardina</v>
      </c>
      <c r="AA467" t="str">
        <f>IFERROR(VLOOKUP($A467,[3]Hoja1!$A$1:$AQ$1000,23,FALSE),"")</f>
        <v>F1</v>
      </c>
      <c r="AB467" t="str">
        <f>IFERROR(VLOOKUP($A467,[3]Hoja1!$A$1:$AQ$1000,24,FALSE),"")</f>
        <v/>
      </c>
      <c r="AC467" t="str">
        <f>IFERROR(VLOOKUP($A467,[3]Hoja1!$A$1:$AQ$1000,25,FALSE),"")</f>
        <v/>
      </c>
      <c r="AD467" t="str">
        <f>IFERROR(VLOOKUP($A467,[3]Hoja1!$A$1:$AQ$1000,26,FALSE),"")</f>
        <v/>
      </c>
      <c r="AE467" t="str">
        <f>IFERROR(VLOOKUP($A467,[3]Hoja1!$A$1:$AQ$1000,27,FALSE),"")</f>
        <v/>
      </c>
      <c r="AF467" t="str">
        <f>IFERROR(VLOOKUP($A467,[3]Hoja1!$A$1:$AQ$1000,28,FALSE),"")</f>
        <v/>
      </c>
      <c r="AG467" t="str">
        <f>IFERROR(VLOOKUP($A467,[3]Hoja1!$A$1:$AQ$1000,29,FALSE),"")</f>
        <v/>
      </c>
      <c r="AH467" t="str">
        <f>IFERROR(VLOOKUP($A467,[3]Hoja1!$A$1:$AQ$1000,30,FALSE),"")</f>
        <v/>
      </c>
      <c r="AI467" t="str">
        <f>IFERROR(VLOOKUP($A467,[3]Hoja1!$A$1:$AQ$1000,31,FALSE),"")</f>
        <v/>
      </c>
      <c r="AJ467" t="str">
        <f>IFERROR(VLOOKUP($A467,[3]Hoja1!$A$1:$AQ$1000,32,FALSE),"")</f>
        <v/>
      </c>
      <c r="AK467" t="str">
        <f>IFERROR(VLOOKUP($A467,[3]Hoja1!$A$1:$AQ$1000,33,FALSE),"")</f>
        <v/>
      </c>
      <c r="AL467" t="str">
        <f>IFERROR(VLOOKUP($A467,[3]Hoja1!$A$1:$AQ$1000,34,FALSE),"")</f>
        <v/>
      </c>
      <c r="AM467" t="str">
        <f>IFERROR(VLOOKUP($A467,[3]Hoja1!$A$1:$AQ$1000,35,FALSE),"")</f>
        <v>Regulable con abrojo</v>
      </c>
      <c r="AN467" t="str">
        <f>IFERROR(VLOOKUP($A467,[3]Hoja1!$A$1:$AQ$1000,36,FALSE),"")</f>
        <v/>
      </c>
      <c r="AO467" t="str">
        <f>IFERROR(VLOOKUP($A467,[3]Hoja1!$A$1:$AQ$1000,37,FALSE),"")</f>
        <v/>
      </c>
      <c r="AP467" t="str">
        <f>IFERROR(VLOOKUP($A467,[3]Hoja1!$A$1:$AQ$1000,38,FALSE),"")</f>
        <v/>
      </c>
      <c r="AQ467" t="str">
        <f>IFERROR(VLOOKUP($A467,[3]Hoja1!$A$1:$AQ$1000,39,FALSE),"")</f>
        <v/>
      </c>
      <c r="AR467" t="str">
        <f>IFERROR(VLOOKUP($A467,[3]Hoja1!$A$1:$AQ$1000,40,FALSE),"")</f>
        <v/>
      </c>
      <c r="AS467" t="str">
        <f>IFERROR(VLOOKUP($A467,[3]Hoja1!$A$1:$AQ$1000,41,FALSE),"")</f>
        <v>Regulable</v>
      </c>
      <c r="AT467" t="str">
        <f>IFERROR(VLOOKUP($A467,[3]Hoja1!$A$1:$AQ$1000,42,FALSE),"")</f>
        <v/>
      </c>
      <c r="AU467" t="str">
        <f>IFERROR(VLOOKUP($A467,[3]Hoja1!$A$1:$AQ$1000,43,FALSE),"")</f>
        <v/>
      </c>
    </row>
    <row r="468" spans="1:47" ht="15" customHeight="1" x14ac:dyDescent="0.25">
      <c r="A468">
        <v>950</v>
      </c>
      <c r="B468">
        <v>1</v>
      </c>
      <c r="D468">
        <v>8400002</v>
      </c>
      <c r="E468" t="s">
        <v>2010</v>
      </c>
      <c r="H468" s="1" t="s">
        <v>2011</v>
      </c>
      <c r="J468" t="s">
        <v>16</v>
      </c>
      <c r="K468" t="s">
        <v>313</v>
      </c>
      <c r="L468" t="s">
        <v>314</v>
      </c>
      <c r="O468" t="s">
        <v>2007</v>
      </c>
      <c r="P468" s="4">
        <f>IFERROR(VLOOKUP(D468,[1]articulo!$A$1:$D$9000,4,FALSE),"")</f>
        <v>600</v>
      </c>
      <c r="Q468" t="s">
        <v>2012</v>
      </c>
      <c r="R468">
        <f>IFERROR(VLOOKUP(D468,[2]stock!$A$1:$B$9000,2,FALSE),"0")</f>
        <v>0</v>
      </c>
      <c r="S468">
        <v>5</v>
      </c>
      <c r="T468">
        <v>5</v>
      </c>
      <c r="U468">
        <v>5</v>
      </c>
      <c r="V468">
        <v>0.03</v>
      </c>
      <c r="W468" t="str">
        <f>IFERROR(VLOOKUP($A468,[3]Hoja1!$A$1:$AQ$1000,19,FALSE),"")</f>
        <v/>
      </c>
      <c r="X468" t="str">
        <f>IFERROR(VLOOKUP($A468,[3]Hoja1!$A$1:$AQ$1000,20,FALSE),"")</f>
        <v/>
      </c>
      <c r="Y468" t="str">
        <f>IFERROR(VLOOKUP($A468,[3]Hoja1!$A$1:$AQ$1000,21,FALSE),"")</f>
        <v/>
      </c>
      <c r="Z468" t="str">
        <f>IFERROR(VLOOKUP($A468,[3]Hoja1!$A$1:$AQ$1000,22,FALSE),"")</f>
        <v/>
      </c>
      <c r="AA468" t="str">
        <f>IFERROR(VLOOKUP($A468,[3]Hoja1!$A$1:$AQ$1000,23,FALSE),"")</f>
        <v/>
      </c>
      <c r="AB468" t="str">
        <f>IFERROR(VLOOKUP($A468,[3]Hoja1!$A$1:$AQ$1000,24,FALSE),"")</f>
        <v/>
      </c>
      <c r="AC468" t="str">
        <f>IFERROR(VLOOKUP($A468,[3]Hoja1!$A$1:$AQ$1000,25,FALSE),"")</f>
        <v/>
      </c>
      <c r="AD468" t="str">
        <f>IFERROR(VLOOKUP($A468,[3]Hoja1!$A$1:$AQ$1000,26,FALSE),"")</f>
        <v/>
      </c>
      <c r="AE468" t="str">
        <f>IFERROR(VLOOKUP($A468,[3]Hoja1!$A$1:$AQ$1000,27,FALSE),"")</f>
        <v/>
      </c>
      <c r="AF468" t="str">
        <f>IFERROR(VLOOKUP($A468,[3]Hoja1!$A$1:$AQ$1000,28,FALSE),"")</f>
        <v/>
      </c>
      <c r="AG468" t="str">
        <f>IFERROR(VLOOKUP($A468,[3]Hoja1!$A$1:$AQ$1000,29,FALSE),"")</f>
        <v/>
      </c>
      <c r="AH468" t="str">
        <f>IFERROR(VLOOKUP($A468,[3]Hoja1!$A$1:$AQ$1000,30,FALSE),"")</f>
        <v/>
      </c>
      <c r="AI468" t="str">
        <f>IFERROR(VLOOKUP($A468,[3]Hoja1!$A$1:$AQ$1000,31,FALSE),"")</f>
        <v/>
      </c>
      <c r="AJ468" t="str">
        <f>IFERROR(VLOOKUP($A468,[3]Hoja1!$A$1:$AQ$1000,32,FALSE),"")</f>
        <v/>
      </c>
      <c r="AK468" t="str">
        <f>IFERROR(VLOOKUP($A468,[3]Hoja1!$A$1:$AQ$1000,33,FALSE),"")</f>
        <v/>
      </c>
      <c r="AL468" t="str">
        <f>IFERROR(VLOOKUP($A468,[3]Hoja1!$A$1:$AQ$1000,34,FALSE),"")</f>
        <v/>
      </c>
      <c r="AM468" t="str">
        <f>IFERROR(VLOOKUP($A468,[3]Hoja1!$A$1:$AQ$1000,35,FALSE),"")</f>
        <v/>
      </c>
      <c r="AN468" t="str">
        <f>IFERROR(VLOOKUP($A468,[3]Hoja1!$A$1:$AQ$1000,36,FALSE),"")</f>
        <v/>
      </c>
      <c r="AO468" t="str">
        <f>IFERROR(VLOOKUP($A468,[3]Hoja1!$A$1:$AQ$1000,37,FALSE),"")</f>
        <v/>
      </c>
      <c r="AP468" t="str">
        <f>IFERROR(VLOOKUP($A468,[3]Hoja1!$A$1:$AQ$1000,38,FALSE),"")</f>
        <v/>
      </c>
      <c r="AQ468" t="str">
        <f>IFERROR(VLOOKUP($A468,[3]Hoja1!$A$1:$AQ$1000,39,FALSE),"")</f>
        <v/>
      </c>
      <c r="AR468" t="str">
        <f>IFERROR(VLOOKUP($A468,[3]Hoja1!$A$1:$AQ$1000,40,FALSE),"")</f>
        <v/>
      </c>
      <c r="AS468" t="str">
        <f>IFERROR(VLOOKUP($A468,[3]Hoja1!$A$1:$AQ$1000,41,FALSE),"")</f>
        <v/>
      </c>
      <c r="AT468" t="str">
        <f>IFERROR(VLOOKUP($A468,[3]Hoja1!$A$1:$AQ$1000,42,FALSE),"")</f>
        <v/>
      </c>
      <c r="AU468" t="str">
        <f>IFERROR(VLOOKUP($A468,[3]Hoja1!$A$1:$AQ$1000,43,FALSE),"")</f>
        <v/>
      </c>
    </row>
    <row r="469" spans="1:47" ht="15" customHeight="1" x14ac:dyDescent="0.25">
      <c r="A469">
        <v>951</v>
      </c>
      <c r="B469">
        <v>1</v>
      </c>
      <c r="D469">
        <v>8400010</v>
      </c>
      <c r="E469" t="s">
        <v>2013</v>
      </c>
      <c r="H469" s="1" t="s">
        <v>2014</v>
      </c>
      <c r="J469" t="s">
        <v>16</v>
      </c>
      <c r="K469" t="s">
        <v>313</v>
      </c>
      <c r="L469" t="s">
        <v>314</v>
      </c>
      <c r="O469" t="s">
        <v>2007</v>
      </c>
      <c r="P469" s="4">
        <f>IFERROR(VLOOKUP(D469,[1]articulo!$A$1:$D$9000,4,FALSE),"")</f>
        <v>600</v>
      </c>
      <c r="Q469" t="s">
        <v>2015</v>
      </c>
      <c r="R469">
        <f>IFERROR(VLOOKUP(D469,[2]stock!$A$1:$B$9000,2,FALSE),"0")</f>
        <v>6</v>
      </c>
      <c r="S469">
        <v>5</v>
      </c>
      <c r="T469">
        <v>5</v>
      </c>
      <c r="U469">
        <v>5</v>
      </c>
      <c r="V469">
        <v>0.03</v>
      </c>
      <c r="W469" t="str">
        <f>IFERROR(VLOOKUP($A469,[3]Hoja1!$A$1:$AQ$1000,19,FALSE),"")</f>
        <v/>
      </c>
      <c r="X469" t="str">
        <f>IFERROR(VLOOKUP($A469,[3]Hoja1!$A$1:$AQ$1000,20,FALSE),"")</f>
        <v/>
      </c>
      <c r="Y469" t="str">
        <f>IFERROR(VLOOKUP($A469,[3]Hoja1!$A$1:$AQ$1000,21,FALSE),"")</f>
        <v/>
      </c>
      <c r="Z469" t="str">
        <f>IFERROR(VLOOKUP($A469,[3]Hoja1!$A$1:$AQ$1000,22,FALSE),"")</f>
        <v>Gabardina</v>
      </c>
      <c r="AA469" t="str">
        <f>IFERROR(VLOOKUP($A469,[3]Hoja1!$A$1:$AQ$1000,23,FALSE),"")</f>
        <v>F1</v>
      </c>
      <c r="AB469" t="str">
        <f>IFERROR(VLOOKUP($A469,[3]Hoja1!$A$1:$AQ$1000,24,FALSE),"")</f>
        <v/>
      </c>
      <c r="AC469" t="str">
        <f>IFERROR(VLOOKUP($A469,[3]Hoja1!$A$1:$AQ$1000,25,FALSE),"")</f>
        <v/>
      </c>
      <c r="AD469" t="str">
        <f>IFERROR(VLOOKUP($A469,[3]Hoja1!$A$1:$AQ$1000,26,FALSE),"")</f>
        <v/>
      </c>
      <c r="AE469" t="str">
        <f>IFERROR(VLOOKUP($A469,[3]Hoja1!$A$1:$AQ$1000,27,FALSE),"")</f>
        <v/>
      </c>
      <c r="AF469" t="str">
        <f>IFERROR(VLOOKUP($A469,[3]Hoja1!$A$1:$AQ$1000,28,FALSE),"")</f>
        <v/>
      </c>
      <c r="AG469" t="str">
        <f>IFERROR(VLOOKUP($A469,[3]Hoja1!$A$1:$AQ$1000,29,FALSE),"")</f>
        <v/>
      </c>
      <c r="AH469" t="str">
        <f>IFERROR(VLOOKUP($A469,[3]Hoja1!$A$1:$AQ$1000,30,FALSE),"")</f>
        <v/>
      </c>
      <c r="AI469" t="str">
        <f>IFERROR(VLOOKUP($A469,[3]Hoja1!$A$1:$AQ$1000,31,FALSE),"")</f>
        <v/>
      </c>
      <c r="AJ469" t="str">
        <f>IFERROR(VLOOKUP($A469,[3]Hoja1!$A$1:$AQ$1000,32,FALSE),"")</f>
        <v/>
      </c>
      <c r="AK469" t="str">
        <f>IFERROR(VLOOKUP($A469,[3]Hoja1!$A$1:$AQ$1000,33,FALSE),"")</f>
        <v/>
      </c>
      <c r="AL469" t="str">
        <f>IFERROR(VLOOKUP($A469,[3]Hoja1!$A$1:$AQ$1000,34,FALSE),"")</f>
        <v/>
      </c>
      <c r="AM469" t="str">
        <f>IFERROR(VLOOKUP($A469,[3]Hoja1!$A$1:$AQ$1000,35,FALSE),"")</f>
        <v>Regulable con abrojo</v>
      </c>
      <c r="AN469" t="str">
        <f>IFERROR(VLOOKUP($A469,[3]Hoja1!$A$1:$AQ$1000,36,FALSE),"")</f>
        <v/>
      </c>
      <c r="AO469" t="str">
        <f>IFERROR(VLOOKUP($A469,[3]Hoja1!$A$1:$AQ$1000,37,FALSE),"")</f>
        <v/>
      </c>
      <c r="AP469" t="str">
        <f>IFERROR(VLOOKUP($A469,[3]Hoja1!$A$1:$AQ$1000,38,FALSE),"")</f>
        <v/>
      </c>
      <c r="AQ469" t="str">
        <f>IFERROR(VLOOKUP($A469,[3]Hoja1!$A$1:$AQ$1000,39,FALSE),"")</f>
        <v/>
      </c>
      <c r="AR469" t="str">
        <f>IFERROR(VLOOKUP($A469,[3]Hoja1!$A$1:$AQ$1000,40,FALSE),"")</f>
        <v/>
      </c>
      <c r="AS469" t="str">
        <f>IFERROR(VLOOKUP($A469,[3]Hoja1!$A$1:$AQ$1000,41,FALSE),"")</f>
        <v>Regulable</v>
      </c>
      <c r="AT469" t="str">
        <f>IFERROR(VLOOKUP($A469,[3]Hoja1!$A$1:$AQ$1000,42,FALSE),"")</f>
        <v/>
      </c>
      <c r="AU469" t="str">
        <f>IFERROR(VLOOKUP($A469,[3]Hoja1!$A$1:$AQ$1000,43,FALSE),"")</f>
        <v/>
      </c>
    </row>
    <row r="470" spans="1:47" ht="15" customHeight="1" x14ac:dyDescent="0.25">
      <c r="A470">
        <v>986</v>
      </c>
      <c r="B470">
        <v>1</v>
      </c>
      <c r="D470">
        <v>8708198</v>
      </c>
      <c r="E470" t="s">
        <v>2016</v>
      </c>
      <c r="H470" t="s">
        <v>2017</v>
      </c>
      <c r="I470" t="s">
        <v>2018</v>
      </c>
      <c r="J470" t="s">
        <v>1</v>
      </c>
      <c r="K470" t="s">
        <v>2</v>
      </c>
      <c r="L470" t="s">
        <v>69</v>
      </c>
      <c r="P470" s="4">
        <f>IFERROR(VLOOKUP(D470,[1]articulo!$A$1:$D$9000,4,FALSE),"")</f>
        <v>2880</v>
      </c>
      <c r="Q470" t="s">
        <v>2019</v>
      </c>
      <c r="R470">
        <f>IFERROR(VLOOKUP(D470,[2]stock!$A$1:$B$9000,2,FALSE),"0")</f>
        <v>0</v>
      </c>
      <c r="S470">
        <v>10</v>
      </c>
      <c r="T470">
        <v>10</v>
      </c>
      <c r="U470">
        <v>10</v>
      </c>
      <c r="V470">
        <v>0.25</v>
      </c>
      <c r="W470" t="str">
        <f>IFERROR(VLOOKUP($A470,[3]Hoja1!$A$1:$AQ$1000,19,FALSE),"")</f>
        <v/>
      </c>
      <c r="X470" t="str">
        <f>IFERROR(VLOOKUP($A470,[3]Hoja1!$A$1:$AQ$1000,20,FALSE),"")</f>
        <v/>
      </c>
      <c r="Y470" t="str">
        <f>IFERROR(VLOOKUP($A470,[3]Hoja1!$A$1:$AQ$1000,21,FALSE),"")</f>
        <v/>
      </c>
      <c r="Z470" t="str">
        <f>IFERROR(VLOOKUP($A470,[3]Hoja1!$A$1:$AQ$1000,22,FALSE),"")</f>
        <v>Poliamida</v>
      </c>
      <c r="AA470" t="str">
        <f>IFERROR(VLOOKUP($A470,[3]Hoja1!$A$1:$AQ$1000,23,FALSE),"")</f>
        <v>STD Ez</v>
      </c>
      <c r="AB470" t="str">
        <f>IFERROR(VLOOKUP($A470,[3]Hoja1!$A$1:$AQ$1000,24,FALSE),"")</f>
        <v/>
      </c>
      <c r="AC470" t="str">
        <f>IFERROR(VLOOKUP($A470,[3]Hoja1!$A$1:$AQ$1000,25,FALSE),"")</f>
        <v/>
      </c>
      <c r="AD470" t="str">
        <f>IFERROR(VLOOKUP($A470,[3]Hoja1!$A$1:$AQ$1000,26,FALSE),"")</f>
        <v/>
      </c>
      <c r="AE470" t="str">
        <f>IFERROR(VLOOKUP($A470,[3]Hoja1!$A$1:$AQ$1000,27,FALSE),"")</f>
        <v/>
      </c>
      <c r="AF470" t="str">
        <f>IFERROR(VLOOKUP($A470,[3]Hoja1!$A$1:$AQ$1000,28,FALSE),"")</f>
        <v/>
      </c>
      <c r="AG470" t="str">
        <f>IFERROR(VLOOKUP($A470,[3]Hoja1!$A$1:$AQ$1000,29,FALSE),"")</f>
        <v/>
      </c>
      <c r="AH470" t="str">
        <f>IFERROR(VLOOKUP($A470,[3]Hoja1!$A$1:$AQ$1000,30,FALSE),"")</f>
        <v/>
      </c>
      <c r="AI470" t="str">
        <f>IFERROR(VLOOKUP($A470,[3]Hoja1!$A$1:$AQ$1000,31,FALSE),"")</f>
        <v/>
      </c>
      <c r="AJ470" t="str">
        <f>IFERROR(VLOOKUP($A470,[3]Hoja1!$A$1:$AQ$1000,32,FALSE),"")</f>
        <v/>
      </c>
      <c r="AK470" t="str">
        <f>IFERROR(VLOOKUP($A470,[3]Hoja1!$A$1:$AQ$1000,33,FALSE),"")</f>
        <v>16 x 16 x 5 cm</v>
      </c>
      <c r="AL470" t="str">
        <f>IFERROR(VLOOKUP($A470,[3]Hoja1!$A$1:$AQ$1000,34,FALSE),"")</f>
        <v>16 x 3 x 6.5 cm</v>
      </c>
      <c r="AM470" t="str">
        <f>IFERROR(VLOOKUP($A470,[3]Hoja1!$A$1:$AQ$1000,35,FALSE),"")</f>
        <v/>
      </c>
      <c r="AN470" t="str">
        <f>IFERROR(VLOOKUP($A470,[3]Hoja1!$A$1:$AQ$1000,36,FALSE),"")</f>
        <v/>
      </c>
      <c r="AO470" t="str">
        <f>IFERROR(VLOOKUP($A470,[3]Hoja1!$A$1:$AQ$1000,37,FALSE),"")</f>
        <v/>
      </c>
      <c r="AP470" t="str">
        <f>IFERROR(VLOOKUP($A470,[3]Hoja1!$A$1:$AQ$1000,38,FALSE),"")</f>
        <v/>
      </c>
      <c r="AQ470" t="str">
        <f>IFERROR(VLOOKUP($A470,[3]Hoja1!$A$1:$AQ$1000,39,FALSE),"")</f>
        <v/>
      </c>
      <c r="AR470" t="str">
        <f>IFERROR(VLOOKUP($A470,[3]Hoja1!$A$1:$AQ$1000,40,FALSE),"")</f>
        <v/>
      </c>
      <c r="AS470" t="str">
        <f>IFERROR(VLOOKUP($A470,[3]Hoja1!$A$1:$AQ$1000,41,FALSE),"")</f>
        <v/>
      </c>
      <c r="AT470" t="str">
        <f>IFERROR(VLOOKUP($A470,[3]Hoja1!$A$1:$AQ$1000,42,FALSE),"")</f>
        <v>Regulable</v>
      </c>
      <c r="AU470" t="str">
        <f>IFERROR(VLOOKUP($A470,[3]Hoja1!$A$1:$AQ$1000,43,FALSE),"")</f>
        <v>Todos los calibres</v>
      </c>
    </row>
    <row r="471" spans="1:47" ht="15" customHeight="1" x14ac:dyDescent="0.25">
      <c r="A471">
        <v>990</v>
      </c>
      <c r="B471">
        <v>1</v>
      </c>
      <c r="D471">
        <v>8703207</v>
      </c>
      <c r="E471" t="s">
        <v>2020</v>
      </c>
      <c r="H471" t="s">
        <v>2021</v>
      </c>
      <c r="I471" s="1" t="s">
        <v>1407</v>
      </c>
      <c r="J471" t="s">
        <v>1</v>
      </c>
      <c r="K471" t="s">
        <v>2</v>
      </c>
      <c r="O471" t="s">
        <v>1405</v>
      </c>
      <c r="P471" s="4">
        <f>IFERROR(VLOOKUP(D471,[1]articulo!$A$1:$D$9000,4,FALSE),"")</f>
        <v>15319.89</v>
      </c>
      <c r="Q471" t="s">
        <v>2022</v>
      </c>
      <c r="R471">
        <f>IFERROR(VLOOKUP(D471,[2]stock!$A$1:$B$9000,2,FALSE),"0")</f>
        <v>3</v>
      </c>
      <c r="S471">
        <v>5</v>
      </c>
      <c r="T471">
        <v>5</v>
      </c>
      <c r="U471">
        <v>5</v>
      </c>
      <c r="V471">
        <v>0.03</v>
      </c>
      <c r="W471" t="str">
        <f>IFERROR(VLOOKUP($A471,[3]Hoja1!$A$1:$AQ$1000,19,FALSE),"")</f>
        <v/>
      </c>
      <c r="X471" t="str">
        <f>IFERROR(VLOOKUP($A471,[3]Hoja1!$A$1:$AQ$1000,20,FALSE),"")</f>
        <v/>
      </c>
      <c r="Y471" t="str">
        <f>IFERROR(VLOOKUP($A471,[3]Hoja1!$A$1:$AQ$1000,21,FALSE),"")</f>
        <v/>
      </c>
      <c r="Z471" t="str">
        <f>IFERROR(VLOOKUP($A471,[3]Hoja1!$A$1:$AQ$1000,22,FALSE),"")</f>
        <v>Polímero</v>
      </c>
      <c r="AA471" t="str">
        <f>IFERROR(VLOOKUP($A471,[3]Hoja1!$A$1:$AQ$1000,23,FALSE),"")</f>
        <v>AH - PX4</v>
      </c>
      <c r="AB471" t="str">
        <f>IFERROR(VLOOKUP($A471,[3]Hoja1!$A$1:$AQ$1000,24,FALSE),"")</f>
        <v/>
      </c>
      <c r="AC471" t="str">
        <f>IFERROR(VLOOKUP($A471,[3]Hoja1!$A$1:$AQ$1000,25,FALSE),"")</f>
        <v/>
      </c>
      <c r="AD471" t="str">
        <f>IFERROR(VLOOKUP($A471,[3]Hoja1!$A$1:$AQ$1000,26,FALSE),"")</f>
        <v/>
      </c>
      <c r="AE471" t="str">
        <f>IFERROR(VLOOKUP($A471,[3]Hoja1!$A$1:$AQ$1000,27,FALSE),"")</f>
        <v/>
      </c>
      <c r="AF471" t="str">
        <f>IFERROR(VLOOKUP($A471,[3]Hoja1!$A$1:$AQ$1000,28,FALSE),"")</f>
        <v/>
      </c>
      <c r="AG471" t="str">
        <f>IFERROR(VLOOKUP($A471,[3]Hoja1!$A$1:$AQ$1000,29,FALSE),"")</f>
        <v/>
      </c>
      <c r="AH471" t="str">
        <f>IFERROR(VLOOKUP($A471,[3]Hoja1!$A$1:$AQ$1000,30,FALSE),"")</f>
        <v/>
      </c>
      <c r="AI471" t="str">
        <f>IFERROR(VLOOKUP($A471,[3]Hoja1!$A$1:$AQ$1000,31,FALSE),"")</f>
        <v/>
      </c>
      <c r="AJ471" t="str">
        <f>IFERROR(VLOOKUP($A471,[3]Hoja1!$A$1:$AQ$1000,32,FALSE),"")</f>
        <v/>
      </c>
      <c r="AK471" t="str">
        <f>IFERROR(VLOOKUP($A471,[3]Hoja1!$A$1:$AQ$1000,33,FALSE),"")</f>
        <v/>
      </c>
      <c r="AL471" t="str">
        <f>IFERROR(VLOOKUP($A471,[3]Hoja1!$A$1:$AQ$1000,34,FALSE),"")</f>
        <v/>
      </c>
      <c r="AM471" t="str">
        <f>IFERROR(VLOOKUP($A471,[3]Hoja1!$A$1:$AQ$1000,35,FALSE),"")</f>
        <v/>
      </c>
      <c r="AN471" t="str">
        <f>IFERROR(VLOOKUP($A471,[3]Hoja1!$A$1:$AQ$1000,36,FALSE),"")</f>
        <v/>
      </c>
      <c r="AO471" t="str">
        <f>IFERROR(VLOOKUP($A471,[3]Hoja1!$A$1:$AQ$1000,37,FALSE),"")</f>
        <v/>
      </c>
      <c r="AP471" t="str">
        <f>IFERROR(VLOOKUP($A471,[3]Hoja1!$A$1:$AQ$1000,38,FALSE),"")</f>
        <v/>
      </c>
      <c r="AQ471" t="str">
        <f>IFERROR(VLOOKUP($A471,[3]Hoja1!$A$1:$AQ$1000,39,FALSE),"")</f>
        <v/>
      </c>
      <c r="AR471" t="str">
        <f>IFERROR(VLOOKUP($A471,[3]Hoja1!$A$1:$AQ$1000,40,FALSE),"")</f>
        <v/>
      </c>
      <c r="AS471" t="str">
        <f>IFERROR(VLOOKUP($A471,[3]Hoja1!$A$1:$AQ$1000,41,FALSE),"")</f>
        <v/>
      </c>
      <c r="AT471" t="str">
        <f>IFERROR(VLOOKUP($A471,[3]Hoja1!$A$1:$AQ$1000,42,FALSE),"")</f>
        <v/>
      </c>
      <c r="AU471" t="str">
        <f>IFERROR(VLOOKUP($A471,[3]Hoja1!$A$1:$AQ$1000,43,FALSE),"")</f>
        <v>Beretta PX4 Storm</v>
      </c>
    </row>
    <row r="472" spans="1:47" ht="15" customHeight="1" x14ac:dyDescent="0.25">
      <c r="A472">
        <v>992</v>
      </c>
      <c r="B472">
        <v>1</v>
      </c>
      <c r="D472">
        <v>8400000</v>
      </c>
      <c r="E472" t="s">
        <v>2023</v>
      </c>
      <c r="H472" s="1" t="s">
        <v>2024</v>
      </c>
      <c r="J472" t="s">
        <v>16</v>
      </c>
      <c r="K472" t="s">
        <v>313</v>
      </c>
      <c r="L472" t="s">
        <v>314</v>
      </c>
      <c r="O472" t="s">
        <v>2007</v>
      </c>
      <c r="P472" s="4">
        <f>IFERROR(VLOOKUP(D472,[1]articulo!$A$1:$D$9000,4,FALSE),"")</f>
        <v>600</v>
      </c>
      <c r="Q472" t="s">
        <v>2025</v>
      </c>
      <c r="R472">
        <f>IFERROR(VLOOKUP(D472,[2]stock!$A$1:$B$9000,2,FALSE),"0")</f>
        <v>0</v>
      </c>
      <c r="S472">
        <v>5</v>
      </c>
      <c r="T472">
        <v>5</v>
      </c>
      <c r="U472">
        <v>5</v>
      </c>
      <c r="V472">
        <v>0.03</v>
      </c>
      <c r="W472" t="str">
        <f>IFERROR(VLOOKUP($A472,[3]Hoja1!$A$1:$AQ$1000,19,FALSE),"")</f>
        <v/>
      </c>
      <c r="X472" t="str">
        <f>IFERROR(VLOOKUP($A472,[3]Hoja1!$A$1:$AQ$1000,20,FALSE),"")</f>
        <v/>
      </c>
      <c r="Y472" t="str">
        <f>IFERROR(VLOOKUP($A472,[3]Hoja1!$A$1:$AQ$1000,21,FALSE),"")</f>
        <v/>
      </c>
      <c r="Z472" t="str">
        <f>IFERROR(VLOOKUP($A472,[3]Hoja1!$A$1:$AQ$1000,22,FALSE),"")</f>
        <v>Gabardina</v>
      </c>
      <c r="AA472" t="str">
        <f>IFERROR(VLOOKUP($A472,[3]Hoja1!$A$1:$AQ$1000,23,FALSE),"")</f>
        <v>F1</v>
      </c>
      <c r="AB472" t="str">
        <f>IFERROR(VLOOKUP($A472,[3]Hoja1!$A$1:$AQ$1000,24,FALSE),"")</f>
        <v/>
      </c>
      <c r="AC472" t="str">
        <f>IFERROR(VLOOKUP($A472,[3]Hoja1!$A$1:$AQ$1000,25,FALSE),"")</f>
        <v/>
      </c>
      <c r="AD472" t="str">
        <f>IFERROR(VLOOKUP($A472,[3]Hoja1!$A$1:$AQ$1000,26,FALSE),"")</f>
        <v/>
      </c>
      <c r="AE472" t="str">
        <f>IFERROR(VLOOKUP($A472,[3]Hoja1!$A$1:$AQ$1000,27,FALSE),"")</f>
        <v/>
      </c>
      <c r="AF472" t="str">
        <f>IFERROR(VLOOKUP($A472,[3]Hoja1!$A$1:$AQ$1000,28,FALSE),"")</f>
        <v/>
      </c>
      <c r="AG472" t="str">
        <f>IFERROR(VLOOKUP($A472,[3]Hoja1!$A$1:$AQ$1000,29,FALSE),"")</f>
        <v/>
      </c>
      <c r="AH472" t="str">
        <f>IFERROR(VLOOKUP($A472,[3]Hoja1!$A$1:$AQ$1000,30,FALSE),"")</f>
        <v/>
      </c>
      <c r="AI472" t="str">
        <f>IFERROR(VLOOKUP($A472,[3]Hoja1!$A$1:$AQ$1000,31,FALSE),"")</f>
        <v/>
      </c>
      <c r="AJ472" t="str">
        <f>IFERROR(VLOOKUP($A472,[3]Hoja1!$A$1:$AQ$1000,32,FALSE),"")</f>
        <v/>
      </c>
      <c r="AK472" t="str">
        <f>IFERROR(VLOOKUP($A472,[3]Hoja1!$A$1:$AQ$1000,33,FALSE),"")</f>
        <v/>
      </c>
      <c r="AL472" t="str">
        <f>IFERROR(VLOOKUP($A472,[3]Hoja1!$A$1:$AQ$1000,34,FALSE),"")</f>
        <v/>
      </c>
      <c r="AM472" t="str">
        <f>IFERROR(VLOOKUP($A472,[3]Hoja1!$A$1:$AQ$1000,35,FALSE),"")</f>
        <v>Regulable con abrojo</v>
      </c>
      <c r="AN472" t="str">
        <f>IFERROR(VLOOKUP($A472,[3]Hoja1!$A$1:$AQ$1000,36,FALSE),"")</f>
        <v/>
      </c>
      <c r="AO472" t="str">
        <f>IFERROR(VLOOKUP($A472,[3]Hoja1!$A$1:$AQ$1000,37,FALSE),"")</f>
        <v/>
      </c>
      <c r="AP472" t="str">
        <f>IFERROR(VLOOKUP($A472,[3]Hoja1!$A$1:$AQ$1000,38,FALSE),"")</f>
        <v/>
      </c>
      <c r="AQ472" t="str">
        <f>IFERROR(VLOOKUP($A472,[3]Hoja1!$A$1:$AQ$1000,39,FALSE),"")</f>
        <v/>
      </c>
      <c r="AR472" t="str">
        <f>IFERROR(VLOOKUP($A472,[3]Hoja1!$A$1:$AQ$1000,40,FALSE),"")</f>
        <v/>
      </c>
      <c r="AS472" t="str">
        <f>IFERROR(VLOOKUP($A472,[3]Hoja1!$A$1:$AQ$1000,41,FALSE),"")</f>
        <v>Regulable</v>
      </c>
      <c r="AT472" t="str">
        <f>IFERROR(VLOOKUP($A472,[3]Hoja1!$A$1:$AQ$1000,42,FALSE),"")</f>
        <v/>
      </c>
      <c r="AU472" t="str">
        <f>IFERROR(VLOOKUP($A472,[3]Hoja1!$A$1:$AQ$1000,43,FALSE),"")</f>
        <v/>
      </c>
    </row>
    <row r="473" spans="1:47" ht="15" customHeight="1" x14ac:dyDescent="0.25">
      <c r="A473">
        <v>999</v>
      </c>
      <c r="B473">
        <v>1</v>
      </c>
      <c r="D473">
        <v>7707011</v>
      </c>
      <c r="E473" t="s">
        <v>2026</v>
      </c>
      <c r="H473" s="1" t="s">
        <v>2027</v>
      </c>
      <c r="J473" t="s">
        <v>50</v>
      </c>
      <c r="K473" t="s">
        <v>906</v>
      </c>
      <c r="L473" t="s">
        <v>999</v>
      </c>
      <c r="P473" s="4">
        <f>IFERROR(VLOOKUP(D473,[1]articulo!$A$1:$D$9000,4,FALSE),"")</f>
        <v>2200</v>
      </c>
      <c r="Q473" t="s">
        <v>2028</v>
      </c>
      <c r="R473">
        <f>IFERROR(VLOOKUP(D473,[2]stock!$A$1:$B$9000,2,FALSE),"0")</f>
        <v>0</v>
      </c>
      <c r="S473">
        <v>5</v>
      </c>
      <c r="T473">
        <v>5</v>
      </c>
      <c r="U473">
        <v>5</v>
      </c>
      <c r="V473">
        <v>0.25</v>
      </c>
      <c r="W473" t="str">
        <f>IFERROR(VLOOKUP($A473,[3]Hoja1!$A$1:$AQ$1000,19,FALSE),"")</f>
        <v/>
      </c>
      <c r="X473" t="str">
        <f>IFERROR(VLOOKUP($A473,[3]Hoja1!$A$1:$AQ$1000,20,FALSE),"")</f>
        <v/>
      </c>
      <c r="Y473" t="str">
        <f>IFERROR(VLOOKUP($A473,[3]Hoja1!$A$1:$AQ$1000,21,FALSE),"")</f>
        <v/>
      </c>
      <c r="Z473" t="str">
        <f>IFERROR(VLOOKUP($A473,[3]Hoja1!$A$1:$AQ$1000,22,FALSE),"")</f>
        <v>Metal dorado</v>
      </c>
      <c r="AA473" t="str">
        <f>IFERROR(VLOOKUP($A473,[3]Hoja1!$A$1:$AQ$1000,23,FALSE),"")</f>
        <v>Uniforme de Gala</v>
      </c>
      <c r="AB473" t="str">
        <f>IFERROR(VLOOKUP($A473,[3]Hoja1!$A$1:$AQ$1000,24,FALSE),"")</f>
        <v/>
      </c>
      <c r="AC473" t="str">
        <f>IFERROR(VLOOKUP($A473,[3]Hoja1!$A$1:$AQ$1000,25,FALSE),"")</f>
        <v/>
      </c>
      <c r="AD473" t="str">
        <f>IFERROR(VLOOKUP($A473,[3]Hoja1!$A$1:$AQ$1000,26,FALSE),"")</f>
        <v/>
      </c>
      <c r="AE473" t="str">
        <f>IFERROR(VLOOKUP($A473,[3]Hoja1!$A$1:$AQ$1000,27,FALSE),"")</f>
        <v/>
      </c>
      <c r="AF473" t="str">
        <f>IFERROR(VLOOKUP($A473,[3]Hoja1!$A$1:$AQ$1000,28,FALSE),"")</f>
        <v/>
      </c>
      <c r="AG473" t="str">
        <f>IFERROR(VLOOKUP($A473,[3]Hoja1!$A$1:$AQ$1000,29,FALSE),"")</f>
        <v/>
      </c>
      <c r="AH473" t="str">
        <f>IFERROR(VLOOKUP($A473,[3]Hoja1!$A$1:$AQ$1000,30,FALSE),"")</f>
        <v/>
      </c>
      <c r="AI473" t="str">
        <f>IFERROR(VLOOKUP($A473,[3]Hoja1!$A$1:$AQ$1000,31,FALSE),"")</f>
        <v/>
      </c>
      <c r="AJ473" t="str">
        <f>IFERROR(VLOOKUP($A473,[3]Hoja1!$A$1:$AQ$1000,32,FALSE),"")</f>
        <v/>
      </c>
      <c r="AK473" t="str">
        <f>IFERROR(VLOOKUP($A473,[3]Hoja1!$A$1:$AQ$1000,33,FALSE),"")</f>
        <v>6 x 8 cm</v>
      </c>
      <c r="AL473" t="str">
        <f>IFERROR(VLOOKUP($A473,[3]Hoja1!$A$1:$AQ$1000,34,FALSE),"")</f>
        <v/>
      </c>
      <c r="AM473" t="str">
        <f>IFERROR(VLOOKUP($A473,[3]Hoja1!$A$1:$AQ$1000,35,FALSE),"")</f>
        <v/>
      </c>
      <c r="AN473" t="str">
        <f>IFERROR(VLOOKUP($A473,[3]Hoja1!$A$1:$AQ$1000,36,FALSE),"")</f>
        <v/>
      </c>
      <c r="AO473" t="str">
        <f>IFERROR(VLOOKUP($A473,[3]Hoja1!$A$1:$AQ$1000,37,FALSE),"")</f>
        <v/>
      </c>
      <c r="AP473" t="str">
        <f>IFERROR(VLOOKUP($A473,[3]Hoja1!$A$1:$AQ$1000,38,FALSE),"")</f>
        <v/>
      </c>
      <c r="AQ473" t="str">
        <f>IFERROR(VLOOKUP($A473,[3]Hoja1!$A$1:$AQ$1000,39,FALSE),"")</f>
        <v/>
      </c>
      <c r="AR473" t="str">
        <f>IFERROR(VLOOKUP($A473,[3]Hoja1!$A$1:$AQ$1000,40,FALSE),"")</f>
        <v/>
      </c>
      <c r="AS473" t="str">
        <f>IFERROR(VLOOKUP($A473,[3]Hoja1!$A$1:$AQ$1000,41,FALSE),"")</f>
        <v>5.5 cm</v>
      </c>
      <c r="AT473" t="str">
        <f>IFERROR(VLOOKUP($A473,[3]Hoja1!$A$1:$AQ$1000,42,FALSE),"")</f>
        <v/>
      </c>
      <c r="AU473" t="str">
        <f>IFERROR(VLOOKUP($A473,[3]Hoja1!$A$1:$AQ$1000,43,FALSE),"")</f>
        <v/>
      </c>
    </row>
    <row r="474" spans="1:47" ht="15" customHeight="1" x14ac:dyDescent="0.25">
      <c r="A474">
        <v>1000</v>
      </c>
      <c r="B474">
        <v>1</v>
      </c>
      <c r="D474">
        <v>8701741</v>
      </c>
      <c r="E474" t="s">
        <v>2029</v>
      </c>
      <c r="H474" s="1" t="s">
        <v>2031</v>
      </c>
      <c r="J474" t="s">
        <v>1</v>
      </c>
      <c r="K474" t="s">
        <v>155</v>
      </c>
      <c r="O474" t="s">
        <v>2030</v>
      </c>
      <c r="P474" s="4">
        <f>IFERROR(VLOOKUP(D474,[1]articulo!$A$1:$D$9000,4,FALSE),"")</f>
        <v>2122.85</v>
      </c>
      <c r="Q474" t="s">
        <v>2032</v>
      </c>
      <c r="R474">
        <f>IFERROR(VLOOKUP(D474,[2]stock!$A$1:$B$9000,2,FALSE),"0")</f>
        <v>8</v>
      </c>
      <c r="S474">
        <v>5</v>
      </c>
      <c r="T474">
        <v>5</v>
      </c>
      <c r="U474">
        <v>5</v>
      </c>
      <c r="V474">
        <v>0.25</v>
      </c>
      <c r="W474" t="str">
        <f>IFERROR(VLOOKUP($A474,[3]Hoja1!$A$1:$AQ$1000,19,FALSE),"")</f>
        <v/>
      </c>
      <c r="X474" t="str">
        <f>IFERROR(VLOOKUP($A474,[3]Hoja1!$A$1:$AQ$1000,20,FALSE),"")</f>
        <v/>
      </c>
      <c r="Y474" t="str">
        <f>IFERROR(VLOOKUP($A474,[3]Hoja1!$A$1:$AQ$1000,21,FALSE),"")</f>
        <v>Policía</v>
      </c>
      <c r="Z474" t="str">
        <f>IFERROR(VLOOKUP($A474,[3]Hoja1!$A$1:$AQ$1000,22,FALSE),"")</f>
        <v>Gabardina</v>
      </c>
      <c r="AA474" t="str">
        <f>IFERROR(VLOOKUP($A474,[3]Hoja1!$A$1:$AQ$1000,23,FALSE),"")</f>
        <v>Laureado Dorado</v>
      </c>
      <c r="AB474" t="str">
        <f>IFERROR(VLOOKUP($A474,[3]Hoja1!$A$1:$AQ$1000,24,FALSE),"")</f>
        <v/>
      </c>
      <c r="AC474" t="str">
        <f>IFERROR(VLOOKUP($A474,[3]Hoja1!$A$1:$AQ$1000,25,FALSE),"")</f>
        <v>4.5 cm</v>
      </c>
      <c r="AD474" t="str">
        <f>IFERROR(VLOOKUP($A474,[3]Hoja1!$A$1:$AQ$1000,26,FALSE),"")</f>
        <v/>
      </c>
      <c r="AE474" t="str">
        <f>IFERROR(VLOOKUP($A474,[3]Hoja1!$A$1:$AQ$1000,27,FALSE),"")</f>
        <v/>
      </c>
      <c r="AF474" t="str">
        <f>IFERROR(VLOOKUP($A474,[3]Hoja1!$A$1:$AQ$1000,28,FALSE),"")</f>
        <v>117 cm</v>
      </c>
      <c r="AG474" t="str">
        <f>IFERROR(VLOOKUP($A474,[3]Hoja1!$A$1:$AQ$1000,29,FALSE),"")</f>
        <v/>
      </c>
      <c r="AH474" t="str">
        <f>IFERROR(VLOOKUP($A474,[3]Hoja1!$A$1:$AQ$1000,30,FALSE),"")</f>
        <v/>
      </c>
      <c r="AI474" t="str">
        <f>IFERROR(VLOOKUP($A474,[3]Hoja1!$A$1:$AQ$1000,31,FALSE),"")</f>
        <v/>
      </c>
      <c r="AJ474" t="str">
        <f>IFERROR(VLOOKUP($A474,[3]Hoja1!$A$1:$AQ$1000,32,FALSE),"")</f>
        <v/>
      </c>
      <c r="AK474" t="str">
        <f>IFERROR(VLOOKUP($A474,[3]Hoja1!$A$1:$AQ$1000,33,FALSE),"")</f>
        <v/>
      </c>
      <c r="AL474" t="str">
        <f>IFERROR(VLOOKUP($A474,[3]Hoja1!$A$1:$AQ$1000,34,FALSE),"")</f>
        <v/>
      </c>
      <c r="AM474" t="str">
        <f>IFERROR(VLOOKUP($A474,[3]Hoja1!$A$1:$AQ$1000,35,FALSE),"")</f>
        <v/>
      </c>
      <c r="AN474" t="str">
        <f>IFERROR(VLOOKUP($A474,[3]Hoja1!$A$1:$AQ$1000,36,FALSE),"")</f>
        <v/>
      </c>
      <c r="AO474" t="str">
        <f>IFERROR(VLOOKUP($A474,[3]Hoja1!$A$1:$AQ$1000,37,FALSE),"")</f>
        <v/>
      </c>
      <c r="AP474" t="str">
        <f>IFERROR(VLOOKUP($A474,[3]Hoja1!$A$1:$AQ$1000,38,FALSE),"")</f>
        <v/>
      </c>
      <c r="AQ474" t="str">
        <f>IFERROR(VLOOKUP($A474,[3]Hoja1!$A$1:$AQ$1000,39,FALSE),"")</f>
        <v/>
      </c>
      <c r="AR474" t="str">
        <f>IFERROR(VLOOKUP($A474,[3]Hoja1!$A$1:$AQ$1000,40,FALSE),"")</f>
        <v/>
      </c>
      <c r="AS474" t="str">
        <f>IFERROR(VLOOKUP($A474,[3]Hoja1!$A$1:$AQ$1000,41,FALSE),"")</f>
        <v/>
      </c>
      <c r="AT474" t="str">
        <f>IFERROR(VLOOKUP($A474,[3]Hoja1!$A$1:$AQ$1000,42,FALSE),"")</f>
        <v/>
      </c>
      <c r="AU474" t="str">
        <f>IFERROR(VLOOKUP($A474,[3]Hoja1!$A$1:$AQ$1000,43,FALSE),"")</f>
        <v/>
      </c>
    </row>
    <row r="475" spans="1:47" ht="15" customHeight="1" x14ac:dyDescent="0.25">
      <c r="A475">
        <v>1013</v>
      </c>
      <c r="B475">
        <v>1</v>
      </c>
      <c r="D475">
        <v>8400128</v>
      </c>
      <c r="E475" t="s">
        <v>2033</v>
      </c>
      <c r="H475" s="1" t="s">
        <v>2024</v>
      </c>
      <c r="J475" t="s">
        <v>16</v>
      </c>
      <c r="K475" t="s">
        <v>313</v>
      </c>
      <c r="L475" t="s">
        <v>314</v>
      </c>
      <c r="O475" t="s">
        <v>2007</v>
      </c>
      <c r="P475" s="4">
        <f>IFERROR(VLOOKUP(D475,[1]articulo!$A$1:$D$9000,4,FALSE),"")</f>
        <v>600</v>
      </c>
      <c r="Q475" t="s">
        <v>2034</v>
      </c>
      <c r="R475">
        <f>IFERROR(VLOOKUP(D475,[2]stock!$A$1:$B$9000,2,FALSE),"0")</f>
        <v>0</v>
      </c>
      <c r="S475">
        <v>5</v>
      </c>
      <c r="T475">
        <v>5</v>
      </c>
      <c r="U475">
        <v>5</v>
      </c>
      <c r="V475">
        <v>0.03</v>
      </c>
      <c r="W475" t="str">
        <f>IFERROR(VLOOKUP($A475,[3]Hoja1!$A$1:$AQ$1000,19,FALSE),"")</f>
        <v/>
      </c>
      <c r="X475" t="str">
        <f>IFERROR(VLOOKUP($A475,[3]Hoja1!$A$1:$AQ$1000,20,FALSE),"")</f>
        <v/>
      </c>
      <c r="Y475" t="str">
        <f>IFERROR(VLOOKUP($A475,[3]Hoja1!$A$1:$AQ$1000,21,FALSE),"")</f>
        <v/>
      </c>
      <c r="Z475" t="str">
        <f>IFERROR(VLOOKUP($A475,[3]Hoja1!$A$1:$AQ$1000,22,FALSE),"")</f>
        <v>Gabardina</v>
      </c>
      <c r="AA475" t="str">
        <f>IFERROR(VLOOKUP($A475,[3]Hoja1!$A$1:$AQ$1000,23,FALSE),"")</f>
        <v>F1</v>
      </c>
      <c r="AB475" t="str">
        <f>IFERROR(VLOOKUP($A475,[3]Hoja1!$A$1:$AQ$1000,24,FALSE),"")</f>
        <v/>
      </c>
      <c r="AC475" t="str">
        <f>IFERROR(VLOOKUP($A475,[3]Hoja1!$A$1:$AQ$1000,25,FALSE),"")</f>
        <v/>
      </c>
      <c r="AD475" t="str">
        <f>IFERROR(VLOOKUP($A475,[3]Hoja1!$A$1:$AQ$1000,26,FALSE),"")</f>
        <v/>
      </c>
      <c r="AE475" t="str">
        <f>IFERROR(VLOOKUP($A475,[3]Hoja1!$A$1:$AQ$1000,27,FALSE),"")</f>
        <v/>
      </c>
      <c r="AF475" t="str">
        <f>IFERROR(VLOOKUP($A475,[3]Hoja1!$A$1:$AQ$1000,28,FALSE),"")</f>
        <v/>
      </c>
      <c r="AG475" t="str">
        <f>IFERROR(VLOOKUP($A475,[3]Hoja1!$A$1:$AQ$1000,29,FALSE),"")</f>
        <v/>
      </c>
      <c r="AH475" t="str">
        <f>IFERROR(VLOOKUP($A475,[3]Hoja1!$A$1:$AQ$1000,30,FALSE),"")</f>
        <v/>
      </c>
      <c r="AI475" t="str">
        <f>IFERROR(VLOOKUP($A475,[3]Hoja1!$A$1:$AQ$1000,31,FALSE),"")</f>
        <v/>
      </c>
      <c r="AJ475" t="str">
        <f>IFERROR(VLOOKUP($A475,[3]Hoja1!$A$1:$AQ$1000,32,FALSE),"")</f>
        <v/>
      </c>
      <c r="AK475" t="str">
        <f>IFERROR(VLOOKUP($A475,[3]Hoja1!$A$1:$AQ$1000,33,FALSE),"")</f>
        <v/>
      </c>
      <c r="AL475" t="str">
        <f>IFERROR(VLOOKUP($A475,[3]Hoja1!$A$1:$AQ$1000,34,FALSE),"")</f>
        <v/>
      </c>
      <c r="AM475" t="str">
        <f>IFERROR(VLOOKUP($A475,[3]Hoja1!$A$1:$AQ$1000,35,FALSE),"")</f>
        <v>Regulable con abrojo</v>
      </c>
      <c r="AN475" t="str">
        <f>IFERROR(VLOOKUP($A475,[3]Hoja1!$A$1:$AQ$1000,36,FALSE),"")</f>
        <v/>
      </c>
      <c r="AO475" t="str">
        <f>IFERROR(VLOOKUP($A475,[3]Hoja1!$A$1:$AQ$1000,37,FALSE),"")</f>
        <v/>
      </c>
      <c r="AP475" t="str">
        <f>IFERROR(VLOOKUP($A475,[3]Hoja1!$A$1:$AQ$1000,38,FALSE),"")</f>
        <v/>
      </c>
      <c r="AQ475" t="str">
        <f>IFERROR(VLOOKUP($A475,[3]Hoja1!$A$1:$AQ$1000,39,FALSE),"")</f>
        <v/>
      </c>
      <c r="AR475" t="str">
        <f>IFERROR(VLOOKUP($A475,[3]Hoja1!$A$1:$AQ$1000,40,FALSE),"")</f>
        <v/>
      </c>
      <c r="AS475" t="str">
        <f>IFERROR(VLOOKUP($A475,[3]Hoja1!$A$1:$AQ$1000,41,FALSE),"")</f>
        <v>Regulable</v>
      </c>
      <c r="AT475" t="str">
        <f>IFERROR(VLOOKUP($A475,[3]Hoja1!$A$1:$AQ$1000,42,FALSE),"")</f>
        <v/>
      </c>
      <c r="AU475" t="str">
        <f>IFERROR(VLOOKUP($A475,[3]Hoja1!$A$1:$AQ$1000,43,FALSE),"")</f>
        <v/>
      </c>
    </row>
    <row r="476" spans="1:47" ht="15" customHeight="1" x14ac:dyDescent="0.25">
      <c r="A476">
        <v>1014</v>
      </c>
      <c r="B476">
        <v>1</v>
      </c>
      <c r="D476">
        <v>8400129</v>
      </c>
      <c r="E476" t="s">
        <v>2035</v>
      </c>
      <c r="H476" s="1" t="s">
        <v>2011</v>
      </c>
      <c r="J476" t="s">
        <v>16</v>
      </c>
      <c r="K476" t="s">
        <v>313</v>
      </c>
      <c r="L476" t="s">
        <v>314</v>
      </c>
      <c r="O476" t="s">
        <v>2007</v>
      </c>
      <c r="P476" s="4">
        <f>IFERROR(VLOOKUP(D476,[1]articulo!$A$1:$D$9000,4,FALSE),"")</f>
        <v>600</v>
      </c>
      <c r="Q476" t="s">
        <v>2036</v>
      </c>
      <c r="R476">
        <f>IFERROR(VLOOKUP(D476,[2]stock!$A$1:$B$9000,2,FALSE),"0")</f>
        <v>0</v>
      </c>
      <c r="S476">
        <v>5</v>
      </c>
      <c r="T476">
        <v>5</v>
      </c>
      <c r="U476">
        <v>5</v>
      </c>
      <c r="V476">
        <v>0.03</v>
      </c>
      <c r="W476" t="str">
        <f>IFERROR(VLOOKUP($A476,[3]Hoja1!$A$1:$AQ$1000,19,FALSE),"")</f>
        <v/>
      </c>
      <c r="X476" t="str">
        <f>IFERROR(VLOOKUP($A476,[3]Hoja1!$A$1:$AQ$1000,20,FALSE),"")</f>
        <v/>
      </c>
      <c r="Y476" t="str">
        <f>IFERROR(VLOOKUP($A476,[3]Hoja1!$A$1:$AQ$1000,21,FALSE),"")</f>
        <v/>
      </c>
      <c r="Z476" t="str">
        <f>IFERROR(VLOOKUP($A476,[3]Hoja1!$A$1:$AQ$1000,22,FALSE),"")</f>
        <v>Gabardina</v>
      </c>
      <c r="AA476" t="str">
        <f>IFERROR(VLOOKUP($A476,[3]Hoja1!$A$1:$AQ$1000,23,FALSE),"")</f>
        <v>F1</v>
      </c>
      <c r="AB476" t="str">
        <f>IFERROR(VLOOKUP($A476,[3]Hoja1!$A$1:$AQ$1000,24,FALSE),"")</f>
        <v/>
      </c>
      <c r="AC476" t="str">
        <f>IFERROR(VLOOKUP($A476,[3]Hoja1!$A$1:$AQ$1000,25,FALSE),"")</f>
        <v/>
      </c>
      <c r="AD476" t="str">
        <f>IFERROR(VLOOKUP($A476,[3]Hoja1!$A$1:$AQ$1000,26,FALSE),"")</f>
        <v/>
      </c>
      <c r="AE476" t="str">
        <f>IFERROR(VLOOKUP($A476,[3]Hoja1!$A$1:$AQ$1000,27,FALSE),"")</f>
        <v/>
      </c>
      <c r="AF476" t="str">
        <f>IFERROR(VLOOKUP($A476,[3]Hoja1!$A$1:$AQ$1000,28,FALSE),"")</f>
        <v/>
      </c>
      <c r="AG476" t="str">
        <f>IFERROR(VLOOKUP($A476,[3]Hoja1!$A$1:$AQ$1000,29,FALSE),"")</f>
        <v/>
      </c>
      <c r="AH476" t="str">
        <f>IFERROR(VLOOKUP($A476,[3]Hoja1!$A$1:$AQ$1000,30,FALSE),"")</f>
        <v/>
      </c>
      <c r="AI476" t="str">
        <f>IFERROR(VLOOKUP($A476,[3]Hoja1!$A$1:$AQ$1000,31,FALSE),"")</f>
        <v/>
      </c>
      <c r="AJ476" t="str">
        <f>IFERROR(VLOOKUP($A476,[3]Hoja1!$A$1:$AQ$1000,32,FALSE),"")</f>
        <v/>
      </c>
      <c r="AK476" t="str">
        <f>IFERROR(VLOOKUP($A476,[3]Hoja1!$A$1:$AQ$1000,33,FALSE),"")</f>
        <v/>
      </c>
      <c r="AL476" t="str">
        <f>IFERROR(VLOOKUP($A476,[3]Hoja1!$A$1:$AQ$1000,34,FALSE),"")</f>
        <v/>
      </c>
      <c r="AM476" t="str">
        <f>IFERROR(VLOOKUP($A476,[3]Hoja1!$A$1:$AQ$1000,35,FALSE),"")</f>
        <v>Regulable con abrojo</v>
      </c>
      <c r="AN476" t="str">
        <f>IFERROR(VLOOKUP($A476,[3]Hoja1!$A$1:$AQ$1000,36,FALSE),"")</f>
        <v/>
      </c>
      <c r="AO476" t="str">
        <f>IFERROR(VLOOKUP($A476,[3]Hoja1!$A$1:$AQ$1000,37,FALSE),"")</f>
        <v/>
      </c>
      <c r="AP476" t="str">
        <f>IFERROR(VLOOKUP($A476,[3]Hoja1!$A$1:$AQ$1000,38,FALSE),"")</f>
        <v/>
      </c>
      <c r="AQ476" t="str">
        <f>IFERROR(VLOOKUP($A476,[3]Hoja1!$A$1:$AQ$1000,39,FALSE),"")</f>
        <v/>
      </c>
      <c r="AR476" t="str">
        <f>IFERROR(VLOOKUP($A476,[3]Hoja1!$A$1:$AQ$1000,40,FALSE),"")</f>
        <v/>
      </c>
      <c r="AS476" t="str">
        <f>IFERROR(VLOOKUP($A476,[3]Hoja1!$A$1:$AQ$1000,41,FALSE),"")</f>
        <v>Regulable</v>
      </c>
      <c r="AT476" t="str">
        <f>IFERROR(VLOOKUP($A476,[3]Hoja1!$A$1:$AQ$1000,42,FALSE),"")</f>
        <v/>
      </c>
      <c r="AU476" t="str">
        <f>IFERROR(VLOOKUP($A476,[3]Hoja1!$A$1:$AQ$1000,43,FALSE),"")</f>
        <v/>
      </c>
    </row>
    <row r="477" spans="1:47" ht="15" customHeight="1" x14ac:dyDescent="0.25">
      <c r="A477">
        <v>1019</v>
      </c>
      <c r="B477">
        <v>1</v>
      </c>
      <c r="D477">
        <v>8520110</v>
      </c>
      <c r="E477" t="s">
        <v>2037</v>
      </c>
      <c r="H477" t="s">
        <v>2038</v>
      </c>
      <c r="I477" s="1" t="s">
        <v>2039</v>
      </c>
      <c r="J477" t="s">
        <v>16</v>
      </c>
      <c r="K477" t="s">
        <v>115</v>
      </c>
      <c r="O477" t="s">
        <v>211</v>
      </c>
      <c r="P477" s="4">
        <f>IFERROR(VLOOKUP(D477,[1]articulo!$A$1:$D$9000,4,FALSE),"")</f>
        <v>1600</v>
      </c>
      <c r="Q477" t="s">
        <v>2040</v>
      </c>
      <c r="R477">
        <f>IFERROR(VLOOKUP(D477,[2]stock!$A$1:$B$9000,2,FALSE),"0")</f>
        <v>0</v>
      </c>
      <c r="S477">
        <v>10</v>
      </c>
      <c r="T477">
        <v>10</v>
      </c>
      <c r="U477">
        <v>10</v>
      </c>
      <c r="V477">
        <v>0.2</v>
      </c>
      <c r="W477" t="str">
        <f>IFERROR(VLOOKUP($A477,[3]Hoja1!$A$1:$AQ$1000,19,FALSE),"")</f>
        <v/>
      </c>
      <c r="X477" t="str">
        <f>IFERROR(VLOOKUP($A477,[3]Hoja1!$A$1:$AQ$1000,20,FALSE),"")</f>
        <v/>
      </c>
      <c r="Y477" t="str">
        <f>IFERROR(VLOOKUP($A477,[3]Hoja1!$A$1:$AQ$1000,21,FALSE),"")</f>
        <v/>
      </c>
      <c r="Z477" t="str">
        <f>IFERROR(VLOOKUP($A477,[3]Hoja1!$A$1:$AQ$1000,22,FALSE),"")</f>
        <v>Acero Inoxidable</v>
      </c>
      <c r="AA477" t="str">
        <f>IFERROR(VLOOKUP($A477,[3]Hoja1!$A$1:$AQ$1000,23,FALSE),"")</f>
        <v>Buck DA139</v>
      </c>
      <c r="AB477" t="str">
        <f>IFERROR(VLOOKUP($A477,[3]Hoja1!$A$1:$AQ$1000,24,FALSE),"")</f>
        <v/>
      </c>
      <c r="AC477" t="str">
        <f>IFERROR(VLOOKUP($A477,[3]Hoja1!$A$1:$AQ$1000,25,FALSE),"")</f>
        <v/>
      </c>
      <c r="AD477" t="str">
        <f>IFERROR(VLOOKUP($A477,[3]Hoja1!$A$1:$AQ$1000,26,FALSE),"")</f>
        <v/>
      </c>
      <c r="AE477" t="str">
        <f>IFERROR(VLOOKUP($A477,[3]Hoja1!$A$1:$AQ$1000,27,FALSE),"")</f>
        <v/>
      </c>
      <c r="AF477" t="str">
        <f>IFERROR(VLOOKUP($A477,[3]Hoja1!$A$1:$AQ$1000,28,FALSE),"")</f>
        <v/>
      </c>
      <c r="AG477" t="str">
        <f>IFERROR(VLOOKUP($A477,[3]Hoja1!$A$1:$AQ$1000,29,FALSE),"")</f>
        <v/>
      </c>
      <c r="AH477" t="str">
        <f>IFERROR(VLOOKUP($A477,[3]Hoja1!$A$1:$AQ$1000,30,FALSE),"")</f>
        <v/>
      </c>
      <c r="AI477" t="str">
        <f>IFERROR(VLOOKUP($A477,[3]Hoja1!$A$1:$AQ$1000,31,FALSE),"")</f>
        <v/>
      </c>
      <c r="AJ477" t="str">
        <f>IFERROR(VLOOKUP($A477,[3]Hoja1!$A$1:$AQ$1000,32,FALSE),"")</f>
        <v/>
      </c>
      <c r="AK477" t="str">
        <f>IFERROR(VLOOKUP($A477,[3]Hoja1!$A$1:$AQ$1000,33,FALSE),"")</f>
        <v/>
      </c>
      <c r="AL477" t="str">
        <f>IFERROR(VLOOKUP($A477,[3]Hoja1!$A$1:$AQ$1000,34,FALSE),"")</f>
        <v/>
      </c>
      <c r="AM477" t="str">
        <f>IFERROR(VLOOKUP($A477,[3]Hoja1!$A$1:$AQ$1000,35,FALSE),"")</f>
        <v/>
      </c>
      <c r="AN477" t="str">
        <f>IFERROR(VLOOKUP($A477,[3]Hoja1!$A$1:$AQ$1000,36,FALSE),"")</f>
        <v/>
      </c>
      <c r="AO477" t="str">
        <f>IFERROR(VLOOKUP($A477,[3]Hoja1!$A$1:$AQ$1000,37,FALSE),"")</f>
        <v/>
      </c>
      <c r="AP477" t="str">
        <f>IFERROR(VLOOKUP($A477,[3]Hoja1!$A$1:$AQ$1000,38,FALSE),"")</f>
        <v/>
      </c>
      <c r="AQ477" t="str">
        <f>IFERROR(VLOOKUP($A477,[3]Hoja1!$A$1:$AQ$1000,39,FALSE),"")</f>
        <v/>
      </c>
      <c r="AR477" t="str">
        <f>IFERROR(VLOOKUP($A477,[3]Hoja1!$A$1:$AQ$1000,40,FALSE),"")</f>
        <v/>
      </c>
      <c r="AS477" t="str">
        <f>IFERROR(VLOOKUP($A477,[3]Hoja1!$A$1:$AQ$1000,41,FALSE),"")</f>
        <v/>
      </c>
      <c r="AT477" t="str">
        <f>IFERROR(VLOOKUP($A477,[3]Hoja1!$A$1:$AQ$1000,42,FALSE),"")</f>
        <v/>
      </c>
      <c r="AU477" t="str">
        <f>IFERROR(VLOOKUP($A477,[3]Hoja1!$A$1:$AQ$1000,43,FALSE),"")</f>
        <v/>
      </c>
    </row>
    <row r="478" spans="1:47" ht="15" customHeight="1" x14ac:dyDescent="0.25">
      <c r="A478">
        <v>1020</v>
      </c>
      <c r="B478">
        <v>1</v>
      </c>
      <c r="D478">
        <v>8401011</v>
      </c>
      <c r="E478" t="s">
        <v>2041</v>
      </c>
      <c r="H478" s="1" t="s">
        <v>671</v>
      </c>
      <c r="I478" t="s">
        <v>672</v>
      </c>
      <c r="J478" t="s">
        <v>16</v>
      </c>
      <c r="K478" t="s">
        <v>669</v>
      </c>
      <c r="O478" t="s">
        <v>670</v>
      </c>
      <c r="P478" s="4">
        <f>IFERROR(VLOOKUP(D478,[1]articulo!$A$1:$D$9000,4,FALSE),"")</f>
        <v>780</v>
      </c>
      <c r="Q478" t="s">
        <v>2042</v>
      </c>
      <c r="R478">
        <f>IFERROR(VLOOKUP(D478,[2]stock!$A$1:$B$9000,2,FALSE),"0")</f>
        <v>17</v>
      </c>
      <c r="S478">
        <v>5</v>
      </c>
      <c r="T478">
        <v>5</v>
      </c>
      <c r="U478">
        <v>5</v>
      </c>
      <c r="V478">
        <v>0.03</v>
      </c>
      <c r="W478" t="str">
        <f>IFERROR(VLOOKUP($A478,[3]Hoja1!$A$1:$AQ$1000,19,FALSE),"")</f>
        <v/>
      </c>
      <c r="X478" t="str">
        <f>IFERROR(VLOOKUP($A478,[3]Hoja1!$A$1:$AQ$1000,20,FALSE),"")</f>
        <v>Sudadera Táctica</v>
      </c>
      <c r="Y478" t="str">
        <f>IFERROR(VLOOKUP($A478,[3]Hoja1!$A$1:$AQ$1000,21,FALSE),"")</f>
        <v/>
      </c>
      <c r="Z478" t="str">
        <f>IFERROR(VLOOKUP($A478,[3]Hoja1!$A$1:$AQ$1000,22,FALSE),"")</f>
        <v/>
      </c>
      <c r="AA478" t="str">
        <f>IFERROR(VLOOKUP($A478,[3]Hoja1!$A$1:$AQ$1000,23,FALSE),"")</f>
        <v>Tejido Red</v>
      </c>
      <c r="AB478" t="str">
        <f>IFERROR(VLOOKUP($A478,[3]Hoja1!$A$1:$AQ$1000,24,FALSE),"")</f>
        <v/>
      </c>
      <c r="AC478" t="str">
        <f>IFERROR(VLOOKUP($A478,[3]Hoja1!$A$1:$AQ$1000,25,FALSE),"")</f>
        <v>45 cm</v>
      </c>
      <c r="AD478" t="str">
        <f>IFERROR(VLOOKUP($A478,[3]Hoja1!$A$1:$AQ$1000,26,FALSE),"")</f>
        <v/>
      </c>
      <c r="AE478" t="str">
        <f>IFERROR(VLOOKUP($A478,[3]Hoja1!$A$1:$AQ$1000,27,FALSE),"")</f>
        <v/>
      </c>
      <c r="AF478" t="str">
        <f>IFERROR(VLOOKUP($A478,[3]Hoja1!$A$1:$AQ$1000,28,FALSE),"")</f>
        <v>160 cm</v>
      </c>
      <c r="AG478" t="str">
        <f>IFERROR(VLOOKUP($A478,[3]Hoja1!$A$1:$AQ$1000,29,FALSE),"")</f>
        <v/>
      </c>
      <c r="AH478" t="str">
        <f>IFERROR(VLOOKUP($A478,[3]Hoja1!$A$1:$AQ$1000,30,FALSE),"")</f>
        <v/>
      </c>
      <c r="AI478" t="str">
        <f>IFERROR(VLOOKUP($A478,[3]Hoja1!$A$1:$AQ$1000,31,FALSE),"")</f>
        <v/>
      </c>
      <c r="AJ478" t="str">
        <f>IFERROR(VLOOKUP($A478,[3]Hoja1!$A$1:$AQ$1000,32,FALSE),"")</f>
        <v/>
      </c>
      <c r="AK478" t="str">
        <f>IFERROR(VLOOKUP($A478,[3]Hoja1!$A$1:$AQ$1000,33,FALSE),"")</f>
        <v/>
      </c>
      <c r="AL478" t="str">
        <f>IFERROR(VLOOKUP($A478,[3]Hoja1!$A$1:$AQ$1000,34,FALSE),"")</f>
        <v/>
      </c>
      <c r="AM478" t="str">
        <f>IFERROR(VLOOKUP($A478,[3]Hoja1!$A$1:$AQ$1000,35,FALSE),"")</f>
        <v/>
      </c>
      <c r="AN478" t="str">
        <f>IFERROR(VLOOKUP($A478,[3]Hoja1!$A$1:$AQ$1000,36,FALSE),"")</f>
        <v/>
      </c>
      <c r="AO478" t="str">
        <f>IFERROR(VLOOKUP($A478,[3]Hoja1!$A$1:$AQ$1000,37,FALSE),"")</f>
        <v/>
      </c>
      <c r="AP478" t="str">
        <f>IFERROR(VLOOKUP($A478,[3]Hoja1!$A$1:$AQ$1000,38,FALSE),"")</f>
        <v/>
      </c>
      <c r="AQ478" t="str">
        <f>IFERROR(VLOOKUP($A478,[3]Hoja1!$A$1:$AQ$1000,39,FALSE),"")</f>
        <v/>
      </c>
      <c r="AR478" t="str">
        <f>IFERROR(VLOOKUP($A478,[3]Hoja1!$A$1:$AQ$1000,40,FALSE),"")</f>
        <v/>
      </c>
      <c r="AS478" t="str">
        <f>IFERROR(VLOOKUP($A478,[3]Hoja1!$A$1:$AQ$1000,41,FALSE),"")</f>
        <v/>
      </c>
      <c r="AT478" t="str">
        <f>IFERROR(VLOOKUP($A478,[3]Hoja1!$A$1:$AQ$1000,42,FALSE),"")</f>
        <v/>
      </c>
      <c r="AU478" t="str">
        <f>IFERROR(VLOOKUP($A478,[3]Hoja1!$A$1:$AQ$1000,43,FALSE),"")</f>
        <v/>
      </c>
    </row>
    <row r="479" spans="1:47" ht="15" customHeight="1" x14ac:dyDescent="0.25">
      <c r="A479">
        <v>1021</v>
      </c>
      <c r="B479">
        <v>1</v>
      </c>
      <c r="D479">
        <v>8401012</v>
      </c>
      <c r="E479" t="s">
        <v>2043</v>
      </c>
      <c r="H479" s="1" t="s">
        <v>671</v>
      </c>
      <c r="I479" t="s">
        <v>672</v>
      </c>
      <c r="J479" t="s">
        <v>16</v>
      </c>
      <c r="K479" t="s">
        <v>669</v>
      </c>
      <c r="O479" t="s">
        <v>670</v>
      </c>
      <c r="P479" s="4">
        <f>IFERROR(VLOOKUP(D479,[1]articulo!$A$1:$D$9000,4,FALSE),"")</f>
        <v>780</v>
      </c>
      <c r="Q479" t="s">
        <v>2044</v>
      </c>
      <c r="R479">
        <f>IFERROR(VLOOKUP(D479,[2]stock!$A$1:$B$9000,2,FALSE),"0")</f>
        <v>0</v>
      </c>
      <c r="S479">
        <v>5</v>
      </c>
      <c r="T479">
        <v>5</v>
      </c>
      <c r="U479">
        <v>5</v>
      </c>
      <c r="V479">
        <v>0.03</v>
      </c>
      <c r="W479" t="str">
        <f>IFERROR(VLOOKUP($A479,[3]Hoja1!$A$1:$AQ$1000,19,FALSE),"")</f>
        <v/>
      </c>
      <c r="X479" t="str">
        <f>IFERROR(VLOOKUP($A479,[3]Hoja1!$A$1:$AQ$1000,20,FALSE),"")</f>
        <v>Sudadera Táctica</v>
      </c>
      <c r="Y479" t="str">
        <f>IFERROR(VLOOKUP($A479,[3]Hoja1!$A$1:$AQ$1000,21,FALSE),"")</f>
        <v/>
      </c>
      <c r="Z479" t="str">
        <f>IFERROR(VLOOKUP($A479,[3]Hoja1!$A$1:$AQ$1000,22,FALSE),"")</f>
        <v/>
      </c>
      <c r="AA479" t="str">
        <f>IFERROR(VLOOKUP($A479,[3]Hoja1!$A$1:$AQ$1000,23,FALSE),"")</f>
        <v>Tejido Red</v>
      </c>
      <c r="AB479" t="str">
        <f>IFERROR(VLOOKUP($A479,[3]Hoja1!$A$1:$AQ$1000,24,FALSE),"")</f>
        <v/>
      </c>
      <c r="AC479" t="str">
        <f>IFERROR(VLOOKUP($A479,[3]Hoja1!$A$1:$AQ$1000,25,FALSE),"")</f>
        <v>25 cm</v>
      </c>
      <c r="AD479" t="str">
        <f>IFERROR(VLOOKUP($A479,[3]Hoja1!$A$1:$AQ$1000,26,FALSE),"")</f>
        <v/>
      </c>
      <c r="AE479" t="str">
        <f>IFERROR(VLOOKUP($A479,[3]Hoja1!$A$1:$AQ$1000,27,FALSE),"")</f>
        <v/>
      </c>
      <c r="AF479" t="str">
        <f>IFERROR(VLOOKUP($A479,[3]Hoja1!$A$1:$AQ$1000,28,FALSE),"")</f>
        <v>160 cm</v>
      </c>
      <c r="AG479" t="str">
        <f>IFERROR(VLOOKUP($A479,[3]Hoja1!$A$1:$AQ$1000,29,FALSE),"")</f>
        <v/>
      </c>
      <c r="AH479" t="str">
        <f>IFERROR(VLOOKUP($A479,[3]Hoja1!$A$1:$AQ$1000,30,FALSE),"")</f>
        <v/>
      </c>
      <c r="AI479" t="str">
        <f>IFERROR(VLOOKUP($A479,[3]Hoja1!$A$1:$AQ$1000,31,FALSE),"")</f>
        <v/>
      </c>
      <c r="AJ479" t="str">
        <f>IFERROR(VLOOKUP($A479,[3]Hoja1!$A$1:$AQ$1000,32,FALSE),"")</f>
        <v/>
      </c>
      <c r="AK479" t="str">
        <f>IFERROR(VLOOKUP($A479,[3]Hoja1!$A$1:$AQ$1000,33,FALSE),"")</f>
        <v/>
      </c>
      <c r="AL479" t="str">
        <f>IFERROR(VLOOKUP($A479,[3]Hoja1!$A$1:$AQ$1000,34,FALSE),"")</f>
        <v/>
      </c>
      <c r="AM479" t="str">
        <f>IFERROR(VLOOKUP($A479,[3]Hoja1!$A$1:$AQ$1000,35,FALSE),"")</f>
        <v/>
      </c>
      <c r="AN479" t="str">
        <f>IFERROR(VLOOKUP($A479,[3]Hoja1!$A$1:$AQ$1000,36,FALSE),"")</f>
        <v/>
      </c>
      <c r="AO479" t="str">
        <f>IFERROR(VLOOKUP($A479,[3]Hoja1!$A$1:$AQ$1000,37,FALSE),"")</f>
        <v/>
      </c>
      <c r="AP479" t="str">
        <f>IFERROR(VLOOKUP($A479,[3]Hoja1!$A$1:$AQ$1000,38,FALSE),"")</f>
        <v/>
      </c>
      <c r="AQ479" t="str">
        <f>IFERROR(VLOOKUP($A479,[3]Hoja1!$A$1:$AQ$1000,39,FALSE),"")</f>
        <v/>
      </c>
      <c r="AR479" t="str">
        <f>IFERROR(VLOOKUP($A479,[3]Hoja1!$A$1:$AQ$1000,40,FALSE),"")</f>
        <v/>
      </c>
      <c r="AS479" t="str">
        <f>IFERROR(VLOOKUP($A479,[3]Hoja1!$A$1:$AQ$1000,41,FALSE),"")</f>
        <v/>
      </c>
      <c r="AT479" t="str">
        <f>IFERROR(VLOOKUP($A479,[3]Hoja1!$A$1:$AQ$1000,42,FALSE),"")</f>
        <v/>
      </c>
      <c r="AU479" t="str">
        <f>IFERROR(VLOOKUP($A479,[3]Hoja1!$A$1:$AQ$1000,43,FALSE),"")</f>
        <v/>
      </c>
    </row>
    <row r="480" spans="1:47" ht="15" customHeight="1" x14ac:dyDescent="0.25">
      <c r="A480">
        <v>1024</v>
      </c>
      <c r="B480">
        <v>1</v>
      </c>
      <c r="D480">
        <v>8520936</v>
      </c>
      <c r="E480" t="s">
        <v>2045</v>
      </c>
      <c r="H480" s="1" t="s">
        <v>2046</v>
      </c>
      <c r="I480" s="1" t="s">
        <v>2047</v>
      </c>
      <c r="J480" t="s">
        <v>16</v>
      </c>
      <c r="K480" t="s">
        <v>132</v>
      </c>
      <c r="O480" t="s">
        <v>1633</v>
      </c>
      <c r="P480" s="4">
        <f>IFERROR(VLOOKUP(D480,[1]articulo!$A$1:$D$9000,4,FALSE),"")</f>
        <v>1456</v>
      </c>
      <c r="Q480" t="s">
        <v>2048</v>
      </c>
      <c r="R480">
        <f>IFERROR(VLOOKUP(D480,[2]stock!$A$1:$B$9000,2,FALSE),"0")</f>
        <v>112</v>
      </c>
      <c r="S480">
        <v>5</v>
      </c>
      <c r="T480">
        <v>5</v>
      </c>
      <c r="U480">
        <v>5</v>
      </c>
      <c r="V480">
        <v>0.03</v>
      </c>
      <c r="W480" t="str">
        <f>IFERROR(VLOOKUP($A480,[3]Hoja1!$A$1:$AQ$1000,19,FALSE),"")</f>
        <v/>
      </c>
      <c r="X480" t="str">
        <f>IFERROR(VLOOKUP($A480,[3]Hoja1!$A$1:$AQ$1000,20,FALSE),"")</f>
        <v/>
      </c>
      <c r="Y480" t="str">
        <f>IFERROR(VLOOKUP($A480,[3]Hoja1!$A$1:$AQ$1000,21,FALSE),"")</f>
        <v/>
      </c>
      <c r="Z480" t="str">
        <f>IFERROR(VLOOKUP($A480,[3]Hoja1!$A$1:$AQ$1000,22,FALSE),"")</f>
        <v>Aleación Metálica con Aluminio</v>
      </c>
      <c r="AA480" t="str">
        <f>IFERROR(VLOOKUP($A480,[3]Hoja1!$A$1:$AQ$1000,23,FALSE),"")</f>
        <v>Táctico Policial</v>
      </c>
      <c r="AB480" t="str">
        <f>IFERROR(VLOOKUP($A480,[3]Hoja1!$A$1:$AQ$1000,24,FALSE),"")</f>
        <v>17.5 cm</v>
      </c>
      <c r="AC480" t="str">
        <f>IFERROR(VLOOKUP($A480,[3]Hoja1!$A$1:$AQ$1000,25,FALSE),"")</f>
        <v/>
      </c>
      <c r="AD480" t="str">
        <f>IFERROR(VLOOKUP($A480,[3]Hoja1!$A$1:$AQ$1000,26,FALSE),"")</f>
        <v/>
      </c>
      <c r="AE480" t="str">
        <f>IFERROR(VLOOKUP($A480,[3]Hoja1!$A$1:$AQ$1000,27,FALSE),"")</f>
        <v/>
      </c>
      <c r="AF480" t="str">
        <f>IFERROR(VLOOKUP($A480,[3]Hoja1!$A$1:$AQ$1000,28,FALSE),"")</f>
        <v>19.5 cm</v>
      </c>
      <c r="AG480" t="str">
        <f>IFERROR(VLOOKUP($A480,[3]Hoja1!$A$1:$AQ$1000,29,FALSE),"")</f>
        <v>17 cm</v>
      </c>
      <c r="AH480" t="str">
        <f>IFERROR(VLOOKUP($A480,[3]Hoja1!$A$1:$AQ$1000,30,FALSE),"")</f>
        <v>3.8 a 4.7v</v>
      </c>
      <c r="AI480" t="str">
        <f>IFERROR(VLOOKUP($A480,[3]Hoja1!$A$1:$AQ$1000,31,FALSE),"")</f>
        <v/>
      </c>
      <c r="AJ480" t="str">
        <f>IFERROR(VLOOKUP($A480,[3]Hoja1!$A$1:$AQ$1000,32,FALSE),"")</f>
        <v/>
      </c>
      <c r="AK480" t="str">
        <f>IFERROR(VLOOKUP($A480,[3]Hoja1!$A$1:$AQ$1000,33,FALSE),"")</f>
        <v/>
      </c>
      <c r="AL480" t="str">
        <f>IFERROR(VLOOKUP($A480,[3]Hoja1!$A$1:$AQ$1000,34,FALSE),"")</f>
        <v/>
      </c>
      <c r="AM480" t="str">
        <f>IFERROR(VLOOKUP($A480,[3]Hoja1!$A$1:$AQ$1000,35,FALSE),"")</f>
        <v/>
      </c>
      <c r="AN480" t="str">
        <f>IFERROR(VLOOKUP($A480,[3]Hoja1!$A$1:$AQ$1000,36,FALSE),"")</f>
        <v/>
      </c>
      <c r="AO480" t="str">
        <f>IFERROR(VLOOKUP($A480,[3]Hoja1!$A$1:$AQ$1000,37,FALSE),"")</f>
        <v>1x a 2000x</v>
      </c>
      <c r="AP480" t="str">
        <f>IFERROR(VLOOKUP($A480,[3]Hoja1!$A$1:$AQ$1000,38,FALSE),"")</f>
        <v>Sí</v>
      </c>
      <c r="AQ480" t="str">
        <f>IFERROR(VLOOKUP($A480,[3]Hoja1!$A$1:$AQ$1000,39,FALSE),"")</f>
        <v>Cable cargador</v>
      </c>
      <c r="AR480" t="str">
        <f>IFERROR(VLOOKUP($A480,[3]Hoja1!$A$1:$AQ$1000,40,FALSE),"")</f>
        <v/>
      </c>
      <c r="AS480" t="str">
        <f>IFERROR(VLOOKUP($A480,[3]Hoja1!$A$1:$AQ$1000,41,FALSE),"")</f>
        <v>3.5 cm</v>
      </c>
      <c r="AT480" t="str">
        <f>IFERROR(VLOOKUP($A480,[3]Hoja1!$A$1:$AQ$1000,42,FALSE),"")</f>
        <v/>
      </c>
      <c r="AU480" t="str">
        <f>IFERROR(VLOOKUP($A480,[3]Hoja1!$A$1:$AQ$1000,43,FALSE),"")</f>
        <v/>
      </c>
    </row>
    <row r="481" spans="1:47" ht="15" customHeight="1" x14ac:dyDescent="0.25">
      <c r="A481">
        <v>1030</v>
      </c>
      <c r="B481">
        <v>1</v>
      </c>
      <c r="D481">
        <v>8520017</v>
      </c>
      <c r="E481" t="s">
        <v>2049</v>
      </c>
      <c r="H481" t="s">
        <v>2050</v>
      </c>
      <c r="I481" t="s">
        <v>2051</v>
      </c>
      <c r="J481" t="s">
        <v>1</v>
      </c>
      <c r="K481" t="s">
        <v>1017</v>
      </c>
      <c r="P481" s="4">
        <f>IFERROR(VLOOKUP(D481,[1]articulo!$A$1:$D$9000,4,FALSE),"")</f>
        <v>5307.12</v>
      </c>
      <c r="Q481" t="s">
        <v>2052</v>
      </c>
      <c r="R481">
        <f>IFERROR(VLOOKUP(D481,[2]stock!$A$1:$B$9000,2,FALSE),"0")</f>
        <v>3</v>
      </c>
      <c r="S481">
        <v>12</v>
      </c>
      <c r="T481">
        <v>5</v>
      </c>
      <c r="U481">
        <v>7</v>
      </c>
      <c r="V481">
        <v>0.25</v>
      </c>
      <c r="W481" t="str">
        <f>IFERROR(VLOOKUP($A481,[3]Hoja1!$A$1:$AQ$1000,19,FALSE),"")</f>
        <v/>
      </c>
      <c r="X481" t="str">
        <f>IFERROR(VLOOKUP($A481,[3]Hoja1!$A$1:$AQ$1000,20,FALSE),"")</f>
        <v/>
      </c>
      <c r="Y481" t="str">
        <f>IFERROR(VLOOKUP($A481,[3]Hoja1!$A$1:$AQ$1000,21,FALSE),"")</f>
        <v/>
      </c>
      <c r="Z481" t="str">
        <f>IFERROR(VLOOKUP($A481,[3]Hoja1!$A$1:$AQ$1000,22,FALSE),"")</f>
        <v/>
      </c>
      <c r="AA481" t="str">
        <f>IFERROR(VLOOKUP($A481,[3]Hoja1!$A$1:$AQ$1000,23,FALSE),"")</f>
        <v/>
      </c>
      <c r="AB481" t="str">
        <f>IFERROR(VLOOKUP($A481,[3]Hoja1!$A$1:$AQ$1000,24,FALSE),"")</f>
        <v>5.3 cm</v>
      </c>
      <c r="AC481" t="str">
        <f>IFERROR(VLOOKUP($A481,[3]Hoja1!$A$1:$AQ$1000,25,FALSE),"")</f>
        <v>4 cm</v>
      </c>
      <c r="AD481" t="str">
        <f>IFERROR(VLOOKUP($A481,[3]Hoja1!$A$1:$AQ$1000,26,FALSE),"")</f>
        <v>9.5 cm</v>
      </c>
      <c r="AE481" t="str">
        <f>IFERROR(VLOOKUP($A481,[3]Hoja1!$A$1:$AQ$1000,27,FALSE),"")</f>
        <v/>
      </c>
      <c r="AF481" t="str">
        <f>IFERROR(VLOOKUP($A481,[3]Hoja1!$A$1:$AQ$1000,28,FALSE),"")</f>
        <v/>
      </c>
      <c r="AG481" t="str">
        <f>IFERROR(VLOOKUP($A481,[3]Hoja1!$A$1:$AQ$1000,29,FALSE),"")</f>
        <v/>
      </c>
      <c r="AH481" t="str">
        <f>IFERROR(VLOOKUP($A481,[3]Hoja1!$A$1:$AQ$1000,30,FALSE),"")</f>
        <v/>
      </c>
      <c r="AI481" t="str">
        <f>IFERROR(VLOOKUP($A481,[3]Hoja1!$A$1:$AQ$1000,31,FALSE),"")</f>
        <v>3.7v x 2.</v>
      </c>
      <c r="AJ481" t="str">
        <f>IFERROR(VLOOKUP($A481,[3]Hoja1!$A$1:$AQ$1000,32,FALSE),"")</f>
        <v/>
      </c>
      <c r="AK481" t="str">
        <f>IFERROR(VLOOKUP($A481,[3]Hoja1!$A$1:$AQ$1000,33,FALSE),"")</f>
        <v/>
      </c>
      <c r="AL481" t="str">
        <f>IFERROR(VLOOKUP($A481,[3]Hoja1!$A$1:$AQ$1000,34,FALSE),"")</f>
        <v/>
      </c>
      <c r="AM481" t="str">
        <f>IFERROR(VLOOKUP($A481,[3]Hoja1!$A$1:$AQ$1000,35,FALSE),"")</f>
        <v/>
      </c>
      <c r="AN481" t="str">
        <f>IFERROR(VLOOKUP($A481,[3]Hoja1!$A$1:$AQ$1000,36,FALSE),"")</f>
        <v/>
      </c>
      <c r="AO481" t="str">
        <f>IFERROR(VLOOKUP($A481,[3]Hoja1!$A$1:$AQ$1000,37,FALSE),"")</f>
        <v/>
      </c>
      <c r="AP481" t="str">
        <f>IFERROR(VLOOKUP($A481,[3]Hoja1!$A$1:$AQ$1000,38,FALSE),"")</f>
        <v>Sí</v>
      </c>
      <c r="AQ481" t="str">
        <f>IFERROR(VLOOKUP($A481,[3]Hoja1!$A$1:$AQ$1000,39,FALSE),"")</f>
        <v/>
      </c>
      <c r="AR481" t="str">
        <f>IFERROR(VLOOKUP($A481,[3]Hoja1!$A$1:$AQ$1000,40,FALSE),"")</f>
        <v>2 pilas Li-ion 16340 de 1800mAh CE cada una</v>
      </c>
      <c r="AS481" t="str">
        <f>IFERROR(VLOOKUP($A481,[3]Hoja1!$A$1:$AQ$1000,41,FALSE),"")</f>
        <v/>
      </c>
      <c r="AT481" t="str">
        <f>IFERROR(VLOOKUP($A481,[3]Hoja1!$A$1:$AQ$1000,42,FALSE),"")</f>
        <v/>
      </c>
      <c r="AU481" t="str">
        <f>IFERROR(VLOOKUP($A481,[3]Hoja1!$A$1:$AQ$1000,43,FALSE),"")</f>
        <v>Para Riel Picatinny</v>
      </c>
    </row>
    <row r="482" spans="1:47" ht="15" customHeight="1" x14ac:dyDescent="0.25">
      <c r="A482">
        <v>1031</v>
      </c>
      <c r="B482">
        <v>1</v>
      </c>
      <c r="D482">
        <v>8520629</v>
      </c>
      <c r="E482" t="s">
        <v>2053</v>
      </c>
      <c r="H482" t="s">
        <v>2054</v>
      </c>
      <c r="I482" t="s">
        <v>2055</v>
      </c>
      <c r="J482" t="s">
        <v>16</v>
      </c>
      <c r="K482" t="s">
        <v>132</v>
      </c>
      <c r="P482" s="4">
        <f>IFERROR(VLOOKUP(D482,[1]articulo!$A$1:$D$9000,4,FALSE),"")</f>
        <v>416</v>
      </c>
      <c r="Q482" t="s">
        <v>2056</v>
      </c>
      <c r="R482">
        <f>IFERROR(VLOOKUP(D482,[2]stock!$A$1:$B$9000,2,FALSE),"0")</f>
        <v>475</v>
      </c>
      <c r="S482">
        <v>10</v>
      </c>
      <c r="T482">
        <v>10</v>
      </c>
      <c r="U482">
        <v>10</v>
      </c>
      <c r="V482">
        <v>0.25</v>
      </c>
      <c r="W482" t="str">
        <f>IFERROR(VLOOKUP($A482,[3]Hoja1!$A$1:$AQ$1000,19,FALSE),"")</f>
        <v/>
      </c>
      <c r="X482" t="str">
        <f>IFERROR(VLOOKUP($A482,[3]Hoja1!$A$1:$AQ$1000,20,FALSE),"")</f>
        <v/>
      </c>
      <c r="Y482" t="str">
        <f>IFERROR(VLOOKUP($A482,[3]Hoja1!$A$1:$AQ$1000,21,FALSE),"")</f>
        <v/>
      </c>
      <c r="Z482" t="str">
        <f>IFERROR(VLOOKUP($A482,[3]Hoja1!$A$1:$AQ$1000,22,FALSE),"")</f>
        <v/>
      </c>
      <c r="AA482" t="str">
        <f>IFERROR(VLOOKUP($A482,[3]Hoja1!$A$1:$AQ$1000,23,FALSE),"")</f>
        <v/>
      </c>
      <c r="AB482" t="str">
        <f>IFERROR(VLOOKUP($A482,[3]Hoja1!$A$1:$AQ$1000,24,FALSE),"")</f>
        <v/>
      </c>
      <c r="AC482" t="str">
        <f>IFERROR(VLOOKUP($A482,[3]Hoja1!$A$1:$AQ$1000,25,FALSE),"")</f>
        <v/>
      </c>
      <c r="AD482" t="str">
        <f>IFERROR(VLOOKUP($A482,[3]Hoja1!$A$1:$AQ$1000,26,FALSE),"")</f>
        <v/>
      </c>
      <c r="AE482" t="str">
        <f>IFERROR(VLOOKUP($A482,[3]Hoja1!$A$1:$AQ$1000,27,FALSE),"")</f>
        <v/>
      </c>
      <c r="AF482" t="str">
        <f>IFERROR(VLOOKUP($A482,[3]Hoja1!$A$1:$AQ$1000,28,FALSE),"")</f>
        <v/>
      </c>
      <c r="AG482" t="str">
        <f>IFERROR(VLOOKUP($A482,[3]Hoja1!$A$1:$AQ$1000,29,FALSE),"")</f>
        <v/>
      </c>
      <c r="AH482" t="str">
        <f>IFERROR(VLOOKUP($A482,[3]Hoja1!$A$1:$AQ$1000,30,FALSE),"")</f>
        <v/>
      </c>
      <c r="AI482" t="str">
        <f>IFERROR(VLOOKUP($A482,[3]Hoja1!$A$1:$AQ$1000,31,FALSE),"")</f>
        <v/>
      </c>
      <c r="AJ482" t="str">
        <f>IFERROR(VLOOKUP($A482,[3]Hoja1!$A$1:$AQ$1000,32,FALSE),"")</f>
        <v/>
      </c>
      <c r="AK482" t="str">
        <f>IFERROR(VLOOKUP($A482,[3]Hoja1!$A$1:$AQ$1000,33,FALSE),"")</f>
        <v/>
      </c>
      <c r="AL482" t="str">
        <f>IFERROR(VLOOKUP($A482,[3]Hoja1!$A$1:$AQ$1000,34,FALSE),"")</f>
        <v/>
      </c>
      <c r="AM482" t="str">
        <f>IFERROR(VLOOKUP($A482,[3]Hoja1!$A$1:$AQ$1000,35,FALSE),"")</f>
        <v/>
      </c>
      <c r="AN482" t="str">
        <f>IFERROR(VLOOKUP($A482,[3]Hoja1!$A$1:$AQ$1000,36,FALSE),"")</f>
        <v/>
      </c>
      <c r="AO482" t="str">
        <f>IFERROR(VLOOKUP($A482,[3]Hoja1!$A$1:$AQ$1000,37,FALSE),"")</f>
        <v/>
      </c>
      <c r="AP482" t="str">
        <f>IFERROR(VLOOKUP($A482,[3]Hoja1!$A$1:$AQ$1000,38,FALSE),"")</f>
        <v/>
      </c>
      <c r="AQ482" t="str">
        <f>IFERROR(VLOOKUP($A482,[3]Hoja1!$A$1:$AQ$1000,39,FALSE),"")</f>
        <v/>
      </c>
      <c r="AR482" t="str">
        <f>IFERROR(VLOOKUP($A482,[3]Hoja1!$A$1:$AQ$1000,40,FALSE),"")</f>
        <v/>
      </c>
      <c r="AS482" t="str">
        <f>IFERROR(VLOOKUP($A482,[3]Hoja1!$A$1:$AQ$1000,41,FALSE),"")</f>
        <v/>
      </c>
      <c r="AT482" t="str">
        <f>IFERROR(VLOOKUP($A482,[3]Hoja1!$A$1:$AQ$1000,42,FALSE),"")</f>
        <v/>
      </c>
      <c r="AU482" t="str">
        <f>IFERROR(VLOOKUP($A482,[3]Hoja1!$A$1:$AQ$1000,43,FALSE),"")</f>
        <v/>
      </c>
    </row>
    <row r="483" spans="1:47" ht="15" customHeight="1" x14ac:dyDescent="0.25">
      <c r="A483">
        <v>1032</v>
      </c>
      <c r="B483">
        <v>1</v>
      </c>
      <c r="D483">
        <v>8520629</v>
      </c>
      <c r="E483" t="s">
        <v>2057</v>
      </c>
      <c r="H483" t="s">
        <v>2058</v>
      </c>
      <c r="I483" t="s">
        <v>2059</v>
      </c>
      <c r="J483" t="s">
        <v>16</v>
      </c>
      <c r="K483" t="s">
        <v>132</v>
      </c>
      <c r="P483" s="4">
        <f>IFERROR(VLOOKUP(D483,[1]articulo!$A$1:$D$9000,4,FALSE),"")</f>
        <v>416</v>
      </c>
      <c r="Q483" t="s">
        <v>2060</v>
      </c>
      <c r="R483">
        <f>IFERROR(VLOOKUP(D483,[2]stock!$A$1:$B$9000,2,FALSE),"0")</f>
        <v>475</v>
      </c>
      <c r="S483">
        <v>10</v>
      </c>
      <c r="T483">
        <v>10</v>
      </c>
      <c r="U483">
        <v>10</v>
      </c>
      <c r="V483">
        <v>0.25</v>
      </c>
      <c r="W483" t="str">
        <f>IFERROR(VLOOKUP($A483,[3]Hoja1!$A$1:$AQ$1000,19,FALSE),"")</f>
        <v/>
      </c>
      <c r="X483" t="str">
        <f>IFERROR(VLOOKUP($A483,[3]Hoja1!$A$1:$AQ$1000,20,FALSE),"")</f>
        <v/>
      </c>
      <c r="Y483" t="str">
        <f>IFERROR(VLOOKUP($A483,[3]Hoja1!$A$1:$AQ$1000,21,FALSE),"")</f>
        <v/>
      </c>
      <c r="Z483" t="str">
        <f>IFERROR(VLOOKUP($A483,[3]Hoja1!$A$1:$AQ$1000,22,FALSE),"")</f>
        <v/>
      </c>
      <c r="AA483" t="str">
        <f>IFERROR(VLOOKUP($A483,[3]Hoja1!$A$1:$AQ$1000,23,FALSE),"")</f>
        <v/>
      </c>
      <c r="AB483" t="str">
        <f>IFERROR(VLOOKUP($A483,[3]Hoja1!$A$1:$AQ$1000,24,FALSE),"")</f>
        <v/>
      </c>
      <c r="AC483" t="str">
        <f>IFERROR(VLOOKUP($A483,[3]Hoja1!$A$1:$AQ$1000,25,FALSE),"")</f>
        <v/>
      </c>
      <c r="AD483" t="str">
        <f>IFERROR(VLOOKUP($A483,[3]Hoja1!$A$1:$AQ$1000,26,FALSE),"")</f>
        <v/>
      </c>
      <c r="AE483" t="str">
        <f>IFERROR(VLOOKUP($A483,[3]Hoja1!$A$1:$AQ$1000,27,FALSE),"")</f>
        <v/>
      </c>
      <c r="AF483" t="str">
        <f>IFERROR(VLOOKUP($A483,[3]Hoja1!$A$1:$AQ$1000,28,FALSE),"")</f>
        <v/>
      </c>
      <c r="AG483" t="str">
        <f>IFERROR(VLOOKUP($A483,[3]Hoja1!$A$1:$AQ$1000,29,FALSE),"")</f>
        <v/>
      </c>
      <c r="AH483" t="str">
        <f>IFERROR(VLOOKUP($A483,[3]Hoja1!$A$1:$AQ$1000,30,FALSE),"")</f>
        <v/>
      </c>
      <c r="AI483" t="str">
        <f>IFERROR(VLOOKUP($A483,[3]Hoja1!$A$1:$AQ$1000,31,FALSE),"")</f>
        <v/>
      </c>
      <c r="AJ483" t="str">
        <f>IFERROR(VLOOKUP($A483,[3]Hoja1!$A$1:$AQ$1000,32,FALSE),"")</f>
        <v/>
      </c>
      <c r="AK483" t="str">
        <f>IFERROR(VLOOKUP($A483,[3]Hoja1!$A$1:$AQ$1000,33,FALSE),"")</f>
        <v/>
      </c>
      <c r="AL483" t="str">
        <f>IFERROR(VLOOKUP($A483,[3]Hoja1!$A$1:$AQ$1000,34,FALSE),"")</f>
        <v/>
      </c>
      <c r="AM483" t="str">
        <f>IFERROR(VLOOKUP($A483,[3]Hoja1!$A$1:$AQ$1000,35,FALSE),"")</f>
        <v/>
      </c>
      <c r="AN483" t="str">
        <f>IFERROR(VLOOKUP($A483,[3]Hoja1!$A$1:$AQ$1000,36,FALSE),"")</f>
        <v/>
      </c>
      <c r="AO483" t="str">
        <f>IFERROR(VLOOKUP($A483,[3]Hoja1!$A$1:$AQ$1000,37,FALSE),"")</f>
        <v/>
      </c>
      <c r="AP483" t="str">
        <f>IFERROR(VLOOKUP($A483,[3]Hoja1!$A$1:$AQ$1000,38,FALSE),"")</f>
        <v/>
      </c>
      <c r="AQ483" t="str">
        <f>IFERROR(VLOOKUP($A483,[3]Hoja1!$A$1:$AQ$1000,39,FALSE),"")</f>
        <v/>
      </c>
      <c r="AR483" t="str">
        <f>IFERROR(VLOOKUP($A483,[3]Hoja1!$A$1:$AQ$1000,40,FALSE),"")</f>
        <v/>
      </c>
      <c r="AS483" t="str">
        <f>IFERROR(VLOOKUP($A483,[3]Hoja1!$A$1:$AQ$1000,41,FALSE),"")</f>
        <v/>
      </c>
      <c r="AT483" t="str">
        <f>IFERROR(VLOOKUP($A483,[3]Hoja1!$A$1:$AQ$1000,42,FALSE),"")</f>
        <v/>
      </c>
      <c r="AU483" t="str">
        <f>IFERROR(VLOOKUP($A483,[3]Hoja1!$A$1:$AQ$1000,43,FALSE),"")</f>
        <v/>
      </c>
    </row>
    <row r="484" spans="1:47" ht="15" customHeight="1" x14ac:dyDescent="0.25">
      <c r="A484">
        <v>1033</v>
      </c>
      <c r="B484">
        <v>1</v>
      </c>
      <c r="D484">
        <v>8520100</v>
      </c>
      <c r="E484" t="s">
        <v>2061</v>
      </c>
      <c r="H484" t="s">
        <v>2062</v>
      </c>
      <c r="I484" t="s">
        <v>2063</v>
      </c>
      <c r="J484" t="s">
        <v>16</v>
      </c>
      <c r="K484" t="s">
        <v>132</v>
      </c>
      <c r="P484" s="4">
        <f>IFERROR(VLOOKUP(D484,[1]articulo!$A$1:$D$9000,4,FALSE),"")</f>
        <v>353.81</v>
      </c>
      <c r="Q484" t="s">
        <v>2064</v>
      </c>
      <c r="R484">
        <f>IFERROR(VLOOKUP(D484,[2]stock!$A$1:$B$9000,2,FALSE),"0")</f>
        <v>72</v>
      </c>
      <c r="S484">
        <v>10</v>
      </c>
      <c r="T484">
        <v>10</v>
      </c>
      <c r="U484">
        <v>10</v>
      </c>
      <c r="V484">
        <v>0.4</v>
      </c>
      <c r="W484" t="str">
        <f>IFERROR(VLOOKUP($A484,[3]Hoja1!$A$1:$AQ$1000,19,FALSE),"")</f>
        <v/>
      </c>
      <c r="X484" t="str">
        <f>IFERROR(VLOOKUP($A484,[3]Hoja1!$A$1:$AQ$1000,20,FALSE),"")</f>
        <v/>
      </c>
      <c r="Y484" t="str">
        <f>IFERROR(VLOOKUP($A484,[3]Hoja1!$A$1:$AQ$1000,21,FALSE),"")</f>
        <v/>
      </c>
      <c r="Z484" t="str">
        <f>IFERROR(VLOOKUP($A484,[3]Hoja1!$A$1:$AQ$1000,22,FALSE),"")</f>
        <v/>
      </c>
      <c r="AA484" t="str">
        <f>IFERROR(VLOOKUP($A484,[3]Hoja1!$A$1:$AQ$1000,23,FALSE),"")</f>
        <v/>
      </c>
      <c r="AB484" t="str">
        <f>IFERROR(VLOOKUP($A484,[3]Hoja1!$A$1:$AQ$1000,24,FALSE),"")</f>
        <v/>
      </c>
      <c r="AC484" t="str">
        <f>IFERROR(VLOOKUP($A484,[3]Hoja1!$A$1:$AQ$1000,25,FALSE),"")</f>
        <v/>
      </c>
      <c r="AD484" t="str">
        <f>IFERROR(VLOOKUP($A484,[3]Hoja1!$A$1:$AQ$1000,26,FALSE),"")</f>
        <v/>
      </c>
      <c r="AE484" t="str">
        <f>IFERROR(VLOOKUP($A484,[3]Hoja1!$A$1:$AQ$1000,27,FALSE),"")</f>
        <v/>
      </c>
      <c r="AF484" t="str">
        <f>IFERROR(VLOOKUP($A484,[3]Hoja1!$A$1:$AQ$1000,28,FALSE),"")</f>
        <v/>
      </c>
      <c r="AG484" t="str">
        <f>IFERROR(VLOOKUP($A484,[3]Hoja1!$A$1:$AQ$1000,29,FALSE),"")</f>
        <v/>
      </c>
      <c r="AH484" t="str">
        <f>IFERROR(VLOOKUP($A484,[3]Hoja1!$A$1:$AQ$1000,30,FALSE),"")</f>
        <v/>
      </c>
      <c r="AI484" t="str">
        <f>IFERROR(VLOOKUP($A484,[3]Hoja1!$A$1:$AQ$1000,31,FALSE),"")</f>
        <v/>
      </c>
      <c r="AJ484" t="str">
        <f>IFERROR(VLOOKUP($A484,[3]Hoja1!$A$1:$AQ$1000,32,FALSE),"")</f>
        <v/>
      </c>
      <c r="AK484" t="str">
        <f>IFERROR(VLOOKUP($A484,[3]Hoja1!$A$1:$AQ$1000,33,FALSE),"")</f>
        <v/>
      </c>
      <c r="AL484" t="str">
        <f>IFERROR(VLOOKUP($A484,[3]Hoja1!$A$1:$AQ$1000,34,FALSE),"")</f>
        <v/>
      </c>
      <c r="AM484" t="str">
        <f>IFERROR(VLOOKUP($A484,[3]Hoja1!$A$1:$AQ$1000,35,FALSE),"")</f>
        <v/>
      </c>
      <c r="AN484" t="str">
        <f>IFERROR(VLOOKUP($A484,[3]Hoja1!$A$1:$AQ$1000,36,FALSE),"")</f>
        <v/>
      </c>
      <c r="AO484" t="str">
        <f>IFERROR(VLOOKUP($A484,[3]Hoja1!$A$1:$AQ$1000,37,FALSE),"")</f>
        <v/>
      </c>
      <c r="AP484" t="str">
        <f>IFERROR(VLOOKUP($A484,[3]Hoja1!$A$1:$AQ$1000,38,FALSE),"")</f>
        <v/>
      </c>
      <c r="AQ484" t="str">
        <f>IFERROR(VLOOKUP($A484,[3]Hoja1!$A$1:$AQ$1000,39,FALSE),"")</f>
        <v/>
      </c>
      <c r="AR484" t="str">
        <f>IFERROR(VLOOKUP($A484,[3]Hoja1!$A$1:$AQ$1000,40,FALSE),"")</f>
        <v/>
      </c>
      <c r="AS484" t="str">
        <f>IFERROR(VLOOKUP($A484,[3]Hoja1!$A$1:$AQ$1000,41,FALSE),"")</f>
        <v/>
      </c>
      <c r="AT484" t="str">
        <f>IFERROR(VLOOKUP($A484,[3]Hoja1!$A$1:$AQ$1000,42,FALSE),"")</f>
        <v/>
      </c>
      <c r="AU484" t="str">
        <f>IFERROR(VLOOKUP($A484,[3]Hoja1!$A$1:$AQ$1000,43,FALSE),"")</f>
        <v/>
      </c>
    </row>
    <row r="485" spans="1:47" ht="15" customHeight="1" x14ac:dyDescent="0.25">
      <c r="A485">
        <v>1034</v>
      </c>
      <c r="B485">
        <v>1</v>
      </c>
      <c r="D485">
        <v>8522012</v>
      </c>
      <c r="E485" t="s">
        <v>2065</v>
      </c>
      <c r="H485" t="s">
        <v>2066</v>
      </c>
      <c r="I485" t="s">
        <v>2067</v>
      </c>
      <c r="J485" t="s">
        <v>16</v>
      </c>
      <c r="K485" t="s">
        <v>132</v>
      </c>
      <c r="P485" s="4">
        <f>IFERROR(VLOOKUP(D485,[1]articulo!$A$1:$D$9000,4,FALSE),"")</f>
        <v>235.87</v>
      </c>
      <c r="Q485" t="s">
        <v>2068</v>
      </c>
      <c r="R485">
        <f>IFERROR(VLOOKUP(D485,[2]stock!$A$1:$B$9000,2,FALSE),"0")</f>
        <v>4</v>
      </c>
      <c r="S485">
        <v>10</v>
      </c>
      <c r="T485">
        <v>10</v>
      </c>
      <c r="U485">
        <v>10</v>
      </c>
      <c r="V485">
        <v>0.25</v>
      </c>
      <c r="W485" t="str">
        <f>IFERROR(VLOOKUP($A485,[3]Hoja1!$A$1:$AQ$1000,19,FALSE),"")</f>
        <v/>
      </c>
      <c r="X485" t="str">
        <f>IFERROR(VLOOKUP($A485,[3]Hoja1!$A$1:$AQ$1000,20,FALSE),"")</f>
        <v/>
      </c>
      <c r="Y485" t="str">
        <f>IFERROR(VLOOKUP($A485,[3]Hoja1!$A$1:$AQ$1000,21,FALSE),"")</f>
        <v/>
      </c>
      <c r="Z485" t="str">
        <f>IFERROR(VLOOKUP($A485,[3]Hoja1!$A$1:$AQ$1000,22,FALSE),"")</f>
        <v/>
      </c>
      <c r="AA485" t="str">
        <f>IFERROR(VLOOKUP($A485,[3]Hoja1!$A$1:$AQ$1000,23,FALSE),"")</f>
        <v/>
      </c>
      <c r="AB485" t="str">
        <f>IFERROR(VLOOKUP($A485,[3]Hoja1!$A$1:$AQ$1000,24,FALSE),"")</f>
        <v/>
      </c>
      <c r="AC485" t="str">
        <f>IFERROR(VLOOKUP($A485,[3]Hoja1!$A$1:$AQ$1000,25,FALSE),"")</f>
        <v/>
      </c>
      <c r="AD485" t="str">
        <f>IFERROR(VLOOKUP($A485,[3]Hoja1!$A$1:$AQ$1000,26,FALSE),"")</f>
        <v/>
      </c>
      <c r="AE485" t="str">
        <f>IFERROR(VLOOKUP($A485,[3]Hoja1!$A$1:$AQ$1000,27,FALSE),"")</f>
        <v/>
      </c>
      <c r="AF485" t="str">
        <f>IFERROR(VLOOKUP($A485,[3]Hoja1!$A$1:$AQ$1000,28,FALSE),"")</f>
        <v/>
      </c>
      <c r="AG485" t="str">
        <f>IFERROR(VLOOKUP($A485,[3]Hoja1!$A$1:$AQ$1000,29,FALSE),"")</f>
        <v/>
      </c>
      <c r="AH485" t="str">
        <f>IFERROR(VLOOKUP($A485,[3]Hoja1!$A$1:$AQ$1000,30,FALSE),"")</f>
        <v/>
      </c>
      <c r="AI485" t="str">
        <f>IFERROR(VLOOKUP($A485,[3]Hoja1!$A$1:$AQ$1000,31,FALSE),"")</f>
        <v/>
      </c>
      <c r="AJ485" t="str">
        <f>IFERROR(VLOOKUP($A485,[3]Hoja1!$A$1:$AQ$1000,32,FALSE),"")</f>
        <v/>
      </c>
      <c r="AK485" t="str">
        <f>IFERROR(VLOOKUP($A485,[3]Hoja1!$A$1:$AQ$1000,33,FALSE),"")</f>
        <v/>
      </c>
      <c r="AL485" t="str">
        <f>IFERROR(VLOOKUP($A485,[3]Hoja1!$A$1:$AQ$1000,34,FALSE),"")</f>
        <v/>
      </c>
      <c r="AM485" t="str">
        <f>IFERROR(VLOOKUP($A485,[3]Hoja1!$A$1:$AQ$1000,35,FALSE),"")</f>
        <v/>
      </c>
      <c r="AN485" t="str">
        <f>IFERROR(VLOOKUP($A485,[3]Hoja1!$A$1:$AQ$1000,36,FALSE),"")</f>
        <v/>
      </c>
      <c r="AO485" t="str">
        <f>IFERROR(VLOOKUP($A485,[3]Hoja1!$A$1:$AQ$1000,37,FALSE),"")</f>
        <v/>
      </c>
      <c r="AP485" t="str">
        <f>IFERROR(VLOOKUP($A485,[3]Hoja1!$A$1:$AQ$1000,38,FALSE),"")</f>
        <v/>
      </c>
      <c r="AQ485" t="str">
        <f>IFERROR(VLOOKUP($A485,[3]Hoja1!$A$1:$AQ$1000,39,FALSE),"")</f>
        <v/>
      </c>
      <c r="AR485" t="str">
        <f>IFERROR(VLOOKUP($A485,[3]Hoja1!$A$1:$AQ$1000,40,FALSE),"")</f>
        <v/>
      </c>
      <c r="AS485" t="str">
        <f>IFERROR(VLOOKUP($A485,[3]Hoja1!$A$1:$AQ$1000,41,FALSE),"")</f>
        <v/>
      </c>
      <c r="AT485" t="str">
        <f>IFERROR(VLOOKUP($A485,[3]Hoja1!$A$1:$AQ$1000,42,FALSE),"")</f>
        <v/>
      </c>
      <c r="AU485" t="str">
        <f>IFERROR(VLOOKUP($A485,[3]Hoja1!$A$1:$AQ$1000,43,FALSE),"")</f>
        <v/>
      </c>
    </row>
    <row r="486" spans="1:47" ht="15" customHeight="1" x14ac:dyDescent="0.25">
      <c r="A486">
        <v>1036</v>
      </c>
      <c r="B486">
        <v>1</v>
      </c>
      <c r="D486">
        <v>8701494</v>
      </c>
      <c r="E486" t="s">
        <v>2069</v>
      </c>
      <c r="H486" s="1" t="s">
        <v>2071</v>
      </c>
      <c r="I486" t="s">
        <v>2072</v>
      </c>
      <c r="J486" t="s">
        <v>1</v>
      </c>
      <c r="K486" t="s">
        <v>155</v>
      </c>
      <c r="O486" t="s">
        <v>2070</v>
      </c>
      <c r="P486" s="4">
        <f>IFERROR(VLOOKUP(D486,[1]articulo!$A$1:$D$9000,4,FALSE),"")</f>
        <v>600</v>
      </c>
      <c r="Q486" t="s">
        <v>2073</v>
      </c>
      <c r="R486">
        <f>IFERROR(VLOOKUP(D486,[2]stock!$A$1:$B$9000,2,FALSE),"0")</f>
        <v>40</v>
      </c>
      <c r="S486">
        <v>10</v>
      </c>
      <c r="T486">
        <v>10</v>
      </c>
      <c r="U486">
        <v>10</v>
      </c>
      <c r="V486">
        <v>0.25</v>
      </c>
      <c r="W486" t="str">
        <f>IFERROR(VLOOKUP($A486,[3]Hoja1!$A$1:$AQ$1000,19,FALSE),"")</f>
        <v/>
      </c>
      <c r="X486" t="str">
        <f>IFERROR(VLOOKUP($A486,[3]Hoja1!$A$1:$AQ$1000,20,FALSE),"")</f>
        <v/>
      </c>
      <c r="Y486" t="str">
        <f>IFERROR(VLOOKUP($A486,[3]Hoja1!$A$1:$AQ$1000,21,FALSE),"")</f>
        <v/>
      </c>
      <c r="Z486" t="str">
        <f>IFERROR(VLOOKUP($A486,[3]Hoja1!$A$1:$AQ$1000,22,FALSE),"")</f>
        <v>Poliamida</v>
      </c>
      <c r="AA486" t="str">
        <f>IFERROR(VLOOKUP($A486,[3]Hoja1!$A$1:$AQ$1000,23,FALSE),"")</f>
        <v/>
      </c>
      <c r="AB486" t="str">
        <f>IFERROR(VLOOKUP($A486,[3]Hoja1!$A$1:$AQ$1000,24,FALSE),"")</f>
        <v/>
      </c>
      <c r="AC486" t="str">
        <f>IFERROR(VLOOKUP($A486,[3]Hoja1!$A$1:$AQ$1000,25,FALSE),"")</f>
        <v>4 cm</v>
      </c>
      <c r="AD486" t="str">
        <f>IFERROR(VLOOKUP($A486,[3]Hoja1!$A$1:$AQ$1000,26,FALSE),"")</f>
        <v/>
      </c>
      <c r="AE486" t="str">
        <f>IFERROR(VLOOKUP($A486,[3]Hoja1!$A$1:$AQ$1000,27,FALSE),"")</f>
        <v/>
      </c>
      <c r="AF486" t="str">
        <f>IFERROR(VLOOKUP($A486,[3]Hoja1!$A$1:$AQ$1000,28,FALSE),"")</f>
        <v>128 cm</v>
      </c>
      <c r="AG486" t="str">
        <f>IFERROR(VLOOKUP($A486,[3]Hoja1!$A$1:$AQ$1000,29,FALSE),"")</f>
        <v/>
      </c>
      <c r="AH486" t="str">
        <f>IFERROR(VLOOKUP($A486,[3]Hoja1!$A$1:$AQ$1000,30,FALSE),"")</f>
        <v/>
      </c>
      <c r="AI486" t="str">
        <f>IFERROR(VLOOKUP($A486,[3]Hoja1!$A$1:$AQ$1000,31,FALSE),"")</f>
        <v/>
      </c>
      <c r="AJ486" t="str">
        <f>IFERROR(VLOOKUP($A486,[3]Hoja1!$A$1:$AQ$1000,32,FALSE),"")</f>
        <v/>
      </c>
      <c r="AK486" t="str">
        <f>IFERROR(VLOOKUP($A486,[3]Hoja1!$A$1:$AQ$1000,33,FALSE),"")</f>
        <v/>
      </c>
      <c r="AL486" t="str">
        <f>IFERROR(VLOOKUP($A486,[3]Hoja1!$A$1:$AQ$1000,34,FALSE),"")</f>
        <v/>
      </c>
      <c r="AM486" t="str">
        <f>IFERROR(VLOOKUP($A486,[3]Hoja1!$A$1:$AQ$1000,35,FALSE),"")</f>
        <v/>
      </c>
      <c r="AN486" t="str">
        <f>IFERROR(VLOOKUP($A486,[3]Hoja1!$A$1:$AQ$1000,36,FALSE),"")</f>
        <v/>
      </c>
      <c r="AO486" t="str">
        <f>IFERROR(VLOOKUP($A486,[3]Hoja1!$A$1:$AQ$1000,37,FALSE),"")</f>
        <v/>
      </c>
      <c r="AP486" t="str">
        <f>IFERROR(VLOOKUP($A486,[3]Hoja1!$A$1:$AQ$1000,38,FALSE),"")</f>
        <v/>
      </c>
      <c r="AQ486" t="str">
        <f>IFERROR(VLOOKUP($A486,[3]Hoja1!$A$1:$AQ$1000,39,FALSE),"")</f>
        <v/>
      </c>
      <c r="AR486" t="str">
        <f>IFERROR(VLOOKUP($A486,[3]Hoja1!$A$1:$AQ$1000,40,FALSE),"")</f>
        <v/>
      </c>
      <c r="AS486" t="str">
        <f>IFERROR(VLOOKUP($A486,[3]Hoja1!$A$1:$AQ$1000,41,FALSE),"")</f>
        <v/>
      </c>
      <c r="AT486" t="str">
        <f>IFERROR(VLOOKUP($A486,[3]Hoja1!$A$1:$AQ$1000,42,FALSE),"")</f>
        <v/>
      </c>
      <c r="AU486" t="str">
        <f>IFERROR(VLOOKUP($A486,[3]Hoja1!$A$1:$AQ$1000,43,FALSE),"")</f>
        <v/>
      </c>
    </row>
    <row r="487" spans="1:47" ht="15" customHeight="1" x14ac:dyDescent="0.25">
      <c r="A487">
        <v>1039</v>
      </c>
      <c r="B487">
        <v>1</v>
      </c>
      <c r="D487">
        <v>8705037</v>
      </c>
      <c r="E487" t="s">
        <v>2074</v>
      </c>
      <c r="H487" s="1" t="s">
        <v>2075</v>
      </c>
      <c r="I487" s="1" t="s">
        <v>2076</v>
      </c>
      <c r="J487" t="s">
        <v>1</v>
      </c>
      <c r="K487" t="s">
        <v>29</v>
      </c>
      <c r="L487" t="s">
        <v>1033</v>
      </c>
      <c r="P487" s="4">
        <f>IFERROR(VLOOKUP(D487,[1]articulo!$A$1:$D$9000,4,FALSE),"")</f>
        <v>1290</v>
      </c>
      <c r="Q487" t="s">
        <v>2077</v>
      </c>
      <c r="R487">
        <f>IFERROR(VLOOKUP(D487,[2]stock!$A$1:$B$9000,2,FALSE),"0")</f>
        <v>0</v>
      </c>
      <c r="S487">
        <v>0</v>
      </c>
      <c r="T487">
        <v>0</v>
      </c>
      <c r="U487">
        <v>0</v>
      </c>
      <c r="V487">
        <v>0</v>
      </c>
      <c r="W487" t="str">
        <f>IFERROR(VLOOKUP($A487,[3]Hoja1!$A$1:$AQ$1000,19,FALSE),"")</f>
        <v/>
      </c>
      <c r="X487" t="str">
        <f>IFERROR(VLOOKUP($A487,[3]Hoja1!$A$1:$AQ$1000,20,FALSE),"")</f>
        <v/>
      </c>
      <c r="Y487" t="str">
        <f>IFERROR(VLOOKUP($A487,[3]Hoja1!$A$1:$AQ$1000,21,FALSE),"")</f>
        <v/>
      </c>
      <c r="Z487" t="str">
        <f>IFERROR(VLOOKUP($A487,[3]Hoja1!$A$1:$AQ$1000,22,FALSE),"")</f>
        <v>Poliamida</v>
      </c>
      <c r="AA487" t="str">
        <f>IFERROR(VLOOKUP($A487,[3]Hoja1!$A$1:$AQ$1000,23,FALSE),"")</f>
        <v>MOLLe</v>
      </c>
      <c r="AB487" t="str">
        <f>IFERROR(VLOOKUP($A487,[3]Hoja1!$A$1:$AQ$1000,24,FALSE),"")</f>
        <v/>
      </c>
      <c r="AC487" t="str">
        <f>IFERROR(VLOOKUP($A487,[3]Hoja1!$A$1:$AQ$1000,25,FALSE),"")</f>
        <v/>
      </c>
      <c r="AD487" t="str">
        <f>IFERROR(VLOOKUP($A487,[3]Hoja1!$A$1:$AQ$1000,26,FALSE),"")</f>
        <v/>
      </c>
      <c r="AE487" t="str">
        <f>IFERROR(VLOOKUP($A487,[3]Hoja1!$A$1:$AQ$1000,27,FALSE),"")</f>
        <v/>
      </c>
      <c r="AF487" t="str">
        <f>IFERROR(VLOOKUP($A487,[3]Hoja1!$A$1:$AQ$1000,28,FALSE),"")</f>
        <v/>
      </c>
      <c r="AG487" t="str">
        <f>IFERROR(VLOOKUP($A487,[3]Hoja1!$A$1:$AQ$1000,29,FALSE),"")</f>
        <v/>
      </c>
      <c r="AH487" t="str">
        <f>IFERROR(VLOOKUP($A487,[3]Hoja1!$A$1:$AQ$1000,30,FALSE),"")</f>
        <v/>
      </c>
      <c r="AI487" t="str">
        <f>IFERROR(VLOOKUP($A487,[3]Hoja1!$A$1:$AQ$1000,31,FALSE),"")</f>
        <v/>
      </c>
      <c r="AJ487" t="str">
        <f>IFERROR(VLOOKUP($A487,[3]Hoja1!$A$1:$AQ$1000,32,FALSE),"")</f>
        <v/>
      </c>
      <c r="AK487" t="str">
        <f>IFERROR(VLOOKUP($A487,[3]Hoja1!$A$1:$AQ$1000,33,FALSE),"")</f>
        <v/>
      </c>
      <c r="AL487" t="str">
        <f>IFERROR(VLOOKUP($A487,[3]Hoja1!$A$1:$AQ$1000,34,FALSE),"")</f>
        <v/>
      </c>
      <c r="AM487" t="str">
        <f>IFERROR(VLOOKUP($A487,[3]Hoja1!$A$1:$AQ$1000,35,FALSE),"")</f>
        <v/>
      </c>
      <c r="AN487" t="str">
        <f>IFERROR(VLOOKUP($A487,[3]Hoja1!$A$1:$AQ$1000,36,FALSE),"")</f>
        <v/>
      </c>
      <c r="AO487" t="str">
        <f>IFERROR(VLOOKUP($A487,[3]Hoja1!$A$1:$AQ$1000,37,FALSE),"")</f>
        <v/>
      </c>
      <c r="AP487" t="str">
        <f>IFERROR(VLOOKUP($A487,[3]Hoja1!$A$1:$AQ$1000,38,FALSE),"")</f>
        <v/>
      </c>
      <c r="AQ487" t="str">
        <f>IFERROR(VLOOKUP($A487,[3]Hoja1!$A$1:$AQ$1000,39,FALSE),"")</f>
        <v/>
      </c>
      <c r="AR487" t="str">
        <f>IFERROR(VLOOKUP($A487,[3]Hoja1!$A$1:$AQ$1000,40,FALSE),"")</f>
        <v/>
      </c>
      <c r="AS487" t="str">
        <f>IFERROR(VLOOKUP($A487,[3]Hoja1!$A$1:$AQ$1000,41,FALSE),"")</f>
        <v/>
      </c>
      <c r="AT487" t="str">
        <f>IFERROR(VLOOKUP($A487,[3]Hoja1!$A$1:$AQ$1000,42,FALSE),"")</f>
        <v/>
      </c>
      <c r="AU487" t="str">
        <f>IFERROR(VLOOKUP($A487,[3]Hoja1!$A$1:$AQ$1000,43,FALSE),"")</f>
        <v/>
      </c>
    </row>
    <row r="488" spans="1:47" ht="15" customHeight="1" x14ac:dyDescent="0.25">
      <c r="A488">
        <v>1041</v>
      </c>
      <c r="B488">
        <v>1</v>
      </c>
      <c r="D488">
        <v>8708123</v>
      </c>
      <c r="E488" t="s">
        <v>2078</v>
      </c>
      <c r="H488" s="1" t="s">
        <v>2079</v>
      </c>
      <c r="I488" s="1" t="s">
        <v>2080</v>
      </c>
      <c r="J488" t="s">
        <v>1</v>
      </c>
      <c r="K488" t="s">
        <v>109</v>
      </c>
      <c r="L488" t="s">
        <v>110</v>
      </c>
      <c r="O488" t="s">
        <v>1348</v>
      </c>
      <c r="P488" s="4">
        <f>IFERROR(VLOOKUP(D488,[1]articulo!$A$1:$D$9000,4,FALSE),"")</f>
        <v>10956</v>
      </c>
      <c r="Q488" t="s">
        <v>2081</v>
      </c>
      <c r="R488">
        <f>IFERROR(VLOOKUP(D488,[2]stock!$A$1:$B$9000,2,FALSE),"0")</f>
        <v>7</v>
      </c>
      <c r="S488">
        <v>5</v>
      </c>
      <c r="T488">
        <v>5</v>
      </c>
      <c r="U488">
        <v>5</v>
      </c>
      <c r="V488">
        <v>0.03</v>
      </c>
      <c r="W488" t="str">
        <f>IFERROR(VLOOKUP($A488,[3]Hoja1!$A$1:$AQ$1000,19,FALSE),"")</f>
        <v/>
      </c>
      <c r="X488" t="str">
        <f>IFERROR(VLOOKUP($A488,[3]Hoja1!$A$1:$AQ$1000,20,FALSE),"")</f>
        <v/>
      </c>
      <c r="Y488" t="str">
        <f>IFERROR(VLOOKUP($A488,[3]Hoja1!$A$1:$AQ$1000,21,FALSE),"")</f>
        <v/>
      </c>
      <c r="Z488" t="str">
        <f>IFERROR(VLOOKUP($A488,[3]Hoja1!$A$1:$AQ$1000,22,FALSE),"")</f>
        <v>Cordura</v>
      </c>
      <c r="AA488" t="str">
        <f>IFERROR(VLOOKUP($A488,[3]Hoja1!$A$1:$AQ$1000,23,FALSE),"")</f>
        <v>Táctica</v>
      </c>
      <c r="AB488" t="str">
        <f>IFERROR(VLOOKUP($A488,[3]Hoja1!$A$1:$AQ$1000,24,FALSE),"")</f>
        <v/>
      </c>
      <c r="AC488" t="str">
        <f>IFERROR(VLOOKUP($A488,[3]Hoja1!$A$1:$AQ$1000,25,FALSE),"")</f>
        <v/>
      </c>
      <c r="AD488" t="str">
        <f>IFERROR(VLOOKUP($A488,[3]Hoja1!$A$1:$AQ$1000,26,FALSE),"")</f>
        <v/>
      </c>
      <c r="AE488" t="str">
        <f>IFERROR(VLOOKUP($A488,[3]Hoja1!$A$1:$AQ$1000,27,FALSE),"")</f>
        <v/>
      </c>
      <c r="AF488" t="str">
        <f>IFERROR(VLOOKUP($A488,[3]Hoja1!$A$1:$AQ$1000,28,FALSE),"")</f>
        <v/>
      </c>
      <c r="AG488" t="str">
        <f>IFERROR(VLOOKUP($A488,[3]Hoja1!$A$1:$AQ$1000,29,FALSE),"")</f>
        <v/>
      </c>
      <c r="AH488" t="str">
        <f>IFERROR(VLOOKUP($A488,[3]Hoja1!$A$1:$AQ$1000,30,FALSE),"")</f>
        <v/>
      </c>
      <c r="AI488" t="str">
        <f>IFERROR(VLOOKUP($A488,[3]Hoja1!$A$1:$AQ$1000,31,FALSE),"")</f>
        <v/>
      </c>
      <c r="AJ488" t="str">
        <f>IFERROR(VLOOKUP($A488,[3]Hoja1!$A$1:$AQ$1000,32,FALSE),"")</f>
        <v/>
      </c>
      <c r="AK488" t="str">
        <f>IFERROR(VLOOKUP($A488,[3]Hoja1!$A$1:$AQ$1000,33,FALSE),"")</f>
        <v>50 x 38 x 28 cm</v>
      </c>
      <c r="AL488" t="str">
        <f>IFERROR(VLOOKUP($A488,[3]Hoja1!$A$1:$AQ$1000,34,FALSE),"")</f>
        <v>48 x 28 x 18 cm</v>
      </c>
      <c r="AM488" t="str">
        <f>IFERROR(VLOOKUP($A488,[3]Hoja1!$A$1:$AQ$1000,35,FALSE),"")</f>
        <v/>
      </c>
      <c r="AN488" t="str">
        <f>IFERROR(VLOOKUP($A488,[3]Hoja1!$A$1:$AQ$1000,36,FALSE),"")</f>
        <v/>
      </c>
      <c r="AO488" t="str">
        <f>IFERROR(VLOOKUP($A488,[3]Hoja1!$A$1:$AQ$1000,37,FALSE),"")</f>
        <v/>
      </c>
      <c r="AP488" t="str">
        <f>IFERROR(VLOOKUP($A488,[3]Hoja1!$A$1:$AQ$1000,38,FALSE),"")</f>
        <v/>
      </c>
      <c r="AQ488" t="str">
        <f>IFERROR(VLOOKUP($A488,[3]Hoja1!$A$1:$AQ$1000,39,FALSE),"")</f>
        <v/>
      </c>
      <c r="AR488" t="str">
        <f>IFERROR(VLOOKUP($A488,[3]Hoja1!$A$1:$AQ$1000,40,FALSE),"")</f>
        <v/>
      </c>
      <c r="AS488" t="str">
        <f>IFERROR(VLOOKUP($A488,[3]Hoja1!$A$1:$AQ$1000,41,FALSE),"")</f>
        <v/>
      </c>
      <c r="AT488" t="str">
        <f>IFERROR(VLOOKUP($A488,[3]Hoja1!$A$1:$AQ$1000,42,FALSE),"")</f>
        <v>30 litros</v>
      </c>
      <c r="AU488" t="str">
        <f>IFERROR(VLOOKUP($A488,[3]Hoja1!$A$1:$AQ$1000,43,FALSE),"")</f>
        <v/>
      </c>
    </row>
    <row r="489" spans="1:47" ht="15" customHeight="1" x14ac:dyDescent="0.25">
      <c r="A489">
        <v>1042</v>
      </c>
      <c r="B489">
        <v>1</v>
      </c>
      <c r="D489">
        <v>8708312</v>
      </c>
      <c r="E489" t="s">
        <v>2082</v>
      </c>
      <c r="H489" t="s">
        <v>1982</v>
      </c>
      <c r="I489" s="1" t="s">
        <v>1983</v>
      </c>
      <c r="J489" t="s">
        <v>1</v>
      </c>
      <c r="K489" t="s">
        <v>109</v>
      </c>
      <c r="L489" t="s">
        <v>110</v>
      </c>
      <c r="O489" t="s">
        <v>1981</v>
      </c>
      <c r="P489" s="4">
        <f>IFERROR(VLOOKUP(D489,[1]articulo!$A$1:$D$9000,4,FALSE),"")</f>
        <v>6958.22</v>
      </c>
      <c r="Q489" t="s">
        <v>2083</v>
      </c>
      <c r="R489">
        <f>IFERROR(VLOOKUP(D489,[2]stock!$A$1:$B$9000,2,FALSE),"0")</f>
        <v>0</v>
      </c>
      <c r="S489">
        <v>5</v>
      </c>
      <c r="T489">
        <v>5</v>
      </c>
      <c r="U489">
        <v>5</v>
      </c>
      <c r="V489">
        <v>0.03</v>
      </c>
      <c r="W489" t="str">
        <f>IFERROR(VLOOKUP($A489,[3]Hoja1!$A$1:$AQ$1000,19,FALSE),"")</f>
        <v/>
      </c>
      <c r="X489" t="str">
        <f>IFERROR(VLOOKUP($A489,[3]Hoja1!$A$1:$AQ$1000,20,FALSE),"")</f>
        <v/>
      </c>
      <c r="Y489" t="str">
        <f>IFERROR(VLOOKUP($A489,[3]Hoja1!$A$1:$AQ$1000,21,FALSE),"")</f>
        <v/>
      </c>
      <c r="Z489" t="str">
        <f>IFERROR(VLOOKUP($A489,[3]Hoja1!$A$1:$AQ$1000,22,FALSE),"")</f>
        <v>Poliamida / Cordura</v>
      </c>
      <c r="AA489" t="str">
        <f>IFERROR(VLOOKUP($A489,[3]Hoja1!$A$1:$AQ$1000,23,FALSE),"")</f>
        <v>Láser Etch</v>
      </c>
      <c r="AB489" t="str">
        <f>IFERROR(VLOOKUP($A489,[3]Hoja1!$A$1:$AQ$1000,24,FALSE),"")</f>
        <v/>
      </c>
      <c r="AC489" t="str">
        <f>IFERROR(VLOOKUP($A489,[3]Hoja1!$A$1:$AQ$1000,25,FALSE),"")</f>
        <v/>
      </c>
      <c r="AD489" t="str">
        <f>IFERROR(VLOOKUP($A489,[3]Hoja1!$A$1:$AQ$1000,26,FALSE),"")</f>
        <v/>
      </c>
      <c r="AE489" t="str">
        <f>IFERROR(VLOOKUP($A489,[3]Hoja1!$A$1:$AQ$1000,27,FALSE),"")</f>
        <v/>
      </c>
      <c r="AF489" t="str">
        <f>IFERROR(VLOOKUP($A489,[3]Hoja1!$A$1:$AQ$1000,28,FALSE),"")</f>
        <v/>
      </c>
      <c r="AG489" t="str">
        <f>IFERROR(VLOOKUP($A489,[3]Hoja1!$A$1:$AQ$1000,29,FALSE),"")</f>
        <v/>
      </c>
      <c r="AH489" t="str">
        <f>IFERROR(VLOOKUP($A489,[3]Hoja1!$A$1:$AQ$1000,30,FALSE),"")</f>
        <v/>
      </c>
      <c r="AI489" t="str">
        <f>IFERROR(VLOOKUP($A489,[3]Hoja1!$A$1:$AQ$1000,31,FALSE),"")</f>
        <v/>
      </c>
      <c r="AJ489" t="str">
        <f>IFERROR(VLOOKUP($A489,[3]Hoja1!$A$1:$AQ$1000,32,FALSE),"")</f>
        <v/>
      </c>
      <c r="AK489" t="str">
        <f>IFERROR(VLOOKUP($A489,[3]Hoja1!$A$1:$AQ$1000,33,FALSE),"")</f>
        <v>42 x 22 x 28 cm</v>
      </c>
      <c r="AL489" t="str">
        <f>IFERROR(VLOOKUP($A489,[3]Hoja1!$A$1:$AQ$1000,34,FALSE),"")</f>
        <v/>
      </c>
      <c r="AM489" t="str">
        <f>IFERROR(VLOOKUP($A489,[3]Hoja1!$A$1:$AQ$1000,35,FALSE),"")</f>
        <v>YKK</v>
      </c>
      <c r="AN489" t="str">
        <f>IFERROR(VLOOKUP($A489,[3]Hoja1!$A$1:$AQ$1000,36,FALSE),"")</f>
        <v/>
      </c>
      <c r="AO489" t="str">
        <f>IFERROR(VLOOKUP($A489,[3]Hoja1!$A$1:$AQ$1000,37,FALSE),"")</f>
        <v/>
      </c>
      <c r="AP489" t="str">
        <f>IFERROR(VLOOKUP($A489,[3]Hoja1!$A$1:$AQ$1000,38,FALSE),"")</f>
        <v/>
      </c>
      <c r="AQ489" t="str">
        <f>IFERROR(VLOOKUP($A489,[3]Hoja1!$A$1:$AQ$1000,39,FALSE),"")</f>
        <v/>
      </c>
      <c r="AR489" t="str">
        <f>IFERROR(VLOOKUP($A489,[3]Hoja1!$A$1:$AQ$1000,40,FALSE),"")</f>
        <v/>
      </c>
      <c r="AS489" t="str">
        <f>IFERROR(VLOOKUP($A489,[3]Hoja1!$A$1:$AQ$1000,41,FALSE),"")</f>
        <v/>
      </c>
      <c r="AT489" t="str">
        <f>IFERROR(VLOOKUP($A489,[3]Hoja1!$A$1:$AQ$1000,42,FALSE),"")</f>
        <v/>
      </c>
      <c r="AU489" t="str">
        <f>IFERROR(VLOOKUP($A489,[3]Hoja1!$A$1:$AQ$1000,43,FALSE),"")</f>
        <v/>
      </c>
    </row>
    <row r="490" spans="1:47" ht="15" customHeight="1" x14ac:dyDescent="0.25">
      <c r="A490">
        <v>1043</v>
      </c>
      <c r="B490">
        <v>1</v>
      </c>
      <c r="D490">
        <v>8708315</v>
      </c>
      <c r="E490" t="s">
        <v>2084</v>
      </c>
      <c r="H490" t="s">
        <v>1982</v>
      </c>
      <c r="I490" s="1" t="s">
        <v>1983</v>
      </c>
      <c r="J490" t="s">
        <v>1</v>
      </c>
      <c r="K490" t="s">
        <v>109</v>
      </c>
      <c r="L490" t="s">
        <v>110</v>
      </c>
      <c r="O490" t="s">
        <v>1981</v>
      </c>
      <c r="P490" s="4">
        <f>IFERROR(VLOOKUP(D490,[1]articulo!$A$1:$D$9000,4,FALSE),"")</f>
        <v>6958.22</v>
      </c>
      <c r="Q490" t="s">
        <v>2085</v>
      </c>
      <c r="R490">
        <f>IFERROR(VLOOKUP(D490,[2]stock!$A$1:$B$9000,2,FALSE),"0")</f>
        <v>0</v>
      </c>
      <c r="S490">
        <v>5</v>
      </c>
      <c r="T490">
        <v>5</v>
      </c>
      <c r="U490">
        <v>5</v>
      </c>
      <c r="V490">
        <v>0.03</v>
      </c>
      <c r="W490" t="str">
        <f>IFERROR(VLOOKUP($A490,[3]Hoja1!$A$1:$AQ$1000,19,FALSE),"")</f>
        <v/>
      </c>
      <c r="X490" t="str">
        <f>IFERROR(VLOOKUP($A490,[3]Hoja1!$A$1:$AQ$1000,20,FALSE),"")</f>
        <v/>
      </c>
      <c r="Y490" t="str">
        <f>IFERROR(VLOOKUP($A490,[3]Hoja1!$A$1:$AQ$1000,21,FALSE),"")</f>
        <v/>
      </c>
      <c r="Z490" t="str">
        <f>IFERROR(VLOOKUP($A490,[3]Hoja1!$A$1:$AQ$1000,22,FALSE),"")</f>
        <v>Poliamida / Cordura</v>
      </c>
      <c r="AA490" t="str">
        <f>IFERROR(VLOOKUP($A490,[3]Hoja1!$A$1:$AQ$1000,23,FALSE),"")</f>
        <v>Láser Etch</v>
      </c>
      <c r="AB490" t="str">
        <f>IFERROR(VLOOKUP($A490,[3]Hoja1!$A$1:$AQ$1000,24,FALSE),"")</f>
        <v/>
      </c>
      <c r="AC490" t="str">
        <f>IFERROR(VLOOKUP($A490,[3]Hoja1!$A$1:$AQ$1000,25,FALSE),"")</f>
        <v/>
      </c>
      <c r="AD490" t="str">
        <f>IFERROR(VLOOKUP($A490,[3]Hoja1!$A$1:$AQ$1000,26,FALSE),"")</f>
        <v/>
      </c>
      <c r="AE490" t="str">
        <f>IFERROR(VLOOKUP($A490,[3]Hoja1!$A$1:$AQ$1000,27,FALSE),"")</f>
        <v/>
      </c>
      <c r="AF490" t="str">
        <f>IFERROR(VLOOKUP($A490,[3]Hoja1!$A$1:$AQ$1000,28,FALSE),"")</f>
        <v/>
      </c>
      <c r="AG490" t="str">
        <f>IFERROR(VLOOKUP($A490,[3]Hoja1!$A$1:$AQ$1000,29,FALSE),"")</f>
        <v/>
      </c>
      <c r="AH490" t="str">
        <f>IFERROR(VLOOKUP($A490,[3]Hoja1!$A$1:$AQ$1000,30,FALSE),"")</f>
        <v/>
      </c>
      <c r="AI490" t="str">
        <f>IFERROR(VLOOKUP($A490,[3]Hoja1!$A$1:$AQ$1000,31,FALSE),"")</f>
        <v/>
      </c>
      <c r="AJ490" t="str">
        <f>IFERROR(VLOOKUP($A490,[3]Hoja1!$A$1:$AQ$1000,32,FALSE),"")</f>
        <v/>
      </c>
      <c r="AK490" t="str">
        <f>IFERROR(VLOOKUP($A490,[3]Hoja1!$A$1:$AQ$1000,33,FALSE),"")</f>
        <v>42 x 22 x 28 cm</v>
      </c>
      <c r="AL490" t="str">
        <f>IFERROR(VLOOKUP($A490,[3]Hoja1!$A$1:$AQ$1000,34,FALSE),"")</f>
        <v/>
      </c>
      <c r="AM490" t="str">
        <f>IFERROR(VLOOKUP($A490,[3]Hoja1!$A$1:$AQ$1000,35,FALSE),"")</f>
        <v>YKK</v>
      </c>
      <c r="AN490" t="str">
        <f>IFERROR(VLOOKUP($A490,[3]Hoja1!$A$1:$AQ$1000,36,FALSE),"")</f>
        <v/>
      </c>
      <c r="AO490" t="str">
        <f>IFERROR(VLOOKUP($A490,[3]Hoja1!$A$1:$AQ$1000,37,FALSE),"")</f>
        <v/>
      </c>
      <c r="AP490" t="str">
        <f>IFERROR(VLOOKUP($A490,[3]Hoja1!$A$1:$AQ$1000,38,FALSE),"")</f>
        <v/>
      </c>
      <c r="AQ490" t="str">
        <f>IFERROR(VLOOKUP($A490,[3]Hoja1!$A$1:$AQ$1000,39,FALSE),"")</f>
        <v/>
      </c>
      <c r="AR490" t="str">
        <f>IFERROR(VLOOKUP($A490,[3]Hoja1!$A$1:$AQ$1000,40,FALSE),"")</f>
        <v/>
      </c>
      <c r="AS490" t="str">
        <f>IFERROR(VLOOKUP($A490,[3]Hoja1!$A$1:$AQ$1000,41,FALSE),"")</f>
        <v/>
      </c>
      <c r="AT490" t="str">
        <f>IFERROR(VLOOKUP($A490,[3]Hoja1!$A$1:$AQ$1000,42,FALSE),"")</f>
        <v/>
      </c>
      <c r="AU490" t="str">
        <f>IFERROR(VLOOKUP($A490,[3]Hoja1!$A$1:$AQ$1000,43,FALSE),"")</f>
        <v/>
      </c>
    </row>
    <row r="491" spans="1:47" ht="15" customHeight="1" x14ac:dyDescent="0.25">
      <c r="A491">
        <v>1044</v>
      </c>
      <c r="B491">
        <v>1</v>
      </c>
      <c r="D491">
        <v>8708313</v>
      </c>
      <c r="E491" t="s">
        <v>2086</v>
      </c>
      <c r="H491" t="s">
        <v>1982</v>
      </c>
      <c r="I491" s="1" t="s">
        <v>1983</v>
      </c>
      <c r="J491" t="s">
        <v>1</v>
      </c>
      <c r="K491" t="s">
        <v>109</v>
      </c>
      <c r="L491" t="s">
        <v>110</v>
      </c>
      <c r="O491" t="s">
        <v>1981</v>
      </c>
      <c r="P491" s="4">
        <f>IFERROR(VLOOKUP(D491,[1]articulo!$A$1:$D$9000,4,FALSE),"")</f>
        <v>6958.22</v>
      </c>
      <c r="Q491" t="s">
        <v>2087</v>
      </c>
      <c r="R491">
        <f>IFERROR(VLOOKUP(D491,[2]stock!$A$1:$B$9000,2,FALSE),"0")</f>
        <v>0</v>
      </c>
      <c r="S491">
        <v>5</v>
      </c>
      <c r="T491">
        <v>5</v>
      </c>
      <c r="U491">
        <v>5</v>
      </c>
      <c r="V491">
        <v>0.03</v>
      </c>
      <c r="W491" t="str">
        <f>IFERROR(VLOOKUP($A491,[3]Hoja1!$A$1:$AQ$1000,19,FALSE),"")</f>
        <v/>
      </c>
      <c r="X491" t="str">
        <f>IFERROR(VLOOKUP($A491,[3]Hoja1!$A$1:$AQ$1000,20,FALSE),"")</f>
        <v/>
      </c>
      <c r="Y491" t="str">
        <f>IFERROR(VLOOKUP($A491,[3]Hoja1!$A$1:$AQ$1000,21,FALSE),"")</f>
        <v/>
      </c>
      <c r="Z491" t="str">
        <f>IFERROR(VLOOKUP($A491,[3]Hoja1!$A$1:$AQ$1000,22,FALSE),"")</f>
        <v>Poliamida / Cordura</v>
      </c>
      <c r="AA491" t="str">
        <f>IFERROR(VLOOKUP($A491,[3]Hoja1!$A$1:$AQ$1000,23,FALSE),"")</f>
        <v>Láser Etch</v>
      </c>
      <c r="AB491" t="str">
        <f>IFERROR(VLOOKUP($A491,[3]Hoja1!$A$1:$AQ$1000,24,FALSE),"")</f>
        <v/>
      </c>
      <c r="AC491" t="str">
        <f>IFERROR(VLOOKUP($A491,[3]Hoja1!$A$1:$AQ$1000,25,FALSE),"")</f>
        <v/>
      </c>
      <c r="AD491" t="str">
        <f>IFERROR(VLOOKUP($A491,[3]Hoja1!$A$1:$AQ$1000,26,FALSE),"")</f>
        <v/>
      </c>
      <c r="AE491" t="str">
        <f>IFERROR(VLOOKUP($A491,[3]Hoja1!$A$1:$AQ$1000,27,FALSE),"")</f>
        <v/>
      </c>
      <c r="AF491" t="str">
        <f>IFERROR(VLOOKUP($A491,[3]Hoja1!$A$1:$AQ$1000,28,FALSE),"")</f>
        <v/>
      </c>
      <c r="AG491" t="str">
        <f>IFERROR(VLOOKUP($A491,[3]Hoja1!$A$1:$AQ$1000,29,FALSE),"")</f>
        <v/>
      </c>
      <c r="AH491" t="str">
        <f>IFERROR(VLOOKUP($A491,[3]Hoja1!$A$1:$AQ$1000,30,FALSE),"")</f>
        <v/>
      </c>
      <c r="AI491" t="str">
        <f>IFERROR(VLOOKUP($A491,[3]Hoja1!$A$1:$AQ$1000,31,FALSE),"")</f>
        <v/>
      </c>
      <c r="AJ491" t="str">
        <f>IFERROR(VLOOKUP($A491,[3]Hoja1!$A$1:$AQ$1000,32,FALSE),"")</f>
        <v/>
      </c>
      <c r="AK491" t="str">
        <f>IFERROR(VLOOKUP($A491,[3]Hoja1!$A$1:$AQ$1000,33,FALSE),"")</f>
        <v>42 x 22 x 28 cm</v>
      </c>
      <c r="AL491" t="str">
        <f>IFERROR(VLOOKUP($A491,[3]Hoja1!$A$1:$AQ$1000,34,FALSE),"")</f>
        <v/>
      </c>
      <c r="AM491" t="str">
        <f>IFERROR(VLOOKUP($A491,[3]Hoja1!$A$1:$AQ$1000,35,FALSE),"")</f>
        <v>YKK</v>
      </c>
      <c r="AN491" t="str">
        <f>IFERROR(VLOOKUP($A491,[3]Hoja1!$A$1:$AQ$1000,36,FALSE),"")</f>
        <v/>
      </c>
      <c r="AO491" t="str">
        <f>IFERROR(VLOOKUP($A491,[3]Hoja1!$A$1:$AQ$1000,37,FALSE),"")</f>
        <v/>
      </c>
      <c r="AP491" t="str">
        <f>IFERROR(VLOOKUP($A491,[3]Hoja1!$A$1:$AQ$1000,38,FALSE),"")</f>
        <v/>
      </c>
      <c r="AQ491" t="str">
        <f>IFERROR(VLOOKUP($A491,[3]Hoja1!$A$1:$AQ$1000,39,FALSE),"")</f>
        <v/>
      </c>
      <c r="AR491" t="str">
        <f>IFERROR(VLOOKUP($A491,[3]Hoja1!$A$1:$AQ$1000,40,FALSE),"")</f>
        <v/>
      </c>
      <c r="AS491" t="str">
        <f>IFERROR(VLOOKUP($A491,[3]Hoja1!$A$1:$AQ$1000,41,FALSE),"")</f>
        <v/>
      </c>
      <c r="AT491" t="str">
        <f>IFERROR(VLOOKUP($A491,[3]Hoja1!$A$1:$AQ$1000,42,FALSE),"")</f>
        <v/>
      </c>
      <c r="AU491" t="str">
        <f>IFERROR(VLOOKUP($A491,[3]Hoja1!$A$1:$AQ$1000,43,FALSE),"")</f>
        <v/>
      </c>
    </row>
    <row r="492" spans="1:47" ht="15" customHeight="1" x14ac:dyDescent="0.25">
      <c r="A492">
        <v>1048</v>
      </c>
      <c r="B492">
        <v>1</v>
      </c>
      <c r="D492">
        <v>8708048</v>
      </c>
      <c r="E492" t="s">
        <v>2088</v>
      </c>
      <c r="H492" s="1" t="s">
        <v>2089</v>
      </c>
      <c r="I492" s="1" t="s">
        <v>2090</v>
      </c>
      <c r="J492" t="s">
        <v>1</v>
      </c>
      <c r="K492" t="s">
        <v>29</v>
      </c>
      <c r="L492" t="s">
        <v>2</v>
      </c>
      <c r="M492" t="s">
        <v>69</v>
      </c>
      <c r="O492" t="s">
        <v>1164</v>
      </c>
      <c r="P492" s="4">
        <f>IFERROR(VLOOKUP(D492,[1]articulo!$A$1:$D$9000,4,FALSE),"")</f>
        <v>1533.17</v>
      </c>
      <c r="Q492" t="s">
        <v>2091</v>
      </c>
      <c r="R492">
        <f>IFERROR(VLOOKUP(D492,[2]stock!$A$1:$B$9000,2,FALSE),"0")</f>
        <v>0</v>
      </c>
      <c r="S492">
        <v>5</v>
      </c>
      <c r="T492">
        <v>5</v>
      </c>
      <c r="U492">
        <v>5</v>
      </c>
      <c r="V492">
        <v>0.03</v>
      </c>
      <c r="W492" t="str">
        <f>IFERROR(VLOOKUP($A492,[3]Hoja1!$A$1:$AQ$1000,19,FALSE),"")</f>
        <v/>
      </c>
      <c r="X492" t="str">
        <f>IFERROR(VLOOKUP($A492,[3]Hoja1!$A$1:$AQ$1000,20,FALSE),"")</f>
        <v/>
      </c>
      <c r="Y492" t="str">
        <f>IFERROR(VLOOKUP($A492,[3]Hoja1!$A$1:$AQ$1000,21,FALSE),"")</f>
        <v/>
      </c>
      <c r="Z492" t="str">
        <f>IFERROR(VLOOKUP($A492,[3]Hoja1!$A$1:$AQ$1000,22,FALSE),"")</f>
        <v>Poliamida</v>
      </c>
      <c r="AA492" t="str">
        <f>IFERROR(VLOOKUP($A492,[3]Hoja1!$A$1:$AQ$1000,23,FALSE),"")</f>
        <v>Muslera</v>
      </c>
      <c r="AB492" t="str">
        <f>IFERROR(VLOOKUP($A492,[3]Hoja1!$A$1:$AQ$1000,24,FALSE),"")</f>
        <v/>
      </c>
      <c r="AC492" t="str">
        <f>IFERROR(VLOOKUP($A492,[3]Hoja1!$A$1:$AQ$1000,25,FALSE),"")</f>
        <v/>
      </c>
      <c r="AD492" t="str">
        <f>IFERROR(VLOOKUP($A492,[3]Hoja1!$A$1:$AQ$1000,26,FALSE),"")</f>
        <v/>
      </c>
      <c r="AE492" t="str">
        <f>IFERROR(VLOOKUP($A492,[3]Hoja1!$A$1:$AQ$1000,27,FALSE),"")</f>
        <v/>
      </c>
      <c r="AF492" t="str">
        <f>IFERROR(VLOOKUP($A492,[3]Hoja1!$A$1:$AQ$1000,28,FALSE),"")</f>
        <v/>
      </c>
      <c r="AG492" t="str">
        <f>IFERROR(VLOOKUP($A492,[3]Hoja1!$A$1:$AQ$1000,29,FALSE),"")</f>
        <v/>
      </c>
      <c r="AH492" t="str">
        <f>IFERROR(VLOOKUP($A492,[3]Hoja1!$A$1:$AQ$1000,30,FALSE),"")</f>
        <v/>
      </c>
      <c r="AI492" t="str">
        <f>IFERROR(VLOOKUP($A492,[3]Hoja1!$A$1:$AQ$1000,31,FALSE),"")</f>
        <v/>
      </c>
      <c r="AJ492" t="str">
        <f>IFERROR(VLOOKUP($A492,[3]Hoja1!$A$1:$AQ$1000,32,FALSE),"")</f>
        <v/>
      </c>
      <c r="AK492" t="str">
        <f>IFERROR(VLOOKUP($A492,[3]Hoja1!$A$1:$AQ$1000,33,FALSE),"")</f>
        <v>29 x 23 x 8 cm</v>
      </c>
      <c r="AL492" t="str">
        <f>IFERROR(VLOOKUP($A492,[3]Hoja1!$A$1:$AQ$1000,34,FALSE),"")</f>
        <v>20 x 18 x 6 cm</v>
      </c>
      <c r="AM492" t="str">
        <f>IFERROR(VLOOKUP($A492,[3]Hoja1!$A$1:$AQ$1000,35,FALSE),"")</f>
        <v/>
      </c>
      <c r="AN492" t="str">
        <f>IFERROR(VLOOKUP($A492,[3]Hoja1!$A$1:$AQ$1000,36,FALSE),"")</f>
        <v/>
      </c>
      <c r="AO492" t="str">
        <f>IFERROR(VLOOKUP($A492,[3]Hoja1!$A$1:$AQ$1000,37,FALSE),"")</f>
        <v/>
      </c>
      <c r="AP492" t="str">
        <f>IFERROR(VLOOKUP($A492,[3]Hoja1!$A$1:$AQ$1000,38,FALSE),"")</f>
        <v/>
      </c>
      <c r="AQ492" t="str">
        <f>IFERROR(VLOOKUP($A492,[3]Hoja1!$A$1:$AQ$1000,39,FALSE),"")</f>
        <v/>
      </c>
      <c r="AR492" t="str">
        <f>IFERROR(VLOOKUP($A492,[3]Hoja1!$A$1:$AQ$1000,40,FALSE),"")</f>
        <v/>
      </c>
      <c r="AS492" t="str">
        <f>IFERROR(VLOOKUP($A492,[3]Hoja1!$A$1:$AQ$1000,41,FALSE),"")</f>
        <v/>
      </c>
      <c r="AT492" t="str">
        <f>IFERROR(VLOOKUP($A492,[3]Hoja1!$A$1:$AQ$1000,42,FALSE),"")</f>
        <v/>
      </c>
      <c r="AU492" t="str">
        <f>IFERROR(VLOOKUP($A492,[3]Hoja1!$A$1:$AQ$1000,43,FALSE),"")</f>
        <v/>
      </c>
    </row>
    <row r="493" spans="1:47" ht="15" customHeight="1" x14ac:dyDescent="0.25">
      <c r="A493">
        <v>1049</v>
      </c>
      <c r="B493">
        <v>1</v>
      </c>
      <c r="D493">
        <v>8708046</v>
      </c>
      <c r="E493" t="s">
        <v>2092</v>
      </c>
      <c r="H493" s="1" t="s">
        <v>2089</v>
      </c>
      <c r="I493" s="1" t="s">
        <v>2090</v>
      </c>
      <c r="J493" t="s">
        <v>1</v>
      </c>
      <c r="K493" t="s">
        <v>29</v>
      </c>
      <c r="L493" t="s">
        <v>2</v>
      </c>
      <c r="M493" t="s">
        <v>69</v>
      </c>
      <c r="O493" t="s">
        <v>1164</v>
      </c>
      <c r="P493" s="4">
        <f>IFERROR(VLOOKUP(D493,[1]articulo!$A$1:$D$9000,4,FALSE),"")</f>
        <v>1533.17</v>
      </c>
      <c r="Q493" t="s">
        <v>2093</v>
      </c>
      <c r="R493">
        <f>IFERROR(VLOOKUP(D493,[2]stock!$A$1:$B$9000,2,FALSE),"0")</f>
        <v>0</v>
      </c>
      <c r="S493">
        <v>5</v>
      </c>
      <c r="T493">
        <v>5</v>
      </c>
      <c r="U493">
        <v>5</v>
      </c>
      <c r="V493">
        <v>0.03</v>
      </c>
      <c r="W493" t="str">
        <f>IFERROR(VLOOKUP($A493,[3]Hoja1!$A$1:$AQ$1000,19,FALSE),"")</f>
        <v/>
      </c>
      <c r="X493" t="str">
        <f>IFERROR(VLOOKUP($A493,[3]Hoja1!$A$1:$AQ$1000,20,FALSE),"")</f>
        <v/>
      </c>
      <c r="Y493" t="str">
        <f>IFERROR(VLOOKUP($A493,[3]Hoja1!$A$1:$AQ$1000,21,FALSE),"")</f>
        <v/>
      </c>
      <c r="Z493" t="str">
        <f>IFERROR(VLOOKUP($A493,[3]Hoja1!$A$1:$AQ$1000,22,FALSE),"")</f>
        <v>Poliamida</v>
      </c>
      <c r="AA493" t="str">
        <f>IFERROR(VLOOKUP($A493,[3]Hoja1!$A$1:$AQ$1000,23,FALSE),"")</f>
        <v>Muslera</v>
      </c>
      <c r="AB493" t="str">
        <f>IFERROR(VLOOKUP($A493,[3]Hoja1!$A$1:$AQ$1000,24,FALSE),"")</f>
        <v/>
      </c>
      <c r="AC493" t="str">
        <f>IFERROR(VLOOKUP($A493,[3]Hoja1!$A$1:$AQ$1000,25,FALSE),"")</f>
        <v/>
      </c>
      <c r="AD493" t="str">
        <f>IFERROR(VLOOKUP($A493,[3]Hoja1!$A$1:$AQ$1000,26,FALSE),"")</f>
        <v/>
      </c>
      <c r="AE493" t="str">
        <f>IFERROR(VLOOKUP($A493,[3]Hoja1!$A$1:$AQ$1000,27,FALSE),"")</f>
        <v/>
      </c>
      <c r="AF493" t="str">
        <f>IFERROR(VLOOKUP($A493,[3]Hoja1!$A$1:$AQ$1000,28,FALSE),"")</f>
        <v/>
      </c>
      <c r="AG493" t="str">
        <f>IFERROR(VLOOKUP($A493,[3]Hoja1!$A$1:$AQ$1000,29,FALSE),"")</f>
        <v/>
      </c>
      <c r="AH493" t="str">
        <f>IFERROR(VLOOKUP($A493,[3]Hoja1!$A$1:$AQ$1000,30,FALSE),"")</f>
        <v/>
      </c>
      <c r="AI493" t="str">
        <f>IFERROR(VLOOKUP($A493,[3]Hoja1!$A$1:$AQ$1000,31,FALSE),"")</f>
        <v/>
      </c>
      <c r="AJ493" t="str">
        <f>IFERROR(VLOOKUP($A493,[3]Hoja1!$A$1:$AQ$1000,32,FALSE),"")</f>
        <v/>
      </c>
      <c r="AK493" t="str">
        <f>IFERROR(VLOOKUP($A493,[3]Hoja1!$A$1:$AQ$1000,33,FALSE),"")</f>
        <v>29 x 23 x 8 cm</v>
      </c>
      <c r="AL493" t="str">
        <f>IFERROR(VLOOKUP($A493,[3]Hoja1!$A$1:$AQ$1000,34,FALSE),"")</f>
        <v>20 x 18 x 6 cm</v>
      </c>
      <c r="AM493" t="str">
        <f>IFERROR(VLOOKUP($A493,[3]Hoja1!$A$1:$AQ$1000,35,FALSE),"")</f>
        <v/>
      </c>
      <c r="AN493" t="str">
        <f>IFERROR(VLOOKUP($A493,[3]Hoja1!$A$1:$AQ$1000,36,FALSE),"")</f>
        <v/>
      </c>
      <c r="AO493" t="str">
        <f>IFERROR(VLOOKUP($A493,[3]Hoja1!$A$1:$AQ$1000,37,FALSE),"")</f>
        <v/>
      </c>
      <c r="AP493" t="str">
        <f>IFERROR(VLOOKUP($A493,[3]Hoja1!$A$1:$AQ$1000,38,FALSE),"")</f>
        <v/>
      </c>
      <c r="AQ493" t="str">
        <f>IFERROR(VLOOKUP($A493,[3]Hoja1!$A$1:$AQ$1000,39,FALSE),"")</f>
        <v/>
      </c>
      <c r="AR493" t="str">
        <f>IFERROR(VLOOKUP($A493,[3]Hoja1!$A$1:$AQ$1000,40,FALSE),"")</f>
        <v/>
      </c>
      <c r="AS493" t="str">
        <f>IFERROR(VLOOKUP($A493,[3]Hoja1!$A$1:$AQ$1000,41,FALSE),"")</f>
        <v/>
      </c>
      <c r="AT493" t="str">
        <f>IFERROR(VLOOKUP($A493,[3]Hoja1!$A$1:$AQ$1000,42,FALSE),"")</f>
        <v/>
      </c>
      <c r="AU493" t="str">
        <f>IFERROR(VLOOKUP($A493,[3]Hoja1!$A$1:$AQ$1000,43,FALSE),"")</f>
        <v/>
      </c>
    </row>
    <row r="494" spans="1:47" ht="15" customHeight="1" x14ac:dyDescent="0.25">
      <c r="A494">
        <v>1050</v>
      </c>
      <c r="B494">
        <v>1</v>
      </c>
      <c r="D494">
        <v>8708047</v>
      </c>
      <c r="E494" t="s">
        <v>2094</v>
      </c>
      <c r="H494" s="1" t="s">
        <v>2089</v>
      </c>
      <c r="I494" s="1" t="s">
        <v>2090</v>
      </c>
      <c r="J494" t="s">
        <v>1</v>
      </c>
      <c r="K494" t="s">
        <v>29</v>
      </c>
      <c r="L494" t="s">
        <v>2</v>
      </c>
      <c r="M494" t="s">
        <v>69</v>
      </c>
      <c r="O494" t="s">
        <v>1164</v>
      </c>
      <c r="P494" s="4">
        <f>IFERROR(VLOOKUP(D494,[1]articulo!$A$1:$D$9000,4,FALSE),"")</f>
        <v>1533.17</v>
      </c>
      <c r="Q494" t="s">
        <v>2095</v>
      </c>
      <c r="R494">
        <f>IFERROR(VLOOKUP(D494,[2]stock!$A$1:$B$9000,2,FALSE),"0")</f>
        <v>2</v>
      </c>
      <c r="S494">
        <v>5</v>
      </c>
      <c r="T494">
        <v>5</v>
      </c>
      <c r="U494">
        <v>5</v>
      </c>
      <c r="V494">
        <v>0.03</v>
      </c>
      <c r="W494" t="str">
        <f>IFERROR(VLOOKUP($A494,[3]Hoja1!$A$1:$AQ$1000,19,FALSE),"")</f>
        <v/>
      </c>
      <c r="X494" t="str">
        <f>IFERROR(VLOOKUP($A494,[3]Hoja1!$A$1:$AQ$1000,20,FALSE),"")</f>
        <v/>
      </c>
      <c r="Y494" t="str">
        <f>IFERROR(VLOOKUP($A494,[3]Hoja1!$A$1:$AQ$1000,21,FALSE),"")</f>
        <v/>
      </c>
      <c r="Z494" t="str">
        <f>IFERROR(VLOOKUP($A494,[3]Hoja1!$A$1:$AQ$1000,22,FALSE),"")</f>
        <v>Poliamida</v>
      </c>
      <c r="AA494" t="str">
        <f>IFERROR(VLOOKUP($A494,[3]Hoja1!$A$1:$AQ$1000,23,FALSE),"")</f>
        <v>Muslera</v>
      </c>
      <c r="AB494" t="str">
        <f>IFERROR(VLOOKUP($A494,[3]Hoja1!$A$1:$AQ$1000,24,FALSE),"")</f>
        <v/>
      </c>
      <c r="AC494" t="str">
        <f>IFERROR(VLOOKUP($A494,[3]Hoja1!$A$1:$AQ$1000,25,FALSE),"")</f>
        <v/>
      </c>
      <c r="AD494" t="str">
        <f>IFERROR(VLOOKUP($A494,[3]Hoja1!$A$1:$AQ$1000,26,FALSE),"")</f>
        <v/>
      </c>
      <c r="AE494" t="str">
        <f>IFERROR(VLOOKUP($A494,[3]Hoja1!$A$1:$AQ$1000,27,FALSE),"")</f>
        <v/>
      </c>
      <c r="AF494" t="str">
        <f>IFERROR(VLOOKUP($A494,[3]Hoja1!$A$1:$AQ$1000,28,FALSE),"")</f>
        <v/>
      </c>
      <c r="AG494" t="str">
        <f>IFERROR(VLOOKUP($A494,[3]Hoja1!$A$1:$AQ$1000,29,FALSE),"")</f>
        <v/>
      </c>
      <c r="AH494" t="str">
        <f>IFERROR(VLOOKUP($A494,[3]Hoja1!$A$1:$AQ$1000,30,FALSE),"")</f>
        <v/>
      </c>
      <c r="AI494" t="str">
        <f>IFERROR(VLOOKUP($A494,[3]Hoja1!$A$1:$AQ$1000,31,FALSE),"")</f>
        <v/>
      </c>
      <c r="AJ494" t="str">
        <f>IFERROR(VLOOKUP($A494,[3]Hoja1!$A$1:$AQ$1000,32,FALSE),"")</f>
        <v/>
      </c>
      <c r="AK494" t="str">
        <f>IFERROR(VLOOKUP($A494,[3]Hoja1!$A$1:$AQ$1000,33,FALSE),"")</f>
        <v>29 x 23 x 8 cm</v>
      </c>
      <c r="AL494" t="str">
        <f>IFERROR(VLOOKUP($A494,[3]Hoja1!$A$1:$AQ$1000,34,FALSE),"")</f>
        <v>20 x 18 x 6 cm</v>
      </c>
      <c r="AM494" t="str">
        <f>IFERROR(VLOOKUP($A494,[3]Hoja1!$A$1:$AQ$1000,35,FALSE),"")</f>
        <v/>
      </c>
      <c r="AN494" t="str">
        <f>IFERROR(VLOOKUP($A494,[3]Hoja1!$A$1:$AQ$1000,36,FALSE),"")</f>
        <v/>
      </c>
      <c r="AO494" t="str">
        <f>IFERROR(VLOOKUP($A494,[3]Hoja1!$A$1:$AQ$1000,37,FALSE),"")</f>
        <v/>
      </c>
      <c r="AP494" t="str">
        <f>IFERROR(VLOOKUP($A494,[3]Hoja1!$A$1:$AQ$1000,38,FALSE),"")</f>
        <v/>
      </c>
      <c r="AQ494" t="str">
        <f>IFERROR(VLOOKUP($A494,[3]Hoja1!$A$1:$AQ$1000,39,FALSE),"")</f>
        <v/>
      </c>
      <c r="AR494" t="str">
        <f>IFERROR(VLOOKUP($A494,[3]Hoja1!$A$1:$AQ$1000,40,FALSE),"")</f>
        <v/>
      </c>
      <c r="AS494" t="str">
        <f>IFERROR(VLOOKUP($A494,[3]Hoja1!$A$1:$AQ$1000,41,FALSE),"")</f>
        <v/>
      </c>
      <c r="AT494" t="str">
        <f>IFERROR(VLOOKUP($A494,[3]Hoja1!$A$1:$AQ$1000,42,FALSE),"")</f>
        <v/>
      </c>
      <c r="AU494" t="str">
        <f>IFERROR(VLOOKUP($A494,[3]Hoja1!$A$1:$AQ$1000,43,FALSE),"")</f>
        <v/>
      </c>
    </row>
    <row r="495" spans="1:47" ht="15" customHeight="1" x14ac:dyDescent="0.25">
      <c r="A495">
        <v>1051</v>
      </c>
      <c r="B495">
        <v>1</v>
      </c>
      <c r="D495">
        <v>8708044</v>
      </c>
      <c r="E495" t="s">
        <v>2096</v>
      </c>
      <c r="H495" s="1" t="s">
        <v>2089</v>
      </c>
      <c r="I495" s="1" t="s">
        <v>2090</v>
      </c>
      <c r="J495" t="s">
        <v>1</v>
      </c>
      <c r="K495" t="s">
        <v>29</v>
      </c>
      <c r="L495" t="s">
        <v>2</v>
      </c>
      <c r="M495" t="s">
        <v>69</v>
      </c>
      <c r="O495" t="s">
        <v>1164</v>
      </c>
      <c r="P495" s="4">
        <f>IFERROR(VLOOKUP(D495,[1]articulo!$A$1:$D$9000,4,FALSE),"")</f>
        <v>1533.17</v>
      </c>
      <c r="Q495" t="s">
        <v>2097</v>
      </c>
      <c r="R495">
        <f>IFERROR(VLOOKUP(D495,[2]stock!$A$1:$B$9000,2,FALSE),"0")</f>
        <v>1</v>
      </c>
      <c r="S495">
        <v>5</v>
      </c>
      <c r="T495">
        <v>5</v>
      </c>
      <c r="U495">
        <v>5</v>
      </c>
      <c r="V495">
        <v>0.03</v>
      </c>
      <c r="W495" t="str">
        <f>IFERROR(VLOOKUP($A495,[3]Hoja1!$A$1:$AQ$1000,19,FALSE),"")</f>
        <v/>
      </c>
      <c r="X495" t="str">
        <f>IFERROR(VLOOKUP($A495,[3]Hoja1!$A$1:$AQ$1000,20,FALSE),"")</f>
        <v/>
      </c>
      <c r="Y495" t="str">
        <f>IFERROR(VLOOKUP($A495,[3]Hoja1!$A$1:$AQ$1000,21,FALSE),"")</f>
        <v/>
      </c>
      <c r="Z495" t="str">
        <f>IFERROR(VLOOKUP($A495,[3]Hoja1!$A$1:$AQ$1000,22,FALSE),"")</f>
        <v>Poliamida</v>
      </c>
      <c r="AA495" t="str">
        <f>IFERROR(VLOOKUP($A495,[3]Hoja1!$A$1:$AQ$1000,23,FALSE),"")</f>
        <v>Muslera</v>
      </c>
      <c r="AB495" t="str">
        <f>IFERROR(VLOOKUP($A495,[3]Hoja1!$A$1:$AQ$1000,24,FALSE),"")</f>
        <v/>
      </c>
      <c r="AC495" t="str">
        <f>IFERROR(VLOOKUP($A495,[3]Hoja1!$A$1:$AQ$1000,25,FALSE),"")</f>
        <v/>
      </c>
      <c r="AD495" t="str">
        <f>IFERROR(VLOOKUP($A495,[3]Hoja1!$A$1:$AQ$1000,26,FALSE),"")</f>
        <v/>
      </c>
      <c r="AE495" t="str">
        <f>IFERROR(VLOOKUP($A495,[3]Hoja1!$A$1:$AQ$1000,27,FALSE),"")</f>
        <v/>
      </c>
      <c r="AF495" t="str">
        <f>IFERROR(VLOOKUP($A495,[3]Hoja1!$A$1:$AQ$1000,28,FALSE),"")</f>
        <v/>
      </c>
      <c r="AG495" t="str">
        <f>IFERROR(VLOOKUP($A495,[3]Hoja1!$A$1:$AQ$1000,29,FALSE),"")</f>
        <v/>
      </c>
      <c r="AH495" t="str">
        <f>IFERROR(VLOOKUP($A495,[3]Hoja1!$A$1:$AQ$1000,30,FALSE),"")</f>
        <v/>
      </c>
      <c r="AI495" t="str">
        <f>IFERROR(VLOOKUP($A495,[3]Hoja1!$A$1:$AQ$1000,31,FALSE),"")</f>
        <v/>
      </c>
      <c r="AJ495" t="str">
        <f>IFERROR(VLOOKUP($A495,[3]Hoja1!$A$1:$AQ$1000,32,FALSE),"")</f>
        <v/>
      </c>
      <c r="AK495" t="str">
        <f>IFERROR(VLOOKUP($A495,[3]Hoja1!$A$1:$AQ$1000,33,FALSE),"")</f>
        <v>29 x 23 x 8 cm</v>
      </c>
      <c r="AL495" t="str">
        <f>IFERROR(VLOOKUP($A495,[3]Hoja1!$A$1:$AQ$1000,34,FALSE),"")</f>
        <v>20 x 18 x 6 cm</v>
      </c>
      <c r="AM495" t="str">
        <f>IFERROR(VLOOKUP($A495,[3]Hoja1!$A$1:$AQ$1000,35,FALSE),"")</f>
        <v/>
      </c>
      <c r="AN495" t="str">
        <f>IFERROR(VLOOKUP($A495,[3]Hoja1!$A$1:$AQ$1000,36,FALSE),"")</f>
        <v/>
      </c>
      <c r="AO495" t="str">
        <f>IFERROR(VLOOKUP($A495,[3]Hoja1!$A$1:$AQ$1000,37,FALSE),"")</f>
        <v/>
      </c>
      <c r="AP495" t="str">
        <f>IFERROR(VLOOKUP($A495,[3]Hoja1!$A$1:$AQ$1000,38,FALSE),"")</f>
        <v/>
      </c>
      <c r="AQ495" t="str">
        <f>IFERROR(VLOOKUP($A495,[3]Hoja1!$A$1:$AQ$1000,39,FALSE),"")</f>
        <v/>
      </c>
      <c r="AR495" t="str">
        <f>IFERROR(VLOOKUP($A495,[3]Hoja1!$A$1:$AQ$1000,40,FALSE),"")</f>
        <v/>
      </c>
      <c r="AS495" t="str">
        <f>IFERROR(VLOOKUP($A495,[3]Hoja1!$A$1:$AQ$1000,41,FALSE),"")</f>
        <v/>
      </c>
      <c r="AT495" t="str">
        <f>IFERROR(VLOOKUP($A495,[3]Hoja1!$A$1:$AQ$1000,42,FALSE),"")</f>
        <v/>
      </c>
      <c r="AU495" t="str">
        <f>IFERROR(VLOOKUP($A495,[3]Hoja1!$A$1:$AQ$1000,43,FALSE),"")</f>
        <v/>
      </c>
    </row>
    <row r="496" spans="1:47" ht="15" customHeight="1" x14ac:dyDescent="0.25">
      <c r="A496">
        <v>1052</v>
      </c>
      <c r="B496">
        <v>1</v>
      </c>
      <c r="D496">
        <v>8703900</v>
      </c>
      <c r="E496" t="s">
        <v>2098</v>
      </c>
      <c r="H496" t="s">
        <v>2099</v>
      </c>
      <c r="I496" s="1" t="s">
        <v>2100</v>
      </c>
      <c r="J496" t="s">
        <v>1</v>
      </c>
      <c r="K496" t="s">
        <v>2</v>
      </c>
      <c r="P496" s="4">
        <f>IFERROR(VLOOKUP(D496,[1]articulo!$A$1:$D$9000,4,FALSE),"")</f>
        <v>1600</v>
      </c>
      <c r="Q496" t="s">
        <v>2101</v>
      </c>
      <c r="R496">
        <f>IFERROR(VLOOKUP(D496,[2]stock!$A$1:$B$9000,2,FALSE),"0")</f>
        <v>14</v>
      </c>
      <c r="S496">
        <v>10</v>
      </c>
      <c r="T496">
        <v>10</v>
      </c>
      <c r="U496">
        <v>10</v>
      </c>
      <c r="V496">
        <v>0.5</v>
      </c>
      <c r="W496" t="str">
        <f>IFERROR(VLOOKUP($A496,[3]Hoja1!$A$1:$AQ$1000,19,FALSE),"")</f>
        <v/>
      </c>
      <c r="X496" t="str">
        <f>IFERROR(VLOOKUP($A496,[3]Hoja1!$A$1:$AQ$1000,20,FALSE),"")</f>
        <v/>
      </c>
      <c r="Y496" t="str">
        <f>IFERROR(VLOOKUP($A496,[3]Hoja1!$A$1:$AQ$1000,21,FALSE),"")</f>
        <v/>
      </c>
      <c r="Z496" t="str">
        <f>IFERROR(VLOOKUP($A496,[3]Hoja1!$A$1:$AQ$1000,22,FALSE),"")</f>
        <v>Poliamida</v>
      </c>
      <c r="AA496" t="str">
        <f>IFERROR(VLOOKUP($A496,[3]Hoja1!$A$1:$AQ$1000,23,FALSE),"")</f>
        <v/>
      </c>
      <c r="AB496" t="str">
        <f>IFERROR(VLOOKUP($A496,[3]Hoja1!$A$1:$AQ$1000,24,FALSE),"")</f>
        <v/>
      </c>
      <c r="AC496" t="str">
        <f>IFERROR(VLOOKUP($A496,[3]Hoja1!$A$1:$AQ$1000,25,FALSE),"")</f>
        <v/>
      </c>
      <c r="AD496" t="str">
        <f>IFERROR(VLOOKUP($A496,[3]Hoja1!$A$1:$AQ$1000,26,FALSE),"")</f>
        <v/>
      </c>
      <c r="AE496" t="str">
        <f>IFERROR(VLOOKUP($A496,[3]Hoja1!$A$1:$AQ$1000,27,FALSE),"")</f>
        <v/>
      </c>
      <c r="AF496" t="str">
        <f>IFERROR(VLOOKUP($A496,[3]Hoja1!$A$1:$AQ$1000,28,FALSE),"")</f>
        <v/>
      </c>
      <c r="AG496" t="str">
        <f>IFERROR(VLOOKUP($A496,[3]Hoja1!$A$1:$AQ$1000,29,FALSE),"")</f>
        <v/>
      </c>
      <c r="AH496" t="str">
        <f>IFERROR(VLOOKUP($A496,[3]Hoja1!$A$1:$AQ$1000,30,FALSE),"")</f>
        <v/>
      </c>
      <c r="AI496" t="str">
        <f>IFERROR(VLOOKUP($A496,[3]Hoja1!$A$1:$AQ$1000,31,FALSE),"")</f>
        <v/>
      </c>
      <c r="AJ496" t="str">
        <f>IFERROR(VLOOKUP($A496,[3]Hoja1!$A$1:$AQ$1000,32,FALSE),"")</f>
        <v/>
      </c>
      <c r="AK496" t="str">
        <f>IFERROR(VLOOKUP($A496,[3]Hoja1!$A$1:$AQ$1000,33,FALSE),"")</f>
        <v>13 x  10.5 x 4 cm</v>
      </c>
      <c r="AL496" t="str">
        <f>IFERROR(VLOOKUP($A496,[3]Hoja1!$A$1:$AQ$1000,34,FALSE),"")</f>
        <v>13 x 8 x 2.5 cm</v>
      </c>
      <c r="AM496" t="str">
        <f>IFERROR(VLOOKUP($A496,[3]Hoja1!$A$1:$AQ$1000,35,FALSE),"")</f>
        <v/>
      </c>
      <c r="AN496" t="str">
        <f>IFERROR(VLOOKUP($A496,[3]Hoja1!$A$1:$AQ$1000,36,FALSE),"")</f>
        <v/>
      </c>
      <c r="AO496" t="str">
        <f>IFERROR(VLOOKUP($A496,[3]Hoja1!$A$1:$AQ$1000,37,FALSE),"")</f>
        <v/>
      </c>
      <c r="AP496" t="str">
        <f>IFERROR(VLOOKUP($A496,[3]Hoja1!$A$1:$AQ$1000,38,FALSE),"")</f>
        <v/>
      </c>
      <c r="AQ496" t="str">
        <f>IFERROR(VLOOKUP($A496,[3]Hoja1!$A$1:$AQ$1000,39,FALSE),"")</f>
        <v/>
      </c>
      <c r="AR496" t="str">
        <f>IFERROR(VLOOKUP($A496,[3]Hoja1!$A$1:$AQ$1000,40,FALSE),"")</f>
        <v/>
      </c>
      <c r="AS496" t="str">
        <f>IFERROR(VLOOKUP($A496,[3]Hoja1!$A$1:$AQ$1000,41,FALSE),"")</f>
        <v/>
      </c>
      <c r="AT496" t="str">
        <f>IFERROR(VLOOKUP($A496,[3]Hoja1!$A$1:$AQ$1000,42,FALSE),"")</f>
        <v>Diestro y Zurdo</v>
      </c>
      <c r="AU496" t="str">
        <f>IFERROR(VLOOKUP($A496,[3]Hoja1!$A$1:$AQ$1000,43,FALSE),"")</f>
        <v>Todo calilbre</v>
      </c>
    </row>
    <row r="497" spans="1:47" ht="15" customHeight="1" x14ac:dyDescent="0.25">
      <c r="A497">
        <v>1053</v>
      </c>
      <c r="B497">
        <v>1</v>
      </c>
      <c r="D497">
        <v>8701200</v>
      </c>
      <c r="E497" t="s">
        <v>2102</v>
      </c>
      <c r="H497" t="s">
        <v>2104</v>
      </c>
      <c r="I497" s="1" t="s">
        <v>2105</v>
      </c>
      <c r="J497" t="s">
        <v>1</v>
      </c>
      <c r="K497" t="s">
        <v>155</v>
      </c>
      <c r="O497" t="s">
        <v>2103</v>
      </c>
      <c r="P497" s="4">
        <f>IFERROR(VLOOKUP(D497,[1]articulo!$A$1:$D$9000,4,FALSE),"")</f>
        <v>3770.86</v>
      </c>
      <c r="Q497" t="s">
        <v>2106</v>
      </c>
      <c r="R497">
        <f>IFERROR(VLOOKUP(D497,[2]stock!$A$1:$B$9000,2,FALSE),"0")</f>
        <v>1</v>
      </c>
      <c r="S497">
        <v>10</v>
      </c>
      <c r="T497">
        <v>10</v>
      </c>
      <c r="U497">
        <v>10</v>
      </c>
      <c r="V497">
        <v>0.5</v>
      </c>
      <c r="W497" t="str">
        <f>IFERROR(VLOOKUP($A497,[3]Hoja1!$A$1:$AQ$1000,19,FALSE),"")</f>
        <v/>
      </c>
      <c r="X497" t="str">
        <f>IFERROR(VLOOKUP($A497,[3]Hoja1!$A$1:$AQ$1000,20,FALSE),"")</f>
        <v/>
      </c>
      <c r="Y497" t="str">
        <f>IFERROR(VLOOKUP($A497,[3]Hoja1!$A$1:$AQ$1000,21,FALSE),"")</f>
        <v/>
      </c>
      <c r="Z497" t="str">
        <f>IFERROR(VLOOKUP($A497,[3]Hoja1!$A$1:$AQ$1000,22,FALSE),"")</f>
        <v>Cuero</v>
      </c>
      <c r="AA497" t="str">
        <f>IFERROR(VLOOKUP($A497,[3]Hoja1!$A$1:$AQ$1000,23,FALSE),"")</f>
        <v>Gala</v>
      </c>
      <c r="AB497" t="str">
        <f>IFERROR(VLOOKUP($A497,[3]Hoja1!$A$1:$AQ$1000,24,FALSE),"")</f>
        <v/>
      </c>
      <c r="AC497" t="str">
        <f>IFERROR(VLOOKUP($A497,[3]Hoja1!$A$1:$AQ$1000,25,FALSE),"")</f>
        <v>4 cm</v>
      </c>
      <c r="AD497" t="str">
        <f>IFERROR(VLOOKUP($A497,[3]Hoja1!$A$1:$AQ$1000,26,FALSE),"")</f>
        <v/>
      </c>
      <c r="AE497" t="str">
        <f>IFERROR(VLOOKUP($A497,[3]Hoja1!$A$1:$AQ$1000,27,FALSE),"")</f>
        <v/>
      </c>
      <c r="AF497" t="str">
        <f>IFERROR(VLOOKUP($A497,[3]Hoja1!$A$1:$AQ$1000,28,FALSE),"")</f>
        <v>93 cm</v>
      </c>
      <c r="AG497" t="str">
        <f>IFERROR(VLOOKUP($A497,[3]Hoja1!$A$1:$AQ$1000,29,FALSE),"")</f>
        <v/>
      </c>
      <c r="AH497" t="str">
        <f>IFERROR(VLOOKUP($A497,[3]Hoja1!$A$1:$AQ$1000,30,FALSE),"")</f>
        <v/>
      </c>
      <c r="AI497" t="str">
        <f>IFERROR(VLOOKUP($A497,[3]Hoja1!$A$1:$AQ$1000,31,FALSE),"")</f>
        <v/>
      </c>
      <c r="AJ497" t="str">
        <f>IFERROR(VLOOKUP($A497,[3]Hoja1!$A$1:$AQ$1000,32,FALSE),"")</f>
        <v/>
      </c>
      <c r="AK497" t="str">
        <f>IFERROR(VLOOKUP($A497,[3]Hoja1!$A$1:$AQ$1000,33,FALSE),"")</f>
        <v/>
      </c>
      <c r="AL497" t="str">
        <f>IFERROR(VLOOKUP($A497,[3]Hoja1!$A$1:$AQ$1000,34,FALSE),"")</f>
        <v/>
      </c>
      <c r="AM497" t="str">
        <f>IFERROR(VLOOKUP($A497,[3]Hoja1!$A$1:$AQ$1000,35,FALSE),"")</f>
        <v/>
      </c>
      <c r="AN497" t="str">
        <f>IFERROR(VLOOKUP($A497,[3]Hoja1!$A$1:$AQ$1000,36,FALSE),"")</f>
        <v/>
      </c>
      <c r="AO497" t="str">
        <f>IFERROR(VLOOKUP($A497,[3]Hoja1!$A$1:$AQ$1000,37,FALSE),"")</f>
        <v/>
      </c>
      <c r="AP497" t="str">
        <f>IFERROR(VLOOKUP($A497,[3]Hoja1!$A$1:$AQ$1000,38,FALSE),"")</f>
        <v/>
      </c>
      <c r="AQ497" t="str">
        <f>IFERROR(VLOOKUP($A497,[3]Hoja1!$A$1:$AQ$1000,39,FALSE),"")</f>
        <v/>
      </c>
      <c r="AR497" t="str">
        <f>IFERROR(VLOOKUP($A497,[3]Hoja1!$A$1:$AQ$1000,40,FALSE),"")</f>
        <v/>
      </c>
      <c r="AS497" t="str">
        <f>IFERROR(VLOOKUP($A497,[3]Hoja1!$A$1:$AQ$1000,41,FALSE),"")</f>
        <v/>
      </c>
      <c r="AT497" t="str">
        <f>IFERROR(VLOOKUP($A497,[3]Hoja1!$A$1:$AQ$1000,42,FALSE),"")</f>
        <v/>
      </c>
      <c r="AU497" t="str">
        <f>IFERROR(VLOOKUP($A497,[3]Hoja1!$A$1:$AQ$1000,43,FALSE),"")</f>
        <v/>
      </c>
    </row>
    <row r="498" spans="1:47" ht="15" customHeight="1" x14ac:dyDescent="0.25">
      <c r="A498">
        <v>1054</v>
      </c>
      <c r="B498">
        <v>1</v>
      </c>
      <c r="D498">
        <v>8703300</v>
      </c>
      <c r="E498" t="s">
        <v>2107</v>
      </c>
      <c r="H498" t="s">
        <v>2108</v>
      </c>
      <c r="I498" s="1" t="s">
        <v>2109</v>
      </c>
      <c r="J498" t="s">
        <v>1</v>
      </c>
      <c r="K498" t="s">
        <v>2</v>
      </c>
      <c r="P498" s="4">
        <f>IFERROR(VLOOKUP(D498,[1]articulo!$A$1:$D$9000,4,FALSE),"")</f>
        <v>4100</v>
      </c>
      <c r="Q498" t="s">
        <v>2110</v>
      </c>
      <c r="R498">
        <f>IFERROR(VLOOKUP(D498,[2]stock!$A$1:$B$9000,2,FALSE),"0")</f>
        <v>110</v>
      </c>
      <c r="S498">
        <v>20</v>
      </c>
      <c r="T498">
        <v>10</v>
      </c>
      <c r="U498">
        <v>20</v>
      </c>
      <c r="V498">
        <v>0.5</v>
      </c>
      <c r="W498" t="str">
        <f>IFERROR(VLOOKUP($A498,[3]Hoja1!$A$1:$AQ$1000,19,FALSE),"")</f>
        <v/>
      </c>
      <c r="X498" t="str">
        <f>IFERROR(VLOOKUP($A498,[3]Hoja1!$A$1:$AQ$1000,20,FALSE),"")</f>
        <v/>
      </c>
      <c r="Y498" t="str">
        <f>IFERROR(VLOOKUP($A498,[3]Hoja1!$A$1:$AQ$1000,21,FALSE),"")</f>
        <v/>
      </c>
      <c r="Z498" t="str">
        <f>IFERROR(VLOOKUP($A498,[3]Hoja1!$A$1:$AQ$1000,22,FALSE),"")</f>
        <v>Poliamida</v>
      </c>
      <c r="AA498" t="str">
        <f>IFERROR(VLOOKUP($A498,[3]Hoja1!$A$1:$AQ$1000,23,FALSE),"")</f>
        <v>Universal</v>
      </c>
      <c r="AB498" t="str">
        <f>IFERROR(VLOOKUP($A498,[3]Hoja1!$A$1:$AQ$1000,24,FALSE),"")</f>
        <v/>
      </c>
      <c r="AC498" t="str">
        <f>IFERROR(VLOOKUP($A498,[3]Hoja1!$A$1:$AQ$1000,25,FALSE),"")</f>
        <v/>
      </c>
      <c r="AD498" t="str">
        <f>IFERROR(VLOOKUP($A498,[3]Hoja1!$A$1:$AQ$1000,26,FALSE),"")</f>
        <v/>
      </c>
      <c r="AE498" t="str">
        <f>IFERROR(VLOOKUP($A498,[3]Hoja1!$A$1:$AQ$1000,27,FALSE),"")</f>
        <v/>
      </c>
      <c r="AF498" t="str">
        <f>IFERROR(VLOOKUP($A498,[3]Hoja1!$A$1:$AQ$1000,28,FALSE),"")</f>
        <v/>
      </c>
      <c r="AG498" t="str">
        <f>IFERROR(VLOOKUP($A498,[3]Hoja1!$A$1:$AQ$1000,29,FALSE),"")</f>
        <v/>
      </c>
      <c r="AH498" t="str">
        <f>IFERROR(VLOOKUP($A498,[3]Hoja1!$A$1:$AQ$1000,30,FALSE),"")</f>
        <v/>
      </c>
      <c r="AI498" t="str">
        <f>IFERROR(VLOOKUP($A498,[3]Hoja1!$A$1:$AQ$1000,31,FALSE),"")</f>
        <v/>
      </c>
      <c r="AJ498" t="str">
        <f>IFERROR(VLOOKUP($A498,[3]Hoja1!$A$1:$AQ$1000,32,FALSE),"")</f>
        <v/>
      </c>
      <c r="AK498" t="str">
        <f>IFERROR(VLOOKUP($A498,[3]Hoja1!$A$1:$AQ$1000,33,FALSE),"")</f>
        <v/>
      </c>
      <c r="AL498" t="str">
        <f>IFERROR(VLOOKUP($A498,[3]Hoja1!$A$1:$AQ$1000,34,FALSE),"")</f>
        <v/>
      </c>
      <c r="AM498" t="str">
        <f>IFERROR(VLOOKUP($A498,[3]Hoja1!$A$1:$AQ$1000,35,FALSE),"")</f>
        <v/>
      </c>
      <c r="AN498" t="str">
        <f>IFERROR(VLOOKUP($A498,[3]Hoja1!$A$1:$AQ$1000,36,FALSE),"")</f>
        <v/>
      </c>
      <c r="AO498" t="str">
        <f>IFERROR(VLOOKUP($A498,[3]Hoja1!$A$1:$AQ$1000,37,FALSE),"")</f>
        <v/>
      </c>
      <c r="AP498" t="str">
        <f>IFERROR(VLOOKUP($A498,[3]Hoja1!$A$1:$AQ$1000,38,FALSE),"")</f>
        <v/>
      </c>
      <c r="AQ498" t="str">
        <f>IFERROR(VLOOKUP($A498,[3]Hoja1!$A$1:$AQ$1000,39,FALSE),"")</f>
        <v/>
      </c>
      <c r="AR498" t="str">
        <f>IFERROR(VLOOKUP($A498,[3]Hoja1!$A$1:$AQ$1000,40,FALSE),"")</f>
        <v/>
      </c>
      <c r="AS498" t="str">
        <f>IFERROR(VLOOKUP($A498,[3]Hoja1!$A$1:$AQ$1000,41,FALSE),"")</f>
        <v/>
      </c>
      <c r="AT498" t="str">
        <f>IFERROR(VLOOKUP($A498,[3]Hoja1!$A$1:$AQ$1000,42,FALSE),"")</f>
        <v>Zurdo o Diestro</v>
      </c>
      <c r="AU498" t="str">
        <f>IFERROR(VLOOKUP($A498,[3]Hoja1!$A$1:$AQ$1000,43,FALSE),"")</f>
        <v>Todo calibre</v>
      </c>
    </row>
    <row r="499" spans="1:47" ht="15" customHeight="1" x14ac:dyDescent="0.25">
      <c r="A499">
        <v>1073</v>
      </c>
      <c r="B499">
        <v>1</v>
      </c>
      <c r="D499">
        <v>8521014</v>
      </c>
      <c r="E499" t="s">
        <v>2111</v>
      </c>
      <c r="H499" t="s">
        <v>2112</v>
      </c>
      <c r="I499" t="s">
        <v>2113</v>
      </c>
      <c r="J499" t="s">
        <v>16</v>
      </c>
      <c r="K499" t="s">
        <v>115</v>
      </c>
      <c r="P499" s="4">
        <f>IFERROR(VLOOKUP(D499,[1]articulo!$A$1:$D$9000,4,FALSE),"")</f>
        <v>4200</v>
      </c>
      <c r="Q499" t="s">
        <v>2114</v>
      </c>
      <c r="R499">
        <f>IFERROR(VLOOKUP(D499,[2]stock!$A$1:$B$9000,2,FALSE),"0")</f>
        <v>40</v>
      </c>
      <c r="S499">
        <v>20</v>
      </c>
      <c r="T499">
        <v>20</v>
      </c>
      <c r="U499">
        <v>20</v>
      </c>
      <c r="V499">
        <v>1</v>
      </c>
      <c r="W499" t="str">
        <f>IFERROR(VLOOKUP($A499,[3]Hoja1!$A$1:$AQ$1000,19,FALSE),"")</f>
        <v/>
      </c>
      <c r="X499" t="str">
        <f>IFERROR(VLOOKUP($A499,[3]Hoja1!$A$1:$AQ$1000,20,FALSE),"")</f>
        <v/>
      </c>
      <c r="Y499" t="str">
        <f>IFERROR(VLOOKUP($A499,[3]Hoja1!$A$1:$AQ$1000,21,FALSE),"")</f>
        <v/>
      </c>
      <c r="Z499" t="str">
        <f>IFERROR(VLOOKUP($A499,[3]Hoja1!$A$1:$AQ$1000,22,FALSE),"")</f>
        <v/>
      </c>
      <c r="AA499" t="str">
        <f>IFERROR(VLOOKUP($A499,[3]Hoja1!$A$1:$AQ$1000,23,FALSE),"")</f>
        <v/>
      </c>
      <c r="AB499" t="str">
        <f>IFERROR(VLOOKUP($A499,[3]Hoja1!$A$1:$AQ$1000,24,FALSE),"")</f>
        <v/>
      </c>
      <c r="AC499" t="str">
        <f>IFERROR(VLOOKUP($A499,[3]Hoja1!$A$1:$AQ$1000,25,FALSE),"")</f>
        <v/>
      </c>
      <c r="AD499" t="str">
        <f>IFERROR(VLOOKUP($A499,[3]Hoja1!$A$1:$AQ$1000,26,FALSE),"")</f>
        <v/>
      </c>
      <c r="AE499" t="str">
        <f>IFERROR(VLOOKUP($A499,[3]Hoja1!$A$1:$AQ$1000,27,FALSE),"")</f>
        <v/>
      </c>
      <c r="AF499" t="str">
        <f>IFERROR(VLOOKUP($A499,[3]Hoja1!$A$1:$AQ$1000,28,FALSE),"")</f>
        <v/>
      </c>
      <c r="AG499" t="str">
        <f>IFERROR(VLOOKUP($A499,[3]Hoja1!$A$1:$AQ$1000,29,FALSE),"")</f>
        <v/>
      </c>
      <c r="AH499" t="str">
        <f>IFERROR(VLOOKUP($A499,[3]Hoja1!$A$1:$AQ$1000,30,FALSE),"")</f>
        <v/>
      </c>
      <c r="AI499" t="str">
        <f>IFERROR(VLOOKUP($A499,[3]Hoja1!$A$1:$AQ$1000,31,FALSE),"")</f>
        <v/>
      </c>
      <c r="AJ499" t="str">
        <f>IFERROR(VLOOKUP($A499,[3]Hoja1!$A$1:$AQ$1000,32,FALSE),"")</f>
        <v/>
      </c>
      <c r="AK499" t="str">
        <f>IFERROR(VLOOKUP($A499,[3]Hoja1!$A$1:$AQ$1000,33,FALSE),"")</f>
        <v/>
      </c>
      <c r="AL499" t="str">
        <f>IFERROR(VLOOKUP($A499,[3]Hoja1!$A$1:$AQ$1000,34,FALSE),"")</f>
        <v/>
      </c>
      <c r="AM499" t="str">
        <f>IFERROR(VLOOKUP($A499,[3]Hoja1!$A$1:$AQ$1000,35,FALSE),"")</f>
        <v/>
      </c>
      <c r="AN499" t="str">
        <f>IFERROR(VLOOKUP($A499,[3]Hoja1!$A$1:$AQ$1000,36,FALSE),"")</f>
        <v/>
      </c>
      <c r="AO499" t="str">
        <f>IFERROR(VLOOKUP($A499,[3]Hoja1!$A$1:$AQ$1000,37,FALSE),"")</f>
        <v/>
      </c>
      <c r="AP499" t="str">
        <f>IFERROR(VLOOKUP($A499,[3]Hoja1!$A$1:$AQ$1000,38,FALSE),"")</f>
        <v/>
      </c>
      <c r="AQ499" t="str">
        <f>IFERROR(VLOOKUP($A499,[3]Hoja1!$A$1:$AQ$1000,39,FALSE),"")</f>
        <v/>
      </c>
      <c r="AR499" t="str">
        <f>IFERROR(VLOOKUP($A499,[3]Hoja1!$A$1:$AQ$1000,40,FALSE),"")</f>
        <v/>
      </c>
      <c r="AS499" t="str">
        <f>IFERROR(VLOOKUP($A499,[3]Hoja1!$A$1:$AQ$1000,41,FALSE),"")</f>
        <v/>
      </c>
      <c r="AT499" t="str">
        <f>IFERROR(VLOOKUP($A499,[3]Hoja1!$A$1:$AQ$1000,42,FALSE),"")</f>
        <v/>
      </c>
      <c r="AU499" t="str">
        <f>IFERROR(VLOOKUP($A499,[3]Hoja1!$A$1:$AQ$1000,43,FALSE),"")</f>
        <v/>
      </c>
    </row>
    <row r="500" spans="1:47" ht="15" customHeight="1" x14ac:dyDescent="0.25">
      <c r="A500">
        <v>1074</v>
      </c>
      <c r="B500">
        <v>1</v>
      </c>
      <c r="D500">
        <v>8521063</v>
      </c>
      <c r="E500" t="s">
        <v>2115</v>
      </c>
      <c r="H500" t="s">
        <v>2116</v>
      </c>
      <c r="I500" t="s">
        <v>2117</v>
      </c>
      <c r="J500" t="s">
        <v>16</v>
      </c>
      <c r="K500" t="s">
        <v>115</v>
      </c>
      <c r="P500" s="4">
        <f>IFERROR(VLOOKUP(D500,[1]articulo!$A$1:$D$9000,4,FALSE),"")</f>
        <v>1100</v>
      </c>
      <c r="Q500" t="s">
        <v>2118</v>
      </c>
      <c r="R500">
        <f>IFERROR(VLOOKUP(D500,[2]stock!$A$1:$B$9000,2,FALSE),"0")</f>
        <v>69</v>
      </c>
      <c r="S500">
        <v>15</v>
      </c>
      <c r="T500">
        <v>15</v>
      </c>
      <c r="U500">
        <v>20</v>
      </c>
      <c r="V500">
        <v>0.5</v>
      </c>
      <c r="W500" t="str">
        <f>IFERROR(VLOOKUP($A500,[3]Hoja1!$A$1:$AQ$1000,19,FALSE),"")</f>
        <v/>
      </c>
      <c r="X500" t="str">
        <f>IFERROR(VLOOKUP($A500,[3]Hoja1!$A$1:$AQ$1000,20,FALSE),"")</f>
        <v/>
      </c>
      <c r="Y500" t="str">
        <f>IFERROR(VLOOKUP($A500,[3]Hoja1!$A$1:$AQ$1000,21,FALSE),"")</f>
        <v/>
      </c>
      <c r="Z500" t="str">
        <f>IFERROR(VLOOKUP($A500,[3]Hoja1!$A$1:$AQ$1000,22,FALSE),"")</f>
        <v/>
      </c>
      <c r="AA500" t="str">
        <f>IFERROR(VLOOKUP($A500,[3]Hoja1!$A$1:$AQ$1000,23,FALSE),"")</f>
        <v/>
      </c>
      <c r="AB500" t="str">
        <f>IFERROR(VLOOKUP($A500,[3]Hoja1!$A$1:$AQ$1000,24,FALSE),"")</f>
        <v/>
      </c>
      <c r="AC500" t="str">
        <f>IFERROR(VLOOKUP($A500,[3]Hoja1!$A$1:$AQ$1000,25,FALSE),"")</f>
        <v/>
      </c>
      <c r="AD500" t="str">
        <f>IFERROR(VLOOKUP($A500,[3]Hoja1!$A$1:$AQ$1000,26,FALSE),"")</f>
        <v/>
      </c>
      <c r="AE500" t="str">
        <f>IFERROR(VLOOKUP($A500,[3]Hoja1!$A$1:$AQ$1000,27,FALSE),"")</f>
        <v/>
      </c>
      <c r="AF500" t="str">
        <f>IFERROR(VLOOKUP($A500,[3]Hoja1!$A$1:$AQ$1000,28,FALSE),"")</f>
        <v/>
      </c>
      <c r="AG500" t="str">
        <f>IFERROR(VLOOKUP($A500,[3]Hoja1!$A$1:$AQ$1000,29,FALSE),"")</f>
        <v/>
      </c>
      <c r="AH500" t="str">
        <f>IFERROR(VLOOKUP($A500,[3]Hoja1!$A$1:$AQ$1000,30,FALSE),"")</f>
        <v/>
      </c>
      <c r="AI500" t="str">
        <f>IFERROR(VLOOKUP($A500,[3]Hoja1!$A$1:$AQ$1000,31,FALSE),"")</f>
        <v/>
      </c>
      <c r="AJ500" t="str">
        <f>IFERROR(VLOOKUP($A500,[3]Hoja1!$A$1:$AQ$1000,32,FALSE),"")</f>
        <v/>
      </c>
      <c r="AK500" t="str">
        <f>IFERROR(VLOOKUP($A500,[3]Hoja1!$A$1:$AQ$1000,33,FALSE),"")</f>
        <v/>
      </c>
      <c r="AL500" t="str">
        <f>IFERROR(VLOOKUP($A500,[3]Hoja1!$A$1:$AQ$1000,34,FALSE),"")</f>
        <v/>
      </c>
      <c r="AM500" t="str">
        <f>IFERROR(VLOOKUP($A500,[3]Hoja1!$A$1:$AQ$1000,35,FALSE),"")</f>
        <v/>
      </c>
      <c r="AN500" t="str">
        <f>IFERROR(VLOOKUP($A500,[3]Hoja1!$A$1:$AQ$1000,36,FALSE),"")</f>
        <v/>
      </c>
      <c r="AO500" t="str">
        <f>IFERROR(VLOOKUP($A500,[3]Hoja1!$A$1:$AQ$1000,37,FALSE),"")</f>
        <v/>
      </c>
      <c r="AP500" t="str">
        <f>IFERROR(VLOOKUP($A500,[3]Hoja1!$A$1:$AQ$1000,38,FALSE),"")</f>
        <v/>
      </c>
      <c r="AQ500" t="str">
        <f>IFERROR(VLOOKUP($A500,[3]Hoja1!$A$1:$AQ$1000,39,FALSE),"")</f>
        <v/>
      </c>
      <c r="AR500" t="str">
        <f>IFERROR(VLOOKUP($A500,[3]Hoja1!$A$1:$AQ$1000,40,FALSE),"")</f>
        <v/>
      </c>
      <c r="AS500" t="str">
        <f>IFERROR(VLOOKUP($A500,[3]Hoja1!$A$1:$AQ$1000,41,FALSE),"")</f>
        <v/>
      </c>
      <c r="AT500" t="str">
        <f>IFERROR(VLOOKUP($A500,[3]Hoja1!$A$1:$AQ$1000,42,FALSE),"")</f>
        <v/>
      </c>
      <c r="AU500" t="str">
        <f>IFERROR(VLOOKUP($A500,[3]Hoja1!$A$1:$AQ$1000,43,FALSE),"")</f>
        <v/>
      </c>
    </row>
    <row r="501" spans="1:47" ht="15" customHeight="1" x14ac:dyDescent="0.25">
      <c r="A501">
        <v>1075</v>
      </c>
      <c r="B501">
        <v>1</v>
      </c>
      <c r="D501">
        <v>8521036</v>
      </c>
      <c r="E501" t="s">
        <v>2119</v>
      </c>
      <c r="H501" t="s">
        <v>2120</v>
      </c>
      <c r="I501" t="s">
        <v>2121</v>
      </c>
      <c r="J501" t="s">
        <v>16</v>
      </c>
      <c r="K501" t="s">
        <v>115</v>
      </c>
      <c r="P501" s="4">
        <f>IFERROR(VLOOKUP(D501,[1]articulo!$A$1:$D$9000,4,FALSE),"")</f>
        <v>1700</v>
      </c>
      <c r="Q501" t="s">
        <v>2122</v>
      </c>
      <c r="R501">
        <f>IFERROR(VLOOKUP(D501,[2]stock!$A$1:$B$9000,2,FALSE),"0")</f>
        <v>28</v>
      </c>
      <c r="S501">
        <v>10</v>
      </c>
      <c r="T501">
        <v>20</v>
      </c>
      <c r="U501">
        <v>10</v>
      </c>
      <c r="V501">
        <v>0.5</v>
      </c>
      <c r="W501" t="str">
        <f>IFERROR(VLOOKUP($A501,[3]Hoja1!$A$1:$AQ$1000,19,FALSE),"")</f>
        <v/>
      </c>
      <c r="X501" t="str">
        <f>IFERROR(VLOOKUP($A501,[3]Hoja1!$A$1:$AQ$1000,20,FALSE),"")</f>
        <v/>
      </c>
      <c r="Y501" t="str">
        <f>IFERROR(VLOOKUP($A501,[3]Hoja1!$A$1:$AQ$1000,21,FALSE),"")</f>
        <v/>
      </c>
      <c r="Z501" t="str">
        <f>IFERROR(VLOOKUP($A501,[3]Hoja1!$A$1:$AQ$1000,22,FALSE),"")</f>
        <v/>
      </c>
      <c r="AA501" t="str">
        <f>IFERROR(VLOOKUP($A501,[3]Hoja1!$A$1:$AQ$1000,23,FALSE),"")</f>
        <v/>
      </c>
      <c r="AB501" t="str">
        <f>IFERROR(VLOOKUP($A501,[3]Hoja1!$A$1:$AQ$1000,24,FALSE),"")</f>
        <v/>
      </c>
      <c r="AC501" t="str">
        <f>IFERROR(VLOOKUP($A501,[3]Hoja1!$A$1:$AQ$1000,25,FALSE),"")</f>
        <v/>
      </c>
      <c r="AD501" t="str">
        <f>IFERROR(VLOOKUP($A501,[3]Hoja1!$A$1:$AQ$1000,26,FALSE),"")</f>
        <v/>
      </c>
      <c r="AE501" t="str">
        <f>IFERROR(VLOOKUP($A501,[3]Hoja1!$A$1:$AQ$1000,27,FALSE),"")</f>
        <v/>
      </c>
      <c r="AF501" t="str">
        <f>IFERROR(VLOOKUP($A501,[3]Hoja1!$A$1:$AQ$1000,28,FALSE),"")</f>
        <v/>
      </c>
      <c r="AG501" t="str">
        <f>IFERROR(VLOOKUP($A501,[3]Hoja1!$A$1:$AQ$1000,29,FALSE),"")</f>
        <v/>
      </c>
      <c r="AH501" t="str">
        <f>IFERROR(VLOOKUP($A501,[3]Hoja1!$A$1:$AQ$1000,30,FALSE),"")</f>
        <v/>
      </c>
      <c r="AI501" t="str">
        <f>IFERROR(VLOOKUP($A501,[3]Hoja1!$A$1:$AQ$1000,31,FALSE),"")</f>
        <v/>
      </c>
      <c r="AJ501" t="str">
        <f>IFERROR(VLOOKUP($A501,[3]Hoja1!$A$1:$AQ$1000,32,FALSE),"")</f>
        <v/>
      </c>
      <c r="AK501" t="str">
        <f>IFERROR(VLOOKUP($A501,[3]Hoja1!$A$1:$AQ$1000,33,FALSE),"")</f>
        <v/>
      </c>
      <c r="AL501" t="str">
        <f>IFERROR(VLOOKUP($A501,[3]Hoja1!$A$1:$AQ$1000,34,FALSE),"")</f>
        <v/>
      </c>
      <c r="AM501" t="str">
        <f>IFERROR(VLOOKUP($A501,[3]Hoja1!$A$1:$AQ$1000,35,FALSE),"")</f>
        <v/>
      </c>
      <c r="AN501" t="str">
        <f>IFERROR(VLOOKUP($A501,[3]Hoja1!$A$1:$AQ$1000,36,FALSE),"")</f>
        <v/>
      </c>
      <c r="AO501" t="str">
        <f>IFERROR(VLOOKUP($A501,[3]Hoja1!$A$1:$AQ$1000,37,FALSE),"")</f>
        <v/>
      </c>
      <c r="AP501" t="str">
        <f>IFERROR(VLOOKUP($A501,[3]Hoja1!$A$1:$AQ$1000,38,FALSE),"")</f>
        <v/>
      </c>
      <c r="AQ501" t="str">
        <f>IFERROR(VLOOKUP($A501,[3]Hoja1!$A$1:$AQ$1000,39,FALSE),"")</f>
        <v/>
      </c>
      <c r="AR501" t="str">
        <f>IFERROR(VLOOKUP($A501,[3]Hoja1!$A$1:$AQ$1000,40,FALSE),"")</f>
        <v/>
      </c>
      <c r="AS501" t="str">
        <f>IFERROR(VLOOKUP($A501,[3]Hoja1!$A$1:$AQ$1000,41,FALSE),"")</f>
        <v/>
      </c>
      <c r="AT501" t="str">
        <f>IFERROR(VLOOKUP($A501,[3]Hoja1!$A$1:$AQ$1000,42,FALSE),"")</f>
        <v/>
      </c>
      <c r="AU501" t="str">
        <f>IFERROR(VLOOKUP($A501,[3]Hoja1!$A$1:$AQ$1000,43,FALSE),"")</f>
        <v/>
      </c>
    </row>
    <row r="502" spans="1:47" ht="15" customHeight="1" x14ac:dyDescent="0.25">
      <c r="A502">
        <v>1076</v>
      </c>
      <c r="B502">
        <v>1</v>
      </c>
      <c r="D502">
        <v>8520230</v>
      </c>
      <c r="E502" t="s">
        <v>2123</v>
      </c>
      <c r="H502" t="s">
        <v>2124</v>
      </c>
      <c r="I502" t="s">
        <v>2125</v>
      </c>
      <c r="J502" t="s">
        <v>16</v>
      </c>
      <c r="K502" t="s">
        <v>115</v>
      </c>
      <c r="P502" s="4">
        <f>IFERROR(VLOOKUP(D502,[1]articulo!$A$1:$D$9000,4,FALSE),"")</f>
        <v>800</v>
      </c>
      <c r="Q502" t="s">
        <v>2126</v>
      </c>
      <c r="R502">
        <f>IFERROR(VLOOKUP(D502,[2]stock!$A$1:$B$9000,2,FALSE),"0")</f>
        <v>6</v>
      </c>
      <c r="S502">
        <v>20</v>
      </c>
      <c r="T502">
        <v>7</v>
      </c>
      <c r="U502">
        <v>15</v>
      </c>
      <c r="V502">
        <v>0.5</v>
      </c>
      <c r="W502" t="str">
        <f>IFERROR(VLOOKUP($A502,[3]Hoja1!$A$1:$AQ$1000,19,FALSE),"")</f>
        <v/>
      </c>
      <c r="X502" t="str">
        <f>IFERROR(VLOOKUP($A502,[3]Hoja1!$A$1:$AQ$1000,20,FALSE),"")</f>
        <v/>
      </c>
      <c r="Y502" t="str">
        <f>IFERROR(VLOOKUP($A502,[3]Hoja1!$A$1:$AQ$1000,21,FALSE),"")</f>
        <v/>
      </c>
      <c r="Z502" t="str">
        <f>IFERROR(VLOOKUP($A502,[3]Hoja1!$A$1:$AQ$1000,22,FALSE),"")</f>
        <v/>
      </c>
      <c r="AA502" t="str">
        <f>IFERROR(VLOOKUP($A502,[3]Hoja1!$A$1:$AQ$1000,23,FALSE),"")</f>
        <v/>
      </c>
      <c r="AB502" t="str">
        <f>IFERROR(VLOOKUP($A502,[3]Hoja1!$A$1:$AQ$1000,24,FALSE),"")</f>
        <v/>
      </c>
      <c r="AC502" t="str">
        <f>IFERROR(VLOOKUP($A502,[3]Hoja1!$A$1:$AQ$1000,25,FALSE),"")</f>
        <v/>
      </c>
      <c r="AD502" t="str">
        <f>IFERROR(VLOOKUP($A502,[3]Hoja1!$A$1:$AQ$1000,26,FALSE),"")</f>
        <v/>
      </c>
      <c r="AE502" t="str">
        <f>IFERROR(VLOOKUP($A502,[3]Hoja1!$A$1:$AQ$1000,27,FALSE),"")</f>
        <v/>
      </c>
      <c r="AF502" t="str">
        <f>IFERROR(VLOOKUP($A502,[3]Hoja1!$A$1:$AQ$1000,28,FALSE),"")</f>
        <v/>
      </c>
      <c r="AG502" t="str">
        <f>IFERROR(VLOOKUP($A502,[3]Hoja1!$A$1:$AQ$1000,29,FALSE),"")</f>
        <v/>
      </c>
      <c r="AH502" t="str">
        <f>IFERROR(VLOOKUP($A502,[3]Hoja1!$A$1:$AQ$1000,30,FALSE),"")</f>
        <v/>
      </c>
      <c r="AI502" t="str">
        <f>IFERROR(VLOOKUP($A502,[3]Hoja1!$A$1:$AQ$1000,31,FALSE),"")</f>
        <v/>
      </c>
      <c r="AJ502" t="str">
        <f>IFERROR(VLOOKUP($A502,[3]Hoja1!$A$1:$AQ$1000,32,FALSE),"")</f>
        <v/>
      </c>
      <c r="AK502" t="str">
        <f>IFERROR(VLOOKUP($A502,[3]Hoja1!$A$1:$AQ$1000,33,FALSE),"")</f>
        <v/>
      </c>
      <c r="AL502" t="str">
        <f>IFERROR(VLOOKUP($A502,[3]Hoja1!$A$1:$AQ$1000,34,FALSE),"")</f>
        <v/>
      </c>
      <c r="AM502" t="str">
        <f>IFERROR(VLOOKUP($A502,[3]Hoja1!$A$1:$AQ$1000,35,FALSE),"")</f>
        <v/>
      </c>
      <c r="AN502" t="str">
        <f>IFERROR(VLOOKUP($A502,[3]Hoja1!$A$1:$AQ$1000,36,FALSE),"")</f>
        <v/>
      </c>
      <c r="AO502" t="str">
        <f>IFERROR(VLOOKUP($A502,[3]Hoja1!$A$1:$AQ$1000,37,FALSE),"")</f>
        <v/>
      </c>
      <c r="AP502" t="str">
        <f>IFERROR(VLOOKUP($A502,[3]Hoja1!$A$1:$AQ$1000,38,FALSE),"")</f>
        <v/>
      </c>
      <c r="AQ502" t="str">
        <f>IFERROR(VLOOKUP($A502,[3]Hoja1!$A$1:$AQ$1000,39,FALSE),"")</f>
        <v/>
      </c>
      <c r="AR502" t="str">
        <f>IFERROR(VLOOKUP($A502,[3]Hoja1!$A$1:$AQ$1000,40,FALSE),"")</f>
        <v/>
      </c>
      <c r="AS502" t="str">
        <f>IFERROR(VLOOKUP($A502,[3]Hoja1!$A$1:$AQ$1000,41,FALSE),"")</f>
        <v/>
      </c>
      <c r="AT502" t="str">
        <f>IFERROR(VLOOKUP($A502,[3]Hoja1!$A$1:$AQ$1000,42,FALSE),"")</f>
        <v/>
      </c>
      <c r="AU502" t="str">
        <f>IFERROR(VLOOKUP($A502,[3]Hoja1!$A$1:$AQ$1000,43,FALSE),"")</f>
        <v/>
      </c>
    </row>
    <row r="503" spans="1:47" ht="15" customHeight="1" x14ac:dyDescent="0.25">
      <c r="A503">
        <v>1077</v>
      </c>
      <c r="B503">
        <v>1</v>
      </c>
      <c r="D503">
        <v>8520162</v>
      </c>
      <c r="E503" t="s">
        <v>2127</v>
      </c>
      <c r="H503" t="s">
        <v>2128</v>
      </c>
      <c r="I503" t="s">
        <v>2129</v>
      </c>
      <c r="J503" t="s">
        <v>16</v>
      </c>
      <c r="K503" t="s">
        <v>115</v>
      </c>
      <c r="P503" s="4">
        <f>IFERROR(VLOOKUP(D503,[1]articulo!$A$1:$D$9000,4,FALSE),"")</f>
        <v>1600</v>
      </c>
      <c r="Q503" t="s">
        <v>2130</v>
      </c>
      <c r="R503">
        <f>IFERROR(VLOOKUP(D503,[2]stock!$A$1:$B$9000,2,FALSE),"0")</f>
        <v>30</v>
      </c>
      <c r="S503">
        <v>25</v>
      </c>
      <c r="T503">
        <v>20</v>
      </c>
      <c r="U503">
        <v>10</v>
      </c>
      <c r="V503">
        <v>0.7</v>
      </c>
      <c r="W503" t="str">
        <f>IFERROR(VLOOKUP($A503,[3]Hoja1!$A$1:$AQ$1000,19,FALSE),"")</f>
        <v/>
      </c>
      <c r="X503" t="str">
        <f>IFERROR(VLOOKUP($A503,[3]Hoja1!$A$1:$AQ$1000,20,FALSE),"")</f>
        <v/>
      </c>
      <c r="Y503" t="str">
        <f>IFERROR(VLOOKUP($A503,[3]Hoja1!$A$1:$AQ$1000,21,FALSE),"")</f>
        <v/>
      </c>
      <c r="Z503" t="str">
        <f>IFERROR(VLOOKUP($A503,[3]Hoja1!$A$1:$AQ$1000,22,FALSE),"")</f>
        <v/>
      </c>
      <c r="AA503" t="str">
        <f>IFERROR(VLOOKUP($A503,[3]Hoja1!$A$1:$AQ$1000,23,FALSE),"")</f>
        <v/>
      </c>
      <c r="AB503" t="str">
        <f>IFERROR(VLOOKUP($A503,[3]Hoja1!$A$1:$AQ$1000,24,FALSE),"")</f>
        <v/>
      </c>
      <c r="AC503" t="str">
        <f>IFERROR(VLOOKUP($A503,[3]Hoja1!$A$1:$AQ$1000,25,FALSE),"")</f>
        <v/>
      </c>
      <c r="AD503" t="str">
        <f>IFERROR(VLOOKUP($A503,[3]Hoja1!$A$1:$AQ$1000,26,FALSE),"")</f>
        <v/>
      </c>
      <c r="AE503" t="str">
        <f>IFERROR(VLOOKUP($A503,[3]Hoja1!$A$1:$AQ$1000,27,FALSE),"")</f>
        <v/>
      </c>
      <c r="AF503" t="str">
        <f>IFERROR(VLOOKUP($A503,[3]Hoja1!$A$1:$AQ$1000,28,FALSE),"")</f>
        <v/>
      </c>
      <c r="AG503" t="str">
        <f>IFERROR(VLOOKUP($A503,[3]Hoja1!$A$1:$AQ$1000,29,FALSE),"")</f>
        <v/>
      </c>
      <c r="AH503" t="str">
        <f>IFERROR(VLOOKUP($A503,[3]Hoja1!$A$1:$AQ$1000,30,FALSE),"")</f>
        <v/>
      </c>
      <c r="AI503" t="str">
        <f>IFERROR(VLOOKUP($A503,[3]Hoja1!$A$1:$AQ$1000,31,FALSE),"")</f>
        <v/>
      </c>
      <c r="AJ503" t="str">
        <f>IFERROR(VLOOKUP($A503,[3]Hoja1!$A$1:$AQ$1000,32,FALSE),"")</f>
        <v/>
      </c>
      <c r="AK503" t="str">
        <f>IFERROR(VLOOKUP($A503,[3]Hoja1!$A$1:$AQ$1000,33,FALSE),"")</f>
        <v/>
      </c>
      <c r="AL503" t="str">
        <f>IFERROR(VLOOKUP($A503,[3]Hoja1!$A$1:$AQ$1000,34,FALSE),"")</f>
        <v/>
      </c>
      <c r="AM503" t="str">
        <f>IFERROR(VLOOKUP($A503,[3]Hoja1!$A$1:$AQ$1000,35,FALSE),"")</f>
        <v/>
      </c>
      <c r="AN503" t="str">
        <f>IFERROR(VLOOKUP($A503,[3]Hoja1!$A$1:$AQ$1000,36,FALSE),"")</f>
        <v/>
      </c>
      <c r="AO503" t="str">
        <f>IFERROR(VLOOKUP($A503,[3]Hoja1!$A$1:$AQ$1000,37,FALSE),"")</f>
        <v/>
      </c>
      <c r="AP503" t="str">
        <f>IFERROR(VLOOKUP($A503,[3]Hoja1!$A$1:$AQ$1000,38,FALSE),"")</f>
        <v/>
      </c>
      <c r="AQ503" t="str">
        <f>IFERROR(VLOOKUP($A503,[3]Hoja1!$A$1:$AQ$1000,39,FALSE),"")</f>
        <v/>
      </c>
      <c r="AR503" t="str">
        <f>IFERROR(VLOOKUP($A503,[3]Hoja1!$A$1:$AQ$1000,40,FALSE),"")</f>
        <v/>
      </c>
      <c r="AS503" t="str">
        <f>IFERROR(VLOOKUP($A503,[3]Hoja1!$A$1:$AQ$1000,41,FALSE),"")</f>
        <v/>
      </c>
      <c r="AT503" t="str">
        <f>IFERROR(VLOOKUP($A503,[3]Hoja1!$A$1:$AQ$1000,42,FALSE),"")</f>
        <v/>
      </c>
      <c r="AU503" t="str">
        <f>IFERROR(VLOOKUP($A503,[3]Hoja1!$A$1:$AQ$1000,43,FALSE),"")</f>
        <v/>
      </c>
    </row>
    <row r="504" spans="1:47" ht="15" customHeight="1" x14ac:dyDescent="0.25">
      <c r="A504">
        <v>1082</v>
      </c>
      <c r="B504">
        <v>1</v>
      </c>
      <c r="D504">
        <v>8520513</v>
      </c>
      <c r="E504" t="s">
        <v>2131</v>
      </c>
      <c r="H504" t="s">
        <v>2132</v>
      </c>
      <c r="I504" t="s">
        <v>2133</v>
      </c>
      <c r="J504" t="s">
        <v>102</v>
      </c>
      <c r="P504" s="4">
        <f>IFERROR(VLOOKUP(D504,[1]articulo!$A$1:$D$9000,4,FALSE),"")</f>
        <v>200</v>
      </c>
      <c r="Q504" t="s">
        <v>2134</v>
      </c>
      <c r="R504">
        <f>IFERROR(VLOOKUP(D504,[2]stock!$A$1:$B$9000,2,FALSE),"0")</f>
        <v>272</v>
      </c>
      <c r="S504">
        <v>10</v>
      </c>
      <c r="T504">
        <v>10</v>
      </c>
      <c r="U504">
        <v>5</v>
      </c>
      <c r="V504">
        <v>0.25</v>
      </c>
      <c r="W504" t="str">
        <f>IFERROR(VLOOKUP($A504,[3]Hoja1!$A$1:$AQ$1000,19,FALSE),"")</f>
        <v/>
      </c>
      <c r="X504" t="str">
        <f>IFERROR(VLOOKUP($A504,[3]Hoja1!$A$1:$AQ$1000,20,FALSE),"")</f>
        <v/>
      </c>
      <c r="Y504" t="str">
        <f>IFERROR(VLOOKUP($A504,[3]Hoja1!$A$1:$AQ$1000,21,FALSE),"")</f>
        <v/>
      </c>
      <c r="Z504" t="str">
        <f>IFERROR(VLOOKUP($A504,[3]Hoja1!$A$1:$AQ$1000,22,FALSE),"")</f>
        <v/>
      </c>
      <c r="AA504" t="str">
        <f>IFERROR(VLOOKUP($A504,[3]Hoja1!$A$1:$AQ$1000,23,FALSE),"")</f>
        <v/>
      </c>
      <c r="AB504" t="str">
        <f>IFERROR(VLOOKUP($A504,[3]Hoja1!$A$1:$AQ$1000,24,FALSE),"")</f>
        <v/>
      </c>
      <c r="AC504" t="str">
        <f>IFERROR(VLOOKUP($A504,[3]Hoja1!$A$1:$AQ$1000,25,FALSE),"")</f>
        <v/>
      </c>
      <c r="AD504" t="str">
        <f>IFERROR(VLOOKUP($A504,[3]Hoja1!$A$1:$AQ$1000,26,FALSE),"")</f>
        <v/>
      </c>
      <c r="AE504" t="str">
        <f>IFERROR(VLOOKUP($A504,[3]Hoja1!$A$1:$AQ$1000,27,FALSE),"")</f>
        <v/>
      </c>
      <c r="AF504" t="str">
        <f>IFERROR(VLOOKUP($A504,[3]Hoja1!$A$1:$AQ$1000,28,FALSE),"")</f>
        <v/>
      </c>
      <c r="AG504" t="str">
        <f>IFERROR(VLOOKUP($A504,[3]Hoja1!$A$1:$AQ$1000,29,FALSE),"")</f>
        <v/>
      </c>
      <c r="AH504" t="str">
        <f>IFERROR(VLOOKUP($A504,[3]Hoja1!$A$1:$AQ$1000,30,FALSE),"")</f>
        <v/>
      </c>
      <c r="AI504" t="str">
        <f>IFERROR(VLOOKUP($A504,[3]Hoja1!$A$1:$AQ$1000,31,FALSE),"")</f>
        <v/>
      </c>
      <c r="AJ504" t="str">
        <f>IFERROR(VLOOKUP($A504,[3]Hoja1!$A$1:$AQ$1000,32,FALSE),"")</f>
        <v/>
      </c>
      <c r="AK504" t="str">
        <f>IFERROR(VLOOKUP($A504,[3]Hoja1!$A$1:$AQ$1000,33,FALSE),"")</f>
        <v/>
      </c>
      <c r="AL504" t="str">
        <f>IFERROR(VLOOKUP($A504,[3]Hoja1!$A$1:$AQ$1000,34,FALSE),"")</f>
        <v/>
      </c>
      <c r="AM504" t="str">
        <f>IFERROR(VLOOKUP($A504,[3]Hoja1!$A$1:$AQ$1000,35,FALSE),"")</f>
        <v/>
      </c>
      <c r="AN504" t="str">
        <f>IFERROR(VLOOKUP($A504,[3]Hoja1!$A$1:$AQ$1000,36,FALSE),"")</f>
        <v/>
      </c>
      <c r="AO504" t="str">
        <f>IFERROR(VLOOKUP($A504,[3]Hoja1!$A$1:$AQ$1000,37,FALSE),"")</f>
        <v/>
      </c>
      <c r="AP504" t="str">
        <f>IFERROR(VLOOKUP($A504,[3]Hoja1!$A$1:$AQ$1000,38,FALSE),"")</f>
        <v/>
      </c>
      <c r="AQ504" t="str">
        <f>IFERROR(VLOOKUP($A504,[3]Hoja1!$A$1:$AQ$1000,39,FALSE),"")</f>
        <v/>
      </c>
      <c r="AR504" t="str">
        <f>IFERROR(VLOOKUP($A504,[3]Hoja1!$A$1:$AQ$1000,40,FALSE),"")</f>
        <v/>
      </c>
      <c r="AS504" t="str">
        <f>IFERROR(VLOOKUP($A504,[3]Hoja1!$A$1:$AQ$1000,41,FALSE),"")</f>
        <v/>
      </c>
      <c r="AT504" t="str">
        <f>IFERROR(VLOOKUP($A504,[3]Hoja1!$A$1:$AQ$1000,42,FALSE),"")</f>
        <v/>
      </c>
      <c r="AU504" t="str">
        <f>IFERROR(VLOOKUP($A504,[3]Hoja1!$A$1:$AQ$1000,43,FALSE),"")</f>
        <v/>
      </c>
    </row>
    <row r="505" spans="1:47" ht="15" customHeight="1" x14ac:dyDescent="0.25">
      <c r="A505">
        <v>1083</v>
      </c>
      <c r="B505">
        <v>1</v>
      </c>
      <c r="D505">
        <v>8708001</v>
      </c>
      <c r="E505" t="s">
        <v>2135</v>
      </c>
      <c r="H505" t="s">
        <v>2136</v>
      </c>
      <c r="I505" t="s">
        <v>2137</v>
      </c>
      <c r="J505" t="s">
        <v>1</v>
      </c>
      <c r="K505" t="s">
        <v>2</v>
      </c>
      <c r="L505" t="s">
        <v>69</v>
      </c>
      <c r="P505" s="4">
        <f>IFERROR(VLOOKUP(D505,[1]articulo!$A$1:$D$9000,4,FALSE),"")</f>
        <v>900</v>
      </c>
      <c r="Q505" t="s">
        <v>2138</v>
      </c>
      <c r="R505">
        <f>IFERROR(VLOOKUP(D505,[2]stock!$A$1:$B$9000,2,FALSE),"0")</f>
        <v>208</v>
      </c>
      <c r="S505">
        <v>20</v>
      </c>
      <c r="T505">
        <v>20</v>
      </c>
      <c r="U505">
        <v>10</v>
      </c>
      <c r="V505">
        <v>0.25</v>
      </c>
      <c r="W505" t="str">
        <f>IFERROR(VLOOKUP($A505,[3]Hoja1!$A$1:$AQ$1000,19,FALSE),"")</f>
        <v/>
      </c>
      <c r="X505" t="str">
        <f>IFERROR(VLOOKUP($A505,[3]Hoja1!$A$1:$AQ$1000,20,FALSE),"")</f>
        <v/>
      </c>
      <c r="Y505" t="str">
        <f>IFERROR(VLOOKUP($A505,[3]Hoja1!$A$1:$AQ$1000,21,FALSE),"")</f>
        <v/>
      </c>
      <c r="Z505" t="str">
        <f>IFERROR(VLOOKUP($A505,[3]Hoja1!$A$1:$AQ$1000,22,FALSE),"")</f>
        <v/>
      </c>
      <c r="AA505" t="str">
        <f>IFERROR(VLOOKUP($A505,[3]Hoja1!$A$1:$AQ$1000,23,FALSE),"")</f>
        <v/>
      </c>
      <c r="AB505" t="str">
        <f>IFERROR(VLOOKUP($A505,[3]Hoja1!$A$1:$AQ$1000,24,FALSE),"")</f>
        <v/>
      </c>
      <c r="AC505" t="str">
        <f>IFERROR(VLOOKUP($A505,[3]Hoja1!$A$1:$AQ$1000,25,FALSE),"")</f>
        <v/>
      </c>
      <c r="AD505" t="str">
        <f>IFERROR(VLOOKUP($A505,[3]Hoja1!$A$1:$AQ$1000,26,FALSE),"")</f>
        <v/>
      </c>
      <c r="AE505" t="str">
        <f>IFERROR(VLOOKUP($A505,[3]Hoja1!$A$1:$AQ$1000,27,FALSE),"")</f>
        <v/>
      </c>
      <c r="AF505" t="str">
        <f>IFERROR(VLOOKUP($A505,[3]Hoja1!$A$1:$AQ$1000,28,FALSE),"")</f>
        <v/>
      </c>
      <c r="AG505" t="str">
        <f>IFERROR(VLOOKUP($A505,[3]Hoja1!$A$1:$AQ$1000,29,FALSE),"")</f>
        <v/>
      </c>
      <c r="AH505" t="str">
        <f>IFERROR(VLOOKUP($A505,[3]Hoja1!$A$1:$AQ$1000,30,FALSE),"")</f>
        <v/>
      </c>
      <c r="AI505" t="str">
        <f>IFERROR(VLOOKUP($A505,[3]Hoja1!$A$1:$AQ$1000,31,FALSE),"")</f>
        <v/>
      </c>
      <c r="AJ505" t="str">
        <f>IFERROR(VLOOKUP($A505,[3]Hoja1!$A$1:$AQ$1000,32,FALSE),"")</f>
        <v/>
      </c>
      <c r="AK505" t="str">
        <f>IFERROR(VLOOKUP($A505,[3]Hoja1!$A$1:$AQ$1000,33,FALSE),"")</f>
        <v/>
      </c>
      <c r="AL505" t="str">
        <f>IFERROR(VLOOKUP($A505,[3]Hoja1!$A$1:$AQ$1000,34,FALSE),"")</f>
        <v/>
      </c>
      <c r="AM505" t="str">
        <f>IFERROR(VLOOKUP($A505,[3]Hoja1!$A$1:$AQ$1000,35,FALSE),"")</f>
        <v/>
      </c>
      <c r="AN505" t="str">
        <f>IFERROR(VLOOKUP($A505,[3]Hoja1!$A$1:$AQ$1000,36,FALSE),"")</f>
        <v/>
      </c>
      <c r="AO505" t="str">
        <f>IFERROR(VLOOKUP($A505,[3]Hoja1!$A$1:$AQ$1000,37,FALSE),"")</f>
        <v/>
      </c>
      <c r="AP505" t="str">
        <f>IFERROR(VLOOKUP($A505,[3]Hoja1!$A$1:$AQ$1000,38,FALSE),"")</f>
        <v/>
      </c>
      <c r="AQ505" t="str">
        <f>IFERROR(VLOOKUP($A505,[3]Hoja1!$A$1:$AQ$1000,39,FALSE),"")</f>
        <v/>
      </c>
      <c r="AR505" t="str">
        <f>IFERROR(VLOOKUP($A505,[3]Hoja1!$A$1:$AQ$1000,40,FALSE),"")</f>
        <v/>
      </c>
      <c r="AS505" t="str">
        <f>IFERROR(VLOOKUP($A505,[3]Hoja1!$A$1:$AQ$1000,41,FALSE),"")</f>
        <v/>
      </c>
      <c r="AT505" t="str">
        <f>IFERROR(VLOOKUP($A505,[3]Hoja1!$A$1:$AQ$1000,42,FALSE),"")</f>
        <v/>
      </c>
      <c r="AU505" t="str">
        <f>IFERROR(VLOOKUP($A505,[3]Hoja1!$A$1:$AQ$1000,43,FALSE),"")</f>
        <v/>
      </c>
    </row>
    <row r="506" spans="1:47" ht="15" customHeight="1" x14ac:dyDescent="0.25">
      <c r="A506">
        <v>1085</v>
      </c>
      <c r="B506">
        <v>1</v>
      </c>
      <c r="D506">
        <v>8520209</v>
      </c>
      <c r="E506" t="s">
        <v>2139</v>
      </c>
      <c r="H506" s="1" t="s">
        <v>2140</v>
      </c>
      <c r="I506" s="1" t="s">
        <v>2141</v>
      </c>
      <c r="J506" t="s">
        <v>16</v>
      </c>
      <c r="K506" t="s">
        <v>115</v>
      </c>
      <c r="P506" s="4">
        <f>IFERROR(VLOOKUP(D506,[1]articulo!$A$1:$D$9000,4,FALSE),"")</f>
        <v>936</v>
      </c>
      <c r="Q506" t="s">
        <v>2142</v>
      </c>
      <c r="R506">
        <f>IFERROR(VLOOKUP(D506,[2]stock!$A$1:$B$9000,2,FALSE),"0")</f>
        <v>15</v>
      </c>
      <c r="S506">
        <v>10</v>
      </c>
      <c r="T506">
        <v>5</v>
      </c>
      <c r="U506">
        <v>5</v>
      </c>
      <c r="V506">
        <v>0.4</v>
      </c>
      <c r="W506" t="str">
        <f>IFERROR(VLOOKUP($A506,[3]Hoja1!$A$1:$AQ$1000,19,FALSE),"")</f>
        <v/>
      </c>
      <c r="X506" t="str">
        <f>IFERROR(VLOOKUP($A506,[3]Hoja1!$A$1:$AQ$1000,20,FALSE),"")</f>
        <v/>
      </c>
      <c r="Y506" t="str">
        <f>IFERROR(VLOOKUP($A506,[3]Hoja1!$A$1:$AQ$1000,21,FALSE),"")</f>
        <v/>
      </c>
      <c r="Z506" t="str">
        <f>IFERROR(VLOOKUP($A506,[3]Hoja1!$A$1:$AQ$1000,22,FALSE),"")</f>
        <v/>
      </c>
      <c r="AA506" t="str">
        <f>IFERROR(VLOOKUP($A506,[3]Hoja1!$A$1:$AQ$1000,23,FALSE),"")</f>
        <v/>
      </c>
      <c r="AB506" t="str">
        <f>IFERROR(VLOOKUP($A506,[3]Hoja1!$A$1:$AQ$1000,24,FALSE),"")</f>
        <v/>
      </c>
      <c r="AC506" t="str">
        <f>IFERROR(VLOOKUP($A506,[3]Hoja1!$A$1:$AQ$1000,25,FALSE),"")</f>
        <v/>
      </c>
      <c r="AD506" t="str">
        <f>IFERROR(VLOOKUP($A506,[3]Hoja1!$A$1:$AQ$1000,26,FALSE),"")</f>
        <v/>
      </c>
      <c r="AE506" t="str">
        <f>IFERROR(VLOOKUP($A506,[3]Hoja1!$A$1:$AQ$1000,27,FALSE),"")</f>
        <v/>
      </c>
      <c r="AF506" t="str">
        <f>IFERROR(VLOOKUP($A506,[3]Hoja1!$A$1:$AQ$1000,28,FALSE),"")</f>
        <v/>
      </c>
      <c r="AG506" t="str">
        <f>IFERROR(VLOOKUP($A506,[3]Hoja1!$A$1:$AQ$1000,29,FALSE),"")</f>
        <v/>
      </c>
      <c r="AH506" t="str">
        <f>IFERROR(VLOOKUP($A506,[3]Hoja1!$A$1:$AQ$1000,30,FALSE),"")</f>
        <v/>
      </c>
      <c r="AI506" t="str">
        <f>IFERROR(VLOOKUP($A506,[3]Hoja1!$A$1:$AQ$1000,31,FALSE),"")</f>
        <v/>
      </c>
      <c r="AJ506" t="str">
        <f>IFERROR(VLOOKUP($A506,[3]Hoja1!$A$1:$AQ$1000,32,FALSE),"")</f>
        <v/>
      </c>
      <c r="AK506" t="str">
        <f>IFERROR(VLOOKUP($A506,[3]Hoja1!$A$1:$AQ$1000,33,FALSE),"")</f>
        <v/>
      </c>
      <c r="AL506" t="str">
        <f>IFERROR(VLOOKUP($A506,[3]Hoja1!$A$1:$AQ$1000,34,FALSE),"")</f>
        <v/>
      </c>
      <c r="AM506" t="str">
        <f>IFERROR(VLOOKUP($A506,[3]Hoja1!$A$1:$AQ$1000,35,FALSE),"")</f>
        <v/>
      </c>
      <c r="AN506" t="str">
        <f>IFERROR(VLOOKUP($A506,[3]Hoja1!$A$1:$AQ$1000,36,FALSE),"")</f>
        <v/>
      </c>
      <c r="AO506" t="str">
        <f>IFERROR(VLOOKUP($A506,[3]Hoja1!$A$1:$AQ$1000,37,FALSE),"")</f>
        <v/>
      </c>
      <c r="AP506" t="str">
        <f>IFERROR(VLOOKUP($A506,[3]Hoja1!$A$1:$AQ$1000,38,FALSE),"")</f>
        <v/>
      </c>
      <c r="AQ506" t="str">
        <f>IFERROR(VLOOKUP($A506,[3]Hoja1!$A$1:$AQ$1000,39,FALSE),"")</f>
        <v/>
      </c>
      <c r="AR506" t="str">
        <f>IFERROR(VLOOKUP($A506,[3]Hoja1!$A$1:$AQ$1000,40,FALSE),"")</f>
        <v/>
      </c>
      <c r="AS506" t="str">
        <f>IFERROR(VLOOKUP($A506,[3]Hoja1!$A$1:$AQ$1000,41,FALSE),"")</f>
        <v/>
      </c>
      <c r="AT506" t="str">
        <f>IFERROR(VLOOKUP($A506,[3]Hoja1!$A$1:$AQ$1000,42,FALSE),"")</f>
        <v/>
      </c>
      <c r="AU506" t="str">
        <f>IFERROR(VLOOKUP($A506,[3]Hoja1!$A$1:$AQ$1000,43,FALSE),"")</f>
        <v/>
      </c>
    </row>
    <row r="507" spans="1:47" ht="15" customHeight="1" x14ac:dyDescent="0.25">
      <c r="A507">
        <v>1087</v>
      </c>
      <c r="B507">
        <v>1</v>
      </c>
      <c r="D507">
        <v>8857005</v>
      </c>
      <c r="E507" t="s">
        <v>2143</v>
      </c>
      <c r="H507" s="1" t="s">
        <v>2144</v>
      </c>
      <c r="I507" s="1" t="s">
        <v>2145</v>
      </c>
      <c r="J507" t="s">
        <v>102</v>
      </c>
      <c r="P507" s="4">
        <f>IFERROR(VLOOKUP(D507,[1]articulo!$A$1:$D$9000,4,FALSE),"")</f>
        <v>2358.7199999999998</v>
      </c>
      <c r="Q507" t="s">
        <v>2146</v>
      </c>
      <c r="R507">
        <f>IFERROR(VLOOKUP(D507,[2]stock!$A$1:$B$9000,2,FALSE),"0")</f>
        <v>1</v>
      </c>
      <c r="S507">
        <v>45</v>
      </c>
      <c r="T507">
        <v>35</v>
      </c>
      <c r="U507">
        <v>30</v>
      </c>
      <c r="V507">
        <v>1</v>
      </c>
      <c r="W507" t="str">
        <f>IFERROR(VLOOKUP($A507,[3]Hoja1!$A$1:$AQ$1000,19,FALSE),"")</f>
        <v/>
      </c>
      <c r="X507" t="str">
        <f>IFERROR(VLOOKUP($A507,[3]Hoja1!$A$1:$AQ$1000,20,FALSE),"")</f>
        <v/>
      </c>
      <c r="Y507" t="str">
        <f>IFERROR(VLOOKUP($A507,[3]Hoja1!$A$1:$AQ$1000,21,FALSE),"")</f>
        <v/>
      </c>
      <c r="Z507" t="str">
        <f>IFERROR(VLOOKUP($A507,[3]Hoja1!$A$1:$AQ$1000,22,FALSE),"")</f>
        <v/>
      </c>
      <c r="AA507" t="str">
        <f>IFERROR(VLOOKUP($A507,[3]Hoja1!$A$1:$AQ$1000,23,FALSE),"")</f>
        <v/>
      </c>
      <c r="AB507" t="str">
        <f>IFERROR(VLOOKUP($A507,[3]Hoja1!$A$1:$AQ$1000,24,FALSE),"")</f>
        <v/>
      </c>
      <c r="AC507" t="str">
        <f>IFERROR(VLOOKUP($A507,[3]Hoja1!$A$1:$AQ$1000,25,FALSE),"")</f>
        <v/>
      </c>
      <c r="AD507" t="str">
        <f>IFERROR(VLOOKUP($A507,[3]Hoja1!$A$1:$AQ$1000,26,FALSE),"")</f>
        <v/>
      </c>
      <c r="AE507" t="str">
        <f>IFERROR(VLOOKUP($A507,[3]Hoja1!$A$1:$AQ$1000,27,FALSE),"")</f>
        <v/>
      </c>
      <c r="AF507" t="str">
        <f>IFERROR(VLOOKUP($A507,[3]Hoja1!$A$1:$AQ$1000,28,FALSE),"")</f>
        <v/>
      </c>
      <c r="AG507" t="str">
        <f>IFERROR(VLOOKUP($A507,[3]Hoja1!$A$1:$AQ$1000,29,FALSE),"")</f>
        <v/>
      </c>
      <c r="AH507" t="str">
        <f>IFERROR(VLOOKUP($A507,[3]Hoja1!$A$1:$AQ$1000,30,FALSE),"")</f>
        <v/>
      </c>
      <c r="AI507" t="str">
        <f>IFERROR(VLOOKUP($A507,[3]Hoja1!$A$1:$AQ$1000,31,FALSE),"")</f>
        <v/>
      </c>
      <c r="AJ507" t="str">
        <f>IFERROR(VLOOKUP($A507,[3]Hoja1!$A$1:$AQ$1000,32,FALSE),"")</f>
        <v/>
      </c>
      <c r="AK507" t="str">
        <f>IFERROR(VLOOKUP($A507,[3]Hoja1!$A$1:$AQ$1000,33,FALSE),"")</f>
        <v/>
      </c>
      <c r="AL507" t="str">
        <f>IFERROR(VLOOKUP($A507,[3]Hoja1!$A$1:$AQ$1000,34,FALSE),"")</f>
        <v/>
      </c>
      <c r="AM507" t="str">
        <f>IFERROR(VLOOKUP($A507,[3]Hoja1!$A$1:$AQ$1000,35,FALSE),"")</f>
        <v/>
      </c>
      <c r="AN507" t="str">
        <f>IFERROR(VLOOKUP($A507,[3]Hoja1!$A$1:$AQ$1000,36,FALSE),"")</f>
        <v/>
      </c>
      <c r="AO507" t="str">
        <f>IFERROR(VLOOKUP($A507,[3]Hoja1!$A$1:$AQ$1000,37,FALSE),"")</f>
        <v/>
      </c>
      <c r="AP507" t="str">
        <f>IFERROR(VLOOKUP($A507,[3]Hoja1!$A$1:$AQ$1000,38,FALSE),"")</f>
        <v/>
      </c>
      <c r="AQ507" t="str">
        <f>IFERROR(VLOOKUP($A507,[3]Hoja1!$A$1:$AQ$1000,39,FALSE),"")</f>
        <v/>
      </c>
      <c r="AR507" t="str">
        <f>IFERROR(VLOOKUP($A507,[3]Hoja1!$A$1:$AQ$1000,40,FALSE),"")</f>
        <v/>
      </c>
      <c r="AS507" t="str">
        <f>IFERROR(VLOOKUP($A507,[3]Hoja1!$A$1:$AQ$1000,41,FALSE),"")</f>
        <v/>
      </c>
      <c r="AT507" t="str">
        <f>IFERROR(VLOOKUP($A507,[3]Hoja1!$A$1:$AQ$1000,42,FALSE),"")</f>
        <v/>
      </c>
      <c r="AU507" t="str">
        <f>IFERROR(VLOOKUP($A507,[3]Hoja1!$A$1:$AQ$1000,43,FALSE),"")</f>
        <v/>
      </c>
    </row>
    <row r="508" spans="1:47" ht="15" customHeight="1" x14ac:dyDescent="0.25">
      <c r="A508">
        <v>1088</v>
      </c>
      <c r="B508">
        <v>1</v>
      </c>
      <c r="D508">
        <v>8505134</v>
      </c>
      <c r="E508" t="s">
        <v>2147</v>
      </c>
      <c r="H508" s="1" t="s">
        <v>526</v>
      </c>
      <c r="J508" t="s">
        <v>50</v>
      </c>
      <c r="K508" t="s">
        <v>169</v>
      </c>
      <c r="L508" t="s">
        <v>524</v>
      </c>
      <c r="P508" s="4">
        <f>IFERROR(VLOOKUP(D508,[1]articulo!$A$1:$D$9000,4,FALSE),"")</f>
        <v>117.94</v>
      </c>
      <c r="Q508" t="s">
        <v>2148</v>
      </c>
      <c r="R508">
        <f>IFERROR(VLOOKUP(D508,[2]stock!$A$1:$B$9000,2,FALSE),"0")</f>
        <v>99</v>
      </c>
      <c r="S508">
        <v>5</v>
      </c>
      <c r="T508">
        <v>5</v>
      </c>
      <c r="U508">
        <v>5</v>
      </c>
      <c r="V508">
        <v>0.03</v>
      </c>
      <c r="W508" t="str">
        <f>IFERROR(VLOOKUP($A508,[3]Hoja1!$A$1:$AQ$1000,19,FALSE),"")</f>
        <v/>
      </c>
      <c r="X508" t="str">
        <f>IFERROR(VLOOKUP($A508,[3]Hoja1!$A$1:$AQ$1000,20,FALSE),"")</f>
        <v/>
      </c>
      <c r="Y508" t="str">
        <f>IFERROR(VLOOKUP($A508,[3]Hoja1!$A$1:$AQ$1000,21,FALSE),"")</f>
        <v/>
      </c>
      <c r="Z508" t="str">
        <f>IFERROR(VLOOKUP($A508,[3]Hoja1!$A$1:$AQ$1000,22,FALSE),"")</f>
        <v/>
      </c>
      <c r="AA508" t="str">
        <f>IFERROR(VLOOKUP($A508,[3]Hoja1!$A$1:$AQ$1000,23,FALSE),"")</f>
        <v/>
      </c>
      <c r="AB508" t="str">
        <f>IFERROR(VLOOKUP($A508,[3]Hoja1!$A$1:$AQ$1000,24,FALSE),"")</f>
        <v/>
      </c>
      <c r="AC508" t="str">
        <f>IFERROR(VLOOKUP($A508,[3]Hoja1!$A$1:$AQ$1000,25,FALSE),"")</f>
        <v/>
      </c>
      <c r="AD508" t="str">
        <f>IFERROR(VLOOKUP($A508,[3]Hoja1!$A$1:$AQ$1000,26,FALSE),"")</f>
        <v/>
      </c>
      <c r="AE508" t="str">
        <f>IFERROR(VLOOKUP($A508,[3]Hoja1!$A$1:$AQ$1000,27,FALSE),"")</f>
        <v/>
      </c>
      <c r="AF508" t="str">
        <f>IFERROR(VLOOKUP($A508,[3]Hoja1!$A$1:$AQ$1000,28,FALSE),"")</f>
        <v/>
      </c>
      <c r="AG508" t="str">
        <f>IFERROR(VLOOKUP($A508,[3]Hoja1!$A$1:$AQ$1000,29,FALSE),"")</f>
        <v/>
      </c>
      <c r="AH508" t="str">
        <f>IFERROR(VLOOKUP($A508,[3]Hoja1!$A$1:$AQ$1000,30,FALSE),"")</f>
        <v/>
      </c>
      <c r="AI508" t="str">
        <f>IFERROR(VLOOKUP($A508,[3]Hoja1!$A$1:$AQ$1000,31,FALSE),"")</f>
        <v/>
      </c>
      <c r="AJ508" t="str">
        <f>IFERROR(VLOOKUP($A508,[3]Hoja1!$A$1:$AQ$1000,32,FALSE),"")</f>
        <v/>
      </c>
      <c r="AK508" t="str">
        <f>IFERROR(VLOOKUP($A508,[3]Hoja1!$A$1:$AQ$1000,33,FALSE),"")</f>
        <v/>
      </c>
      <c r="AL508" t="str">
        <f>IFERROR(VLOOKUP($A508,[3]Hoja1!$A$1:$AQ$1000,34,FALSE),"")</f>
        <v/>
      </c>
      <c r="AM508" t="str">
        <f>IFERROR(VLOOKUP($A508,[3]Hoja1!$A$1:$AQ$1000,35,FALSE),"")</f>
        <v/>
      </c>
      <c r="AN508" t="str">
        <f>IFERROR(VLOOKUP($A508,[3]Hoja1!$A$1:$AQ$1000,36,FALSE),"")</f>
        <v/>
      </c>
      <c r="AO508" t="str">
        <f>IFERROR(VLOOKUP($A508,[3]Hoja1!$A$1:$AQ$1000,37,FALSE),"")</f>
        <v/>
      </c>
      <c r="AP508" t="str">
        <f>IFERROR(VLOOKUP($A508,[3]Hoja1!$A$1:$AQ$1000,38,FALSE),"")</f>
        <v/>
      </c>
      <c r="AQ508" t="str">
        <f>IFERROR(VLOOKUP($A508,[3]Hoja1!$A$1:$AQ$1000,39,FALSE),"")</f>
        <v/>
      </c>
      <c r="AR508" t="str">
        <f>IFERROR(VLOOKUP($A508,[3]Hoja1!$A$1:$AQ$1000,40,FALSE),"")</f>
        <v/>
      </c>
      <c r="AS508" t="str">
        <f>IFERROR(VLOOKUP($A508,[3]Hoja1!$A$1:$AQ$1000,41,FALSE),"")</f>
        <v/>
      </c>
      <c r="AT508" t="str">
        <f>IFERROR(VLOOKUP($A508,[3]Hoja1!$A$1:$AQ$1000,42,FALSE),"")</f>
        <v/>
      </c>
      <c r="AU508" t="str">
        <f>IFERROR(VLOOKUP($A508,[3]Hoja1!$A$1:$AQ$1000,43,FALSE),"")</f>
        <v/>
      </c>
    </row>
    <row r="509" spans="1:47" ht="15" customHeight="1" x14ac:dyDescent="0.25">
      <c r="A509">
        <v>1089</v>
      </c>
      <c r="B509">
        <v>1</v>
      </c>
      <c r="D509">
        <v>8505135</v>
      </c>
      <c r="E509" t="s">
        <v>2149</v>
      </c>
      <c r="H509" s="1" t="s">
        <v>526</v>
      </c>
      <c r="J509" t="s">
        <v>50</v>
      </c>
      <c r="K509" t="s">
        <v>169</v>
      </c>
      <c r="L509" t="s">
        <v>524</v>
      </c>
      <c r="P509" s="4">
        <f>IFERROR(VLOOKUP(D509,[1]articulo!$A$1:$D$9000,4,FALSE),"")</f>
        <v>117.94</v>
      </c>
      <c r="Q509" t="s">
        <v>2150</v>
      </c>
      <c r="R509">
        <f>IFERROR(VLOOKUP(D509,[2]stock!$A$1:$B$9000,2,FALSE),"0")</f>
        <v>50</v>
      </c>
      <c r="S509">
        <v>5</v>
      </c>
      <c r="T509">
        <v>5</v>
      </c>
      <c r="U509">
        <v>5</v>
      </c>
      <c r="V509">
        <v>0.03</v>
      </c>
      <c r="W509" t="str">
        <f>IFERROR(VLOOKUP($A509,[3]Hoja1!$A$1:$AQ$1000,19,FALSE),"")</f>
        <v/>
      </c>
      <c r="X509" t="str">
        <f>IFERROR(VLOOKUP($A509,[3]Hoja1!$A$1:$AQ$1000,20,FALSE),"")</f>
        <v/>
      </c>
      <c r="Y509" t="str">
        <f>IFERROR(VLOOKUP($A509,[3]Hoja1!$A$1:$AQ$1000,21,FALSE),"")</f>
        <v/>
      </c>
      <c r="Z509" t="str">
        <f>IFERROR(VLOOKUP($A509,[3]Hoja1!$A$1:$AQ$1000,22,FALSE),"")</f>
        <v/>
      </c>
      <c r="AA509" t="str">
        <f>IFERROR(VLOOKUP($A509,[3]Hoja1!$A$1:$AQ$1000,23,FALSE),"")</f>
        <v/>
      </c>
      <c r="AB509" t="str">
        <f>IFERROR(VLOOKUP($A509,[3]Hoja1!$A$1:$AQ$1000,24,FALSE),"")</f>
        <v/>
      </c>
      <c r="AC509" t="str">
        <f>IFERROR(VLOOKUP($A509,[3]Hoja1!$A$1:$AQ$1000,25,FALSE),"")</f>
        <v/>
      </c>
      <c r="AD509" t="str">
        <f>IFERROR(VLOOKUP($A509,[3]Hoja1!$A$1:$AQ$1000,26,FALSE),"")</f>
        <v/>
      </c>
      <c r="AE509" t="str">
        <f>IFERROR(VLOOKUP($A509,[3]Hoja1!$A$1:$AQ$1000,27,FALSE),"")</f>
        <v/>
      </c>
      <c r="AF509" t="str">
        <f>IFERROR(VLOOKUP($A509,[3]Hoja1!$A$1:$AQ$1000,28,FALSE),"")</f>
        <v/>
      </c>
      <c r="AG509" t="str">
        <f>IFERROR(VLOOKUP($A509,[3]Hoja1!$A$1:$AQ$1000,29,FALSE),"")</f>
        <v/>
      </c>
      <c r="AH509" t="str">
        <f>IFERROR(VLOOKUP($A509,[3]Hoja1!$A$1:$AQ$1000,30,FALSE),"")</f>
        <v/>
      </c>
      <c r="AI509" t="str">
        <f>IFERROR(VLOOKUP($A509,[3]Hoja1!$A$1:$AQ$1000,31,FALSE),"")</f>
        <v/>
      </c>
      <c r="AJ509" t="str">
        <f>IFERROR(VLOOKUP($A509,[3]Hoja1!$A$1:$AQ$1000,32,FALSE),"")</f>
        <v/>
      </c>
      <c r="AK509" t="str">
        <f>IFERROR(VLOOKUP($A509,[3]Hoja1!$A$1:$AQ$1000,33,FALSE),"")</f>
        <v/>
      </c>
      <c r="AL509" t="str">
        <f>IFERROR(VLOOKUP($A509,[3]Hoja1!$A$1:$AQ$1000,34,FALSE),"")</f>
        <v/>
      </c>
      <c r="AM509" t="str">
        <f>IFERROR(VLOOKUP($A509,[3]Hoja1!$A$1:$AQ$1000,35,FALSE),"")</f>
        <v/>
      </c>
      <c r="AN509" t="str">
        <f>IFERROR(VLOOKUP($A509,[3]Hoja1!$A$1:$AQ$1000,36,FALSE),"")</f>
        <v/>
      </c>
      <c r="AO509" t="str">
        <f>IFERROR(VLOOKUP($A509,[3]Hoja1!$A$1:$AQ$1000,37,FALSE),"")</f>
        <v/>
      </c>
      <c r="AP509" t="str">
        <f>IFERROR(VLOOKUP($A509,[3]Hoja1!$A$1:$AQ$1000,38,FALSE),"")</f>
        <v/>
      </c>
      <c r="AQ509" t="str">
        <f>IFERROR(VLOOKUP($A509,[3]Hoja1!$A$1:$AQ$1000,39,FALSE),"")</f>
        <v/>
      </c>
      <c r="AR509" t="str">
        <f>IFERROR(VLOOKUP($A509,[3]Hoja1!$A$1:$AQ$1000,40,FALSE),"")</f>
        <v/>
      </c>
      <c r="AS509" t="str">
        <f>IFERROR(VLOOKUP($A509,[3]Hoja1!$A$1:$AQ$1000,41,FALSE),"")</f>
        <v/>
      </c>
      <c r="AT509" t="str">
        <f>IFERROR(VLOOKUP($A509,[3]Hoja1!$A$1:$AQ$1000,42,FALSE),"")</f>
        <v/>
      </c>
      <c r="AU509" t="str">
        <f>IFERROR(VLOOKUP($A509,[3]Hoja1!$A$1:$AQ$1000,43,FALSE),"")</f>
        <v/>
      </c>
    </row>
    <row r="510" spans="1:47" ht="15" customHeight="1" x14ac:dyDescent="0.25">
      <c r="A510">
        <v>1090</v>
      </c>
      <c r="B510">
        <v>1</v>
      </c>
      <c r="D510">
        <v>8505136</v>
      </c>
      <c r="E510" t="s">
        <v>2151</v>
      </c>
      <c r="H510" s="1" t="s">
        <v>526</v>
      </c>
      <c r="J510" t="s">
        <v>50</v>
      </c>
      <c r="K510" t="s">
        <v>169</v>
      </c>
      <c r="L510" t="s">
        <v>524</v>
      </c>
      <c r="P510" s="4">
        <f>IFERROR(VLOOKUP(D510,[1]articulo!$A$1:$D$9000,4,FALSE),"")</f>
        <v>117.94</v>
      </c>
      <c r="Q510" t="s">
        <v>2152</v>
      </c>
      <c r="R510">
        <f>IFERROR(VLOOKUP(D510,[2]stock!$A$1:$B$9000,2,FALSE),"0")</f>
        <v>44</v>
      </c>
      <c r="S510">
        <v>5</v>
      </c>
      <c r="T510">
        <v>5</v>
      </c>
      <c r="U510">
        <v>5</v>
      </c>
      <c r="V510">
        <v>0.03</v>
      </c>
      <c r="W510" t="str">
        <f>IFERROR(VLOOKUP($A510,[3]Hoja1!$A$1:$AQ$1000,19,FALSE),"")</f>
        <v/>
      </c>
      <c r="X510" t="str">
        <f>IFERROR(VLOOKUP($A510,[3]Hoja1!$A$1:$AQ$1000,20,FALSE),"")</f>
        <v/>
      </c>
      <c r="Y510" t="str">
        <f>IFERROR(VLOOKUP($A510,[3]Hoja1!$A$1:$AQ$1000,21,FALSE),"")</f>
        <v/>
      </c>
      <c r="Z510" t="str">
        <f>IFERROR(VLOOKUP($A510,[3]Hoja1!$A$1:$AQ$1000,22,FALSE),"")</f>
        <v/>
      </c>
      <c r="AA510" t="str">
        <f>IFERROR(VLOOKUP($A510,[3]Hoja1!$A$1:$AQ$1000,23,FALSE),"")</f>
        <v/>
      </c>
      <c r="AB510" t="str">
        <f>IFERROR(VLOOKUP($A510,[3]Hoja1!$A$1:$AQ$1000,24,FALSE),"")</f>
        <v/>
      </c>
      <c r="AC510" t="str">
        <f>IFERROR(VLOOKUP($A510,[3]Hoja1!$A$1:$AQ$1000,25,FALSE),"")</f>
        <v/>
      </c>
      <c r="AD510" t="str">
        <f>IFERROR(VLOOKUP($A510,[3]Hoja1!$A$1:$AQ$1000,26,FALSE),"")</f>
        <v/>
      </c>
      <c r="AE510" t="str">
        <f>IFERROR(VLOOKUP($A510,[3]Hoja1!$A$1:$AQ$1000,27,FALSE),"")</f>
        <v/>
      </c>
      <c r="AF510" t="str">
        <f>IFERROR(VLOOKUP($A510,[3]Hoja1!$A$1:$AQ$1000,28,FALSE),"")</f>
        <v/>
      </c>
      <c r="AG510" t="str">
        <f>IFERROR(VLOOKUP($A510,[3]Hoja1!$A$1:$AQ$1000,29,FALSE),"")</f>
        <v/>
      </c>
      <c r="AH510" t="str">
        <f>IFERROR(VLOOKUP($A510,[3]Hoja1!$A$1:$AQ$1000,30,FALSE),"")</f>
        <v/>
      </c>
      <c r="AI510" t="str">
        <f>IFERROR(VLOOKUP($A510,[3]Hoja1!$A$1:$AQ$1000,31,FALSE),"")</f>
        <v/>
      </c>
      <c r="AJ510" t="str">
        <f>IFERROR(VLOOKUP($A510,[3]Hoja1!$A$1:$AQ$1000,32,FALSE),"")</f>
        <v/>
      </c>
      <c r="AK510" t="str">
        <f>IFERROR(VLOOKUP($A510,[3]Hoja1!$A$1:$AQ$1000,33,FALSE),"")</f>
        <v/>
      </c>
      <c r="AL510" t="str">
        <f>IFERROR(VLOOKUP($A510,[3]Hoja1!$A$1:$AQ$1000,34,FALSE),"")</f>
        <v/>
      </c>
      <c r="AM510" t="str">
        <f>IFERROR(VLOOKUP($A510,[3]Hoja1!$A$1:$AQ$1000,35,FALSE),"")</f>
        <v/>
      </c>
      <c r="AN510" t="str">
        <f>IFERROR(VLOOKUP($A510,[3]Hoja1!$A$1:$AQ$1000,36,FALSE),"")</f>
        <v/>
      </c>
      <c r="AO510" t="str">
        <f>IFERROR(VLOOKUP($A510,[3]Hoja1!$A$1:$AQ$1000,37,FALSE),"")</f>
        <v/>
      </c>
      <c r="AP510" t="str">
        <f>IFERROR(VLOOKUP($A510,[3]Hoja1!$A$1:$AQ$1000,38,FALSE),"")</f>
        <v/>
      </c>
      <c r="AQ510" t="str">
        <f>IFERROR(VLOOKUP($A510,[3]Hoja1!$A$1:$AQ$1000,39,FALSE),"")</f>
        <v/>
      </c>
      <c r="AR510" t="str">
        <f>IFERROR(VLOOKUP($A510,[3]Hoja1!$A$1:$AQ$1000,40,FALSE),"")</f>
        <v/>
      </c>
      <c r="AS510" t="str">
        <f>IFERROR(VLOOKUP($A510,[3]Hoja1!$A$1:$AQ$1000,41,FALSE),"")</f>
        <v/>
      </c>
      <c r="AT510" t="str">
        <f>IFERROR(VLOOKUP($A510,[3]Hoja1!$A$1:$AQ$1000,42,FALSE),"")</f>
        <v/>
      </c>
      <c r="AU510" t="str">
        <f>IFERROR(VLOOKUP($A510,[3]Hoja1!$A$1:$AQ$1000,43,FALSE),"")</f>
        <v/>
      </c>
    </row>
    <row r="511" spans="1:47" ht="15" customHeight="1" x14ac:dyDescent="0.25">
      <c r="A511">
        <v>1091</v>
      </c>
      <c r="B511">
        <v>1</v>
      </c>
      <c r="D511">
        <v>8505137</v>
      </c>
      <c r="E511" t="s">
        <v>2153</v>
      </c>
      <c r="H511" s="1" t="s">
        <v>526</v>
      </c>
      <c r="J511" t="s">
        <v>50</v>
      </c>
      <c r="K511" t="s">
        <v>169</v>
      </c>
      <c r="L511" t="s">
        <v>524</v>
      </c>
      <c r="P511" s="4">
        <f>IFERROR(VLOOKUP(D511,[1]articulo!$A$1:$D$9000,4,FALSE),"")</f>
        <v>117.94</v>
      </c>
      <c r="Q511" t="s">
        <v>2154</v>
      </c>
      <c r="R511">
        <f>IFERROR(VLOOKUP(D511,[2]stock!$A$1:$B$9000,2,FALSE),"0")</f>
        <v>55</v>
      </c>
      <c r="S511">
        <v>5</v>
      </c>
      <c r="T511">
        <v>5</v>
      </c>
      <c r="U511">
        <v>5</v>
      </c>
      <c r="V511">
        <v>0.03</v>
      </c>
      <c r="W511" t="str">
        <f>IFERROR(VLOOKUP($A511,[3]Hoja1!$A$1:$AQ$1000,19,FALSE),"")</f>
        <v/>
      </c>
      <c r="X511" t="str">
        <f>IFERROR(VLOOKUP($A511,[3]Hoja1!$A$1:$AQ$1000,20,FALSE),"")</f>
        <v/>
      </c>
      <c r="Y511" t="str">
        <f>IFERROR(VLOOKUP($A511,[3]Hoja1!$A$1:$AQ$1000,21,FALSE),"")</f>
        <v/>
      </c>
      <c r="Z511" t="str">
        <f>IFERROR(VLOOKUP($A511,[3]Hoja1!$A$1:$AQ$1000,22,FALSE),"")</f>
        <v/>
      </c>
      <c r="AA511" t="str">
        <f>IFERROR(VLOOKUP($A511,[3]Hoja1!$A$1:$AQ$1000,23,FALSE),"")</f>
        <v/>
      </c>
      <c r="AB511" t="str">
        <f>IFERROR(VLOOKUP($A511,[3]Hoja1!$A$1:$AQ$1000,24,FALSE),"")</f>
        <v/>
      </c>
      <c r="AC511" t="str">
        <f>IFERROR(VLOOKUP($A511,[3]Hoja1!$A$1:$AQ$1000,25,FALSE),"")</f>
        <v/>
      </c>
      <c r="AD511" t="str">
        <f>IFERROR(VLOOKUP($A511,[3]Hoja1!$A$1:$AQ$1000,26,FALSE),"")</f>
        <v/>
      </c>
      <c r="AE511" t="str">
        <f>IFERROR(VLOOKUP($A511,[3]Hoja1!$A$1:$AQ$1000,27,FALSE),"")</f>
        <v/>
      </c>
      <c r="AF511" t="str">
        <f>IFERROR(VLOOKUP($A511,[3]Hoja1!$A$1:$AQ$1000,28,FALSE),"")</f>
        <v/>
      </c>
      <c r="AG511" t="str">
        <f>IFERROR(VLOOKUP($A511,[3]Hoja1!$A$1:$AQ$1000,29,FALSE),"")</f>
        <v/>
      </c>
      <c r="AH511" t="str">
        <f>IFERROR(VLOOKUP($A511,[3]Hoja1!$A$1:$AQ$1000,30,FALSE),"")</f>
        <v/>
      </c>
      <c r="AI511" t="str">
        <f>IFERROR(VLOOKUP($A511,[3]Hoja1!$A$1:$AQ$1000,31,FALSE),"")</f>
        <v/>
      </c>
      <c r="AJ511" t="str">
        <f>IFERROR(VLOOKUP($A511,[3]Hoja1!$A$1:$AQ$1000,32,FALSE),"")</f>
        <v/>
      </c>
      <c r="AK511" t="str">
        <f>IFERROR(VLOOKUP($A511,[3]Hoja1!$A$1:$AQ$1000,33,FALSE),"")</f>
        <v/>
      </c>
      <c r="AL511" t="str">
        <f>IFERROR(VLOOKUP($A511,[3]Hoja1!$A$1:$AQ$1000,34,FALSE),"")</f>
        <v/>
      </c>
      <c r="AM511" t="str">
        <f>IFERROR(VLOOKUP($A511,[3]Hoja1!$A$1:$AQ$1000,35,FALSE),"")</f>
        <v/>
      </c>
      <c r="AN511" t="str">
        <f>IFERROR(VLOOKUP($A511,[3]Hoja1!$A$1:$AQ$1000,36,FALSE),"")</f>
        <v/>
      </c>
      <c r="AO511" t="str">
        <f>IFERROR(VLOOKUP($A511,[3]Hoja1!$A$1:$AQ$1000,37,FALSE),"")</f>
        <v/>
      </c>
      <c r="AP511" t="str">
        <f>IFERROR(VLOOKUP($A511,[3]Hoja1!$A$1:$AQ$1000,38,FALSE),"")</f>
        <v/>
      </c>
      <c r="AQ511" t="str">
        <f>IFERROR(VLOOKUP($A511,[3]Hoja1!$A$1:$AQ$1000,39,FALSE),"")</f>
        <v/>
      </c>
      <c r="AR511" t="str">
        <f>IFERROR(VLOOKUP($A511,[3]Hoja1!$A$1:$AQ$1000,40,FALSE),"")</f>
        <v/>
      </c>
      <c r="AS511" t="str">
        <f>IFERROR(VLOOKUP($A511,[3]Hoja1!$A$1:$AQ$1000,41,FALSE),"")</f>
        <v/>
      </c>
      <c r="AT511" t="str">
        <f>IFERROR(VLOOKUP($A511,[3]Hoja1!$A$1:$AQ$1000,42,FALSE),"")</f>
        <v/>
      </c>
      <c r="AU511" t="str">
        <f>IFERROR(VLOOKUP($A511,[3]Hoja1!$A$1:$AQ$1000,43,FALSE),"")</f>
        <v/>
      </c>
    </row>
    <row r="512" spans="1:47" ht="15" customHeight="1" x14ac:dyDescent="0.25">
      <c r="A512">
        <v>1092</v>
      </c>
      <c r="B512">
        <v>1</v>
      </c>
      <c r="D512">
        <v>8505138</v>
      </c>
      <c r="E512" t="s">
        <v>2155</v>
      </c>
      <c r="H512" s="1" t="s">
        <v>526</v>
      </c>
      <c r="J512" t="s">
        <v>50</v>
      </c>
      <c r="K512" t="s">
        <v>169</v>
      </c>
      <c r="L512" t="s">
        <v>524</v>
      </c>
      <c r="P512" s="4">
        <f>IFERROR(VLOOKUP(D512,[1]articulo!$A$1:$D$9000,4,FALSE),"")</f>
        <v>117.94</v>
      </c>
      <c r="Q512" t="s">
        <v>2156</v>
      </c>
      <c r="R512">
        <f>IFERROR(VLOOKUP(D512,[2]stock!$A$1:$B$9000,2,FALSE),"0")</f>
        <v>0</v>
      </c>
      <c r="S512">
        <v>5</v>
      </c>
      <c r="T512">
        <v>5</v>
      </c>
      <c r="U512">
        <v>5</v>
      </c>
      <c r="V512">
        <v>0.03</v>
      </c>
      <c r="W512" t="str">
        <f>IFERROR(VLOOKUP($A512,[3]Hoja1!$A$1:$AQ$1000,19,FALSE),"")</f>
        <v/>
      </c>
      <c r="X512" t="str">
        <f>IFERROR(VLOOKUP($A512,[3]Hoja1!$A$1:$AQ$1000,20,FALSE),"")</f>
        <v/>
      </c>
      <c r="Y512" t="str">
        <f>IFERROR(VLOOKUP($A512,[3]Hoja1!$A$1:$AQ$1000,21,FALSE),"")</f>
        <v/>
      </c>
      <c r="Z512" t="str">
        <f>IFERROR(VLOOKUP($A512,[3]Hoja1!$A$1:$AQ$1000,22,FALSE),"")</f>
        <v/>
      </c>
      <c r="AA512" t="str">
        <f>IFERROR(VLOOKUP($A512,[3]Hoja1!$A$1:$AQ$1000,23,FALSE),"")</f>
        <v/>
      </c>
      <c r="AB512" t="str">
        <f>IFERROR(VLOOKUP($A512,[3]Hoja1!$A$1:$AQ$1000,24,FALSE),"")</f>
        <v/>
      </c>
      <c r="AC512" t="str">
        <f>IFERROR(VLOOKUP($A512,[3]Hoja1!$A$1:$AQ$1000,25,FALSE),"")</f>
        <v/>
      </c>
      <c r="AD512" t="str">
        <f>IFERROR(VLOOKUP($A512,[3]Hoja1!$A$1:$AQ$1000,26,FALSE),"")</f>
        <v/>
      </c>
      <c r="AE512" t="str">
        <f>IFERROR(VLOOKUP($A512,[3]Hoja1!$A$1:$AQ$1000,27,FALSE),"")</f>
        <v/>
      </c>
      <c r="AF512" t="str">
        <f>IFERROR(VLOOKUP($A512,[3]Hoja1!$A$1:$AQ$1000,28,FALSE),"")</f>
        <v/>
      </c>
      <c r="AG512" t="str">
        <f>IFERROR(VLOOKUP($A512,[3]Hoja1!$A$1:$AQ$1000,29,FALSE),"")</f>
        <v/>
      </c>
      <c r="AH512" t="str">
        <f>IFERROR(VLOOKUP($A512,[3]Hoja1!$A$1:$AQ$1000,30,FALSE),"")</f>
        <v/>
      </c>
      <c r="AI512" t="str">
        <f>IFERROR(VLOOKUP($A512,[3]Hoja1!$A$1:$AQ$1000,31,FALSE),"")</f>
        <v/>
      </c>
      <c r="AJ512" t="str">
        <f>IFERROR(VLOOKUP($A512,[3]Hoja1!$A$1:$AQ$1000,32,FALSE),"")</f>
        <v/>
      </c>
      <c r="AK512" t="str">
        <f>IFERROR(VLOOKUP($A512,[3]Hoja1!$A$1:$AQ$1000,33,FALSE),"")</f>
        <v/>
      </c>
      <c r="AL512" t="str">
        <f>IFERROR(VLOOKUP($A512,[3]Hoja1!$A$1:$AQ$1000,34,FALSE),"")</f>
        <v/>
      </c>
      <c r="AM512" t="str">
        <f>IFERROR(VLOOKUP($A512,[3]Hoja1!$A$1:$AQ$1000,35,FALSE),"")</f>
        <v/>
      </c>
      <c r="AN512" t="str">
        <f>IFERROR(VLOOKUP($A512,[3]Hoja1!$A$1:$AQ$1000,36,FALSE),"")</f>
        <v/>
      </c>
      <c r="AO512" t="str">
        <f>IFERROR(VLOOKUP($A512,[3]Hoja1!$A$1:$AQ$1000,37,FALSE),"")</f>
        <v/>
      </c>
      <c r="AP512" t="str">
        <f>IFERROR(VLOOKUP($A512,[3]Hoja1!$A$1:$AQ$1000,38,FALSE),"")</f>
        <v/>
      </c>
      <c r="AQ512" t="str">
        <f>IFERROR(VLOOKUP($A512,[3]Hoja1!$A$1:$AQ$1000,39,FALSE),"")</f>
        <v/>
      </c>
      <c r="AR512" t="str">
        <f>IFERROR(VLOOKUP($A512,[3]Hoja1!$A$1:$AQ$1000,40,FALSE),"")</f>
        <v/>
      </c>
      <c r="AS512" t="str">
        <f>IFERROR(VLOOKUP($A512,[3]Hoja1!$A$1:$AQ$1000,41,FALSE),"")</f>
        <v/>
      </c>
      <c r="AT512" t="str">
        <f>IFERROR(VLOOKUP($A512,[3]Hoja1!$A$1:$AQ$1000,42,FALSE),"")</f>
        <v/>
      </c>
      <c r="AU512" t="str">
        <f>IFERROR(VLOOKUP($A512,[3]Hoja1!$A$1:$AQ$1000,43,FALSE),"")</f>
        <v/>
      </c>
    </row>
    <row r="513" spans="1:47" ht="15" customHeight="1" x14ac:dyDescent="0.25">
      <c r="A513">
        <v>1119</v>
      </c>
      <c r="B513">
        <v>1</v>
      </c>
      <c r="D513">
        <v>8303299</v>
      </c>
      <c r="E513" t="s">
        <v>2157</v>
      </c>
      <c r="H513" t="s">
        <v>2158</v>
      </c>
      <c r="I513" t="s">
        <v>2159</v>
      </c>
      <c r="J513" t="s">
        <v>16</v>
      </c>
      <c r="K513" t="s">
        <v>1227</v>
      </c>
      <c r="P513" s="4">
        <f>IFERROR(VLOOKUP(D513,[1]articulo!$A$1:$D$9000,4,FALSE),"")</f>
        <v>3100</v>
      </c>
      <c r="Q513" t="s">
        <v>2160</v>
      </c>
      <c r="R513">
        <f>IFERROR(VLOOKUP(D513,[2]stock!$A$1:$B$9000,2,FALSE),"0")</f>
        <v>134</v>
      </c>
      <c r="S513">
        <v>10</v>
      </c>
      <c r="T513">
        <v>10</v>
      </c>
      <c r="U513">
        <v>10</v>
      </c>
      <c r="V513">
        <v>0.3</v>
      </c>
      <c r="W513" t="str">
        <f>IFERROR(VLOOKUP($A513,[3]Hoja1!$A$1:$AQ$1000,19,FALSE),"")</f>
        <v/>
      </c>
      <c r="X513" t="str">
        <f>IFERROR(VLOOKUP($A513,[3]Hoja1!$A$1:$AQ$1000,20,FALSE),"")</f>
        <v/>
      </c>
      <c r="Y513" t="str">
        <f>IFERROR(VLOOKUP($A513,[3]Hoja1!$A$1:$AQ$1000,21,FALSE),"")</f>
        <v/>
      </c>
      <c r="Z513" t="str">
        <f>IFERROR(VLOOKUP($A513,[3]Hoja1!$A$1:$AQ$1000,22,FALSE),"")</f>
        <v/>
      </c>
      <c r="AA513" t="str">
        <f>IFERROR(VLOOKUP($A513,[3]Hoja1!$A$1:$AQ$1000,23,FALSE),"")</f>
        <v/>
      </c>
      <c r="AB513" t="str">
        <f>IFERROR(VLOOKUP($A513,[3]Hoja1!$A$1:$AQ$1000,24,FALSE),"")</f>
        <v/>
      </c>
      <c r="AC513" t="str">
        <f>IFERROR(VLOOKUP($A513,[3]Hoja1!$A$1:$AQ$1000,25,FALSE),"")</f>
        <v/>
      </c>
      <c r="AD513" t="str">
        <f>IFERROR(VLOOKUP($A513,[3]Hoja1!$A$1:$AQ$1000,26,FALSE),"")</f>
        <v/>
      </c>
      <c r="AE513" t="str">
        <f>IFERROR(VLOOKUP($A513,[3]Hoja1!$A$1:$AQ$1000,27,FALSE),"")</f>
        <v/>
      </c>
      <c r="AF513" t="str">
        <f>IFERROR(VLOOKUP($A513,[3]Hoja1!$A$1:$AQ$1000,28,FALSE),"")</f>
        <v/>
      </c>
      <c r="AG513" t="str">
        <f>IFERROR(VLOOKUP($A513,[3]Hoja1!$A$1:$AQ$1000,29,FALSE),"")</f>
        <v/>
      </c>
      <c r="AH513" t="str">
        <f>IFERROR(VLOOKUP($A513,[3]Hoja1!$A$1:$AQ$1000,30,FALSE),"")</f>
        <v/>
      </c>
      <c r="AI513" t="str">
        <f>IFERROR(VLOOKUP($A513,[3]Hoja1!$A$1:$AQ$1000,31,FALSE),"")</f>
        <v/>
      </c>
      <c r="AJ513" t="str">
        <f>IFERROR(VLOOKUP($A513,[3]Hoja1!$A$1:$AQ$1000,32,FALSE),"")</f>
        <v/>
      </c>
      <c r="AK513" t="str">
        <f>IFERROR(VLOOKUP($A513,[3]Hoja1!$A$1:$AQ$1000,33,FALSE),"")</f>
        <v/>
      </c>
      <c r="AL513" t="str">
        <f>IFERROR(VLOOKUP($A513,[3]Hoja1!$A$1:$AQ$1000,34,FALSE),"")</f>
        <v/>
      </c>
      <c r="AM513" t="str">
        <f>IFERROR(VLOOKUP($A513,[3]Hoja1!$A$1:$AQ$1000,35,FALSE),"")</f>
        <v/>
      </c>
      <c r="AN513" t="str">
        <f>IFERROR(VLOOKUP($A513,[3]Hoja1!$A$1:$AQ$1000,36,FALSE),"")</f>
        <v/>
      </c>
      <c r="AO513" t="str">
        <f>IFERROR(VLOOKUP($A513,[3]Hoja1!$A$1:$AQ$1000,37,FALSE),"")</f>
        <v/>
      </c>
      <c r="AP513" t="str">
        <f>IFERROR(VLOOKUP($A513,[3]Hoja1!$A$1:$AQ$1000,38,FALSE),"")</f>
        <v/>
      </c>
      <c r="AQ513" t="str">
        <f>IFERROR(VLOOKUP($A513,[3]Hoja1!$A$1:$AQ$1000,39,FALSE),"")</f>
        <v/>
      </c>
      <c r="AR513" t="str">
        <f>IFERROR(VLOOKUP($A513,[3]Hoja1!$A$1:$AQ$1000,40,FALSE),"")</f>
        <v/>
      </c>
      <c r="AS513" t="str">
        <f>IFERROR(VLOOKUP($A513,[3]Hoja1!$A$1:$AQ$1000,41,FALSE),"")</f>
        <v/>
      </c>
      <c r="AT513" t="str">
        <f>IFERROR(VLOOKUP($A513,[3]Hoja1!$A$1:$AQ$1000,42,FALSE),"")</f>
        <v/>
      </c>
      <c r="AU513" t="str">
        <f>IFERROR(VLOOKUP($A513,[3]Hoja1!$A$1:$AQ$1000,43,FALSE),"")</f>
        <v/>
      </c>
    </row>
    <row r="514" spans="1:47" ht="15" customHeight="1" x14ac:dyDescent="0.25">
      <c r="A514">
        <v>1121</v>
      </c>
      <c r="B514">
        <v>1</v>
      </c>
      <c r="D514">
        <v>8503125</v>
      </c>
      <c r="E514" t="s">
        <v>2161</v>
      </c>
      <c r="H514" t="s">
        <v>2162</v>
      </c>
      <c r="I514" t="s">
        <v>2163</v>
      </c>
      <c r="J514" t="s">
        <v>1</v>
      </c>
      <c r="K514" t="s">
        <v>125</v>
      </c>
      <c r="L514" t="s">
        <v>126</v>
      </c>
      <c r="P514" s="4">
        <f>IFERROR(VLOOKUP(D514,[1]articulo!$A$1:$D$9000,4,FALSE),"")</f>
        <v>1976</v>
      </c>
      <c r="Q514" t="s">
        <v>2164</v>
      </c>
      <c r="R514">
        <f>IFERROR(VLOOKUP(D514,[2]stock!$A$1:$B$9000,2,FALSE),"0")</f>
        <v>0</v>
      </c>
      <c r="S514">
        <v>30</v>
      </c>
      <c r="T514">
        <v>10</v>
      </c>
      <c r="U514">
        <v>10</v>
      </c>
      <c r="V514">
        <v>0</v>
      </c>
      <c r="W514" t="str">
        <f>IFERROR(VLOOKUP($A514,[3]Hoja1!$A$1:$AQ$1000,19,FALSE),"")</f>
        <v/>
      </c>
      <c r="X514" t="str">
        <f>IFERROR(VLOOKUP($A514,[3]Hoja1!$A$1:$AQ$1000,20,FALSE),"")</f>
        <v/>
      </c>
      <c r="Y514" t="str">
        <f>IFERROR(VLOOKUP($A514,[3]Hoja1!$A$1:$AQ$1000,21,FALSE),"")</f>
        <v/>
      </c>
      <c r="Z514" t="str">
        <f>IFERROR(VLOOKUP($A514,[3]Hoja1!$A$1:$AQ$1000,22,FALSE),"")</f>
        <v/>
      </c>
      <c r="AA514" t="str">
        <f>IFERROR(VLOOKUP($A514,[3]Hoja1!$A$1:$AQ$1000,23,FALSE),"")</f>
        <v/>
      </c>
      <c r="AB514" t="str">
        <f>IFERROR(VLOOKUP($A514,[3]Hoja1!$A$1:$AQ$1000,24,FALSE),"")</f>
        <v/>
      </c>
      <c r="AC514" t="str">
        <f>IFERROR(VLOOKUP($A514,[3]Hoja1!$A$1:$AQ$1000,25,FALSE),"")</f>
        <v/>
      </c>
      <c r="AD514" t="str">
        <f>IFERROR(VLOOKUP($A514,[3]Hoja1!$A$1:$AQ$1000,26,FALSE),"")</f>
        <v/>
      </c>
      <c r="AE514" t="str">
        <f>IFERROR(VLOOKUP($A514,[3]Hoja1!$A$1:$AQ$1000,27,FALSE),"")</f>
        <v/>
      </c>
      <c r="AF514" t="str">
        <f>IFERROR(VLOOKUP($A514,[3]Hoja1!$A$1:$AQ$1000,28,FALSE),"")</f>
        <v/>
      </c>
      <c r="AG514" t="str">
        <f>IFERROR(VLOOKUP($A514,[3]Hoja1!$A$1:$AQ$1000,29,FALSE),"")</f>
        <v/>
      </c>
      <c r="AH514" t="str">
        <f>IFERROR(VLOOKUP($A514,[3]Hoja1!$A$1:$AQ$1000,30,FALSE),"")</f>
        <v/>
      </c>
      <c r="AI514" t="str">
        <f>IFERROR(VLOOKUP($A514,[3]Hoja1!$A$1:$AQ$1000,31,FALSE),"")</f>
        <v/>
      </c>
      <c r="AJ514" t="str">
        <f>IFERROR(VLOOKUP($A514,[3]Hoja1!$A$1:$AQ$1000,32,FALSE),"")</f>
        <v/>
      </c>
      <c r="AK514" t="str">
        <f>IFERROR(VLOOKUP($A514,[3]Hoja1!$A$1:$AQ$1000,33,FALSE),"")</f>
        <v/>
      </c>
      <c r="AL514" t="str">
        <f>IFERROR(VLOOKUP($A514,[3]Hoja1!$A$1:$AQ$1000,34,FALSE),"")</f>
        <v/>
      </c>
      <c r="AM514" t="str">
        <f>IFERROR(VLOOKUP($A514,[3]Hoja1!$A$1:$AQ$1000,35,FALSE),"")</f>
        <v/>
      </c>
      <c r="AN514" t="str">
        <f>IFERROR(VLOOKUP($A514,[3]Hoja1!$A$1:$AQ$1000,36,FALSE),"")</f>
        <v/>
      </c>
      <c r="AO514" t="str">
        <f>IFERROR(VLOOKUP($A514,[3]Hoja1!$A$1:$AQ$1000,37,FALSE),"")</f>
        <v/>
      </c>
      <c r="AP514" t="str">
        <f>IFERROR(VLOOKUP($A514,[3]Hoja1!$A$1:$AQ$1000,38,FALSE),"")</f>
        <v/>
      </c>
      <c r="AQ514" t="str">
        <f>IFERROR(VLOOKUP($A514,[3]Hoja1!$A$1:$AQ$1000,39,FALSE),"")</f>
        <v/>
      </c>
      <c r="AR514" t="str">
        <f>IFERROR(VLOOKUP($A514,[3]Hoja1!$A$1:$AQ$1000,40,FALSE),"")</f>
        <v/>
      </c>
      <c r="AS514" t="str">
        <f>IFERROR(VLOOKUP($A514,[3]Hoja1!$A$1:$AQ$1000,41,FALSE),"")</f>
        <v/>
      </c>
      <c r="AT514" t="str">
        <f>IFERROR(VLOOKUP($A514,[3]Hoja1!$A$1:$AQ$1000,42,FALSE),"")</f>
        <v/>
      </c>
      <c r="AU514" t="str">
        <f>IFERROR(VLOOKUP($A514,[3]Hoja1!$A$1:$AQ$1000,43,FALSE),"")</f>
        <v/>
      </c>
    </row>
    <row r="515" spans="1:47" ht="15" customHeight="1" x14ac:dyDescent="0.25">
      <c r="A515">
        <v>1122</v>
      </c>
      <c r="B515">
        <v>1</v>
      </c>
      <c r="D515">
        <v>8503303</v>
      </c>
      <c r="E515" t="s">
        <v>2165</v>
      </c>
      <c r="H515" t="s">
        <v>2166</v>
      </c>
      <c r="I515" t="s">
        <v>2167</v>
      </c>
      <c r="J515" t="s">
        <v>16</v>
      </c>
      <c r="K515" t="s">
        <v>1227</v>
      </c>
      <c r="P515" s="4">
        <f>IFERROR(VLOOKUP(D515,[1]articulo!$A$1:$D$9000,4,FALSE),"")</f>
        <v>1200</v>
      </c>
      <c r="Q515" t="s">
        <v>2168</v>
      </c>
      <c r="R515">
        <f>IFERROR(VLOOKUP(D515,[2]stock!$A$1:$B$9000,2,FALSE),"0")</f>
        <v>2</v>
      </c>
      <c r="S515">
        <v>10</v>
      </c>
      <c r="T515">
        <v>10</v>
      </c>
      <c r="U515">
        <v>10</v>
      </c>
      <c r="V515">
        <v>0.4</v>
      </c>
      <c r="W515" t="str">
        <f>IFERROR(VLOOKUP($A515,[3]Hoja1!$A$1:$AQ$1000,19,FALSE),"")</f>
        <v/>
      </c>
      <c r="X515" t="str">
        <f>IFERROR(VLOOKUP($A515,[3]Hoja1!$A$1:$AQ$1000,20,FALSE),"")</f>
        <v/>
      </c>
      <c r="Y515" t="str">
        <f>IFERROR(VLOOKUP($A515,[3]Hoja1!$A$1:$AQ$1000,21,FALSE),"")</f>
        <v/>
      </c>
      <c r="Z515" t="str">
        <f>IFERROR(VLOOKUP($A515,[3]Hoja1!$A$1:$AQ$1000,22,FALSE),"")</f>
        <v/>
      </c>
      <c r="AA515" t="str">
        <f>IFERROR(VLOOKUP($A515,[3]Hoja1!$A$1:$AQ$1000,23,FALSE),"")</f>
        <v/>
      </c>
      <c r="AB515" t="str">
        <f>IFERROR(VLOOKUP($A515,[3]Hoja1!$A$1:$AQ$1000,24,FALSE),"")</f>
        <v/>
      </c>
      <c r="AC515" t="str">
        <f>IFERROR(VLOOKUP($A515,[3]Hoja1!$A$1:$AQ$1000,25,FALSE),"")</f>
        <v/>
      </c>
      <c r="AD515" t="str">
        <f>IFERROR(VLOOKUP($A515,[3]Hoja1!$A$1:$AQ$1000,26,FALSE),"")</f>
        <v/>
      </c>
      <c r="AE515" t="str">
        <f>IFERROR(VLOOKUP($A515,[3]Hoja1!$A$1:$AQ$1000,27,FALSE),"")</f>
        <v/>
      </c>
      <c r="AF515" t="str">
        <f>IFERROR(VLOOKUP($A515,[3]Hoja1!$A$1:$AQ$1000,28,FALSE),"")</f>
        <v/>
      </c>
      <c r="AG515" t="str">
        <f>IFERROR(VLOOKUP($A515,[3]Hoja1!$A$1:$AQ$1000,29,FALSE),"")</f>
        <v/>
      </c>
      <c r="AH515" t="str">
        <f>IFERROR(VLOOKUP($A515,[3]Hoja1!$A$1:$AQ$1000,30,FALSE),"")</f>
        <v/>
      </c>
      <c r="AI515" t="str">
        <f>IFERROR(VLOOKUP($A515,[3]Hoja1!$A$1:$AQ$1000,31,FALSE),"")</f>
        <v/>
      </c>
      <c r="AJ515" t="str">
        <f>IFERROR(VLOOKUP($A515,[3]Hoja1!$A$1:$AQ$1000,32,FALSE),"")</f>
        <v/>
      </c>
      <c r="AK515" t="str">
        <f>IFERROR(VLOOKUP($A515,[3]Hoja1!$A$1:$AQ$1000,33,FALSE),"")</f>
        <v/>
      </c>
      <c r="AL515" t="str">
        <f>IFERROR(VLOOKUP($A515,[3]Hoja1!$A$1:$AQ$1000,34,FALSE),"")</f>
        <v/>
      </c>
      <c r="AM515" t="str">
        <f>IFERROR(VLOOKUP($A515,[3]Hoja1!$A$1:$AQ$1000,35,FALSE),"")</f>
        <v/>
      </c>
      <c r="AN515" t="str">
        <f>IFERROR(VLOOKUP($A515,[3]Hoja1!$A$1:$AQ$1000,36,FALSE),"")</f>
        <v/>
      </c>
      <c r="AO515" t="str">
        <f>IFERROR(VLOOKUP($A515,[3]Hoja1!$A$1:$AQ$1000,37,FALSE),"")</f>
        <v/>
      </c>
      <c r="AP515" t="str">
        <f>IFERROR(VLOOKUP($A515,[3]Hoja1!$A$1:$AQ$1000,38,FALSE),"")</f>
        <v/>
      </c>
      <c r="AQ515" t="str">
        <f>IFERROR(VLOOKUP($A515,[3]Hoja1!$A$1:$AQ$1000,39,FALSE),"")</f>
        <v/>
      </c>
      <c r="AR515" t="str">
        <f>IFERROR(VLOOKUP($A515,[3]Hoja1!$A$1:$AQ$1000,40,FALSE),"")</f>
        <v/>
      </c>
      <c r="AS515" t="str">
        <f>IFERROR(VLOOKUP($A515,[3]Hoja1!$A$1:$AQ$1000,41,FALSE),"")</f>
        <v/>
      </c>
      <c r="AT515" t="str">
        <f>IFERROR(VLOOKUP($A515,[3]Hoja1!$A$1:$AQ$1000,42,FALSE),"")</f>
        <v/>
      </c>
      <c r="AU515" t="str">
        <f>IFERROR(VLOOKUP($A515,[3]Hoja1!$A$1:$AQ$1000,43,FALSE),"")</f>
        <v/>
      </c>
    </row>
    <row r="516" spans="1:47" ht="15" customHeight="1" x14ac:dyDescent="0.25">
      <c r="A516">
        <v>1123</v>
      </c>
      <c r="B516">
        <v>1</v>
      </c>
      <c r="D516">
        <v>8503600</v>
      </c>
      <c r="E516" t="s">
        <v>2169</v>
      </c>
      <c r="H516" t="s">
        <v>2170</v>
      </c>
      <c r="I516" t="s">
        <v>2171</v>
      </c>
      <c r="J516" t="s">
        <v>1</v>
      </c>
      <c r="K516" t="s">
        <v>1038</v>
      </c>
      <c r="L516" t="s">
        <v>1039</v>
      </c>
      <c r="P516" s="4">
        <f>IFERROR(VLOOKUP(D516,[1]articulo!$A$1:$D$9000,4,FALSE),"")</f>
        <v>1768</v>
      </c>
      <c r="Q516" t="s">
        <v>2172</v>
      </c>
      <c r="R516">
        <f>IFERROR(VLOOKUP(D516,[2]stock!$A$1:$B$9000,2,FALSE),"0")</f>
        <v>0</v>
      </c>
      <c r="S516">
        <v>20</v>
      </c>
      <c r="T516">
        <v>20</v>
      </c>
      <c r="U516">
        <v>20</v>
      </c>
      <c r="V516">
        <v>1</v>
      </c>
      <c r="W516" t="str">
        <f>IFERROR(VLOOKUP($A516,[3]Hoja1!$A$1:$AQ$1000,19,FALSE),"")</f>
        <v/>
      </c>
      <c r="X516" t="str">
        <f>IFERROR(VLOOKUP($A516,[3]Hoja1!$A$1:$AQ$1000,20,FALSE),"")</f>
        <v/>
      </c>
      <c r="Y516" t="str">
        <f>IFERROR(VLOOKUP($A516,[3]Hoja1!$A$1:$AQ$1000,21,FALSE),"")</f>
        <v/>
      </c>
      <c r="Z516" t="str">
        <f>IFERROR(VLOOKUP($A516,[3]Hoja1!$A$1:$AQ$1000,22,FALSE),"")</f>
        <v/>
      </c>
      <c r="AA516" t="str">
        <f>IFERROR(VLOOKUP($A516,[3]Hoja1!$A$1:$AQ$1000,23,FALSE),"")</f>
        <v/>
      </c>
      <c r="AB516" t="str">
        <f>IFERROR(VLOOKUP($A516,[3]Hoja1!$A$1:$AQ$1000,24,FALSE),"")</f>
        <v/>
      </c>
      <c r="AC516" t="str">
        <f>IFERROR(VLOOKUP($A516,[3]Hoja1!$A$1:$AQ$1000,25,FALSE),"")</f>
        <v/>
      </c>
      <c r="AD516" t="str">
        <f>IFERROR(VLOOKUP($A516,[3]Hoja1!$A$1:$AQ$1000,26,FALSE),"")</f>
        <v/>
      </c>
      <c r="AE516" t="str">
        <f>IFERROR(VLOOKUP($A516,[3]Hoja1!$A$1:$AQ$1000,27,FALSE),"")</f>
        <v/>
      </c>
      <c r="AF516" t="str">
        <f>IFERROR(VLOOKUP($A516,[3]Hoja1!$A$1:$AQ$1000,28,FALSE),"")</f>
        <v/>
      </c>
      <c r="AG516" t="str">
        <f>IFERROR(VLOOKUP($A516,[3]Hoja1!$A$1:$AQ$1000,29,FALSE),"")</f>
        <v/>
      </c>
      <c r="AH516" t="str">
        <f>IFERROR(VLOOKUP($A516,[3]Hoja1!$A$1:$AQ$1000,30,FALSE),"")</f>
        <v/>
      </c>
      <c r="AI516" t="str">
        <f>IFERROR(VLOOKUP($A516,[3]Hoja1!$A$1:$AQ$1000,31,FALSE),"")</f>
        <v/>
      </c>
      <c r="AJ516" t="str">
        <f>IFERROR(VLOOKUP($A516,[3]Hoja1!$A$1:$AQ$1000,32,FALSE),"")</f>
        <v/>
      </c>
      <c r="AK516" t="str">
        <f>IFERROR(VLOOKUP($A516,[3]Hoja1!$A$1:$AQ$1000,33,FALSE),"")</f>
        <v/>
      </c>
      <c r="AL516" t="str">
        <f>IFERROR(VLOOKUP($A516,[3]Hoja1!$A$1:$AQ$1000,34,FALSE),"")</f>
        <v/>
      </c>
      <c r="AM516" t="str">
        <f>IFERROR(VLOOKUP($A516,[3]Hoja1!$A$1:$AQ$1000,35,FALSE),"")</f>
        <v/>
      </c>
      <c r="AN516" t="str">
        <f>IFERROR(VLOOKUP($A516,[3]Hoja1!$A$1:$AQ$1000,36,FALSE),"")</f>
        <v/>
      </c>
      <c r="AO516" t="str">
        <f>IFERROR(VLOOKUP($A516,[3]Hoja1!$A$1:$AQ$1000,37,FALSE),"")</f>
        <v/>
      </c>
      <c r="AP516" t="str">
        <f>IFERROR(VLOOKUP($A516,[3]Hoja1!$A$1:$AQ$1000,38,FALSE),"")</f>
        <v/>
      </c>
      <c r="AQ516" t="str">
        <f>IFERROR(VLOOKUP($A516,[3]Hoja1!$A$1:$AQ$1000,39,FALSE),"")</f>
        <v/>
      </c>
      <c r="AR516" t="str">
        <f>IFERROR(VLOOKUP($A516,[3]Hoja1!$A$1:$AQ$1000,40,FALSE),"")</f>
        <v/>
      </c>
      <c r="AS516" t="str">
        <f>IFERROR(VLOOKUP($A516,[3]Hoja1!$A$1:$AQ$1000,41,FALSE),"")</f>
        <v/>
      </c>
      <c r="AT516" t="str">
        <f>IFERROR(VLOOKUP($A516,[3]Hoja1!$A$1:$AQ$1000,42,FALSE),"")</f>
        <v/>
      </c>
      <c r="AU516" t="str">
        <f>IFERROR(VLOOKUP($A516,[3]Hoja1!$A$1:$AQ$1000,43,FALSE),"")</f>
        <v/>
      </c>
    </row>
    <row r="517" spans="1:47" ht="15" customHeight="1" x14ac:dyDescent="0.25">
      <c r="A517">
        <v>1125</v>
      </c>
      <c r="B517">
        <v>1</v>
      </c>
      <c r="D517">
        <v>8520003</v>
      </c>
      <c r="E517" t="s">
        <v>2173</v>
      </c>
      <c r="H517" t="s">
        <v>2174</v>
      </c>
      <c r="I517" t="s">
        <v>2175</v>
      </c>
      <c r="J517" t="s">
        <v>16</v>
      </c>
      <c r="K517" t="s">
        <v>132</v>
      </c>
      <c r="P517" s="4">
        <f>IFERROR(VLOOKUP(D517,[1]articulo!$A$1:$D$9000,4,FALSE),"")</f>
        <v>1800</v>
      </c>
      <c r="Q517" t="s">
        <v>2176</v>
      </c>
      <c r="R517">
        <f>IFERROR(VLOOKUP(D517,[2]stock!$A$1:$B$9000,2,FALSE),"0")</f>
        <v>0</v>
      </c>
      <c r="S517">
        <v>20</v>
      </c>
      <c r="T517">
        <v>10</v>
      </c>
      <c r="U517">
        <v>15</v>
      </c>
      <c r="V517">
        <v>1</v>
      </c>
      <c r="W517" t="str">
        <f>IFERROR(VLOOKUP($A517,[3]Hoja1!$A$1:$AQ$1000,19,FALSE),"")</f>
        <v/>
      </c>
      <c r="X517" t="str">
        <f>IFERROR(VLOOKUP($A517,[3]Hoja1!$A$1:$AQ$1000,20,FALSE),"")</f>
        <v/>
      </c>
      <c r="Y517" t="str">
        <f>IFERROR(VLOOKUP($A517,[3]Hoja1!$A$1:$AQ$1000,21,FALSE),"")</f>
        <v/>
      </c>
      <c r="Z517" t="str">
        <f>IFERROR(VLOOKUP($A517,[3]Hoja1!$A$1:$AQ$1000,22,FALSE),"")</f>
        <v/>
      </c>
      <c r="AA517" t="str">
        <f>IFERROR(VLOOKUP($A517,[3]Hoja1!$A$1:$AQ$1000,23,FALSE),"")</f>
        <v/>
      </c>
      <c r="AB517" t="str">
        <f>IFERROR(VLOOKUP($A517,[3]Hoja1!$A$1:$AQ$1000,24,FALSE),"")</f>
        <v/>
      </c>
      <c r="AC517" t="str">
        <f>IFERROR(VLOOKUP($A517,[3]Hoja1!$A$1:$AQ$1000,25,FALSE),"")</f>
        <v/>
      </c>
      <c r="AD517" t="str">
        <f>IFERROR(VLOOKUP($A517,[3]Hoja1!$A$1:$AQ$1000,26,FALSE),"")</f>
        <v/>
      </c>
      <c r="AE517" t="str">
        <f>IFERROR(VLOOKUP($A517,[3]Hoja1!$A$1:$AQ$1000,27,FALSE),"")</f>
        <v/>
      </c>
      <c r="AF517" t="str">
        <f>IFERROR(VLOOKUP($A517,[3]Hoja1!$A$1:$AQ$1000,28,FALSE),"")</f>
        <v/>
      </c>
      <c r="AG517" t="str">
        <f>IFERROR(VLOOKUP($A517,[3]Hoja1!$A$1:$AQ$1000,29,FALSE),"")</f>
        <v/>
      </c>
      <c r="AH517" t="str">
        <f>IFERROR(VLOOKUP($A517,[3]Hoja1!$A$1:$AQ$1000,30,FALSE),"")</f>
        <v/>
      </c>
      <c r="AI517" t="str">
        <f>IFERROR(VLOOKUP($A517,[3]Hoja1!$A$1:$AQ$1000,31,FALSE),"")</f>
        <v/>
      </c>
      <c r="AJ517" t="str">
        <f>IFERROR(VLOOKUP($A517,[3]Hoja1!$A$1:$AQ$1000,32,FALSE),"")</f>
        <v/>
      </c>
      <c r="AK517" t="str">
        <f>IFERROR(VLOOKUP($A517,[3]Hoja1!$A$1:$AQ$1000,33,FALSE),"")</f>
        <v/>
      </c>
      <c r="AL517" t="str">
        <f>IFERROR(VLOOKUP($A517,[3]Hoja1!$A$1:$AQ$1000,34,FALSE),"")</f>
        <v/>
      </c>
      <c r="AM517" t="str">
        <f>IFERROR(VLOOKUP($A517,[3]Hoja1!$A$1:$AQ$1000,35,FALSE),"")</f>
        <v/>
      </c>
      <c r="AN517" t="str">
        <f>IFERROR(VLOOKUP($A517,[3]Hoja1!$A$1:$AQ$1000,36,FALSE),"")</f>
        <v/>
      </c>
      <c r="AO517" t="str">
        <f>IFERROR(VLOOKUP($A517,[3]Hoja1!$A$1:$AQ$1000,37,FALSE),"")</f>
        <v/>
      </c>
      <c r="AP517" t="str">
        <f>IFERROR(VLOOKUP($A517,[3]Hoja1!$A$1:$AQ$1000,38,FALSE),"")</f>
        <v/>
      </c>
      <c r="AQ517" t="str">
        <f>IFERROR(VLOOKUP($A517,[3]Hoja1!$A$1:$AQ$1000,39,FALSE),"")</f>
        <v/>
      </c>
      <c r="AR517" t="str">
        <f>IFERROR(VLOOKUP($A517,[3]Hoja1!$A$1:$AQ$1000,40,FALSE),"")</f>
        <v/>
      </c>
      <c r="AS517" t="str">
        <f>IFERROR(VLOOKUP($A517,[3]Hoja1!$A$1:$AQ$1000,41,FALSE),"")</f>
        <v/>
      </c>
      <c r="AT517" t="str">
        <f>IFERROR(VLOOKUP($A517,[3]Hoja1!$A$1:$AQ$1000,42,FALSE),"")</f>
        <v/>
      </c>
      <c r="AU517" t="str">
        <f>IFERROR(VLOOKUP($A517,[3]Hoja1!$A$1:$AQ$1000,43,FALSE),"")</f>
        <v/>
      </c>
    </row>
    <row r="518" spans="1:47" ht="15" customHeight="1" x14ac:dyDescent="0.25">
      <c r="A518">
        <v>1126</v>
      </c>
      <c r="B518">
        <v>1</v>
      </c>
      <c r="D518">
        <v>8520005</v>
      </c>
      <c r="E518" t="s">
        <v>2177</v>
      </c>
      <c r="H518" t="s">
        <v>2178</v>
      </c>
      <c r="I518" t="s">
        <v>2179</v>
      </c>
      <c r="J518" t="s">
        <v>16</v>
      </c>
      <c r="K518" t="s">
        <v>132</v>
      </c>
      <c r="P518" s="4">
        <f>IFERROR(VLOOKUP(D518,[1]articulo!$A$1:$D$9000,4,FALSE),"")</f>
        <v>3300</v>
      </c>
      <c r="Q518" t="s">
        <v>2180</v>
      </c>
      <c r="R518">
        <f>IFERROR(VLOOKUP(D518,[2]stock!$A$1:$B$9000,2,FALSE),"0")</f>
        <v>139</v>
      </c>
      <c r="S518">
        <v>20</v>
      </c>
      <c r="T518">
        <v>10</v>
      </c>
      <c r="U518">
        <v>10</v>
      </c>
      <c r="V518">
        <v>1</v>
      </c>
      <c r="W518" t="str">
        <f>IFERROR(VLOOKUP($A518,[3]Hoja1!$A$1:$AQ$1000,19,FALSE),"")</f>
        <v/>
      </c>
      <c r="X518" t="str">
        <f>IFERROR(VLOOKUP($A518,[3]Hoja1!$A$1:$AQ$1000,20,FALSE),"")</f>
        <v/>
      </c>
      <c r="Y518" t="str">
        <f>IFERROR(VLOOKUP($A518,[3]Hoja1!$A$1:$AQ$1000,21,FALSE),"")</f>
        <v/>
      </c>
      <c r="Z518" t="str">
        <f>IFERROR(VLOOKUP($A518,[3]Hoja1!$A$1:$AQ$1000,22,FALSE),"")</f>
        <v/>
      </c>
      <c r="AA518" t="str">
        <f>IFERROR(VLOOKUP($A518,[3]Hoja1!$A$1:$AQ$1000,23,FALSE),"")</f>
        <v/>
      </c>
      <c r="AB518" t="str">
        <f>IFERROR(VLOOKUP($A518,[3]Hoja1!$A$1:$AQ$1000,24,FALSE),"")</f>
        <v/>
      </c>
      <c r="AC518" t="str">
        <f>IFERROR(VLOOKUP($A518,[3]Hoja1!$A$1:$AQ$1000,25,FALSE),"")</f>
        <v/>
      </c>
      <c r="AD518" t="str">
        <f>IFERROR(VLOOKUP($A518,[3]Hoja1!$A$1:$AQ$1000,26,FALSE),"")</f>
        <v/>
      </c>
      <c r="AE518" t="str">
        <f>IFERROR(VLOOKUP($A518,[3]Hoja1!$A$1:$AQ$1000,27,FALSE),"")</f>
        <v/>
      </c>
      <c r="AF518" t="str">
        <f>IFERROR(VLOOKUP($A518,[3]Hoja1!$A$1:$AQ$1000,28,FALSE),"")</f>
        <v/>
      </c>
      <c r="AG518" t="str">
        <f>IFERROR(VLOOKUP($A518,[3]Hoja1!$A$1:$AQ$1000,29,FALSE),"")</f>
        <v/>
      </c>
      <c r="AH518" t="str">
        <f>IFERROR(VLOOKUP($A518,[3]Hoja1!$A$1:$AQ$1000,30,FALSE),"")</f>
        <v/>
      </c>
      <c r="AI518" t="str">
        <f>IFERROR(VLOOKUP($A518,[3]Hoja1!$A$1:$AQ$1000,31,FALSE),"")</f>
        <v/>
      </c>
      <c r="AJ518" t="str">
        <f>IFERROR(VLOOKUP($A518,[3]Hoja1!$A$1:$AQ$1000,32,FALSE),"")</f>
        <v/>
      </c>
      <c r="AK518" t="str">
        <f>IFERROR(VLOOKUP($A518,[3]Hoja1!$A$1:$AQ$1000,33,FALSE),"")</f>
        <v/>
      </c>
      <c r="AL518" t="str">
        <f>IFERROR(VLOOKUP($A518,[3]Hoja1!$A$1:$AQ$1000,34,FALSE),"")</f>
        <v/>
      </c>
      <c r="AM518" t="str">
        <f>IFERROR(VLOOKUP($A518,[3]Hoja1!$A$1:$AQ$1000,35,FALSE),"")</f>
        <v/>
      </c>
      <c r="AN518" t="str">
        <f>IFERROR(VLOOKUP($A518,[3]Hoja1!$A$1:$AQ$1000,36,FALSE),"")</f>
        <v/>
      </c>
      <c r="AO518" t="str">
        <f>IFERROR(VLOOKUP($A518,[3]Hoja1!$A$1:$AQ$1000,37,FALSE),"")</f>
        <v/>
      </c>
      <c r="AP518" t="str">
        <f>IFERROR(VLOOKUP($A518,[3]Hoja1!$A$1:$AQ$1000,38,FALSE),"")</f>
        <v/>
      </c>
      <c r="AQ518" t="str">
        <f>IFERROR(VLOOKUP($A518,[3]Hoja1!$A$1:$AQ$1000,39,FALSE),"")</f>
        <v/>
      </c>
      <c r="AR518" t="str">
        <f>IFERROR(VLOOKUP($A518,[3]Hoja1!$A$1:$AQ$1000,40,FALSE),"")</f>
        <v/>
      </c>
      <c r="AS518" t="str">
        <f>IFERROR(VLOOKUP($A518,[3]Hoja1!$A$1:$AQ$1000,41,FALSE),"")</f>
        <v/>
      </c>
      <c r="AT518" t="str">
        <f>IFERROR(VLOOKUP($A518,[3]Hoja1!$A$1:$AQ$1000,42,FALSE),"")</f>
        <v/>
      </c>
      <c r="AU518" t="str">
        <f>IFERROR(VLOOKUP($A518,[3]Hoja1!$A$1:$AQ$1000,43,FALSE),"")</f>
        <v/>
      </c>
    </row>
    <row r="519" spans="1:47" ht="15" customHeight="1" x14ac:dyDescent="0.25">
      <c r="A519">
        <v>1127</v>
      </c>
      <c r="B519">
        <v>1</v>
      </c>
      <c r="D519">
        <v>8520014</v>
      </c>
      <c r="E519" t="s">
        <v>2181</v>
      </c>
      <c r="H519" t="s">
        <v>2182</v>
      </c>
      <c r="I519" t="s">
        <v>2183</v>
      </c>
      <c r="J519" t="s">
        <v>16</v>
      </c>
      <c r="K519" t="s">
        <v>132</v>
      </c>
      <c r="P519" s="4">
        <f>IFERROR(VLOOKUP(D519,[1]articulo!$A$1:$D$9000,4,FALSE),"")</f>
        <v>800</v>
      </c>
      <c r="Q519" t="s">
        <v>2184</v>
      </c>
      <c r="R519">
        <f>IFERROR(VLOOKUP(D519,[2]stock!$A$1:$B$9000,2,FALSE),"0")</f>
        <v>229</v>
      </c>
      <c r="S519">
        <v>15</v>
      </c>
      <c r="T519">
        <v>8</v>
      </c>
      <c r="U519">
        <v>10</v>
      </c>
      <c r="V519">
        <v>0.3</v>
      </c>
      <c r="W519" t="str">
        <f>IFERROR(VLOOKUP($A519,[3]Hoja1!$A$1:$AQ$1000,19,FALSE),"")</f>
        <v/>
      </c>
      <c r="X519" t="str">
        <f>IFERROR(VLOOKUP($A519,[3]Hoja1!$A$1:$AQ$1000,20,FALSE),"")</f>
        <v/>
      </c>
      <c r="Y519" t="str">
        <f>IFERROR(VLOOKUP($A519,[3]Hoja1!$A$1:$AQ$1000,21,FALSE),"")</f>
        <v/>
      </c>
      <c r="Z519" t="str">
        <f>IFERROR(VLOOKUP($A519,[3]Hoja1!$A$1:$AQ$1000,22,FALSE),"")</f>
        <v/>
      </c>
      <c r="AA519" t="str">
        <f>IFERROR(VLOOKUP($A519,[3]Hoja1!$A$1:$AQ$1000,23,FALSE),"")</f>
        <v/>
      </c>
      <c r="AB519" t="str">
        <f>IFERROR(VLOOKUP($A519,[3]Hoja1!$A$1:$AQ$1000,24,FALSE),"")</f>
        <v/>
      </c>
      <c r="AC519" t="str">
        <f>IFERROR(VLOOKUP($A519,[3]Hoja1!$A$1:$AQ$1000,25,FALSE),"")</f>
        <v/>
      </c>
      <c r="AD519" t="str">
        <f>IFERROR(VLOOKUP($A519,[3]Hoja1!$A$1:$AQ$1000,26,FALSE),"")</f>
        <v/>
      </c>
      <c r="AE519" t="str">
        <f>IFERROR(VLOOKUP($A519,[3]Hoja1!$A$1:$AQ$1000,27,FALSE),"")</f>
        <v/>
      </c>
      <c r="AF519" t="str">
        <f>IFERROR(VLOOKUP($A519,[3]Hoja1!$A$1:$AQ$1000,28,FALSE),"")</f>
        <v/>
      </c>
      <c r="AG519" t="str">
        <f>IFERROR(VLOOKUP($A519,[3]Hoja1!$A$1:$AQ$1000,29,FALSE),"")</f>
        <v/>
      </c>
      <c r="AH519" t="str">
        <f>IFERROR(VLOOKUP($A519,[3]Hoja1!$A$1:$AQ$1000,30,FALSE),"")</f>
        <v/>
      </c>
      <c r="AI519" t="str">
        <f>IFERROR(VLOOKUP($A519,[3]Hoja1!$A$1:$AQ$1000,31,FALSE),"")</f>
        <v/>
      </c>
      <c r="AJ519" t="str">
        <f>IFERROR(VLOOKUP($A519,[3]Hoja1!$A$1:$AQ$1000,32,FALSE),"")</f>
        <v/>
      </c>
      <c r="AK519" t="str">
        <f>IFERROR(VLOOKUP($A519,[3]Hoja1!$A$1:$AQ$1000,33,FALSE),"")</f>
        <v/>
      </c>
      <c r="AL519" t="str">
        <f>IFERROR(VLOOKUP($A519,[3]Hoja1!$A$1:$AQ$1000,34,FALSE),"")</f>
        <v/>
      </c>
      <c r="AM519" t="str">
        <f>IFERROR(VLOOKUP($A519,[3]Hoja1!$A$1:$AQ$1000,35,FALSE),"")</f>
        <v/>
      </c>
      <c r="AN519" t="str">
        <f>IFERROR(VLOOKUP($A519,[3]Hoja1!$A$1:$AQ$1000,36,FALSE),"")</f>
        <v/>
      </c>
      <c r="AO519" t="str">
        <f>IFERROR(VLOOKUP($A519,[3]Hoja1!$A$1:$AQ$1000,37,FALSE),"")</f>
        <v/>
      </c>
      <c r="AP519" t="str">
        <f>IFERROR(VLOOKUP($A519,[3]Hoja1!$A$1:$AQ$1000,38,FALSE),"")</f>
        <v/>
      </c>
      <c r="AQ519" t="str">
        <f>IFERROR(VLOOKUP($A519,[3]Hoja1!$A$1:$AQ$1000,39,FALSE),"")</f>
        <v/>
      </c>
      <c r="AR519" t="str">
        <f>IFERROR(VLOOKUP($A519,[3]Hoja1!$A$1:$AQ$1000,40,FALSE),"")</f>
        <v/>
      </c>
      <c r="AS519" t="str">
        <f>IFERROR(VLOOKUP($A519,[3]Hoja1!$A$1:$AQ$1000,41,FALSE),"")</f>
        <v/>
      </c>
      <c r="AT519" t="str">
        <f>IFERROR(VLOOKUP($A519,[3]Hoja1!$A$1:$AQ$1000,42,FALSE),"")</f>
        <v/>
      </c>
      <c r="AU519" t="str">
        <f>IFERROR(VLOOKUP($A519,[3]Hoja1!$A$1:$AQ$1000,43,FALSE),"")</f>
        <v/>
      </c>
    </row>
    <row r="520" spans="1:47" ht="15" customHeight="1" x14ac:dyDescent="0.25">
      <c r="A520">
        <v>1128</v>
      </c>
      <c r="B520">
        <v>1</v>
      </c>
      <c r="D520">
        <v>8520016</v>
      </c>
      <c r="E520" t="s">
        <v>2185</v>
      </c>
      <c r="H520" t="s">
        <v>2186</v>
      </c>
      <c r="I520" t="s">
        <v>2187</v>
      </c>
      <c r="J520" t="s">
        <v>16</v>
      </c>
      <c r="K520" t="s">
        <v>132</v>
      </c>
      <c r="P520" s="4">
        <f>IFERROR(VLOOKUP(D520,[1]articulo!$A$1:$D$9000,4,FALSE),"")</f>
        <v>1415.23</v>
      </c>
      <c r="Q520" t="s">
        <v>2188</v>
      </c>
      <c r="R520">
        <f>IFERROR(VLOOKUP(D520,[2]stock!$A$1:$B$9000,2,FALSE),"0")</f>
        <v>0</v>
      </c>
      <c r="S520">
        <v>20</v>
      </c>
      <c r="T520">
        <v>10</v>
      </c>
      <c r="U520">
        <v>10</v>
      </c>
      <c r="V520">
        <v>0.8</v>
      </c>
      <c r="W520" t="str">
        <f>IFERROR(VLOOKUP($A520,[3]Hoja1!$A$1:$AQ$1000,19,FALSE),"")</f>
        <v/>
      </c>
      <c r="X520" t="str">
        <f>IFERROR(VLOOKUP($A520,[3]Hoja1!$A$1:$AQ$1000,20,FALSE),"")</f>
        <v/>
      </c>
      <c r="Y520" t="str">
        <f>IFERROR(VLOOKUP($A520,[3]Hoja1!$A$1:$AQ$1000,21,FALSE),"")</f>
        <v/>
      </c>
      <c r="Z520" t="str">
        <f>IFERROR(VLOOKUP($A520,[3]Hoja1!$A$1:$AQ$1000,22,FALSE),"")</f>
        <v/>
      </c>
      <c r="AA520" t="str">
        <f>IFERROR(VLOOKUP($A520,[3]Hoja1!$A$1:$AQ$1000,23,FALSE),"")</f>
        <v/>
      </c>
      <c r="AB520" t="str">
        <f>IFERROR(VLOOKUP($A520,[3]Hoja1!$A$1:$AQ$1000,24,FALSE),"")</f>
        <v/>
      </c>
      <c r="AC520" t="str">
        <f>IFERROR(VLOOKUP($A520,[3]Hoja1!$A$1:$AQ$1000,25,FALSE),"")</f>
        <v/>
      </c>
      <c r="AD520" t="str">
        <f>IFERROR(VLOOKUP($A520,[3]Hoja1!$A$1:$AQ$1000,26,FALSE),"")</f>
        <v/>
      </c>
      <c r="AE520" t="str">
        <f>IFERROR(VLOOKUP($A520,[3]Hoja1!$A$1:$AQ$1000,27,FALSE),"")</f>
        <v/>
      </c>
      <c r="AF520" t="str">
        <f>IFERROR(VLOOKUP($A520,[3]Hoja1!$A$1:$AQ$1000,28,FALSE),"")</f>
        <v/>
      </c>
      <c r="AG520" t="str">
        <f>IFERROR(VLOOKUP($A520,[3]Hoja1!$A$1:$AQ$1000,29,FALSE),"")</f>
        <v/>
      </c>
      <c r="AH520" t="str">
        <f>IFERROR(VLOOKUP($A520,[3]Hoja1!$A$1:$AQ$1000,30,FALSE),"")</f>
        <v/>
      </c>
      <c r="AI520" t="str">
        <f>IFERROR(VLOOKUP($A520,[3]Hoja1!$A$1:$AQ$1000,31,FALSE),"")</f>
        <v/>
      </c>
      <c r="AJ520" t="str">
        <f>IFERROR(VLOOKUP($A520,[3]Hoja1!$A$1:$AQ$1000,32,FALSE),"")</f>
        <v/>
      </c>
      <c r="AK520" t="str">
        <f>IFERROR(VLOOKUP($A520,[3]Hoja1!$A$1:$AQ$1000,33,FALSE),"")</f>
        <v/>
      </c>
      <c r="AL520" t="str">
        <f>IFERROR(VLOOKUP($A520,[3]Hoja1!$A$1:$AQ$1000,34,FALSE),"")</f>
        <v/>
      </c>
      <c r="AM520" t="str">
        <f>IFERROR(VLOOKUP($A520,[3]Hoja1!$A$1:$AQ$1000,35,FALSE),"")</f>
        <v/>
      </c>
      <c r="AN520" t="str">
        <f>IFERROR(VLOOKUP($A520,[3]Hoja1!$A$1:$AQ$1000,36,FALSE),"")</f>
        <v/>
      </c>
      <c r="AO520" t="str">
        <f>IFERROR(VLOOKUP($A520,[3]Hoja1!$A$1:$AQ$1000,37,FALSE),"")</f>
        <v/>
      </c>
      <c r="AP520" t="str">
        <f>IFERROR(VLOOKUP($A520,[3]Hoja1!$A$1:$AQ$1000,38,FALSE),"")</f>
        <v/>
      </c>
      <c r="AQ520" t="str">
        <f>IFERROR(VLOOKUP($A520,[3]Hoja1!$A$1:$AQ$1000,39,FALSE),"")</f>
        <v/>
      </c>
      <c r="AR520" t="str">
        <f>IFERROR(VLOOKUP($A520,[3]Hoja1!$A$1:$AQ$1000,40,FALSE),"")</f>
        <v/>
      </c>
      <c r="AS520" t="str">
        <f>IFERROR(VLOOKUP($A520,[3]Hoja1!$A$1:$AQ$1000,41,FALSE),"")</f>
        <v/>
      </c>
      <c r="AT520" t="str">
        <f>IFERROR(VLOOKUP($A520,[3]Hoja1!$A$1:$AQ$1000,42,FALSE),"")</f>
        <v/>
      </c>
      <c r="AU520" t="str">
        <f>IFERROR(VLOOKUP($A520,[3]Hoja1!$A$1:$AQ$1000,43,FALSE),"")</f>
        <v/>
      </c>
    </row>
    <row r="521" spans="1:47" ht="15" customHeight="1" x14ac:dyDescent="0.25">
      <c r="A521">
        <v>1129</v>
      </c>
      <c r="B521">
        <v>1</v>
      </c>
      <c r="D521">
        <v>8520025</v>
      </c>
      <c r="E521" t="s">
        <v>2189</v>
      </c>
      <c r="H521" s="1" t="s">
        <v>2190</v>
      </c>
      <c r="I521" t="s">
        <v>2191</v>
      </c>
      <c r="J521" t="s">
        <v>16</v>
      </c>
      <c r="K521" t="s">
        <v>132</v>
      </c>
      <c r="P521" s="4">
        <f>IFERROR(VLOOKUP(D521,[1]articulo!$A$1:$D$9000,4,FALSE),"")</f>
        <v>800</v>
      </c>
      <c r="Q521" t="s">
        <v>2192</v>
      </c>
      <c r="R521">
        <f>IFERROR(VLOOKUP(D521,[2]stock!$A$1:$B$9000,2,FALSE),"0")</f>
        <v>0</v>
      </c>
      <c r="S521">
        <v>15</v>
      </c>
      <c r="T521">
        <v>10</v>
      </c>
      <c r="U521">
        <v>10</v>
      </c>
      <c r="V521">
        <v>0.3</v>
      </c>
      <c r="W521" t="str">
        <f>IFERROR(VLOOKUP($A521,[3]Hoja1!$A$1:$AQ$1000,19,FALSE),"")</f>
        <v/>
      </c>
      <c r="X521" t="str">
        <f>IFERROR(VLOOKUP($A521,[3]Hoja1!$A$1:$AQ$1000,20,FALSE),"")</f>
        <v/>
      </c>
      <c r="Y521" t="str">
        <f>IFERROR(VLOOKUP($A521,[3]Hoja1!$A$1:$AQ$1000,21,FALSE),"")</f>
        <v/>
      </c>
      <c r="Z521" t="str">
        <f>IFERROR(VLOOKUP($A521,[3]Hoja1!$A$1:$AQ$1000,22,FALSE),"")</f>
        <v/>
      </c>
      <c r="AA521" t="str">
        <f>IFERROR(VLOOKUP($A521,[3]Hoja1!$A$1:$AQ$1000,23,FALSE),"")</f>
        <v/>
      </c>
      <c r="AB521" t="str">
        <f>IFERROR(VLOOKUP($A521,[3]Hoja1!$A$1:$AQ$1000,24,FALSE),"")</f>
        <v/>
      </c>
      <c r="AC521" t="str">
        <f>IFERROR(VLOOKUP($A521,[3]Hoja1!$A$1:$AQ$1000,25,FALSE),"")</f>
        <v/>
      </c>
      <c r="AD521" t="str">
        <f>IFERROR(VLOOKUP($A521,[3]Hoja1!$A$1:$AQ$1000,26,FALSE),"")</f>
        <v/>
      </c>
      <c r="AE521" t="str">
        <f>IFERROR(VLOOKUP($A521,[3]Hoja1!$A$1:$AQ$1000,27,FALSE),"")</f>
        <v/>
      </c>
      <c r="AF521" t="str">
        <f>IFERROR(VLOOKUP($A521,[3]Hoja1!$A$1:$AQ$1000,28,FALSE),"")</f>
        <v/>
      </c>
      <c r="AG521" t="str">
        <f>IFERROR(VLOOKUP($A521,[3]Hoja1!$A$1:$AQ$1000,29,FALSE),"")</f>
        <v/>
      </c>
      <c r="AH521" t="str">
        <f>IFERROR(VLOOKUP($A521,[3]Hoja1!$A$1:$AQ$1000,30,FALSE),"")</f>
        <v/>
      </c>
      <c r="AI521" t="str">
        <f>IFERROR(VLOOKUP($A521,[3]Hoja1!$A$1:$AQ$1000,31,FALSE),"")</f>
        <v/>
      </c>
      <c r="AJ521" t="str">
        <f>IFERROR(VLOOKUP($A521,[3]Hoja1!$A$1:$AQ$1000,32,FALSE),"")</f>
        <v/>
      </c>
      <c r="AK521" t="str">
        <f>IFERROR(VLOOKUP($A521,[3]Hoja1!$A$1:$AQ$1000,33,FALSE),"")</f>
        <v/>
      </c>
      <c r="AL521" t="str">
        <f>IFERROR(VLOOKUP($A521,[3]Hoja1!$A$1:$AQ$1000,34,FALSE),"")</f>
        <v/>
      </c>
      <c r="AM521" t="str">
        <f>IFERROR(VLOOKUP($A521,[3]Hoja1!$A$1:$AQ$1000,35,FALSE),"")</f>
        <v/>
      </c>
      <c r="AN521" t="str">
        <f>IFERROR(VLOOKUP($A521,[3]Hoja1!$A$1:$AQ$1000,36,FALSE),"")</f>
        <v/>
      </c>
      <c r="AO521" t="str">
        <f>IFERROR(VLOOKUP($A521,[3]Hoja1!$A$1:$AQ$1000,37,FALSE),"")</f>
        <v/>
      </c>
      <c r="AP521" t="str">
        <f>IFERROR(VLOOKUP($A521,[3]Hoja1!$A$1:$AQ$1000,38,FALSE),"")</f>
        <v/>
      </c>
      <c r="AQ521" t="str">
        <f>IFERROR(VLOOKUP($A521,[3]Hoja1!$A$1:$AQ$1000,39,FALSE),"")</f>
        <v/>
      </c>
      <c r="AR521" t="str">
        <f>IFERROR(VLOOKUP($A521,[3]Hoja1!$A$1:$AQ$1000,40,FALSE),"")</f>
        <v/>
      </c>
      <c r="AS521" t="str">
        <f>IFERROR(VLOOKUP($A521,[3]Hoja1!$A$1:$AQ$1000,41,FALSE),"")</f>
        <v/>
      </c>
      <c r="AT521" t="str">
        <f>IFERROR(VLOOKUP($A521,[3]Hoja1!$A$1:$AQ$1000,42,FALSE),"")</f>
        <v/>
      </c>
      <c r="AU521" t="str">
        <f>IFERROR(VLOOKUP($A521,[3]Hoja1!$A$1:$AQ$1000,43,FALSE),"")</f>
        <v/>
      </c>
    </row>
    <row r="522" spans="1:47" ht="15" customHeight="1" x14ac:dyDescent="0.25">
      <c r="A522">
        <v>1130</v>
      </c>
      <c r="B522">
        <v>1</v>
      </c>
      <c r="D522">
        <v>8520102</v>
      </c>
      <c r="E522" t="s">
        <v>2193</v>
      </c>
      <c r="H522" t="s">
        <v>2194</v>
      </c>
      <c r="I522" t="s">
        <v>2195</v>
      </c>
      <c r="J522" t="s">
        <v>16</v>
      </c>
      <c r="K522" t="s">
        <v>115</v>
      </c>
      <c r="P522" s="4">
        <f>IFERROR(VLOOKUP(D522,[1]articulo!$A$1:$D$9000,4,FALSE),"")</f>
        <v>1600</v>
      </c>
      <c r="Q522" t="s">
        <v>2196</v>
      </c>
      <c r="R522">
        <f>IFERROR(VLOOKUP(D522,[2]stock!$A$1:$B$9000,2,FALSE),"0")</f>
        <v>22</v>
      </c>
      <c r="S522">
        <v>20</v>
      </c>
      <c r="T522">
        <v>10</v>
      </c>
      <c r="U522">
        <v>10</v>
      </c>
      <c r="V522">
        <v>0.6</v>
      </c>
      <c r="W522" t="str">
        <f>IFERROR(VLOOKUP($A522,[3]Hoja1!$A$1:$AQ$1000,19,FALSE),"")</f>
        <v/>
      </c>
      <c r="X522" t="str">
        <f>IFERROR(VLOOKUP($A522,[3]Hoja1!$A$1:$AQ$1000,20,FALSE),"")</f>
        <v/>
      </c>
      <c r="Y522" t="str">
        <f>IFERROR(VLOOKUP($A522,[3]Hoja1!$A$1:$AQ$1000,21,FALSE),"")</f>
        <v/>
      </c>
      <c r="Z522" t="str">
        <f>IFERROR(VLOOKUP($A522,[3]Hoja1!$A$1:$AQ$1000,22,FALSE),"")</f>
        <v/>
      </c>
      <c r="AA522" t="str">
        <f>IFERROR(VLOOKUP($A522,[3]Hoja1!$A$1:$AQ$1000,23,FALSE),"")</f>
        <v/>
      </c>
      <c r="AB522" t="str">
        <f>IFERROR(VLOOKUP($A522,[3]Hoja1!$A$1:$AQ$1000,24,FALSE),"")</f>
        <v/>
      </c>
      <c r="AC522" t="str">
        <f>IFERROR(VLOOKUP($A522,[3]Hoja1!$A$1:$AQ$1000,25,FALSE),"")</f>
        <v/>
      </c>
      <c r="AD522" t="str">
        <f>IFERROR(VLOOKUP($A522,[3]Hoja1!$A$1:$AQ$1000,26,FALSE),"")</f>
        <v/>
      </c>
      <c r="AE522" t="str">
        <f>IFERROR(VLOOKUP($A522,[3]Hoja1!$A$1:$AQ$1000,27,FALSE),"")</f>
        <v/>
      </c>
      <c r="AF522" t="str">
        <f>IFERROR(VLOOKUP($A522,[3]Hoja1!$A$1:$AQ$1000,28,FALSE),"")</f>
        <v/>
      </c>
      <c r="AG522" t="str">
        <f>IFERROR(VLOOKUP($A522,[3]Hoja1!$A$1:$AQ$1000,29,FALSE),"")</f>
        <v/>
      </c>
      <c r="AH522" t="str">
        <f>IFERROR(VLOOKUP($A522,[3]Hoja1!$A$1:$AQ$1000,30,FALSE),"")</f>
        <v/>
      </c>
      <c r="AI522" t="str">
        <f>IFERROR(VLOOKUP($A522,[3]Hoja1!$A$1:$AQ$1000,31,FALSE),"")</f>
        <v/>
      </c>
      <c r="AJ522" t="str">
        <f>IFERROR(VLOOKUP($A522,[3]Hoja1!$A$1:$AQ$1000,32,FALSE),"")</f>
        <v/>
      </c>
      <c r="AK522" t="str">
        <f>IFERROR(VLOOKUP($A522,[3]Hoja1!$A$1:$AQ$1000,33,FALSE),"")</f>
        <v/>
      </c>
      <c r="AL522" t="str">
        <f>IFERROR(VLOOKUP($A522,[3]Hoja1!$A$1:$AQ$1000,34,FALSE),"")</f>
        <v/>
      </c>
      <c r="AM522" t="str">
        <f>IFERROR(VLOOKUP($A522,[3]Hoja1!$A$1:$AQ$1000,35,FALSE),"")</f>
        <v/>
      </c>
      <c r="AN522" t="str">
        <f>IFERROR(VLOOKUP($A522,[3]Hoja1!$A$1:$AQ$1000,36,FALSE),"")</f>
        <v/>
      </c>
      <c r="AO522" t="str">
        <f>IFERROR(VLOOKUP($A522,[3]Hoja1!$A$1:$AQ$1000,37,FALSE),"")</f>
        <v/>
      </c>
      <c r="AP522" t="str">
        <f>IFERROR(VLOOKUP($A522,[3]Hoja1!$A$1:$AQ$1000,38,FALSE),"")</f>
        <v/>
      </c>
      <c r="AQ522" t="str">
        <f>IFERROR(VLOOKUP($A522,[3]Hoja1!$A$1:$AQ$1000,39,FALSE),"")</f>
        <v/>
      </c>
      <c r="AR522" t="str">
        <f>IFERROR(VLOOKUP($A522,[3]Hoja1!$A$1:$AQ$1000,40,FALSE),"")</f>
        <v/>
      </c>
      <c r="AS522" t="str">
        <f>IFERROR(VLOOKUP($A522,[3]Hoja1!$A$1:$AQ$1000,41,FALSE),"")</f>
        <v/>
      </c>
      <c r="AT522" t="str">
        <f>IFERROR(VLOOKUP($A522,[3]Hoja1!$A$1:$AQ$1000,42,FALSE),"")</f>
        <v/>
      </c>
      <c r="AU522" t="str">
        <f>IFERROR(VLOOKUP($A522,[3]Hoja1!$A$1:$AQ$1000,43,FALSE),"")</f>
        <v/>
      </c>
    </row>
    <row r="523" spans="1:47" ht="15" customHeight="1" x14ac:dyDescent="0.25">
      <c r="A523">
        <v>1131</v>
      </c>
      <c r="B523">
        <v>1</v>
      </c>
      <c r="D523">
        <v>8520118</v>
      </c>
      <c r="E523" t="s">
        <v>2197</v>
      </c>
      <c r="H523" t="s">
        <v>2198</v>
      </c>
      <c r="I523" t="s">
        <v>2199</v>
      </c>
      <c r="J523" t="s">
        <v>16</v>
      </c>
      <c r="K523" t="s">
        <v>132</v>
      </c>
      <c r="P523" s="4">
        <f>IFERROR(VLOOKUP(D523,[1]articulo!$A$1:$D$9000,4,FALSE),"")</f>
        <v>1297.3</v>
      </c>
      <c r="Q523" t="s">
        <v>2200</v>
      </c>
      <c r="R523">
        <f>IFERROR(VLOOKUP(D523,[2]stock!$A$1:$B$9000,2,FALSE),"0")</f>
        <v>0</v>
      </c>
      <c r="S523">
        <v>15</v>
      </c>
      <c r="T523">
        <v>10</v>
      </c>
      <c r="U523">
        <v>10</v>
      </c>
      <c r="V523">
        <v>0.4</v>
      </c>
      <c r="W523" t="str">
        <f>IFERROR(VLOOKUP($A523,[3]Hoja1!$A$1:$AQ$1000,19,FALSE),"")</f>
        <v/>
      </c>
      <c r="X523" t="str">
        <f>IFERROR(VLOOKUP($A523,[3]Hoja1!$A$1:$AQ$1000,20,FALSE),"")</f>
        <v/>
      </c>
      <c r="Y523" t="str">
        <f>IFERROR(VLOOKUP($A523,[3]Hoja1!$A$1:$AQ$1000,21,FALSE),"")</f>
        <v/>
      </c>
      <c r="Z523" t="str">
        <f>IFERROR(VLOOKUP($A523,[3]Hoja1!$A$1:$AQ$1000,22,FALSE),"")</f>
        <v/>
      </c>
      <c r="AA523" t="str">
        <f>IFERROR(VLOOKUP($A523,[3]Hoja1!$A$1:$AQ$1000,23,FALSE),"")</f>
        <v/>
      </c>
      <c r="AB523" t="str">
        <f>IFERROR(VLOOKUP($A523,[3]Hoja1!$A$1:$AQ$1000,24,FALSE),"")</f>
        <v/>
      </c>
      <c r="AC523" t="str">
        <f>IFERROR(VLOOKUP($A523,[3]Hoja1!$A$1:$AQ$1000,25,FALSE),"")</f>
        <v/>
      </c>
      <c r="AD523" t="str">
        <f>IFERROR(VLOOKUP($A523,[3]Hoja1!$A$1:$AQ$1000,26,FALSE),"")</f>
        <v/>
      </c>
      <c r="AE523" t="str">
        <f>IFERROR(VLOOKUP($A523,[3]Hoja1!$A$1:$AQ$1000,27,FALSE),"")</f>
        <v/>
      </c>
      <c r="AF523" t="str">
        <f>IFERROR(VLOOKUP($A523,[3]Hoja1!$A$1:$AQ$1000,28,FALSE),"")</f>
        <v/>
      </c>
      <c r="AG523" t="str">
        <f>IFERROR(VLOOKUP($A523,[3]Hoja1!$A$1:$AQ$1000,29,FALSE),"")</f>
        <v/>
      </c>
      <c r="AH523" t="str">
        <f>IFERROR(VLOOKUP($A523,[3]Hoja1!$A$1:$AQ$1000,30,FALSE),"")</f>
        <v/>
      </c>
      <c r="AI523" t="str">
        <f>IFERROR(VLOOKUP($A523,[3]Hoja1!$A$1:$AQ$1000,31,FALSE),"")</f>
        <v/>
      </c>
      <c r="AJ523" t="str">
        <f>IFERROR(VLOOKUP($A523,[3]Hoja1!$A$1:$AQ$1000,32,FALSE),"")</f>
        <v/>
      </c>
      <c r="AK523" t="str">
        <f>IFERROR(VLOOKUP($A523,[3]Hoja1!$A$1:$AQ$1000,33,FALSE),"")</f>
        <v/>
      </c>
      <c r="AL523" t="str">
        <f>IFERROR(VLOOKUP($A523,[3]Hoja1!$A$1:$AQ$1000,34,FALSE),"")</f>
        <v/>
      </c>
      <c r="AM523" t="str">
        <f>IFERROR(VLOOKUP($A523,[3]Hoja1!$A$1:$AQ$1000,35,FALSE),"")</f>
        <v/>
      </c>
      <c r="AN523" t="str">
        <f>IFERROR(VLOOKUP($A523,[3]Hoja1!$A$1:$AQ$1000,36,FALSE),"")</f>
        <v/>
      </c>
      <c r="AO523" t="str">
        <f>IFERROR(VLOOKUP($A523,[3]Hoja1!$A$1:$AQ$1000,37,FALSE),"")</f>
        <v/>
      </c>
      <c r="AP523" t="str">
        <f>IFERROR(VLOOKUP($A523,[3]Hoja1!$A$1:$AQ$1000,38,FALSE),"")</f>
        <v/>
      </c>
      <c r="AQ523" t="str">
        <f>IFERROR(VLOOKUP($A523,[3]Hoja1!$A$1:$AQ$1000,39,FALSE),"")</f>
        <v/>
      </c>
      <c r="AR523" t="str">
        <f>IFERROR(VLOOKUP($A523,[3]Hoja1!$A$1:$AQ$1000,40,FALSE),"")</f>
        <v/>
      </c>
      <c r="AS523" t="str">
        <f>IFERROR(VLOOKUP($A523,[3]Hoja1!$A$1:$AQ$1000,41,FALSE),"")</f>
        <v/>
      </c>
      <c r="AT523" t="str">
        <f>IFERROR(VLOOKUP($A523,[3]Hoja1!$A$1:$AQ$1000,42,FALSE),"")</f>
        <v/>
      </c>
      <c r="AU523" t="str">
        <f>IFERROR(VLOOKUP($A523,[3]Hoja1!$A$1:$AQ$1000,43,FALSE),"")</f>
        <v/>
      </c>
    </row>
    <row r="524" spans="1:47" ht="15" customHeight="1" x14ac:dyDescent="0.25">
      <c r="A524">
        <v>1132</v>
      </c>
      <c r="B524">
        <v>1</v>
      </c>
      <c r="D524">
        <v>8520733</v>
      </c>
      <c r="E524" t="s">
        <v>2201</v>
      </c>
      <c r="H524" t="s">
        <v>2202</v>
      </c>
      <c r="I524" t="s">
        <v>2203</v>
      </c>
      <c r="J524" t="s">
        <v>16</v>
      </c>
      <c r="K524" t="s">
        <v>132</v>
      </c>
      <c r="P524" s="4">
        <f>IFERROR(VLOOKUP(D524,[1]articulo!$A$1:$D$9000,4,FALSE),"")</f>
        <v>2830.46</v>
      </c>
      <c r="Q524" t="s">
        <v>2204</v>
      </c>
      <c r="R524">
        <f>IFERROR(VLOOKUP(D524,[2]stock!$A$1:$B$9000,2,FALSE),"0")</f>
        <v>0</v>
      </c>
      <c r="S524">
        <v>20</v>
      </c>
      <c r="T524">
        <v>10</v>
      </c>
      <c r="U524">
        <v>10</v>
      </c>
      <c r="V524">
        <v>0.8</v>
      </c>
      <c r="W524" t="str">
        <f>IFERROR(VLOOKUP($A524,[3]Hoja1!$A$1:$AQ$1000,19,FALSE),"")</f>
        <v/>
      </c>
      <c r="X524" t="str">
        <f>IFERROR(VLOOKUP($A524,[3]Hoja1!$A$1:$AQ$1000,20,FALSE),"")</f>
        <v/>
      </c>
      <c r="Y524" t="str">
        <f>IFERROR(VLOOKUP($A524,[3]Hoja1!$A$1:$AQ$1000,21,FALSE),"")</f>
        <v/>
      </c>
      <c r="Z524" t="str">
        <f>IFERROR(VLOOKUP($A524,[3]Hoja1!$A$1:$AQ$1000,22,FALSE),"")</f>
        <v/>
      </c>
      <c r="AA524" t="str">
        <f>IFERROR(VLOOKUP($A524,[3]Hoja1!$A$1:$AQ$1000,23,FALSE),"")</f>
        <v/>
      </c>
      <c r="AB524" t="str">
        <f>IFERROR(VLOOKUP($A524,[3]Hoja1!$A$1:$AQ$1000,24,FALSE),"")</f>
        <v/>
      </c>
      <c r="AC524" t="str">
        <f>IFERROR(VLOOKUP($A524,[3]Hoja1!$A$1:$AQ$1000,25,FALSE),"")</f>
        <v/>
      </c>
      <c r="AD524" t="str">
        <f>IFERROR(VLOOKUP($A524,[3]Hoja1!$A$1:$AQ$1000,26,FALSE),"")</f>
        <v/>
      </c>
      <c r="AE524" t="str">
        <f>IFERROR(VLOOKUP($A524,[3]Hoja1!$A$1:$AQ$1000,27,FALSE),"")</f>
        <v/>
      </c>
      <c r="AF524" t="str">
        <f>IFERROR(VLOOKUP($A524,[3]Hoja1!$A$1:$AQ$1000,28,FALSE),"")</f>
        <v/>
      </c>
      <c r="AG524" t="str">
        <f>IFERROR(VLOOKUP($A524,[3]Hoja1!$A$1:$AQ$1000,29,FALSE),"")</f>
        <v/>
      </c>
      <c r="AH524" t="str">
        <f>IFERROR(VLOOKUP($A524,[3]Hoja1!$A$1:$AQ$1000,30,FALSE),"")</f>
        <v/>
      </c>
      <c r="AI524" t="str">
        <f>IFERROR(VLOOKUP($A524,[3]Hoja1!$A$1:$AQ$1000,31,FALSE),"")</f>
        <v/>
      </c>
      <c r="AJ524" t="str">
        <f>IFERROR(VLOOKUP($A524,[3]Hoja1!$A$1:$AQ$1000,32,FALSE),"")</f>
        <v/>
      </c>
      <c r="AK524" t="str">
        <f>IFERROR(VLOOKUP($A524,[3]Hoja1!$A$1:$AQ$1000,33,FALSE),"")</f>
        <v/>
      </c>
      <c r="AL524" t="str">
        <f>IFERROR(VLOOKUP($A524,[3]Hoja1!$A$1:$AQ$1000,34,FALSE),"")</f>
        <v/>
      </c>
      <c r="AM524" t="str">
        <f>IFERROR(VLOOKUP($A524,[3]Hoja1!$A$1:$AQ$1000,35,FALSE),"")</f>
        <v/>
      </c>
      <c r="AN524" t="str">
        <f>IFERROR(VLOOKUP($A524,[3]Hoja1!$A$1:$AQ$1000,36,FALSE),"")</f>
        <v/>
      </c>
      <c r="AO524" t="str">
        <f>IFERROR(VLOOKUP($A524,[3]Hoja1!$A$1:$AQ$1000,37,FALSE),"")</f>
        <v/>
      </c>
      <c r="AP524" t="str">
        <f>IFERROR(VLOOKUP($A524,[3]Hoja1!$A$1:$AQ$1000,38,FALSE),"")</f>
        <v/>
      </c>
      <c r="AQ524" t="str">
        <f>IFERROR(VLOOKUP($A524,[3]Hoja1!$A$1:$AQ$1000,39,FALSE),"")</f>
        <v/>
      </c>
      <c r="AR524" t="str">
        <f>IFERROR(VLOOKUP($A524,[3]Hoja1!$A$1:$AQ$1000,40,FALSE),"")</f>
        <v/>
      </c>
      <c r="AS524" t="str">
        <f>IFERROR(VLOOKUP($A524,[3]Hoja1!$A$1:$AQ$1000,41,FALSE),"")</f>
        <v/>
      </c>
      <c r="AT524" t="str">
        <f>IFERROR(VLOOKUP($A524,[3]Hoja1!$A$1:$AQ$1000,42,FALSE),"")</f>
        <v/>
      </c>
      <c r="AU524" t="str">
        <f>IFERROR(VLOOKUP($A524,[3]Hoja1!$A$1:$AQ$1000,43,FALSE),"")</f>
        <v/>
      </c>
    </row>
    <row r="525" spans="1:47" ht="15" customHeight="1" x14ac:dyDescent="0.25">
      <c r="A525">
        <v>1133</v>
      </c>
      <c r="B525">
        <v>1</v>
      </c>
      <c r="D525">
        <v>8520813</v>
      </c>
      <c r="E525" t="s">
        <v>2205</v>
      </c>
      <c r="H525" t="s">
        <v>2206</v>
      </c>
      <c r="I525" t="s">
        <v>2207</v>
      </c>
      <c r="J525" t="s">
        <v>16</v>
      </c>
      <c r="K525" t="s">
        <v>115</v>
      </c>
      <c r="P525" s="4">
        <f>IFERROR(VLOOKUP(D525,[1]articulo!$A$1:$D$9000,4,FALSE),"")</f>
        <v>416</v>
      </c>
      <c r="Q525" t="s">
        <v>2208</v>
      </c>
      <c r="R525">
        <f>IFERROR(VLOOKUP(D525,[2]stock!$A$1:$B$9000,2,FALSE),"0")</f>
        <v>3</v>
      </c>
      <c r="S525">
        <v>20</v>
      </c>
      <c r="T525">
        <v>15</v>
      </c>
      <c r="U525">
        <v>15</v>
      </c>
      <c r="V525">
        <v>0.4</v>
      </c>
      <c r="W525" t="str">
        <f>IFERROR(VLOOKUP($A525,[3]Hoja1!$A$1:$AQ$1000,19,FALSE),"")</f>
        <v/>
      </c>
      <c r="X525" t="str">
        <f>IFERROR(VLOOKUP($A525,[3]Hoja1!$A$1:$AQ$1000,20,FALSE),"")</f>
        <v/>
      </c>
      <c r="Y525" t="str">
        <f>IFERROR(VLOOKUP($A525,[3]Hoja1!$A$1:$AQ$1000,21,FALSE),"")</f>
        <v/>
      </c>
      <c r="Z525" t="str">
        <f>IFERROR(VLOOKUP($A525,[3]Hoja1!$A$1:$AQ$1000,22,FALSE),"")</f>
        <v/>
      </c>
      <c r="AA525" t="str">
        <f>IFERROR(VLOOKUP($A525,[3]Hoja1!$A$1:$AQ$1000,23,FALSE),"")</f>
        <v/>
      </c>
      <c r="AB525" t="str">
        <f>IFERROR(VLOOKUP($A525,[3]Hoja1!$A$1:$AQ$1000,24,FALSE),"")</f>
        <v/>
      </c>
      <c r="AC525" t="str">
        <f>IFERROR(VLOOKUP($A525,[3]Hoja1!$A$1:$AQ$1000,25,FALSE),"")</f>
        <v/>
      </c>
      <c r="AD525" t="str">
        <f>IFERROR(VLOOKUP($A525,[3]Hoja1!$A$1:$AQ$1000,26,FALSE),"")</f>
        <v/>
      </c>
      <c r="AE525" t="str">
        <f>IFERROR(VLOOKUP($A525,[3]Hoja1!$A$1:$AQ$1000,27,FALSE),"")</f>
        <v/>
      </c>
      <c r="AF525" t="str">
        <f>IFERROR(VLOOKUP($A525,[3]Hoja1!$A$1:$AQ$1000,28,FALSE),"")</f>
        <v/>
      </c>
      <c r="AG525" t="str">
        <f>IFERROR(VLOOKUP($A525,[3]Hoja1!$A$1:$AQ$1000,29,FALSE),"")</f>
        <v/>
      </c>
      <c r="AH525" t="str">
        <f>IFERROR(VLOOKUP($A525,[3]Hoja1!$A$1:$AQ$1000,30,FALSE),"")</f>
        <v/>
      </c>
      <c r="AI525" t="str">
        <f>IFERROR(VLOOKUP($A525,[3]Hoja1!$A$1:$AQ$1000,31,FALSE),"")</f>
        <v/>
      </c>
      <c r="AJ525" t="str">
        <f>IFERROR(VLOOKUP($A525,[3]Hoja1!$A$1:$AQ$1000,32,FALSE),"")</f>
        <v/>
      </c>
      <c r="AK525" t="str">
        <f>IFERROR(VLOOKUP($A525,[3]Hoja1!$A$1:$AQ$1000,33,FALSE),"")</f>
        <v/>
      </c>
      <c r="AL525" t="str">
        <f>IFERROR(VLOOKUP($A525,[3]Hoja1!$A$1:$AQ$1000,34,FALSE),"")</f>
        <v/>
      </c>
      <c r="AM525" t="str">
        <f>IFERROR(VLOOKUP($A525,[3]Hoja1!$A$1:$AQ$1000,35,FALSE),"")</f>
        <v/>
      </c>
      <c r="AN525" t="str">
        <f>IFERROR(VLOOKUP($A525,[3]Hoja1!$A$1:$AQ$1000,36,FALSE),"")</f>
        <v/>
      </c>
      <c r="AO525" t="str">
        <f>IFERROR(VLOOKUP($A525,[3]Hoja1!$A$1:$AQ$1000,37,FALSE),"")</f>
        <v/>
      </c>
      <c r="AP525" t="str">
        <f>IFERROR(VLOOKUP($A525,[3]Hoja1!$A$1:$AQ$1000,38,FALSE),"")</f>
        <v/>
      </c>
      <c r="AQ525" t="str">
        <f>IFERROR(VLOOKUP($A525,[3]Hoja1!$A$1:$AQ$1000,39,FALSE),"")</f>
        <v/>
      </c>
      <c r="AR525" t="str">
        <f>IFERROR(VLOOKUP($A525,[3]Hoja1!$A$1:$AQ$1000,40,FALSE),"")</f>
        <v/>
      </c>
      <c r="AS525" t="str">
        <f>IFERROR(VLOOKUP($A525,[3]Hoja1!$A$1:$AQ$1000,41,FALSE),"")</f>
        <v/>
      </c>
      <c r="AT525" t="str">
        <f>IFERROR(VLOOKUP($A525,[3]Hoja1!$A$1:$AQ$1000,42,FALSE),"")</f>
        <v/>
      </c>
      <c r="AU525" t="str">
        <f>IFERROR(VLOOKUP($A525,[3]Hoja1!$A$1:$AQ$1000,43,FALSE),"")</f>
        <v/>
      </c>
    </row>
    <row r="526" spans="1:47" ht="15" customHeight="1" x14ac:dyDescent="0.25">
      <c r="A526">
        <v>1134</v>
      </c>
      <c r="B526">
        <v>1</v>
      </c>
      <c r="D526">
        <v>8708020</v>
      </c>
      <c r="E526" t="s">
        <v>2209</v>
      </c>
      <c r="H526" t="s">
        <v>2210</v>
      </c>
      <c r="I526" s="1" t="s">
        <v>2211</v>
      </c>
      <c r="J526" t="s">
        <v>1</v>
      </c>
      <c r="K526" t="s">
        <v>742</v>
      </c>
      <c r="P526" s="4">
        <f>IFERROR(VLOOKUP(D526,[1]articulo!$A$1:$D$9000,4,FALSE),"")</f>
        <v>4254</v>
      </c>
      <c r="Q526" t="s">
        <v>2212</v>
      </c>
      <c r="R526">
        <f>IFERROR(VLOOKUP(D526,[2]stock!$A$1:$B$9000,2,FALSE),"0")</f>
        <v>5</v>
      </c>
      <c r="S526">
        <v>20</v>
      </c>
      <c r="T526">
        <v>15</v>
      </c>
      <c r="U526">
        <v>10</v>
      </c>
      <c r="V526">
        <v>0.04</v>
      </c>
      <c r="W526" t="str">
        <f>IFERROR(VLOOKUP($A526,[3]Hoja1!$A$1:$AQ$1000,19,FALSE),"")</f>
        <v/>
      </c>
      <c r="X526" t="str">
        <f>IFERROR(VLOOKUP($A526,[3]Hoja1!$A$1:$AQ$1000,20,FALSE),"")</f>
        <v/>
      </c>
      <c r="Y526" t="str">
        <f>IFERROR(VLOOKUP($A526,[3]Hoja1!$A$1:$AQ$1000,21,FALSE),"")</f>
        <v/>
      </c>
      <c r="Z526" t="str">
        <f>IFERROR(VLOOKUP($A526,[3]Hoja1!$A$1:$AQ$1000,22,FALSE),"")</f>
        <v/>
      </c>
      <c r="AA526" t="str">
        <f>IFERROR(VLOOKUP($A526,[3]Hoja1!$A$1:$AQ$1000,23,FALSE),"")</f>
        <v/>
      </c>
      <c r="AB526" t="str">
        <f>IFERROR(VLOOKUP($A526,[3]Hoja1!$A$1:$AQ$1000,24,FALSE),"")</f>
        <v/>
      </c>
      <c r="AC526" t="str">
        <f>IFERROR(VLOOKUP($A526,[3]Hoja1!$A$1:$AQ$1000,25,FALSE),"")</f>
        <v/>
      </c>
      <c r="AD526" t="str">
        <f>IFERROR(VLOOKUP($A526,[3]Hoja1!$A$1:$AQ$1000,26,FALSE),"")</f>
        <v/>
      </c>
      <c r="AE526" t="str">
        <f>IFERROR(VLOOKUP($A526,[3]Hoja1!$A$1:$AQ$1000,27,FALSE),"")</f>
        <v/>
      </c>
      <c r="AF526" t="str">
        <f>IFERROR(VLOOKUP($A526,[3]Hoja1!$A$1:$AQ$1000,28,FALSE),"")</f>
        <v/>
      </c>
      <c r="AG526" t="str">
        <f>IFERROR(VLOOKUP($A526,[3]Hoja1!$A$1:$AQ$1000,29,FALSE),"")</f>
        <v/>
      </c>
      <c r="AH526" t="str">
        <f>IFERROR(VLOOKUP($A526,[3]Hoja1!$A$1:$AQ$1000,30,FALSE),"")</f>
        <v/>
      </c>
      <c r="AI526" t="str">
        <f>IFERROR(VLOOKUP($A526,[3]Hoja1!$A$1:$AQ$1000,31,FALSE),"")</f>
        <v/>
      </c>
      <c r="AJ526" t="str">
        <f>IFERROR(VLOOKUP($A526,[3]Hoja1!$A$1:$AQ$1000,32,FALSE),"")</f>
        <v/>
      </c>
      <c r="AK526" t="str">
        <f>IFERROR(VLOOKUP($A526,[3]Hoja1!$A$1:$AQ$1000,33,FALSE),"")</f>
        <v/>
      </c>
      <c r="AL526" t="str">
        <f>IFERROR(VLOOKUP($A526,[3]Hoja1!$A$1:$AQ$1000,34,FALSE),"")</f>
        <v/>
      </c>
      <c r="AM526" t="str">
        <f>IFERROR(VLOOKUP($A526,[3]Hoja1!$A$1:$AQ$1000,35,FALSE),"")</f>
        <v/>
      </c>
      <c r="AN526" t="str">
        <f>IFERROR(VLOOKUP($A526,[3]Hoja1!$A$1:$AQ$1000,36,FALSE),"")</f>
        <v/>
      </c>
      <c r="AO526" t="str">
        <f>IFERROR(VLOOKUP($A526,[3]Hoja1!$A$1:$AQ$1000,37,FALSE),"")</f>
        <v/>
      </c>
      <c r="AP526" t="str">
        <f>IFERROR(VLOOKUP($A526,[3]Hoja1!$A$1:$AQ$1000,38,FALSE),"")</f>
        <v/>
      </c>
      <c r="AQ526" t="str">
        <f>IFERROR(VLOOKUP($A526,[3]Hoja1!$A$1:$AQ$1000,39,FALSE),"")</f>
        <v/>
      </c>
      <c r="AR526" t="str">
        <f>IFERROR(VLOOKUP($A526,[3]Hoja1!$A$1:$AQ$1000,40,FALSE),"")</f>
        <v/>
      </c>
      <c r="AS526" t="str">
        <f>IFERROR(VLOOKUP($A526,[3]Hoja1!$A$1:$AQ$1000,41,FALSE),"")</f>
        <v/>
      </c>
      <c r="AT526" t="str">
        <f>IFERROR(VLOOKUP($A526,[3]Hoja1!$A$1:$AQ$1000,42,FALSE),"")</f>
        <v/>
      </c>
      <c r="AU526" t="str">
        <f>IFERROR(VLOOKUP($A526,[3]Hoja1!$A$1:$AQ$1000,43,FALSE),"")</f>
        <v/>
      </c>
    </row>
    <row r="527" spans="1:47" ht="15" customHeight="1" x14ac:dyDescent="0.25">
      <c r="A527">
        <v>1135</v>
      </c>
      <c r="B527">
        <v>1</v>
      </c>
      <c r="D527">
        <v>8708249</v>
      </c>
      <c r="E527" t="s">
        <v>2213</v>
      </c>
      <c r="H527" t="s">
        <v>2214</v>
      </c>
      <c r="I527" s="1" t="s">
        <v>2215</v>
      </c>
      <c r="J527" t="s">
        <v>1</v>
      </c>
      <c r="K527" t="s">
        <v>109</v>
      </c>
      <c r="L527" t="s">
        <v>1180</v>
      </c>
      <c r="P527" s="4">
        <f>IFERROR(VLOOKUP(D527,[1]articulo!$A$1:$D$9000,4,FALSE),"")</f>
        <v>5250</v>
      </c>
      <c r="Q527" t="s">
        <v>2216</v>
      </c>
      <c r="R527">
        <f>IFERROR(VLOOKUP(D527,[2]stock!$A$1:$B$9000,2,FALSE),"0")</f>
        <v>19</v>
      </c>
      <c r="S527">
        <v>30</v>
      </c>
      <c r="T527">
        <v>20</v>
      </c>
      <c r="U527">
        <v>20</v>
      </c>
      <c r="V527">
        <v>0.5</v>
      </c>
      <c r="W527" t="str">
        <f>IFERROR(VLOOKUP($A527,[3]Hoja1!$A$1:$AQ$1000,19,FALSE),"")</f>
        <v/>
      </c>
      <c r="X527" t="str">
        <f>IFERROR(VLOOKUP($A527,[3]Hoja1!$A$1:$AQ$1000,20,FALSE),"")</f>
        <v/>
      </c>
      <c r="Y527" t="str">
        <f>IFERROR(VLOOKUP($A527,[3]Hoja1!$A$1:$AQ$1000,21,FALSE),"")</f>
        <v/>
      </c>
      <c r="Z527" t="str">
        <f>IFERROR(VLOOKUP($A527,[3]Hoja1!$A$1:$AQ$1000,22,FALSE),"")</f>
        <v/>
      </c>
      <c r="AA527" t="str">
        <f>IFERROR(VLOOKUP($A527,[3]Hoja1!$A$1:$AQ$1000,23,FALSE),"")</f>
        <v/>
      </c>
      <c r="AB527" t="str">
        <f>IFERROR(VLOOKUP($A527,[3]Hoja1!$A$1:$AQ$1000,24,FALSE),"")</f>
        <v/>
      </c>
      <c r="AC527" t="str">
        <f>IFERROR(VLOOKUP($A527,[3]Hoja1!$A$1:$AQ$1000,25,FALSE),"")</f>
        <v/>
      </c>
      <c r="AD527" t="str">
        <f>IFERROR(VLOOKUP($A527,[3]Hoja1!$A$1:$AQ$1000,26,FALSE),"")</f>
        <v/>
      </c>
      <c r="AE527" t="str">
        <f>IFERROR(VLOOKUP($A527,[3]Hoja1!$A$1:$AQ$1000,27,FALSE),"")</f>
        <v/>
      </c>
      <c r="AF527" t="str">
        <f>IFERROR(VLOOKUP($A527,[3]Hoja1!$A$1:$AQ$1000,28,FALSE),"")</f>
        <v/>
      </c>
      <c r="AG527" t="str">
        <f>IFERROR(VLOOKUP($A527,[3]Hoja1!$A$1:$AQ$1000,29,FALSE),"")</f>
        <v/>
      </c>
      <c r="AH527" t="str">
        <f>IFERROR(VLOOKUP($A527,[3]Hoja1!$A$1:$AQ$1000,30,FALSE),"")</f>
        <v/>
      </c>
      <c r="AI527" t="str">
        <f>IFERROR(VLOOKUP($A527,[3]Hoja1!$A$1:$AQ$1000,31,FALSE),"")</f>
        <v/>
      </c>
      <c r="AJ527" t="str">
        <f>IFERROR(VLOOKUP($A527,[3]Hoja1!$A$1:$AQ$1000,32,FALSE),"")</f>
        <v/>
      </c>
      <c r="AK527" t="str">
        <f>IFERROR(VLOOKUP($A527,[3]Hoja1!$A$1:$AQ$1000,33,FALSE),"")</f>
        <v/>
      </c>
      <c r="AL527" t="str">
        <f>IFERROR(VLOOKUP($A527,[3]Hoja1!$A$1:$AQ$1000,34,FALSE),"")</f>
        <v/>
      </c>
      <c r="AM527" t="str">
        <f>IFERROR(VLOOKUP($A527,[3]Hoja1!$A$1:$AQ$1000,35,FALSE),"")</f>
        <v/>
      </c>
      <c r="AN527" t="str">
        <f>IFERROR(VLOOKUP($A527,[3]Hoja1!$A$1:$AQ$1000,36,FALSE),"")</f>
        <v/>
      </c>
      <c r="AO527" t="str">
        <f>IFERROR(VLOOKUP($A527,[3]Hoja1!$A$1:$AQ$1000,37,FALSE),"")</f>
        <v/>
      </c>
      <c r="AP527" t="str">
        <f>IFERROR(VLOOKUP($A527,[3]Hoja1!$A$1:$AQ$1000,38,FALSE),"")</f>
        <v/>
      </c>
      <c r="AQ527" t="str">
        <f>IFERROR(VLOOKUP($A527,[3]Hoja1!$A$1:$AQ$1000,39,FALSE),"")</f>
        <v/>
      </c>
      <c r="AR527" t="str">
        <f>IFERROR(VLOOKUP($A527,[3]Hoja1!$A$1:$AQ$1000,40,FALSE),"")</f>
        <v/>
      </c>
      <c r="AS527" t="str">
        <f>IFERROR(VLOOKUP($A527,[3]Hoja1!$A$1:$AQ$1000,41,FALSE),"")</f>
        <v/>
      </c>
      <c r="AT527" t="str">
        <f>IFERROR(VLOOKUP($A527,[3]Hoja1!$A$1:$AQ$1000,42,FALSE),"")</f>
        <v/>
      </c>
      <c r="AU527" t="str">
        <f>IFERROR(VLOOKUP($A527,[3]Hoja1!$A$1:$AQ$1000,43,FALSE),"")</f>
        <v/>
      </c>
    </row>
    <row r="528" spans="1:47" ht="15" customHeight="1" x14ac:dyDescent="0.25">
      <c r="A528">
        <v>1137</v>
      </c>
      <c r="B528">
        <v>1</v>
      </c>
      <c r="D528">
        <v>8522030</v>
      </c>
      <c r="E528" t="s">
        <v>2217</v>
      </c>
      <c r="H528" t="s">
        <v>2218</v>
      </c>
      <c r="I528" t="s">
        <v>2219</v>
      </c>
      <c r="J528" t="s">
        <v>1</v>
      </c>
      <c r="K528" t="s">
        <v>830</v>
      </c>
      <c r="P528" s="4">
        <f>IFERROR(VLOOKUP(D528,[1]articulo!$A$1:$D$9000,4,FALSE),"")</f>
        <v>1300</v>
      </c>
      <c r="Q528" t="s">
        <v>2220</v>
      </c>
      <c r="R528">
        <f>IFERROR(VLOOKUP(D528,[2]stock!$A$1:$B$9000,2,FALSE),"0")</f>
        <v>289</v>
      </c>
      <c r="S528">
        <v>20</v>
      </c>
      <c r="T528">
        <v>10</v>
      </c>
      <c r="U528">
        <v>10</v>
      </c>
      <c r="V528">
        <v>0.3</v>
      </c>
      <c r="W528" t="str">
        <f>IFERROR(VLOOKUP($A528,[3]Hoja1!$A$1:$AQ$1000,19,FALSE),"")</f>
        <v/>
      </c>
      <c r="X528" t="str">
        <f>IFERROR(VLOOKUP($A528,[3]Hoja1!$A$1:$AQ$1000,20,FALSE),"")</f>
        <v/>
      </c>
      <c r="Y528" t="str">
        <f>IFERROR(VLOOKUP($A528,[3]Hoja1!$A$1:$AQ$1000,21,FALSE),"")</f>
        <v/>
      </c>
      <c r="Z528" t="str">
        <f>IFERROR(VLOOKUP($A528,[3]Hoja1!$A$1:$AQ$1000,22,FALSE),"")</f>
        <v/>
      </c>
      <c r="AA528" t="str">
        <f>IFERROR(VLOOKUP($A528,[3]Hoja1!$A$1:$AQ$1000,23,FALSE),"")</f>
        <v/>
      </c>
      <c r="AB528" t="str">
        <f>IFERROR(VLOOKUP($A528,[3]Hoja1!$A$1:$AQ$1000,24,FALSE),"")</f>
        <v/>
      </c>
      <c r="AC528" t="str">
        <f>IFERROR(VLOOKUP($A528,[3]Hoja1!$A$1:$AQ$1000,25,FALSE),"")</f>
        <v/>
      </c>
      <c r="AD528" t="str">
        <f>IFERROR(VLOOKUP($A528,[3]Hoja1!$A$1:$AQ$1000,26,FALSE),"")</f>
        <v/>
      </c>
      <c r="AE528" t="str">
        <f>IFERROR(VLOOKUP($A528,[3]Hoja1!$A$1:$AQ$1000,27,FALSE),"")</f>
        <v/>
      </c>
      <c r="AF528" t="str">
        <f>IFERROR(VLOOKUP($A528,[3]Hoja1!$A$1:$AQ$1000,28,FALSE),"")</f>
        <v/>
      </c>
      <c r="AG528" t="str">
        <f>IFERROR(VLOOKUP($A528,[3]Hoja1!$A$1:$AQ$1000,29,FALSE),"")</f>
        <v/>
      </c>
      <c r="AH528" t="str">
        <f>IFERROR(VLOOKUP($A528,[3]Hoja1!$A$1:$AQ$1000,30,FALSE),"")</f>
        <v/>
      </c>
      <c r="AI528" t="str">
        <f>IFERROR(VLOOKUP($A528,[3]Hoja1!$A$1:$AQ$1000,31,FALSE),"")</f>
        <v/>
      </c>
      <c r="AJ528" t="str">
        <f>IFERROR(VLOOKUP($A528,[3]Hoja1!$A$1:$AQ$1000,32,FALSE),"")</f>
        <v/>
      </c>
      <c r="AK528" t="str">
        <f>IFERROR(VLOOKUP($A528,[3]Hoja1!$A$1:$AQ$1000,33,FALSE),"")</f>
        <v/>
      </c>
      <c r="AL528" t="str">
        <f>IFERROR(VLOOKUP($A528,[3]Hoja1!$A$1:$AQ$1000,34,FALSE),"")</f>
        <v/>
      </c>
      <c r="AM528" t="str">
        <f>IFERROR(VLOOKUP($A528,[3]Hoja1!$A$1:$AQ$1000,35,FALSE),"")</f>
        <v/>
      </c>
      <c r="AN528" t="str">
        <f>IFERROR(VLOOKUP($A528,[3]Hoja1!$A$1:$AQ$1000,36,FALSE),"")</f>
        <v/>
      </c>
      <c r="AO528" t="str">
        <f>IFERROR(VLOOKUP($A528,[3]Hoja1!$A$1:$AQ$1000,37,FALSE),"")</f>
        <v/>
      </c>
      <c r="AP528" t="str">
        <f>IFERROR(VLOOKUP($A528,[3]Hoja1!$A$1:$AQ$1000,38,FALSE),"")</f>
        <v/>
      </c>
      <c r="AQ528" t="str">
        <f>IFERROR(VLOOKUP($A528,[3]Hoja1!$A$1:$AQ$1000,39,FALSE),"")</f>
        <v/>
      </c>
      <c r="AR528" t="str">
        <f>IFERROR(VLOOKUP($A528,[3]Hoja1!$A$1:$AQ$1000,40,FALSE),"")</f>
        <v/>
      </c>
      <c r="AS528" t="str">
        <f>IFERROR(VLOOKUP($A528,[3]Hoja1!$A$1:$AQ$1000,41,FALSE),"")</f>
        <v/>
      </c>
      <c r="AT528" t="str">
        <f>IFERROR(VLOOKUP($A528,[3]Hoja1!$A$1:$AQ$1000,42,FALSE),"")</f>
        <v/>
      </c>
      <c r="AU528" t="str">
        <f>IFERROR(VLOOKUP($A528,[3]Hoja1!$A$1:$AQ$1000,43,FALSE),"")</f>
        <v/>
      </c>
    </row>
    <row r="529" spans="1:47" ht="15" customHeight="1" x14ac:dyDescent="0.25">
      <c r="A529">
        <v>1138</v>
      </c>
      <c r="B529">
        <v>1</v>
      </c>
      <c r="D529">
        <v>8525576</v>
      </c>
      <c r="E529" t="s">
        <v>2221</v>
      </c>
      <c r="H529" t="s">
        <v>2222</v>
      </c>
      <c r="I529" t="s">
        <v>2223</v>
      </c>
      <c r="J529" t="s">
        <v>16</v>
      </c>
      <c r="K529" t="s">
        <v>305</v>
      </c>
      <c r="P529" s="4">
        <f>IFERROR(VLOOKUP(D529,[1]articulo!$A$1:$D$9000,4,FALSE),"")</f>
        <v>170</v>
      </c>
      <c r="Q529" t="s">
        <v>2224</v>
      </c>
      <c r="R529">
        <f>IFERROR(VLOOKUP(D529,[2]stock!$A$1:$B$9000,2,FALSE),"0")</f>
        <v>236</v>
      </c>
      <c r="S529">
        <v>1</v>
      </c>
      <c r="T529">
        <v>10</v>
      </c>
      <c r="U529">
        <v>10</v>
      </c>
      <c r="V529">
        <v>0.1</v>
      </c>
      <c r="W529" t="str">
        <f>IFERROR(VLOOKUP($A529,[3]Hoja1!$A$1:$AQ$1000,19,FALSE),"")</f>
        <v/>
      </c>
      <c r="X529" t="str">
        <f>IFERROR(VLOOKUP($A529,[3]Hoja1!$A$1:$AQ$1000,20,FALSE),"")</f>
        <v/>
      </c>
      <c r="Y529" t="str">
        <f>IFERROR(VLOOKUP($A529,[3]Hoja1!$A$1:$AQ$1000,21,FALSE),"")</f>
        <v/>
      </c>
      <c r="Z529" t="str">
        <f>IFERROR(VLOOKUP($A529,[3]Hoja1!$A$1:$AQ$1000,22,FALSE),"")</f>
        <v/>
      </c>
      <c r="AA529" t="str">
        <f>IFERROR(VLOOKUP($A529,[3]Hoja1!$A$1:$AQ$1000,23,FALSE),"")</f>
        <v/>
      </c>
      <c r="AB529" t="str">
        <f>IFERROR(VLOOKUP($A529,[3]Hoja1!$A$1:$AQ$1000,24,FALSE),"")</f>
        <v/>
      </c>
      <c r="AC529" t="str">
        <f>IFERROR(VLOOKUP($A529,[3]Hoja1!$A$1:$AQ$1000,25,FALSE),"")</f>
        <v/>
      </c>
      <c r="AD529" t="str">
        <f>IFERROR(VLOOKUP($A529,[3]Hoja1!$A$1:$AQ$1000,26,FALSE),"")</f>
        <v/>
      </c>
      <c r="AE529" t="str">
        <f>IFERROR(VLOOKUP($A529,[3]Hoja1!$A$1:$AQ$1000,27,FALSE),"")</f>
        <v/>
      </c>
      <c r="AF529" t="str">
        <f>IFERROR(VLOOKUP($A529,[3]Hoja1!$A$1:$AQ$1000,28,FALSE),"")</f>
        <v/>
      </c>
      <c r="AG529" t="str">
        <f>IFERROR(VLOOKUP($A529,[3]Hoja1!$A$1:$AQ$1000,29,FALSE),"")</f>
        <v/>
      </c>
      <c r="AH529" t="str">
        <f>IFERROR(VLOOKUP($A529,[3]Hoja1!$A$1:$AQ$1000,30,FALSE),"")</f>
        <v/>
      </c>
      <c r="AI529" t="str">
        <f>IFERROR(VLOOKUP($A529,[3]Hoja1!$A$1:$AQ$1000,31,FALSE),"")</f>
        <v/>
      </c>
      <c r="AJ529" t="str">
        <f>IFERROR(VLOOKUP($A529,[3]Hoja1!$A$1:$AQ$1000,32,FALSE),"")</f>
        <v/>
      </c>
      <c r="AK529" t="str">
        <f>IFERROR(VLOOKUP($A529,[3]Hoja1!$A$1:$AQ$1000,33,FALSE),"")</f>
        <v/>
      </c>
      <c r="AL529" t="str">
        <f>IFERROR(VLOOKUP($A529,[3]Hoja1!$A$1:$AQ$1000,34,FALSE),"")</f>
        <v/>
      </c>
      <c r="AM529" t="str">
        <f>IFERROR(VLOOKUP($A529,[3]Hoja1!$A$1:$AQ$1000,35,FALSE),"")</f>
        <v/>
      </c>
      <c r="AN529" t="str">
        <f>IFERROR(VLOOKUP($A529,[3]Hoja1!$A$1:$AQ$1000,36,FALSE),"")</f>
        <v/>
      </c>
      <c r="AO529" t="str">
        <f>IFERROR(VLOOKUP($A529,[3]Hoja1!$A$1:$AQ$1000,37,FALSE),"")</f>
        <v/>
      </c>
      <c r="AP529" t="str">
        <f>IFERROR(VLOOKUP($A529,[3]Hoja1!$A$1:$AQ$1000,38,FALSE),"")</f>
        <v/>
      </c>
      <c r="AQ529" t="str">
        <f>IFERROR(VLOOKUP($A529,[3]Hoja1!$A$1:$AQ$1000,39,FALSE),"")</f>
        <v/>
      </c>
      <c r="AR529" t="str">
        <f>IFERROR(VLOOKUP($A529,[3]Hoja1!$A$1:$AQ$1000,40,FALSE),"")</f>
        <v/>
      </c>
      <c r="AS529" t="str">
        <f>IFERROR(VLOOKUP($A529,[3]Hoja1!$A$1:$AQ$1000,41,FALSE),"")</f>
        <v/>
      </c>
      <c r="AT529" t="str">
        <f>IFERROR(VLOOKUP($A529,[3]Hoja1!$A$1:$AQ$1000,42,FALSE),"")</f>
        <v/>
      </c>
      <c r="AU529" t="str">
        <f>IFERROR(VLOOKUP($A529,[3]Hoja1!$A$1:$AQ$1000,43,FALSE),"")</f>
        <v/>
      </c>
    </row>
    <row r="530" spans="1:47" ht="15" customHeight="1" x14ac:dyDescent="0.25">
      <c r="A530">
        <v>1139</v>
      </c>
      <c r="B530">
        <v>1</v>
      </c>
      <c r="D530">
        <v>8612418</v>
      </c>
      <c r="E530" t="s">
        <v>2225</v>
      </c>
      <c r="H530" s="1" t="s">
        <v>2226</v>
      </c>
      <c r="I530" t="s">
        <v>2227</v>
      </c>
      <c r="J530" t="s">
        <v>16</v>
      </c>
      <c r="K530" t="s">
        <v>115</v>
      </c>
      <c r="P530" s="4">
        <f>IFERROR(VLOOKUP(D530,[1]articulo!$A$1:$D$9000,4,FALSE),"")</f>
        <v>208</v>
      </c>
      <c r="Q530" t="s">
        <v>2228</v>
      </c>
      <c r="R530">
        <f>IFERROR(VLOOKUP(D530,[2]stock!$A$1:$B$9000,2,FALSE),"0")</f>
        <v>266</v>
      </c>
      <c r="S530">
        <v>15</v>
      </c>
      <c r="T530">
        <v>10</v>
      </c>
      <c r="U530">
        <v>15</v>
      </c>
      <c r="V530">
        <v>0.1</v>
      </c>
      <c r="W530" t="str">
        <f>IFERROR(VLOOKUP($A530,[3]Hoja1!$A$1:$AQ$1000,19,FALSE),"")</f>
        <v/>
      </c>
      <c r="X530" t="str">
        <f>IFERROR(VLOOKUP($A530,[3]Hoja1!$A$1:$AQ$1000,20,FALSE),"")</f>
        <v/>
      </c>
      <c r="Y530" t="str">
        <f>IFERROR(VLOOKUP($A530,[3]Hoja1!$A$1:$AQ$1000,21,FALSE),"")</f>
        <v/>
      </c>
      <c r="Z530" t="str">
        <f>IFERROR(VLOOKUP($A530,[3]Hoja1!$A$1:$AQ$1000,22,FALSE),"")</f>
        <v/>
      </c>
      <c r="AA530" t="str">
        <f>IFERROR(VLOOKUP($A530,[3]Hoja1!$A$1:$AQ$1000,23,FALSE),"")</f>
        <v/>
      </c>
      <c r="AB530" t="str">
        <f>IFERROR(VLOOKUP($A530,[3]Hoja1!$A$1:$AQ$1000,24,FALSE),"")</f>
        <v/>
      </c>
      <c r="AC530" t="str">
        <f>IFERROR(VLOOKUP($A530,[3]Hoja1!$A$1:$AQ$1000,25,FALSE),"")</f>
        <v/>
      </c>
      <c r="AD530" t="str">
        <f>IFERROR(VLOOKUP($A530,[3]Hoja1!$A$1:$AQ$1000,26,FALSE),"")</f>
        <v/>
      </c>
      <c r="AE530" t="str">
        <f>IFERROR(VLOOKUP($A530,[3]Hoja1!$A$1:$AQ$1000,27,FALSE),"")</f>
        <v/>
      </c>
      <c r="AF530" t="str">
        <f>IFERROR(VLOOKUP($A530,[3]Hoja1!$A$1:$AQ$1000,28,FALSE),"")</f>
        <v/>
      </c>
      <c r="AG530" t="str">
        <f>IFERROR(VLOOKUP($A530,[3]Hoja1!$A$1:$AQ$1000,29,FALSE),"")</f>
        <v/>
      </c>
      <c r="AH530" t="str">
        <f>IFERROR(VLOOKUP($A530,[3]Hoja1!$A$1:$AQ$1000,30,FALSE),"")</f>
        <v/>
      </c>
      <c r="AI530" t="str">
        <f>IFERROR(VLOOKUP($A530,[3]Hoja1!$A$1:$AQ$1000,31,FALSE),"")</f>
        <v/>
      </c>
      <c r="AJ530" t="str">
        <f>IFERROR(VLOOKUP($A530,[3]Hoja1!$A$1:$AQ$1000,32,FALSE),"")</f>
        <v/>
      </c>
      <c r="AK530" t="str">
        <f>IFERROR(VLOOKUP($A530,[3]Hoja1!$A$1:$AQ$1000,33,FALSE),"")</f>
        <v/>
      </c>
      <c r="AL530" t="str">
        <f>IFERROR(VLOOKUP($A530,[3]Hoja1!$A$1:$AQ$1000,34,FALSE),"")</f>
        <v/>
      </c>
      <c r="AM530" t="str">
        <f>IFERROR(VLOOKUP($A530,[3]Hoja1!$A$1:$AQ$1000,35,FALSE),"")</f>
        <v/>
      </c>
      <c r="AN530" t="str">
        <f>IFERROR(VLOOKUP($A530,[3]Hoja1!$A$1:$AQ$1000,36,FALSE),"")</f>
        <v/>
      </c>
      <c r="AO530" t="str">
        <f>IFERROR(VLOOKUP($A530,[3]Hoja1!$A$1:$AQ$1000,37,FALSE),"")</f>
        <v/>
      </c>
      <c r="AP530" t="str">
        <f>IFERROR(VLOOKUP($A530,[3]Hoja1!$A$1:$AQ$1000,38,FALSE),"")</f>
        <v/>
      </c>
      <c r="AQ530" t="str">
        <f>IFERROR(VLOOKUP($A530,[3]Hoja1!$A$1:$AQ$1000,39,FALSE),"")</f>
        <v/>
      </c>
      <c r="AR530" t="str">
        <f>IFERROR(VLOOKUP($A530,[3]Hoja1!$A$1:$AQ$1000,40,FALSE),"")</f>
        <v/>
      </c>
      <c r="AS530" t="str">
        <f>IFERROR(VLOOKUP($A530,[3]Hoja1!$A$1:$AQ$1000,41,FALSE),"")</f>
        <v/>
      </c>
      <c r="AT530" t="str">
        <f>IFERROR(VLOOKUP($A530,[3]Hoja1!$A$1:$AQ$1000,42,FALSE),"")</f>
        <v/>
      </c>
      <c r="AU530" t="str">
        <f>IFERROR(VLOOKUP($A530,[3]Hoja1!$A$1:$AQ$1000,43,FALSE),"")</f>
        <v/>
      </c>
    </row>
    <row r="531" spans="1:47" ht="15" customHeight="1" x14ac:dyDescent="0.25">
      <c r="A531">
        <v>1140</v>
      </c>
      <c r="B531">
        <v>1</v>
      </c>
      <c r="D531">
        <v>8708045</v>
      </c>
      <c r="E531" t="s">
        <v>2229</v>
      </c>
      <c r="H531" t="s">
        <v>2230</v>
      </c>
      <c r="I531" s="1" t="s">
        <v>2231</v>
      </c>
      <c r="J531" t="s">
        <v>1</v>
      </c>
      <c r="K531" t="s">
        <v>109</v>
      </c>
      <c r="L531" t="s">
        <v>1180</v>
      </c>
      <c r="P531" s="4">
        <f>IFERROR(VLOOKUP(D531,[1]articulo!$A$1:$D$9000,4,FALSE),"")</f>
        <v>4569</v>
      </c>
      <c r="Q531" t="s">
        <v>2232</v>
      </c>
      <c r="R531">
        <f>IFERROR(VLOOKUP(D531,[2]stock!$A$1:$B$9000,2,FALSE),"0")</f>
        <v>2</v>
      </c>
      <c r="S531">
        <v>20</v>
      </c>
      <c r="T531">
        <v>20</v>
      </c>
      <c r="U531">
        <v>10</v>
      </c>
      <c r="V531">
        <v>0.4</v>
      </c>
      <c r="W531" t="str">
        <f>IFERROR(VLOOKUP($A531,[3]Hoja1!$A$1:$AQ$1000,19,FALSE),"")</f>
        <v/>
      </c>
      <c r="X531" t="str">
        <f>IFERROR(VLOOKUP($A531,[3]Hoja1!$A$1:$AQ$1000,20,FALSE),"")</f>
        <v/>
      </c>
      <c r="Y531" t="str">
        <f>IFERROR(VLOOKUP($A531,[3]Hoja1!$A$1:$AQ$1000,21,FALSE),"")</f>
        <v/>
      </c>
      <c r="Z531" t="str">
        <f>IFERROR(VLOOKUP($A531,[3]Hoja1!$A$1:$AQ$1000,22,FALSE),"")</f>
        <v/>
      </c>
      <c r="AA531" t="str">
        <f>IFERROR(VLOOKUP($A531,[3]Hoja1!$A$1:$AQ$1000,23,FALSE),"")</f>
        <v/>
      </c>
      <c r="AB531" t="str">
        <f>IFERROR(VLOOKUP($A531,[3]Hoja1!$A$1:$AQ$1000,24,FALSE),"")</f>
        <v/>
      </c>
      <c r="AC531" t="str">
        <f>IFERROR(VLOOKUP($A531,[3]Hoja1!$A$1:$AQ$1000,25,FALSE),"")</f>
        <v/>
      </c>
      <c r="AD531" t="str">
        <f>IFERROR(VLOOKUP($A531,[3]Hoja1!$A$1:$AQ$1000,26,FALSE),"")</f>
        <v/>
      </c>
      <c r="AE531" t="str">
        <f>IFERROR(VLOOKUP($A531,[3]Hoja1!$A$1:$AQ$1000,27,FALSE),"")</f>
        <v/>
      </c>
      <c r="AF531" t="str">
        <f>IFERROR(VLOOKUP($A531,[3]Hoja1!$A$1:$AQ$1000,28,FALSE),"")</f>
        <v/>
      </c>
      <c r="AG531" t="str">
        <f>IFERROR(VLOOKUP($A531,[3]Hoja1!$A$1:$AQ$1000,29,FALSE),"")</f>
        <v/>
      </c>
      <c r="AH531" t="str">
        <f>IFERROR(VLOOKUP($A531,[3]Hoja1!$A$1:$AQ$1000,30,FALSE),"")</f>
        <v/>
      </c>
      <c r="AI531" t="str">
        <f>IFERROR(VLOOKUP($A531,[3]Hoja1!$A$1:$AQ$1000,31,FALSE),"")</f>
        <v/>
      </c>
      <c r="AJ531" t="str">
        <f>IFERROR(VLOOKUP($A531,[3]Hoja1!$A$1:$AQ$1000,32,FALSE),"")</f>
        <v/>
      </c>
      <c r="AK531" t="str">
        <f>IFERROR(VLOOKUP($A531,[3]Hoja1!$A$1:$AQ$1000,33,FALSE),"")</f>
        <v/>
      </c>
      <c r="AL531" t="str">
        <f>IFERROR(VLOOKUP($A531,[3]Hoja1!$A$1:$AQ$1000,34,FALSE),"")</f>
        <v/>
      </c>
      <c r="AM531" t="str">
        <f>IFERROR(VLOOKUP($A531,[3]Hoja1!$A$1:$AQ$1000,35,FALSE),"")</f>
        <v/>
      </c>
      <c r="AN531" t="str">
        <f>IFERROR(VLOOKUP($A531,[3]Hoja1!$A$1:$AQ$1000,36,FALSE),"")</f>
        <v/>
      </c>
      <c r="AO531" t="str">
        <f>IFERROR(VLOOKUP($A531,[3]Hoja1!$A$1:$AQ$1000,37,FALSE),"")</f>
        <v/>
      </c>
      <c r="AP531" t="str">
        <f>IFERROR(VLOOKUP($A531,[3]Hoja1!$A$1:$AQ$1000,38,FALSE),"")</f>
        <v/>
      </c>
      <c r="AQ531" t="str">
        <f>IFERROR(VLOOKUP($A531,[3]Hoja1!$A$1:$AQ$1000,39,FALSE),"")</f>
        <v/>
      </c>
      <c r="AR531" t="str">
        <f>IFERROR(VLOOKUP($A531,[3]Hoja1!$A$1:$AQ$1000,40,FALSE),"")</f>
        <v/>
      </c>
      <c r="AS531" t="str">
        <f>IFERROR(VLOOKUP($A531,[3]Hoja1!$A$1:$AQ$1000,41,FALSE),"")</f>
        <v/>
      </c>
      <c r="AT531" t="str">
        <f>IFERROR(VLOOKUP($A531,[3]Hoja1!$A$1:$AQ$1000,42,FALSE),"")</f>
        <v/>
      </c>
      <c r="AU531" t="str">
        <f>IFERROR(VLOOKUP($A531,[3]Hoja1!$A$1:$AQ$1000,43,FALSE),"")</f>
        <v/>
      </c>
    </row>
    <row r="532" spans="1:47" ht="15" customHeight="1" x14ac:dyDescent="0.25">
      <c r="A532">
        <v>1146</v>
      </c>
      <c r="B532">
        <v>1</v>
      </c>
      <c r="D532">
        <v>8703570</v>
      </c>
      <c r="E532" t="s">
        <v>2233</v>
      </c>
      <c r="H532" t="s">
        <v>2235</v>
      </c>
      <c r="I532" s="1" t="s">
        <v>2236</v>
      </c>
      <c r="J532" t="s">
        <v>1</v>
      </c>
      <c r="K532" t="s">
        <v>2</v>
      </c>
      <c r="O532" t="s">
        <v>2234</v>
      </c>
      <c r="P532" s="4">
        <f>IFERROR(VLOOKUP(D532,[1]articulo!$A$1:$D$9000,4,FALSE),"")</f>
        <v>900</v>
      </c>
      <c r="Q532" t="s">
        <v>2237</v>
      </c>
      <c r="R532">
        <f>IFERROR(VLOOKUP(D532,[2]stock!$A$1:$B$9000,2,FALSE),"0")</f>
        <v>193</v>
      </c>
      <c r="S532">
        <v>20</v>
      </c>
      <c r="T532">
        <v>20</v>
      </c>
      <c r="U532">
        <v>15</v>
      </c>
      <c r="V532">
        <v>0.5</v>
      </c>
      <c r="W532" t="str">
        <f>IFERROR(VLOOKUP($A532,[3]Hoja1!$A$1:$AQ$1000,19,FALSE),"")</f>
        <v/>
      </c>
      <c r="X532" t="str">
        <f>IFERROR(VLOOKUP($A532,[3]Hoja1!$A$1:$AQ$1000,20,FALSE),"")</f>
        <v/>
      </c>
      <c r="Y532" t="str">
        <f>IFERROR(VLOOKUP($A532,[3]Hoja1!$A$1:$AQ$1000,21,FALSE),"")</f>
        <v/>
      </c>
      <c r="Z532" t="str">
        <f>IFERROR(VLOOKUP($A532,[3]Hoja1!$A$1:$AQ$1000,22,FALSE),"")</f>
        <v/>
      </c>
      <c r="AA532" t="str">
        <f>IFERROR(VLOOKUP($A532,[3]Hoja1!$A$1:$AQ$1000,23,FALSE),"")</f>
        <v/>
      </c>
      <c r="AB532" t="str">
        <f>IFERROR(VLOOKUP($A532,[3]Hoja1!$A$1:$AQ$1000,24,FALSE),"")</f>
        <v/>
      </c>
      <c r="AC532" t="str">
        <f>IFERROR(VLOOKUP($A532,[3]Hoja1!$A$1:$AQ$1000,25,FALSE),"")</f>
        <v/>
      </c>
      <c r="AD532" t="str">
        <f>IFERROR(VLOOKUP($A532,[3]Hoja1!$A$1:$AQ$1000,26,FALSE),"")</f>
        <v/>
      </c>
      <c r="AE532" t="str">
        <f>IFERROR(VLOOKUP($A532,[3]Hoja1!$A$1:$AQ$1000,27,FALSE),"")</f>
        <v/>
      </c>
      <c r="AF532" t="str">
        <f>IFERROR(VLOOKUP($A532,[3]Hoja1!$A$1:$AQ$1000,28,FALSE),"")</f>
        <v/>
      </c>
      <c r="AG532" t="str">
        <f>IFERROR(VLOOKUP($A532,[3]Hoja1!$A$1:$AQ$1000,29,FALSE),"")</f>
        <v/>
      </c>
      <c r="AH532" t="str">
        <f>IFERROR(VLOOKUP($A532,[3]Hoja1!$A$1:$AQ$1000,30,FALSE),"")</f>
        <v/>
      </c>
      <c r="AI532" t="str">
        <f>IFERROR(VLOOKUP($A532,[3]Hoja1!$A$1:$AQ$1000,31,FALSE),"")</f>
        <v/>
      </c>
      <c r="AJ532" t="str">
        <f>IFERROR(VLOOKUP($A532,[3]Hoja1!$A$1:$AQ$1000,32,FALSE),"")</f>
        <v/>
      </c>
      <c r="AK532" t="str">
        <f>IFERROR(VLOOKUP($A532,[3]Hoja1!$A$1:$AQ$1000,33,FALSE),"")</f>
        <v/>
      </c>
      <c r="AL532" t="str">
        <f>IFERROR(VLOOKUP($A532,[3]Hoja1!$A$1:$AQ$1000,34,FALSE),"")</f>
        <v/>
      </c>
      <c r="AM532" t="str">
        <f>IFERROR(VLOOKUP($A532,[3]Hoja1!$A$1:$AQ$1000,35,FALSE),"")</f>
        <v/>
      </c>
      <c r="AN532" t="str">
        <f>IFERROR(VLOOKUP($A532,[3]Hoja1!$A$1:$AQ$1000,36,FALSE),"")</f>
        <v/>
      </c>
      <c r="AO532" t="str">
        <f>IFERROR(VLOOKUP($A532,[3]Hoja1!$A$1:$AQ$1000,37,FALSE),"")</f>
        <v/>
      </c>
      <c r="AP532" t="str">
        <f>IFERROR(VLOOKUP($A532,[3]Hoja1!$A$1:$AQ$1000,38,FALSE),"")</f>
        <v/>
      </c>
      <c r="AQ532" t="str">
        <f>IFERROR(VLOOKUP($A532,[3]Hoja1!$A$1:$AQ$1000,39,FALSE),"")</f>
        <v/>
      </c>
      <c r="AR532" t="str">
        <f>IFERROR(VLOOKUP($A532,[3]Hoja1!$A$1:$AQ$1000,40,FALSE),"")</f>
        <v/>
      </c>
      <c r="AS532" t="str">
        <f>IFERROR(VLOOKUP($A532,[3]Hoja1!$A$1:$AQ$1000,41,FALSE),"")</f>
        <v/>
      </c>
      <c r="AT532" t="str">
        <f>IFERROR(VLOOKUP($A532,[3]Hoja1!$A$1:$AQ$1000,42,FALSE),"")</f>
        <v/>
      </c>
      <c r="AU532" t="str">
        <f>IFERROR(VLOOKUP($A532,[3]Hoja1!$A$1:$AQ$1000,43,FALSE),"")</f>
        <v/>
      </c>
    </row>
    <row r="533" spans="1:47" ht="15" customHeight="1" x14ac:dyDescent="0.25">
      <c r="A533">
        <v>1147</v>
      </c>
      <c r="B533">
        <v>1</v>
      </c>
      <c r="D533">
        <v>8703573</v>
      </c>
      <c r="E533" t="s">
        <v>2238</v>
      </c>
      <c r="H533" s="1" t="s">
        <v>2239</v>
      </c>
      <c r="I533" t="s">
        <v>2240</v>
      </c>
      <c r="J533" t="s">
        <v>1</v>
      </c>
      <c r="K533" t="s">
        <v>2</v>
      </c>
      <c r="P533" s="4">
        <f>IFERROR(VLOOKUP(D533,[1]articulo!$A$1:$D$9000,4,FALSE),"")</f>
        <v>4600</v>
      </c>
      <c r="Q533" t="s">
        <v>2241</v>
      </c>
      <c r="R533">
        <f>IFERROR(VLOOKUP(D533,[2]stock!$A$1:$B$9000,2,FALSE),"0")</f>
        <v>146</v>
      </c>
      <c r="S533">
        <v>15</v>
      </c>
      <c r="T533">
        <v>10</v>
      </c>
      <c r="U533">
        <v>15</v>
      </c>
      <c r="V533">
        <v>0.3</v>
      </c>
      <c r="W533" t="str">
        <f>IFERROR(VLOOKUP($A533,[3]Hoja1!$A$1:$AQ$1000,19,FALSE),"")</f>
        <v/>
      </c>
      <c r="X533" t="str">
        <f>IFERROR(VLOOKUP($A533,[3]Hoja1!$A$1:$AQ$1000,20,FALSE),"")</f>
        <v/>
      </c>
      <c r="Y533" t="str">
        <f>IFERROR(VLOOKUP($A533,[3]Hoja1!$A$1:$AQ$1000,21,FALSE),"")</f>
        <v/>
      </c>
      <c r="Z533" t="str">
        <f>IFERROR(VLOOKUP($A533,[3]Hoja1!$A$1:$AQ$1000,22,FALSE),"")</f>
        <v/>
      </c>
      <c r="AA533" t="str">
        <f>IFERROR(VLOOKUP($A533,[3]Hoja1!$A$1:$AQ$1000,23,FALSE),"")</f>
        <v/>
      </c>
      <c r="AB533" t="str">
        <f>IFERROR(VLOOKUP($A533,[3]Hoja1!$A$1:$AQ$1000,24,FALSE),"")</f>
        <v/>
      </c>
      <c r="AC533" t="str">
        <f>IFERROR(VLOOKUP($A533,[3]Hoja1!$A$1:$AQ$1000,25,FALSE),"")</f>
        <v/>
      </c>
      <c r="AD533" t="str">
        <f>IFERROR(VLOOKUP($A533,[3]Hoja1!$A$1:$AQ$1000,26,FALSE),"")</f>
        <v/>
      </c>
      <c r="AE533" t="str">
        <f>IFERROR(VLOOKUP($A533,[3]Hoja1!$A$1:$AQ$1000,27,FALSE),"")</f>
        <v/>
      </c>
      <c r="AF533" t="str">
        <f>IFERROR(VLOOKUP($A533,[3]Hoja1!$A$1:$AQ$1000,28,FALSE),"")</f>
        <v/>
      </c>
      <c r="AG533" t="str">
        <f>IFERROR(VLOOKUP($A533,[3]Hoja1!$A$1:$AQ$1000,29,FALSE),"")</f>
        <v/>
      </c>
      <c r="AH533" t="str">
        <f>IFERROR(VLOOKUP($A533,[3]Hoja1!$A$1:$AQ$1000,30,FALSE),"")</f>
        <v/>
      </c>
      <c r="AI533" t="str">
        <f>IFERROR(VLOOKUP($A533,[3]Hoja1!$A$1:$AQ$1000,31,FALSE),"")</f>
        <v/>
      </c>
      <c r="AJ533" t="str">
        <f>IFERROR(VLOOKUP($A533,[3]Hoja1!$A$1:$AQ$1000,32,FALSE),"")</f>
        <v/>
      </c>
      <c r="AK533" t="str">
        <f>IFERROR(VLOOKUP($A533,[3]Hoja1!$A$1:$AQ$1000,33,FALSE),"")</f>
        <v/>
      </c>
      <c r="AL533" t="str">
        <f>IFERROR(VLOOKUP($A533,[3]Hoja1!$A$1:$AQ$1000,34,FALSE),"")</f>
        <v/>
      </c>
      <c r="AM533" t="str">
        <f>IFERROR(VLOOKUP($A533,[3]Hoja1!$A$1:$AQ$1000,35,FALSE),"")</f>
        <v/>
      </c>
      <c r="AN533" t="str">
        <f>IFERROR(VLOOKUP($A533,[3]Hoja1!$A$1:$AQ$1000,36,FALSE),"")</f>
        <v/>
      </c>
      <c r="AO533" t="str">
        <f>IFERROR(VLOOKUP($A533,[3]Hoja1!$A$1:$AQ$1000,37,FALSE),"")</f>
        <v/>
      </c>
      <c r="AP533" t="str">
        <f>IFERROR(VLOOKUP($A533,[3]Hoja1!$A$1:$AQ$1000,38,FALSE),"")</f>
        <v/>
      </c>
      <c r="AQ533" t="str">
        <f>IFERROR(VLOOKUP($A533,[3]Hoja1!$A$1:$AQ$1000,39,FALSE),"")</f>
        <v/>
      </c>
      <c r="AR533" t="str">
        <f>IFERROR(VLOOKUP($A533,[3]Hoja1!$A$1:$AQ$1000,40,FALSE),"")</f>
        <v/>
      </c>
      <c r="AS533" t="str">
        <f>IFERROR(VLOOKUP($A533,[3]Hoja1!$A$1:$AQ$1000,41,FALSE),"")</f>
        <v/>
      </c>
      <c r="AT533" t="str">
        <f>IFERROR(VLOOKUP($A533,[3]Hoja1!$A$1:$AQ$1000,42,FALSE),"")</f>
        <v/>
      </c>
      <c r="AU533" t="str">
        <f>IFERROR(VLOOKUP($A533,[3]Hoja1!$A$1:$AQ$1000,43,FALSE),"")</f>
        <v/>
      </c>
    </row>
    <row r="534" spans="1:47" ht="15" customHeight="1" x14ac:dyDescent="0.25">
      <c r="A534">
        <v>1148</v>
      </c>
      <c r="B534">
        <v>1</v>
      </c>
      <c r="D534">
        <v>8703656</v>
      </c>
      <c r="E534" t="s">
        <v>2242</v>
      </c>
      <c r="H534" t="s">
        <v>2243</v>
      </c>
      <c r="I534" t="s">
        <v>2244</v>
      </c>
      <c r="J534" t="s">
        <v>1</v>
      </c>
      <c r="K534" t="s">
        <v>2</v>
      </c>
      <c r="P534" s="4">
        <f>IFERROR(VLOOKUP(D534,[1]articulo!$A$1:$D$9000,4,FALSE),"")</f>
        <v>2100</v>
      </c>
      <c r="Q534" t="s">
        <v>2245</v>
      </c>
      <c r="R534">
        <f>IFERROR(VLOOKUP(D534,[2]stock!$A$1:$B$9000,2,FALSE),"0")</f>
        <v>30</v>
      </c>
      <c r="S534">
        <v>20</v>
      </c>
      <c r="T534">
        <v>10</v>
      </c>
      <c r="U534">
        <v>10</v>
      </c>
      <c r="V534">
        <v>0.4</v>
      </c>
      <c r="W534" t="str">
        <f>IFERROR(VLOOKUP($A534,[3]Hoja1!$A$1:$AQ$1000,19,FALSE),"")</f>
        <v/>
      </c>
      <c r="X534" t="str">
        <f>IFERROR(VLOOKUP($A534,[3]Hoja1!$A$1:$AQ$1000,20,FALSE),"")</f>
        <v/>
      </c>
      <c r="Y534" t="str">
        <f>IFERROR(VLOOKUP($A534,[3]Hoja1!$A$1:$AQ$1000,21,FALSE),"")</f>
        <v/>
      </c>
      <c r="Z534" t="str">
        <f>IFERROR(VLOOKUP($A534,[3]Hoja1!$A$1:$AQ$1000,22,FALSE),"")</f>
        <v/>
      </c>
      <c r="AA534" t="str">
        <f>IFERROR(VLOOKUP($A534,[3]Hoja1!$A$1:$AQ$1000,23,FALSE),"")</f>
        <v/>
      </c>
      <c r="AB534" t="str">
        <f>IFERROR(VLOOKUP($A534,[3]Hoja1!$A$1:$AQ$1000,24,FALSE),"")</f>
        <v/>
      </c>
      <c r="AC534" t="str">
        <f>IFERROR(VLOOKUP($A534,[3]Hoja1!$A$1:$AQ$1000,25,FALSE),"")</f>
        <v/>
      </c>
      <c r="AD534" t="str">
        <f>IFERROR(VLOOKUP($A534,[3]Hoja1!$A$1:$AQ$1000,26,FALSE),"")</f>
        <v/>
      </c>
      <c r="AE534" t="str">
        <f>IFERROR(VLOOKUP($A534,[3]Hoja1!$A$1:$AQ$1000,27,FALSE),"")</f>
        <v/>
      </c>
      <c r="AF534" t="str">
        <f>IFERROR(VLOOKUP($A534,[3]Hoja1!$A$1:$AQ$1000,28,FALSE),"")</f>
        <v/>
      </c>
      <c r="AG534" t="str">
        <f>IFERROR(VLOOKUP($A534,[3]Hoja1!$A$1:$AQ$1000,29,FALSE),"")</f>
        <v/>
      </c>
      <c r="AH534" t="str">
        <f>IFERROR(VLOOKUP($A534,[3]Hoja1!$A$1:$AQ$1000,30,FALSE),"")</f>
        <v/>
      </c>
      <c r="AI534" t="str">
        <f>IFERROR(VLOOKUP($A534,[3]Hoja1!$A$1:$AQ$1000,31,FALSE),"")</f>
        <v/>
      </c>
      <c r="AJ534" t="str">
        <f>IFERROR(VLOOKUP($A534,[3]Hoja1!$A$1:$AQ$1000,32,FALSE),"")</f>
        <v/>
      </c>
      <c r="AK534" t="str">
        <f>IFERROR(VLOOKUP($A534,[3]Hoja1!$A$1:$AQ$1000,33,FALSE),"")</f>
        <v/>
      </c>
      <c r="AL534" t="str">
        <f>IFERROR(VLOOKUP($A534,[3]Hoja1!$A$1:$AQ$1000,34,FALSE),"")</f>
        <v/>
      </c>
      <c r="AM534" t="str">
        <f>IFERROR(VLOOKUP($A534,[3]Hoja1!$A$1:$AQ$1000,35,FALSE),"")</f>
        <v/>
      </c>
      <c r="AN534" t="str">
        <f>IFERROR(VLOOKUP($A534,[3]Hoja1!$A$1:$AQ$1000,36,FALSE),"")</f>
        <v/>
      </c>
      <c r="AO534" t="str">
        <f>IFERROR(VLOOKUP($A534,[3]Hoja1!$A$1:$AQ$1000,37,FALSE),"")</f>
        <v/>
      </c>
      <c r="AP534" t="str">
        <f>IFERROR(VLOOKUP($A534,[3]Hoja1!$A$1:$AQ$1000,38,FALSE),"")</f>
        <v/>
      </c>
      <c r="AQ534" t="str">
        <f>IFERROR(VLOOKUP($A534,[3]Hoja1!$A$1:$AQ$1000,39,FALSE),"")</f>
        <v/>
      </c>
      <c r="AR534" t="str">
        <f>IFERROR(VLOOKUP($A534,[3]Hoja1!$A$1:$AQ$1000,40,FALSE),"")</f>
        <v/>
      </c>
      <c r="AS534" t="str">
        <f>IFERROR(VLOOKUP($A534,[3]Hoja1!$A$1:$AQ$1000,41,FALSE),"")</f>
        <v/>
      </c>
      <c r="AT534" t="str">
        <f>IFERROR(VLOOKUP($A534,[3]Hoja1!$A$1:$AQ$1000,42,FALSE),"")</f>
        <v/>
      </c>
      <c r="AU534" t="str">
        <f>IFERROR(VLOOKUP($A534,[3]Hoja1!$A$1:$AQ$1000,43,FALSE),"")</f>
        <v/>
      </c>
    </row>
    <row r="535" spans="1:47" ht="15" customHeight="1" x14ac:dyDescent="0.25">
      <c r="A535">
        <v>1149</v>
      </c>
      <c r="B535">
        <v>1</v>
      </c>
      <c r="D535">
        <v>8703658</v>
      </c>
      <c r="E535" t="s">
        <v>2246</v>
      </c>
      <c r="H535" t="s">
        <v>2248</v>
      </c>
      <c r="I535" t="s">
        <v>2249</v>
      </c>
      <c r="J535" t="s">
        <v>1</v>
      </c>
      <c r="K535" t="s">
        <v>2</v>
      </c>
      <c r="O535" t="s">
        <v>2247</v>
      </c>
      <c r="P535" s="4">
        <f>IFERROR(VLOOKUP(D535,[1]articulo!$A$1:$D$9000,4,FALSE),"")</f>
        <v>4056</v>
      </c>
      <c r="Q535" t="s">
        <v>2250</v>
      </c>
      <c r="R535">
        <f>IFERROR(VLOOKUP(D535,[2]stock!$A$1:$B$9000,2,FALSE),"0")</f>
        <v>62</v>
      </c>
      <c r="S535">
        <v>20</v>
      </c>
      <c r="T535">
        <v>10</v>
      </c>
      <c r="U535">
        <v>10</v>
      </c>
      <c r="V535">
        <v>0.4</v>
      </c>
      <c r="W535" t="str">
        <f>IFERROR(VLOOKUP($A535,[3]Hoja1!$A$1:$AQ$1000,19,FALSE),"")</f>
        <v/>
      </c>
      <c r="X535" t="str">
        <f>IFERROR(VLOOKUP($A535,[3]Hoja1!$A$1:$AQ$1000,20,FALSE),"")</f>
        <v/>
      </c>
      <c r="Y535" t="str">
        <f>IFERROR(VLOOKUP($A535,[3]Hoja1!$A$1:$AQ$1000,21,FALSE),"")</f>
        <v/>
      </c>
      <c r="Z535" t="str">
        <f>IFERROR(VLOOKUP($A535,[3]Hoja1!$A$1:$AQ$1000,22,FALSE),"")</f>
        <v/>
      </c>
      <c r="AA535" t="str">
        <f>IFERROR(VLOOKUP($A535,[3]Hoja1!$A$1:$AQ$1000,23,FALSE),"")</f>
        <v/>
      </c>
      <c r="AB535" t="str">
        <f>IFERROR(VLOOKUP($A535,[3]Hoja1!$A$1:$AQ$1000,24,FALSE),"")</f>
        <v/>
      </c>
      <c r="AC535" t="str">
        <f>IFERROR(VLOOKUP($A535,[3]Hoja1!$A$1:$AQ$1000,25,FALSE),"")</f>
        <v/>
      </c>
      <c r="AD535" t="str">
        <f>IFERROR(VLOOKUP($A535,[3]Hoja1!$A$1:$AQ$1000,26,FALSE),"")</f>
        <v/>
      </c>
      <c r="AE535" t="str">
        <f>IFERROR(VLOOKUP($A535,[3]Hoja1!$A$1:$AQ$1000,27,FALSE),"")</f>
        <v/>
      </c>
      <c r="AF535" t="str">
        <f>IFERROR(VLOOKUP($A535,[3]Hoja1!$A$1:$AQ$1000,28,FALSE),"")</f>
        <v/>
      </c>
      <c r="AG535" t="str">
        <f>IFERROR(VLOOKUP($A535,[3]Hoja1!$A$1:$AQ$1000,29,FALSE),"")</f>
        <v/>
      </c>
      <c r="AH535" t="str">
        <f>IFERROR(VLOOKUP($A535,[3]Hoja1!$A$1:$AQ$1000,30,FALSE),"")</f>
        <v/>
      </c>
      <c r="AI535" t="str">
        <f>IFERROR(VLOOKUP($A535,[3]Hoja1!$A$1:$AQ$1000,31,FALSE),"")</f>
        <v/>
      </c>
      <c r="AJ535" t="str">
        <f>IFERROR(VLOOKUP($A535,[3]Hoja1!$A$1:$AQ$1000,32,FALSE),"")</f>
        <v/>
      </c>
      <c r="AK535" t="str">
        <f>IFERROR(VLOOKUP($A535,[3]Hoja1!$A$1:$AQ$1000,33,FALSE),"")</f>
        <v/>
      </c>
      <c r="AL535" t="str">
        <f>IFERROR(VLOOKUP($A535,[3]Hoja1!$A$1:$AQ$1000,34,FALSE),"")</f>
        <v/>
      </c>
      <c r="AM535" t="str">
        <f>IFERROR(VLOOKUP($A535,[3]Hoja1!$A$1:$AQ$1000,35,FALSE),"")</f>
        <v/>
      </c>
      <c r="AN535" t="str">
        <f>IFERROR(VLOOKUP($A535,[3]Hoja1!$A$1:$AQ$1000,36,FALSE),"")</f>
        <v/>
      </c>
      <c r="AO535" t="str">
        <f>IFERROR(VLOOKUP($A535,[3]Hoja1!$A$1:$AQ$1000,37,FALSE),"")</f>
        <v/>
      </c>
      <c r="AP535" t="str">
        <f>IFERROR(VLOOKUP($A535,[3]Hoja1!$A$1:$AQ$1000,38,FALSE),"")</f>
        <v/>
      </c>
      <c r="AQ535" t="str">
        <f>IFERROR(VLOOKUP($A535,[3]Hoja1!$A$1:$AQ$1000,39,FALSE),"")</f>
        <v/>
      </c>
      <c r="AR535" t="str">
        <f>IFERROR(VLOOKUP($A535,[3]Hoja1!$A$1:$AQ$1000,40,FALSE),"")</f>
        <v/>
      </c>
      <c r="AS535" t="str">
        <f>IFERROR(VLOOKUP($A535,[3]Hoja1!$A$1:$AQ$1000,41,FALSE),"")</f>
        <v/>
      </c>
      <c r="AT535" t="str">
        <f>IFERROR(VLOOKUP($A535,[3]Hoja1!$A$1:$AQ$1000,42,FALSE),"")</f>
        <v/>
      </c>
      <c r="AU535" t="str">
        <f>IFERROR(VLOOKUP($A535,[3]Hoja1!$A$1:$AQ$1000,43,FALSE),"")</f>
        <v/>
      </c>
    </row>
    <row r="536" spans="1:47" ht="15" customHeight="1" x14ac:dyDescent="0.25">
      <c r="A536">
        <v>1150</v>
      </c>
      <c r="B536">
        <v>1</v>
      </c>
      <c r="D536">
        <v>8703660</v>
      </c>
      <c r="E536" t="s">
        <v>2251</v>
      </c>
      <c r="H536" t="s">
        <v>2252</v>
      </c>
      <c r="I536" t="s">
        <v>2253</v>
      </c>
      <c r="J536" t="s">
        <v>1</v>
      </c>
      <c r="K536" t="s">
        <v>2</v>
      </c>
      <c r="O536" t="s">
        <v>2247</v>
      </c>
      <c r="P536" s="4">
        <f>IFERROR(VLOOKUP(D536,[1]articulo!$A$1:$D$9000,4,FALSE),"")</f>
        <v>1100</v>
      </c>
      <c r="Q536" t="s">
        <v>2254</v>
      </c>
      <c r="R536">
        <f>IFERROR(VLOOKUP(D536,[2]stock!$A$1:$B$9000,2,FALSE),"0")</f>
        <v>72</v>
      </c>
      <c r="S536">
        <v>25</v>
      </c>
      <c r="T536">
        <v>10</v>
      </c>
      <c r="U536">
        <v>10</v>
      </c>
      <c r="V536">
        <v>0.3</v>
      </c>
      <c r="W536" t="str">
        <f>IFERROR(VLOOKUP($A536,[3]Hoja1!$A$1:$AQ$1000,19,FALSE),"")</f>
        <v/>
      </c>
      <c r="X536" t="str">
        <f>IFERROR(VLOOKUP($A536,[3]Hoja1!$A$1:$AQ$1000,20,FALSE),"")</f>
        <v/>
      </c>
      <c r="Y536" t="str">
        <f>IFERROR(VLOOKUP($A536,[3]Hoja1!$A$1:$AQ$1000,21,FALSE),"")</f>
        <v/>
      </c>
      <c r="Z536" t="str">
        <f>IFERROR(VLOOKUP($A536,[3]Hoja1!$A$1:$AQ$1000,22,FALSE),"")</f>
        <v/>
      </c>
      <c r="AA536" t="str">
        <f>IFERROR(VLOOKUP($A536,[3]Hoja1!$A$1:$AQ$1000,23,FALSE),"")</f>
        <v/>
      </c>
      <c r="AB536" t="str">
        <f>IFERROR(VLOOKUP($A536,[3]Hoja1!$A$1:$AQ$1000,24,FALSE),"")</f>
        <v/>
      </c>
      <c r="AC536" t="str">
        <f>IFERROR(VLOOKUP($A536,[3]Hoja1!$A$1:$AQ$1000,25,FALSE),"")</f>
        <v/>
      </c>
      <c r="AD536" t="str">
        <f>IFERROR(VLOOKUP($A536,[3]Hoja1!$A$1:$AQ$1000,26,FALSE),"")</f>
        <v/>
      </c>
      <c r="AE536" t="str">
        <f>IFERROR(VLOOKUP($A536,[3]Hoja1!$A$1:$AQ$1000,27,FALSE),"")</f>
        <v/>
      </c>
      <c r="AF536" t="str">
        <f>IFERROR(VLOOKUP($A536,[3]Hoja1!$A$1:$AQ$1000,28,FALSE),"")</f>
        <v/>
      </c>
      <c r="AG536" t="str">
        <f>IFERROR(VLOOKUP($A536,[3]Hoja1!$A$1:$AQ$1000,29,FALSE),"")</f>
        <v/>
      </c>
      <c r="AH536" t="str">
        <f>IFERROR(VLOOKUP($A536,[3]Hoja1!$A$1:$AQ$1000,30,FALSE),"")</f>
        <v/>
      </c>
      <c r="AI536" t="str">
        <f>IFERROR(VLOOKUP($A536,[3]Hoja1!$A$1:$AQ$1000,31,FALSE),"")</f>
        <v/>
      </c>
      <c r="AJ536" t="str">
        <f>IFERROR(VLOOKUP($A536,[3]Hoja1!$A$1:$AQ$1000,32,FALSE),"")</f>
        <v/>
      </c>
      <c r="AK536" t="str">
        <f>IFERROR(VLOOKUP($A536,[3]Hoja1!$A$1:$AQ$1000,33,FALSE),"")</f>
        <v/>
      </c>
      <c r="AL536" t="str">
        <f>IFERROR(VLOOKUP($A536,[3]Hoja1!$A$1:$AQ$1000,34,FALSE),"")</f>
        <v/>
      </c>
      <c r="AM536" t="str">
        <f>IFERROR(VLOOKUP($A536,[3]Hoja1!$A$1:$AQ$1000,35,FALSE),"")</f>
        <v/>
      </c>
      <c r="AN536" t="str">
        <f>IFERROR(VLOOKUP($A536,[3]Hoja1!$A$1:$AQ$1000,36,FALSE),"")</f>
        <v/>
      </c>
      <c r="AO536" t="str">
        <f>IFERROR(VLOOKUP($A536,[3]Hoja1!$A$1:$AQ$1000,37,FALSE),"")</f>
        <v/>
      </c>
      <c r="AP536" t="str">
        <f>IFERROR(VLOOKUP($A536,[3]Hoja1!$A$1:$AQ$1000,38,FALSE),"")</f>
        <v/>
      </c>
      <c r="AQ536" t="str">
        <f>IFERROR(VLOOKUP($A536,[3]Hoja1!$A$1:$AQ$1000,39,FALSE),"")</f>
        <v/>
      </c>
      <c r="AR536" t="str">
        <f>IFERROR(VLOOKUP($A536,[3]Hoja1!$A$1:$AQ$1000,40,FALSE),"")</f>
        <v/>
      </c>
      <c r="AS536" t="str">
        <f>IFERROR(VLOOKUP($A536,[3]Hoja1!$A$1:$AQ$1000,41,FALSE),"")</f>
        <v/>
      </c>
      <c r="AT536" t="str">
        <f>IFERROR(VLOOKUP($A536,[3]Hoja1!$A$1:$AQ$1000,42,FALSE),"")</f>
        <v/>
      </c>
      <c r="AU536" t="str">
        <f>IFERROR(VLOOKUP($A536,[3]Hoja1!$A$1:$AQ$1000,43,FALSE),"")</f>
        <v/>
      </c>
    </row>
    <row r="537" spans="1:47" ht="15" customHeight="1" x14ac:dyDescent="0.25">
      <c r="A537">
        <v>1151</v>
      </c>
      <c r="B537">
        <v>1</v>
      </c>
      <c r="D537">
        <v>8703662</v>
      </c>
      <c r="E537" t="s">
        <v>2255</v>
      </c>
      <c r="H537" t="s">
        <v>2256</v>
      </c>
      <c r="I537" t="s">
        <v>2257</v>
      </c>
      <c r="J537" t="s">
        <v>1</v>
      </c>
      <c r="K537" t="s">
        <v>2</v>
      </c>
      <c r="O537" t="s">
        <v>2247</v>
      </c>
      <c r="P537" s="4">
        <f>IFERROR(VLOOKUP(D537,[1]articulo!$A$1:$D$9000,4,FALSE),"")</f>
        <v>2400</v>
      </c>
      <c r="Q537" t="s">
        <v>2258</v>
      </c>
      <c r="R537">
        <f>IFERROR(VLOOKUP(D537,[2]stock!$A$1:$B$9000,2,FALSE),"0")</f>
        <v>54</v>
      </c>
      <c r="S537">
        <v>25</v>
      </c>
      <c r="T537">
        <v>10</v>
      </c>
      <c r="U537">
        <v>10</v>
      </c>
      <c r="V537">
        <v>0.3</v>
      </c>
      <c r="W537" t="str">
        <f>IFERROR(VLOOKUP($A537,[3]Hoja1!$A$1:$AQ$1000,19,FALSE),"")</f>
        <v/>
      </c>
      <c r="X537" t="str">
        <f>IFERROR(VLOOKUP($A537,[3]Hoja1!$A$1:$AQ$1000,20,FALSE),"")</f>
        <v/>
      </c>
      <c r="Y537" t="str">
        <f>IFERROR(VLOOKUP($A537,[3]Hoja1!$A$1:$AQ$1000,21,FALSE),"")</f>
        <v/>
      </c>
      <c r="Z537" t="str">
        <f>IFERROR(VLOOKUP($A537,[3]Hoja1!$A$1:$AQ$1000,22,FALSE),"")</f>
        <v/>
      </c>
      <c r="AA537" t="str">
        <f>IFERROR(VLOOKUP($A537,[3]Hoja1!$A$1:$AQ$1000,23,FALSE),"")</f>
        <v/>
      </c>
      <c r="AB537" t="str">
        <f>IFERROR(VLOOKUP($A537,[3]Hoja1!$A$1:$AQ$1000,24,FALSE),"")</f>
        <v/>
      </c>
      <c r="AC537" t="str">
        <f>IFERROR(VLOOKUP($A537,[3]Hoja1!$A$1:$AQ$1000,25,FALSE),"")</f>
        <v/>
      </c>
      <c r="AD537" t="str">
        <f>IFERROR(VLOOKUP($A537,[3]Hoja1!$A$1:$AQ$1000,26,FALSE),"")</f>
        <v/>
      </c>
      <c r="AE537" t="str">
        <f>IFERROR(VLOOKUP($A537,[3]Hoja1!$A$1:$AQ$1000,27,FALSE),"")</f>
        <v/>
      </c>
      <c r="AF537" t="str">
        <f>IFERROR(VLOOKUP($A537,[3]Hoja1!$A$1:$AQ$1000,28,FALSE),"")</f>
        <v/>
      </c>
      <c r="AG537" t="str">
        <f>IFERROR(VLOOKUP($A537,[3]Hoja1!$A$1:$AQ$1000,29,FALSE),"")</f>
        <v/>
      </c>
      <c r="AH537" t="str">
        <f>IFERROR(VLOOKUP($A537,[3]Hoja1!$A$1:$AQ$1000,30,FALSE),"")</f>
        <v/>
      </c>
      <c r="AI537" t="str">
        <f>IFERROR(VLOOKUP($A537,[3]Hoja1!$A$1:$AQ$1000,31,FALSE),"")</f>
        <v/>
      </c>
      <c r="AJ537" t="str">
        <f>IFERROR(VLOOKUP($A537,[3]Hoja1!$A$1:$AQ$1000,32,FALSE),"")</f>
        <v/>
      </c>
      <c r="AK537" t="str">
        <f>IFERROR(VLOOKUP($A537,[3]Hoja1!$A$1:$AQ$1000,33,FALSE),"")</f>
        <v/>
      </c>
      <c r="AL537" t="str">
        <f>IFERROR(VLOOKUP($A537,[3]Hoja1!$A$1:$AQ$1000,34,FALSE),"")</f>
        <v/>
      </c>
      <c r="AM537" t="str">
        <f>IFERROR(VLOOKUP($A537,[3]Hoja1!$A$1:$AQ$1000,35,FALSE),"")</f>
        <v/>
      </c>
      <c r="AN537" t="str">
        <f>IFERROR(VLOOKUP($A537,[3]Hoja1!$A$1:$AQ$1000,36,FALSE),"")</f>
        <v/>
      </c>
      <c r="AO537" t="str">
        <f>IFERROR(VLOOKUP($A537,[3]Hoja1!$A$1:$AQ$1000,37,FALSE),"")</f>
        <v/>
      </c>
      <c r="AP537" t="str">
        <f>IFERROR(VLOOKUP($A537,[3]Hoja1!$A$1:$AQ$1000,38,FALSE),"")</f>
        <v/>
      </c>
      <c r="AQ537" t="str">
        <f>IFERROR(VLOOKUP($A537,[3]Hoja1!$A$1:$AQ$1000,39,FALSE),"")</f>
        <v/>
      </c>
      <c r="AR537" t="str">
        <f>IFERROR(VLOOKUP($A537,[3]Hoja1!$A$1:$AQ$1000,40,FALSE),"")</f>
        <v/>
      </c>
      <c r="AS537" t="str">
        <f>IFERROR(VLOOKUP($A537,[3]Hoja1!$A$1:$AQ$1000,41,FALSE),"")</f>
        <v/>
      </c>
      <c r="AT537" t="str">
        <f>IFERROR(VLOOKUP($A537,[3]Hoja1!$A$1:$AQ$1000,42,FALSE),"")</f>
        <v/>
      </c>
      <c r="AU537" t="str">
        <f>IFERROR(VLOOKUP($A537,[3]Hoja1!$A$1:$AQ$1000,43,FALSE),"")</f>
        <v/>
      </c>
    </row>
    <row r="538" spans="1:47" ht="15" customHeight="1" x14ac:dyDescent="0.25">
      <c r="A538">
        <v>1152</v>
      </c>
      <c r="B538">
        <v>1</v>
      </c>
      <c r="D538">
        <v>8703665</v>
      </c>
      <c r="E538" t="s">
        <v>2259</v>
      </c>
      <c r="H538" t="s">
        <v>2260</v>
      </c>
      <c r="I538" t="s">
        <v>2261</v>
      </c>
      <c r="J538" t="s">
        <v>1</v>
      </c>
      <c r="K538" t="s">
        <v>2</v>
      </c>
      <c r="L538" t="s">
        <v>69</v>
      </c>
      <c r="P538" s="4">
        <f>IFERROR(VLOOKUP(D538,[1]articulo!$A$1:$D$9000,4,FALSE),"")</f>
        <v>4500</v>
      </c>
      <c r="Q538" t="s">
        <v>2262</v>
      </c>
      <c r="R538">
        <f>IFERROR(VLOOKUP(D538,[2]stock!$A$1:$B$9000,2,FALSE),"0")</f>
        <v>20</v>
      </c>
      <c r="S538">
        <v>30</v>
      </c>
      <c r="T538">
        <v>20</v>
      </c>
      <c r="U538">
        <v>20</v>
      </c>
      <c r="V538">
        <v>0.6</v>
      </c>
      <c r="W538" t="str">
        <f>IFERROR(VLOOKUP($A538,[3]Hoja1!$A$1:$AQ$1000,19,FALSE),"")</f>
        <v/>
      </c>
      <c r="X538" t="str">
        <f>IFERROR(VLOOKUP($A538,[3]Hoja1!$A$1:$AQ$1000,20,FALSE),"")</f>
        <v/>
      </c>
      <c r="Y538" t="str">
        <f>IFERROR(VLOOKUP($A538,[3]Hoja1!$A$1:$AQ$1000,21,FALSE),"")</f>
        <v/>
      </c>
      <c r="Z538" t="str">
        <f>IFERROR(VLOOKUP($A538,[3]Hoja1!$A$1:$AQ$1000,22,FALSE),"")</f>
        <v/>
      </c>
      <c r="AA538" t="str">
        <f>IFERROR(VLOOKUP($A538,[3]Hoja1!$A$1:$AQ$1000,23,FALSE),"")</f>
        <v/>
      </c>
      <c r="AB538" t="str">
        <f>IFERROR(VLOOKUP($A538,[3]Hoja1!$A$1:$AQ$1000,24,FALSE),"")</f>
        <v/>
      </c>
      <c r="AC538" t="str">
        <f>IFERROR(VLOOKUP($A538,[3]Hoja1!$A$1:$AQ$1000,25,FALSE),"")</f>
        <v/>
      </c>
      <c r="AD538" t="str">
        <f>IFERROR(VLOOKUP($A538,[3]Hoja1!$A$1:$AQ$1000,26,FALSE),"")</f>
        <v/>
      </c>
      <c r="AE538" t="str">
        <f>IFERROR(VLOOKUP($A538,[3]Hoja1!$A$1:$AQ$1000,27,FALSE),"")</f>
        <v/>
      </c>
      <c r="AF538" t="str">
        <f>IFERROR(VLOOKUP($A538,[3]Hoja1!$A$1:$AQ$1000,28,FALSE),"")</f>
        <v/>
      </c>
      <c r="AG538" t="str">
        <f>IFERROR(VLOOKUP($A538,[3]Hoja1!$A$1:$AQ$1000,29,FALSE),"")</f>
        <v/>
      </c>
      <c r="AH538" t="str">
        <f>IFERROR(VLOOKUP($A538,[3]Hoja1!$A$1:$AQ$1000,30,FALSE),"")</f>
        <v/>
      </c>
      <c r="AI538" t="str">
        <f>IFERROR(VLOOKUP($A538,[3]Hoja1!$A$1:$AQ$1000,31,FALSE),"")</f>
        <v/>
      </c>
      <c r="AJ538" t="str">
        <f>IFERROR(VLOOKUP($A538,[3]Hoja1!$A$1:$AQ$1000,32,FALSE),"")</f>
        <v/>
      </c>
      <c r="AK538" t="str">
        <f>IFERROR(VLOOKUP($A538,[3]Hoja1!$A$1:$AQ$1000,33,FALSE),"")</f>
        <v/>
      </c>
      <c r="AL538" t="str">
        <f>IFERROR(VLOOKUP($A538,[3]Hoja1!$A$1:$AQ$1000,34,FALSE),"")</f>
        <v/>
      </c>
      <c r="AM538" t="str">
        <f>IFERROR(VLOOKUP($A538,[3]Hoja1!$A$1:$AQ$1000,35,FALSE),"")</f>
        <v/>
      </c>
      <c r="AN538" t="str">
        <f>IFERROR(VLOOKUP($A538,[3]Hoja1!$A$1:$AQ$1000,36,FALSE),"")</f>
        <v/>
      </c>
      <c r="AO538" t="str">
        <f>IFERROR(VLOOKUP($A538,[3]Hoja1!$A$1:$AQ$1000,37,FALSE),"")</f>
        <v/>
      </c>
      <c r="AP538" t="str">
        <f>IFERROR(VLOOKUP($A538,[3]Hoja1!$A$1:$AQ$1000,38,FALSE),"")</f>
        <v/>
      </c>
      <c r="AQ538" t="str">
        <f>IFERROR(VLOOKUP($A538,[3]Hoja1!$A$1:$AQ$1000,39,FALSE),"")</f>
        <v/>
      </c>
      <c r="AR538" t="str">
        <f>IFERROR(VLOOKUP($A538,[3]Hoja1!$A$1:$AQ$1000,40,FALSE),"")</f>
        <v/>
      </c>
      <c r="AS538" t="str">
        <f>IFERROR(VLOOKUP($A538,[3]Hoja1!$A$1:$AQ$1000,41,FALSE),"")</f>
        <v/>
      </c>
      <c r="AT538" t="str">
        <f>IFERROR(VLOOKUP($A538,[3]Hoja1!$A$1:$AQ$1000,42,FALSE),"")</f>
        <v/>
      </c>
      <c r="AU538" t="str">
        <f>IFERROR(VLOOKUP($A538,[3]Hoja1!$A$1:$AQ$1000,43,FALSE),"")</f>
        <v/>
      </c>
    </row>
    <row r="539" spans="1:47" ht="15" customHeight="1" x14ac:dyDescent="0.25">
      <c r="A539">
        <v>1153</v>
      </c>
      <c r="B539">
        <v>1</v>
      </c>
      <c r="D539">
        <v>8703667</v>
      </c>
      <c r="E539" t="s">
        <v>2263</v>
      </c>
      <c r="H539" t="s">
        <v>2264</v>
      </c>
      <c r="I539" t="s">
        <v>2265</v>
      </c>
      <c r="J539" t="s">
        <v>1</v>
      </c>
      <c r="K539" t="s">
        <v>2</v>
      </c>
      <c r="O539" t="s">
        <v>2247</v>
      </c>
      <c r="P539" s="4">
        <f>IFERROR(VLOOKUP(D539,[1]articulo!$A$1:$D$9000,4,FALSE),"")</f>
        <v>3700</v>
      </c>
      <c r="Q539" t="s">
        <v>2266</v>
      </c>
      <c r="R539">
        <f>IFERROR(VLOOKUP(D539,[2]stock!$A$1:$B$9000,2,FALSE),"0")</f>
        <v>26</v>
      </c>
      <c r="S539">
        <v>25</v>
      </c>
      <c r="T539">
        <v>10</v>
      </c>
      <c r="U539">
        <v>10</v>
      </c>
      <c r="V539">
        <v>0.3</v>
      </c>
      <c r="W539" t="str">
        <f>IFERROR(VLOOKUP($A539,[3]Hoja1!$A$1:$AQ$1000,19,FALSE),"")</f>
        <v/>
      </c>
      <c r="X539" t="str">
        <f>IFERROR(VLOOKUP($A539,[3]Hoja1!$A$1:$AQ$1000,20,FALSE),"")</f>
        <v/>
      </c>
      <c r="Y539" t="str">
        <f>IFERROR(VLOOKUP($A539,[3]Hoja1!$A$1:$AQ$1000,21,FALSE),"")</f>
        <v/>
      </c>
      <c r="Z539" t="str">
        <f>IFERROR(VLOOKUP($A539,[3]Hoja1!$A$1:$AQ$1000,22,FALSE),"")</f>
        <v/>
      </c>
      <c r="AA539" t="str">
        <f>IFERROR(VLOOKUP($A539,[3]Hoja1!$A$1:$AQ$1000,23,FALSE),"")</f>
        <v/>
      </c>
      <c r="AB539" t="str">
        <f>IFERROR(VLOOKUP($A539,[3]Hoja1!$A$1:$AQ$1000,24,FALSE),"")</f>
        <v/>
      </c>
      <c r="AC539" t="str">
        <f>IFERROR(VLOOKUP($A539,[3]Hoja1!$A$1:$AQ$1000,25,FALSE),"")</f>
        <v/>
      </c>
      <c r="AD539" t="str">
        <f>IFERROR(VLOOKUP($A539,[3]Hoja1!$A$1:$AQ$1000,26,FALSE),"")</f>
        <v/>
      </c>
      <c r="AE539" t="str">
        <f>IFERROR(VLOOKUP($A539,[3]Hoja1!$A$1:$AQ$1000,27,FALSE),"")</f>
        <v/>
      </c>
      <c r="AF539" t="str">
        <f>IFERROR(VLOOKUP($A539,[3]Hoja1!$A$1:$AQ$1000,28,FALSE),"")</f>
        <v/>
      </c>
      <c r="AG539" t="str">
        <f>IFERROR(VLOOKUP($A539,[3]Hoja1!$A$1:$AQ$1000,29,FALSE),"")</f>
        <v/>
      </c>
      <c r="AH539" t="str">
        <f>IFERROR(VLOOKUP($A539,[3]Hoja1!$A$1:$AQ$1000,30,FALSE),"")</f>
        <v/>
      </c>
      <c r="AI539" t="str">
        <f>IFERROR(VLOOKUP($A539,[3]Hoja1!$A$1:$AQ$1000,31,FALSE),"")</f>
        <v/>
      </c>
      <c r="AJ539" t="str">
        <f>IFERROR(VLOOKUP($A539,[3]Hoja1!$A$1:$AQ$1000,32,FALSE),"")</f>
        <v/>
      </c>
      <c r="AK539" t="str">
        <f>IFERROR(VLOOKUP($A539,[3]Hoja1!$A$1:$AQ$1000,33,FALSE),"")</f>
        <v/>
      </c>
      <c r="AL539" t="str">
        <f>IFERROR(VLOOKUP($A539,[3]Hoja1!$A$1:$AQ$1000,34,FALSE),"")</f>
        <v/>
      </c>
      <c r="AM539" t="str">
        <f>IFERROR(VLOOKUP($A539,[3]Hoja1!$A$1:$AQ$1000,35,FALSE),"")</f>
        <v/>
      </c>
      <c r="AN539" t="str">
        <f>IFERROR(VLOOKUP($A539,[3]Hoja1!$A$1:$AQ$1000,36,FALSE),"")</f>
        <v/>
      </c>
      <c r="AO539" t="str">
        <f>IFERROR(VLOOKUP($A539,[3]Hoja1!$A$1:$AQ$1000,37,FALSE),"")</f>
        <v/>
      </c>
      <c r="AP539" t="str">
        <f>IFERROR(VLOOKUP($A539,[3]Hoja1!$A$1:$AQ$1000,38,FALSE),"")</f>
        <v/>
      </c>
      <c r="AQ539" t="str">
        <f>IFERROR(VLOOKUP($A539,[3]Hoja1!$A$1:$AQ$1000,39,FALSE),"")</f>
        <v/>
      </c>
      <c r="AR539" t="str">
        <f>IFERROR(VLOOKUP($A539,[3]Hoja1!$A$1:$AQ$1000,40,FALSE),"")</f>
        <v/>
      </c>
      <c r="AS539" t="str">
        <f>IFERROR(VLOOKUP($A539,[3]Hoja1!$A$1:$AQ$1000,41,FALSE),"")</f>
        <v/>
      </c>
      <c r="AT539" t="str">
        <f>IFERROR(VLOOKUP($A539,[3]Hoja1!$A$1:$AQ$1000,42,FALSE),"")</f>
        <v/>
      </c>
      <c r="AU539" t="str">
        <f>IFERROR(VLOOKUP($A539,[3]Hoja1!$A$1:$AQ$1000,43,FALSE),"")</f>
        <v/>
      </c>
    </row>
    <row r="540" spans="1:47" ht="15" customHeight="1" x14ac:dyDescent="0.25">
      <c r="A540">
        <v>1154</v>
      </c>
      <c r="B540">
        <v>1</v>
      </c>
      <c r="D540">
        <v>8703669</v>
      </c>
      <c r="E540" t="s">
        <v>2267</v>
      </c>
      <c r="H540" t="s">
        <v>2268</v>
      </c>
      <c r="I540" t="s">
        <v>2269</v>
      </c>
      <c r="J540" t="s">
        <v>1</v>
      </c>
      <c r="K540" t="s">
        <v>2</v>
      </c>
      <c r="O540" t="s">
        <v>2247</v>
      </c>
      <c r="P540" s="4">
        <f>IFERROR(VLOOKUP(D540,[1]articulo!$A$1:$D$9000,4,FALSE),"")</f>
        <v>3500</v>
      </c>
      <c r="Q540" t="s">
        <v>2270</v>
      </c>
      <c r="R540">
        <f>IFERROR(VLOOKUP(D540,[2]stock!$A$1:$B$9000,2,FALSE),"0")</f>
        <v>32</v>
      </c>
      <c r="S540">
        <v>25</v>
      </c>
      <c r="T540">
        <v>10</v>
      </c>
      <c r="U540">
        <v>10</v>
      </c>
      <c r="V540">
        <v>0.4</v>
      </c>
      <c r="W540" t="str">
        <f>IFERROR(VLOOKUP($A540,[3]Hoja1!$A$1:$AQ$1000,19,FALSE),"")</f>
        <v/>
      </c>
      <c r="X540" t="str">
        <f>IFERROR(VLOOKUP($A540,[3]Hoja1!$A$1:$AQ$1000,20,FALSE),"")</f>
        <v/>
      </c>
      <c r="Y540" t="str">
        <f>IFERROR(VLOOKUP($A540,[3]Hoja1!$A$1:$AQ$1000,21,FALSE),"")</f>
        <v/>
      </c>
      <c r="Z540" t="str">
        <f>IFERROR(VLOOKUP($A540,[3]Hoja1!$A$1:$AQ$1000,22,FALSE),"")</f>
        <v/>
      </c>
      <c r="AA540" t="str">
        <f>IFERROR(VLOOKUP($A540,[3]Hoja1!$A$1:$AQ$1000,23,FALSE),"")</f>
        <v/>
      </c>
      <c r="AB540" t="str">
        <f>IFERROR(VLOOKUP($A540,[3]Hoja1!$A$1:$AQ$1000,24,FALSE),"")</f>
        <v/>
      </c>
      <c r="AC540" t="str">
        <f>IFERROR(VLOOKUP($A540,[3]Hoja1!$A$1:$AQ$1000,25,FALSE),"")</f>
        <v/>
      </c>
      <c r="AD540" t="str">
        <f>IFERROR(VLOOKUP($A540,[3]Hoja1!$A$1:$AQ$1000,26,FALSE),"")</f>
        <v/>
      </c>
      <c r="AE540" t="str">
        <f>IFERROR(VLOOKUP($A540,[3]Hoja1!$A$1:$AQ$1000,27,FALSE),"")</f>
        <v/>
      </c>
      <c r="AF540" t="str">
        <f>IFERROR(VLOOKUP($A540,[3]Hoja1!$A$1:$AQ$1000,28,FALSE),"")</f>
        <v/>
      </c>
      <c r="AG540" t="str">
        <f>IFERROR(VLOOKUP($A540,[3]Hoja1!$A$1:$AQ$1000,29,FALSE),"")</f>
        <v/>
      </c>
      <c r="AH540" t="str">
        <f>IFERROR(VLOOKUP($A540,[3]Hoja1!$A$1:$AQ$1000,30,FALSE),"")</f>
        <v/>
      </c>
      <c r="AI540" t="str">
        <f>IFERROR(VLOOKUP($A540,[3]Hoja1!$A$1:$AQ$1000,31,FALSE),"")</f>
        <v/>
      </c>
      <c r="AJ540" t="str">
        <f>IFERROR(VLOOKUP($A540,[3]Hoja1!$A$1:$AQ$1000,32,FALSE),"")</f>
        <v/>
      </c>
      <c r="AK540" t="str">
        <f>IFERROR(VLOOKUP($A540,[3]Hoja1!$A$1:$AQ$1000,33,FALSE),"")</f>
        <v/>
      </c>
      <c r="AL540" t="str">
        <f>IFERROR(VLOOKUP($A540,[3]Hoja1!$A$1:$AQ$1000,34,FALSE),"")</f>
        <v/>
      </c>
      <c r="AM540" t="str">
        <f>IFERROR(VLOOKUP($A540,[3]Hoja1!$A$1:$AQ$1000,35,FALSE),"")</f>
        <v/>
      </c>
      <c r="AN540" t="str">
        <f>IFERROR(VLOOKUP($A540,[3]Hoja1!$A$1:$AQ$1000,36,FALSE),"")</f>
        <v/>
      </c>
      <c r="AO540" t="str">
        <f>IFERROR(VLOOKUP($A540,[3]Hoja1!$A$1:$AQ$1000,37,FALSE),"")</f>
        <v/>
      </c>
      <c r="AP540" t="str">
        <f>IFERROR(VLOOKUP($A540,[3]Hoja1!$A$1:$AQ$1000,38,FALSE),"")</f>
        <v/>
      </c>
      <c r="AQ540" t="str">
        <f>IFERROR(VLOOKUP($A540,[3]Hoja1!$A$1:$AQ$1000,39,FALSE),"")</f>
        <v/>
      </c>
      <c r="AR540" t="str">
        <f>IFERROR(VLOOKUP($A540,[3]Hoja1!$A$1:$AQ$1000,40,FALSE),"")</f>
        <v/>
      </c>
      <c r="AS540" t="str">
        <f>IFERROR(VLOOKUP($A540,[3]Hoja1!$A$1:$AQ$1000,41,FALSE),"")</f>
        <v/>
      </c>
      <c r="AT540" t="str">
        <f>IFERROR(VLOOKUP($A540,[3]Hoja1!$A$1:$AQ$1000,42,FALSE),"")</f>
        <v/>
      </c>
      <c r="AU540" t="str">
        <f>IFERROR(VLOOKUP($A540,[3]Hoja1!$A$1:$AQ$1000,43,FALSE),"")</f>
        <v/>
      </c>
    </row>
    <row r="541" spans="1:47" ht="15" customHeight="1" x14ac:dyDescent="0.25">
      <c r="A541">
        <v>1155</v>
      </c>
      <c r="B541">
        <v>1</v>
      </c>
      <c r="D541">
        <v>8703671</v>
      </c>
      <c r="E541" t="s">
        <v>2271</v>
      </c>
      <c r="H541" t="s">
        <v>2272</v>
      </c>
      <c r="I541" t="s">
        <v>2273</v>
      </c>
      <c r="J541" t="s">
        <v>1</v>
      </c>
      <c r="K541" t="s">
        <v>2</v>
      </c>
      <c r="P541" s="4">
        <f>IFERROR(VLOOKUP(D541,[1]articulo!$A$1:$D$9000,4,FALSE),"")</f>
        <v>4888</v>
      </c>
      <c r="Q541" t="s">
        <v>2274</v>
      </c>
      <c r="R541">
        <f>IFERROR(VLOOKUP(D541,[2]stock!$A$1:$B$9000,2,FALSE),"0")</f>
        <v>0</v>
      </c>
      <c r="S541">
        <v>20</v>
      </c>
      <c r="T541">
        <v>15</v>
      </c>
      <c r="U541">
        <v>10</v>
      </c>
      <c r="V541">
        <v>0.5</v>
      </c>
      <c r="W541" t="str">
        <f>IFERROR(VLOOKUP($A541,[3]Hoja1!$A$1:$AQ$1000,19,FALSE),"")</f>
        <v/>
      </c>
      <c r="X541" t="str">
        <f>IFERROR(VLOOKUP($A541,[3]Hoja1!$A$1:$AQ$1000,20,FALSE),"")</f>
        <v/>
      </c>
      <c r="Y541" t="str">
        <f>IFERROR(VLOOKUP($A541,[3]Hoja1!$A$1:$AQ$1000,21,FALSE),"")</f>
        <v/>
      </c>
      <c r="Z541" t="str">
        <f>IFERROR(VLOOKUP($A541,[3]Hoja1!$A$1:$AQ$1000,22,FALSE),"")</f>
        <v/>
      </c>
      <c r="AA541" t="str">
        <f>IFERROR(VLOOKUP($A541,[3]Hoja1!$A$1:$AQ$1000,23,FALSE),"")</f>
        <v/>
      </c>
      <c r="AB541" t="str">
        <f>IFERROR(VLOOKUP($A541,[3]Hoja1!$A$1:$AQ$1000,24,FALSE),"")</f>
        <v/>
      </c>
      <c r="AC541" t="str">
        <f>IFERROR(VLOOKUP($A541,[3]Hoja1!$A$1:$AQ$1000,25,FALSE),"")</f>
        <v/>
      </c>
      <c r="AD541" t="str">
        <f>IFERROR(VLOOKUP($A541,[3]Hoja1!$A$1:$AQ$1000,26,FALSE),"")</f>
        <v/>
      </c>
      <c r="AE541" t="str">
        <f>IFERROR(VLOOKUP($A541,[3]Hoja1!$A$1:$AQ$1000,27,FALSE),"")</f>
        <v/>
      </c>
      <c r="AF541" t="str">
        <f>IFERROR(VLOOKUP($A541,[3]Hoja1!$A$1:$AQ$1000,28,FALSE),"")</f>
        <v/>
      </c>
      <c r="AG541" t="str">
        <f>IFERROR(VLOOKUP($A541,[3]Hoja1!$A$1:$AQ$1000,29,FALSE),"")</f>
        <v/>
      </c>
      <c r="AH541" t="str">
        <f>IFERROR(VLOOKUP($A541,[3]Hoja1!$A$1:$AQ$1000,30,FALSE),"")</f>
        <v/>
      </c>
      <c r="AI541" t="str">
        <f>IFERROR(VLOOKUP($A541,[3]Hoja1!$A$1:$AQ$1000,31,FALSE),"")</f>
        <v/>
      </c>
      <c r="AJ541" t="str">
        <f>IFERROR(VLOOKUP($A541,[3]Hoja1!$A$1:$AQ$1000,32,FALSE),"")</f>
        <v/>
      </c>
      <c r="AK541" t="str">
        <f>IFERROR(VLOOKUP($A541,[3]Hoja1!$A$1:$AQ$1000,33,FALSE),"")</f>
        <v/>
      </c>
      <c r="AL541" t="str">
        <f>IFERROR(VLOOKUP($A541,[3]Hoja1!$A$1:$AQ$1000,34,FALSE),"")</f>
        <v/>
      </c>
      <c r="AM541" t="str">
        <f>IFERROR(VLOOKUP($A541,[3]Hoja1!$A$1:$AQ$1000,35,FALSE),"")</f>
        <v/>
      </c>
      <c r="AN541" t="str">
        <f>IFERROR(VLOOKUP($A541,[3]Hoja1!$A$1:$AQ$1000,36,FALSE),"")</f>
        <v/>
      </c>
      <c r="AO541" t="str">
        <f>IFERROR(VLOOKUP($A541,[3]Hoja1!$A$1:$AQ$1000,37,FALSE),"")</f>
        <v/>
      </c>
      <c r="AP541" t="str">
        <f>IFERROR(VLOOKUP($A541,[3]Hoja1!$A$1:$AQ$1000,38,FALSE),"")</f>
        <v/>
      </c>
      <c r="AQ541" t="str">
        <f>IFERROR(VLOOKUP($A541,[3]Hoja1!$A$1:$AQ$1000,39,FALSE),"")</f>
        <v/>
      </c>
      <c r="AR541" t="str">
        <f>IFERROR(VLOOKUP($A541,[3]Hoja1!$A$1:$AQ$1000,40,FALSE),"")</f>
        <v/>
      </c>
      <c r="AS541" t="str">
        <f>IFERROR(VLOOKUP($A541,[3]Hoja1!$A$1:$AQ$1000,41,FALSE),"")</f>
        <v/>
      </c>
      <c r="AT541" t="str">
        <f>IFERROR(VLOOKUP($A541,[3]Hoja1!$A$1:$AQ$1000,42,FALSE),"")</f>
        <v/>
      </c>
      <c r="AU541" t="str">
        <f>IFERROR(VLOOKUP($A541,[3]Hoja1!$A$1:$AQ$1000,43,FALSE),"")</f>
        <v/>
      </c>
    </row>
    <row r="542" spans="1:47" ht="15" customHeight="1" x14ac:dyDescent="0.25">
      <c r="A542">
        <v>1156</v>
      </c>
      <c r="B542">
        <v>1</v>
      </c>
      <c r="D542">
        <v>8703679</v>
      </c>
      <c r="E542" t="s">
        <v>2275</v>
      </c>
      <c r="H542" t="s">
        <v>2276</v>
      </c>
      <c r="I542" t="s">
        <v>2277</v>
      </c>
      <c r="J542" t="s">
        <v>1</v>
      </c>
      <c r="K542" t="s">
        <v>2</v>
      </c>
      <c r="O542" t="s">
        <v>2247</v>
      </c>
      <c r="P542" s="4">
        <f>IFERROR(VLOOKUP(D542,[1]articulo!$A$1:$D$9000,4,FALSE),"")</f>
        <v>1900</v>
      </c>
      <c r="Q542" t="s">
        <v>2278</v>
      </c>
      <c r="R542">
        <f>IFERROR(VLOOKUP(D542,[2]stock!$A$1:$B$9000,2,FALSE),"0")</f>
        <v>22</v>
      </c>
      <c r="S542">
        <v>20</v>
      </c>
      <c r="T542">
        <v>10</v>
      </c>
      <c r="U542">
        <v>10</v>
      </c>
      <c r="V542">
        <v>0.3</v>
      </c>
      <c r="W542" t="str">
        <f>IFERROR(VLOOKUP($A542,[3]Hoja1!$A$1:$AQ$1000,19,FALSE),"")</f>
        <v/>
      </c>
      <c r="X542" t="str">
        <f>IFERROR(VLOOKUP($A542,[3]Hoja1!$A$1:$AQ$1000,20,FALSE),"")</f>
        <v/>
      </c>
      <c r="Y542" t="str">
        <f>IFERROR(VLOOKUP($A542,[3]Hoja1!$A$1:$AQ$1000,21,FALSE),"")</f>
        <v/>
      </c>
      <c r="Z542" t="str">
        <f>IFERROR(VLOOKUP($A542,[3]Hoja1!$A$1:$AQ$1000,22,FALSE),"")</f>
        <v/>
      </c>
      <c r="AA542" t="str">
        <f>IFERROR(VLOOKUP($A542,[3]Hoja1!$A$1:$AQ$1000,23,FALSE),"")</f>
        <v/>
      </c>
      <c r="AB542" t="str">
        <f>IFERROR(VLOOKUP($A542,[3]Hoja1!$A$1:$AQ$1000,24,FALSE),"")</f>
        <v/>
      </c>
      <c r="AC542" t="str">
        <f>IFERROR(VLOOKUP($A542,[3]Hoja1!$A$1:$AQ$1000,25,FALSE),"")</f>
        <v/>
      </c>
      <c r="AD542" t="str">
        <f>IFERROR(VLOOKUP($A542,[3]Hoja1!$A$1:$AQ$1000,26,FALSE),"")</f>
        <v/>
      </c>
      <c r="AE542" t="str">
        <f>IFERROR(VLOOKUP($A542,[3]Hoja1!$A$1:$AQ$1000,27,FALSE),"")</f>
        <v/>
      </c>
      <c r="AF542" t="str">
        <f>IFERROR(VLOOKUP($A542,[3]Hoja1!$A$1:$AQ$1000,28,FALSE),"")</f>
        <v/>
      </c>
      <c r="AG542" t="str">
        <f>IFERROR(VLOOKUP($A542,[3]Hoja1!$A$1:$AQ$1000,29,FALSE),"")</f>
        <v/>
      </c>
      <c r="AH542" t="str">
        <f>IFERROR(VLOOKUP($A542,[3]Hoja1!$A$1:$AQ$1000,30,FALSE),"")</f>
        <v/>
      </c>
      <c r="AI542" t="str">
        <f>IFERROR(VLOOKUP($A542,[3]Hoja1!$A$1:$AQ$1000,31,FALSE),"")</f>
        <v/>
      </c>
      <c r="AJ542" t="str">
        <f>IFERROR(VLOOKUP($A542,[3]Hoja1!$A$1:$AQ$1000,32,FALSE),"")</f>
        <v/>
      </c>
      <c r="AK542" t="str">
        <f>IFERROR(VLOOKUP($A542,[3]Hoja1!$A$1:$AQ$1000,33,FALSE),"")</f>
        <v/>
      </c>
      <c r="AL542" t="str">
        <f>IFERROR(VLOOKUP($A542,[3]Hoja1!$A$1:$AQ$1000,34,FALSE),"")</f>
        <v/>
      </c>
      <c r="AM542" t="str">
        <f>IFERROR(VLOOKUP($A542,[3]Hoja1!$A$1:$AQ$1000,35,FALSE),"")</f>
        <v/>
      </c>
      <c r="AN542" t="str">
        <f>IFERROR(VLOOKUP($A542,[3]Hoja1!$A$1:$AQ$1000,36,FALSE),"")</f>
        <v/>
      </c>
      <c r="AO542" t="str">
        <f>IFERROR(VLOOKUP($A542,[3]Hoja1!$A$1:$AQ$1000,37,FALSE),"")</f>
        <v/>
      </c>
      <c r="AP542" t="str">
        <f>IFERROR(VLOOKUP($A542,[3]Hoja1!$A$1:$AQ$1000,38,FALSE),"")</f>
        <v/>
      </c>
      <c r="AQ542" t="str">
        <f>IFERROR(VLOOKUP($A542,[3]Hoja1!$A$1:$AQ$1000,39,FALSE),"")</f>
        <v/>
      </c>
      <c r="AR542" t="str">
        <f>IFERROR(VLOOKUP($A542,[3]Hoja1!$A$1:$AQ$1000,40,FALSE),"")</f>
        <v/>
      </c>
      <c r="AS542" t="str">
        <f>IFERROR(VLOOKUP($A542,[3]Hoja1!$A$1:$AQ$1000,41,FALSE),"")</f>
        <v/>
      </c>
      <c r="AT542" t="str">
        <f>IFERROR(VLOOKUP($A542,[3]Hoja1!$A$1:$AQ$1000,42,FALSE),"")</f>
        <v/>
      </c>
      <c r="AU542" t="str">
        <f>IFERROR(VLOOKUP($A542,[3]Hoja1!$A$1:$AQ$1000,43,FALSE),"")</f>
        <v/>
      </c>
    </row>
    <row r="543" spans="1:47" ht="15" customHeight="1" x14ac:dyDescent="0.25">
      <c r="A543">
        <v>1157</v>
      </c>
      <c r="B543">
        <v>1</v>
      </c>
      <c r="D543">
        <v>8705568</v>
      </c>
      <c r="E543" t="s">
        <v>2279</v>
      </c>
      <c r="H543" t="s">
        <v>2281</v>
      </c>
      <c r="I543" t="s">
        <v>2282</v>
      </c>
      <c r="J543" t="s">
        <v>1</v>
      </c>
      <c r="K543" t="s">
        <v>125</v>
      </c>
      <c r="L543" t="s">
        <v>2280</v>
      </c>
      <c r="P543" s="4">
        <f>IFERROR(VLOOKUP(D543,[1]articulo!$A$1:$D$9000,4,FALSE),"")</f>
        <v>1800</v>
      </c>
      <c r="Q543" t="s">
        <v>2283</v>
      </c>
      <c r="R543">
        <f>IFERROR(VLOOKUP(D543,[2]stock!$A$1:$B$9000,2,FALSE),"0")</f>
        <v>49</v>
      </c>
      <c r="S543">
        <v>20</v>
      </c>
      <c r="T543">
        <v>10</v>
      </c>
      <c r="U543">
        <v>15</v>
      </c>
      <c r="V543">
        <v>0.3</v>
      </c>
      <c r="W543" t="str">
        <f>IFERROR(VLOOKUP($A543,[3]Hoja1!$A$1:$AQ$1000,19,FALSE),"")</f>
        <v/>
      </c>
      <c r="X543" t="str">
        <f>IFERROR(VLOOKUP($A543,[3]Hoja1!$A$1:$AQ$1000,20,FALSE),"")</f>
        <v/>
      </c>
      <c r="Y543" t="str">
        <f>IFERROR(VLOOKUP($A543,[3]Hoja1!$A$1:$AQ$1000,21,FALSE),"")</f>
        <v/>
      </c>
      <c r="Z543" t="str">
        <f>IFERROR(VLOOKUP($A543,[3]Hoja1!$A$1:$AQ$1000,22,FALSE),"")</f>
        <v/>
      </c>
      <c r="AA543" t="str">
        <f>IFERROR(VLOOKUP($A543,[3]Hoja1!$A$1:$AQ$1000,23,FALSE),"")</f>
        <v/>
      </c>
      <c r="AB543" t="str">
        <f>IFERROR(VLOOKUP($A543,[3]Hoja1!$A$1:$AQ$1000,24,FALSE),"")</f>
        <v/>
      </c>
      <c r="AC543" t="str">
        <f>IFERROR(VLOOKUP($A543,[3]Hoja1!$A$1:$AQ$1000,25,FALSE),"")</f>
        <v/>
      </c>
      <c r="AD543" t="str">
        <f>IFERROR(VLOOKUP($A543,[3]Hoja1!$A$1:$AQ$1000,26,FALSE),"")</f>
        <v/>
      </c>
      <c r="AE543" t="str">
        <f>IFERROR(VLOOKUP($A543,[3]Hoja1!$A$1:$AQ$1000,27,FALSE),"")</f>
        <v/>
      </c>
      <c r="AF543" t="str">
        <f>IFERROR(VLOOKUP($A543,[3]Hoja1!$A$1:$AQ$1000,28,FALSE),"")</f>
        <v/>
      </c>
      <c r="AG543" t="str">
        <f>IFERROR(VLOOKUP($A543,[3]Hoja1!$A$1:$AQ$1000,29,FALSE),"")</f>
        <v/>
      </c>
      <c r="AH543" t="str">
        <f>IFERROR(VLOOKUP($A543,[3]Hoja1!$A$1:$AQ$1000,30,FALSE),"")</f>
        <v/>
      </c>
      <c r="AI543" t="str">
        <f>IFERROR(VLOOKUP($A543,[3]Hoja1!$A$1:$AQ$1000,31,FALSE),"")</f>
        <v/>
      </c>
      <c r="AJ543" t="str">
        <f>IFERROR(VLOOKUP($A543,[3]Hoja1!$A$1:$AQ$1000,32,FALSE),"")</f>
        <v/>
      </c>
      <c r="AK543" t="str">
        <f>IFERROR(VLOOKUP($A543,[3]Hoja1!$A$1:$AQ$1000,33,FALSE),"")</f>
        <v/>
      </c>
      <c r="AL543" t="str">
        <f>IFERROR(VLOOKUP($A543,[3]Hoja1!$A$1:$AQ$1000,34,FALSE),"")</f>
        <v/>
      </c>
      <c r="AM543" t="str">
        <f>IFERROR(VLOOKUP($A543,[3]Hoja1!$A$1:$AQ$1000,35,FALSE),"")</f>
        <v/>
      </c>
      <c r="AN543" t="str">
        <f>IFERROR(VLOOKUP($A543,[3]Hoja1!$A$1:$AQ$1000,36,FALSE),"")</f>
        <v/>
      </c>
      <c r="AO543" t="str">
        <f>IFERROR(VLOOKUP($A543,[3]Hoja1!$A$1:$AQ$1000,37,FALSE),"")</f>
        <v/>
      </c>
      <c r="AP543" t="str">
        <f>IFERROR(VLOOKUP($A543,[3]Hoja1!$A$1:$AQ$1000,38,FALSE),"")</f>
        <v/>
      </c>
      <c r="AQ543" t="str">
        <f>IFERROR(VLOOKUP($A543,[3]Hoja1!$A$1:$AQ$1000,39,FALSE),"")</f>
        <v/>
      </c>
      <c r="AR543" t="str">
        <f>IFERROR(VLOOKUP($A543,[3]Hoja1!$A$1:$AQ$1000,40,FALSE),"")</f>
        <v/>
      </c>
      <c r="AS543" t="str">
        <f>IFERROR(VLOOKUP($A543,[3]Hoja1!$A$1:$AQ$1000,41,FALSE),"")</f>
        <v/>
      </c>
      <c r="AT543" t="str">
        <f>IFERROR(VLOOKUP($A543,[3]Hoja1!$A$1:$AQ$1000,42,FALSE),"")</f>
        <v/>
      </c>
      <c r="AU543" t="str">
        <f>IFERROR(VLOOKUP($A543,[3]Hoja1!$A$1:$AQ$1000,43,FALSE),"")</f>
        <v/>
      </c>
    </row>
    <row r="544" spans="1:47" ht="15" customHeight="1" x14ac:dyDescent="0.25">
      <c r="A544">
        <v>1158</v>
      </c>
      <c r="B544">
        <v>1</v>
      </c>
      <c r="D544">
        <v>8705661</v>
      </c>
      <c r="E544" t="s">
        <v>2284</v>
      </c>
      <c r="H544" t="s">
        <v>2285</v>
      </c>
      <c r="I544" t="s">
        <v>2286</v>
      </c>
      <c r="J544" t="s">
        <v>1</v>
      </c>
      <c r="K544" t="s">
        <v>125</v>
      </c>
      <c r="L544" t="s">
        <v>2280</v>
      </c>
      <c r="P544" s="4">
        <f>IFERROR(VLOOKUP(D544,[1]articulo!$A$1:$D$9000,4,FALSE),"")</f>
        <v>1600</v>
      </c>
      <c r="Q544" t="s">
        <v>2287</v>
      </c>
      <c r="R544">
        <f>IFERROR(VLOOKUP(D544,[2]stock!$A$1:$B$9000,2,FALSE),"0")</f>
        <v>98</v>
      </c>
      <c r="S544">
        <v>15</v>
      </c>
      <c r="T544">
        <v>8</v>
      </c>
      <c r="U544">
        <v>8</v>
      </c>
      <c r="V544">
        <v>0.3</v>
      </c>
      <c r="W544" t="str">
        <f>IFERROR(VLOOKUP($A544,[3]Hoja1!$A$1:$AQ$1000,19,FALSE),"")</f>
        <v/>
      </c>
      <c r="X544" t="str">
        <f>IFERROR(VLOOKUP($A544,[3]Hoja1!$A$1:$AQ$1000,20,FALSE),"")</f>
        <v/>
      </c>
      <c r="Y544" t="str">
        <f>IFERROR(VLOOKUP($A544,[3]Hoja1!$A$1:$AQ$1000,21,FALSE),"")</f>
        <v/>
      </c>
      <c r="Z544" t="str">
        <f>IFERROR(VLOOKUP($A544,[3]Hoja1!$A$1:$AQ$1000,22,FALSE),"")</f>
        <v/>
      </c>
      <c r="AA544" t="str">
        <f>IFERROR(VLOOKUP($A544,[3]Hoja1!$A$1:$AQ$1000,23,FALSE),"")</f>
        <v/>
      </c>
      <c r="AB544" t="str">
        <f>IFERROR(VLOOKUP($A544,[3]Hoja1!$A$1:$AQ$1000,24,FALSE),"")</f>
        <v/>
      </c>
      <c r="AC544" t="str">
        <f>IFERROR(VLOOKUP($A544,[3]Hoja1!$A$1:$AQ$1000,25,FALSE),"")</f>
        <v/>
      </c>
      <c r="AD544" t="str">
        <f>IFERROR(VLOOKUP($A544,[3]Hoja1!$A$1:$AQ$1000,26,FALSE),"")</f>
        <v/>
      </c>
      <c r="AE544" t="str">
        <f>IFERROR(VLOOKUP($A544,[3]Hoja1!$A$1:$AQ$1000,27,FALSE),"")</f>
        <v/>
      </c>
      <c r="AF544" t="str">
        <f>IFERROR(VLOOKUP($A544,[3]Hoja1!$A$1:$AQ$1000,28,FALSE),"")</f>
        <v/>
      </c>
      <c r="AG544" t="str">
        <f>IFERROR(VLOOKUP($A544,[3]Hoja1!$A$1:$AQ$1000,29,FALSE),"")</f>
        <v/>
      </c>
      <c r="AH544" t="str">
        <f>IFERROR(VLOOKUP($A544,[3]Hoja1!$A$1:$AQ$1000,30,FALSE),"")</f>
        <v/>
      </c>
      <c r="AI544" t="str">
        <f>IFERROR(VLOOKUP($A544,[3]Hoja1!$A$1:$AQ$1000,31,FALSE),"")</f>
        <v/>
      </c>
      <c r="AJ544" t="str">
        <f>IFERROR(VLOOKUP($A544,[3]Hoja1!$A$1:$AQ$1000,32,FALSE),"")</f>
        <v/>
      </c>
      <c r="AK544" t="str">
        <f>IFERROR(VLOOKUP($A544,[3]Hoja1!$A$1:$AQ$1000,33,FALSE),"")</f>
        <v/>
      </c>
      <c r="AL544" t="str">
        <f>IFERROR(VLOOKUP($A544,[3]Hoja1!$A$1:$AQ$1000,34,FALSE),"")</f>
        <v/>
      </c>
      <c r="AM544" t="str">
        <f>IFERROR(VLOOKUP($A544,[3]Hoja1!$A$1:$AQ$1000,35,FALSE),"")</f>
        <v/>
      </c>
      <c r="AN544" t="str">
        <f>IFERROR(VLOOKUP($A544,[3]Hoja1!$A$1:$AQ$1000,36,FALSE),"")</f>
        <v/>
      </c>
      <c r="AO544" t="str">
        <f>IFERROR(VLOOKUP($A544,[3]Hoja1!$A$1:$AQ$1000,37,FALSE),"")</f>
        <v/>
      </c>
      <c r="AP544" t="str">
        <f>IFERROR(VLOOKUP($A544,[3]Hoja1!$A$1:$AQ$1000,38,FALSE),"")</f>
        <v/>
      </c>
      <c r="AQ544" t="str">
        <f>IFERROR(VLOOKUP($A544,[3]Hoja1!$A$1:$AQ$1000,39,FALSE),"")</f>
        <v/>
      </c>
      <c r="AR544" t="str">
        <f>IFERROR(VLOOKUP($A544,[3]Hoja1!$A$1:$AQ$1000,40,FALSE),"")</f>
        <v/>
      </c>
      <c r="AS544" t="str">
        <f>IFERROR(VLOOKUP($A544,[3]Hoja1!$A$1:$AQ$1000,41,FALSE),"")</f>
        <v/>
      </c>
      <c r="AT544" t="str">
        <f>IFERROR(VLOOKUP($A544,[3]Hoja1!$A$1:$AQ$1000,42,FALSE),"")</f>
        <v/>
      </c>
      <c r="AU544" t="str">
        <f>IFERROR(VLOOKUP($A544,[3]Hoja1!$A$1:$AQ$1000,43,FALSE),"")</f>
        <v/>
      </c>
    </row>
    <row r="545" spans="1:47" ht="15" customHeight="1" x14ac:dyDescent="0.25">
      <c r="A545">
        <v>1159</v>
      </c>
      <c r="B545">
        <v>1</v>
      </c>
      <c r="D545">
        <v>8705683</v>
      </c>
      <c r="E545" t="s">
        <v>2288</v>
      </c>
      <c r="H545" t="s">
        <v>2289</v>
      </c>
      <c r="I545" t="s">
        <v>2290</v>
      </c>
      <c r="J545" t="s">
        <v>1</v>
      </c>
      <c r="K545" t="s">
        <v>125</v>
      </c>
      <c r="L545" t="s">
        <v>2280</v>
      </c>
      <c r="P545" s="4">
        <f>IFERROR(VLOOKUP(D545,[1]articulo!$A$1:$D$9000,4,FALSE),"")</f>
        <v>1300</v>
      </c>
      <c r="Q545" t="s">
        <v>2291</v>
      </c>
      <c r="R545">
        <f>IFERROR(VLOOKUP(D545,[2]stock!$A$1:$B$9000,2,FALSE),"0")</f>
        <v>11</v>
      </c>
      <c r="S545">
        <v>15</v>
      </c>
      <c r="T545">
        <v>8</v>
      </c>
      <c r="U545">
        <v>8</v>
      </c>
      <c r="V545">
        <v>0.3</v>
      </c>
      <c r="W545" t="str">
        <f>IFERROR(VLOOKUP($A545,[3]Hoja1!$A$1:$AQ$1000,19,FALSE),"")</f>
        <v/>
      </c>
      <c r="X545" t="str">
        <f>IFERROR(VLOOKUP($A545,[3]Hoja1!$A$1:$AQ$1000,20,FALSE),"")</f>
        <v/>
      </c>
      <c r="Y545" t="str">
        <f>IFERROR(VLOOKUP($A545,[3]Hoja1!$A$1:$AQ$1000,21,FALSE),"")</f>
        <v/>
      </c>
      <c r="Z545" t="str">
        <f>IFERROR(VLOOKUP($A545,[3]Hoja1!$A$1:$AQ$1000,22,FALSE),"")</f>
        <v/>
      </c>
      <c r="AA545" t="str">
        <f>IFERROR(VLOOKUP($A545,[3]Hoja1!$A$1:$AQ$1000,23,FALSE),"")</f>
        <v/>
      </c>
      <c r="AB545" t="str">
        <f>IFERROR(VLOOKUP($A545,[3]Hoja1!$A$1:$AQ$1000,24,FALSE),"")</f>
        <v/>
      </c>
      <c r="AC545" t="str">
        <f>IFERROR(VLOOKUP($A545,[3]Hoja1!$A$1:$AQ$1000,25,FALSE),"")</f>
        <v/>
      </c>
      <c r="AD545" t="str">
        <f>IFERROR(VLOOKUP($A545,[3]Hoja1!$A$1:$AQ$1000,26,FALSE),"")</f>
        <v/>
      </c>
      <c r="AE545" t="str">
        <f>IFERROR(VLOOKUP($A545,[3]Hoja1!$A$1:$AQ$1000,27,FALSE),"")</f>
        <v/>
      </c>
      <c r="AF545" t="str">
        <f>IFERROR(VLOOKUP($A545,[3]Hoja1!$A$1:$AQ$1000,28,FALSE),"")</f>
        <v/>
      </c>
      <c r="AG545" t="str">
        <f>IFERROR(VLOOKUP($A545,[3]Hoja1!$A$1:$AQ$1000,29,FALSE),"")</f>
        <v/>
      </c>
      <c r="AH545" t="str">
        <f>IFERROR(VLOOKUP($A545,[3]Hoja1!$A$1:$AQ$1000,30,FALSE),"")</f>
        <v/>
      </c>
      <c r="AI545" t="str">
        <f>IFERROR(VLOOKUP($A545,[3]Hoja1!$A$1:$AQ$1000,31,FALSE),"")</f>
        <v/>
      </c>
      <c r="AJ545" t="str">
        <f>IFERROR(VLOOKUP($A545,[3]Hoja1!$A$1:$AQ$1000,32,FALSE),"")</f>
        <v/>
      </c>
      <c r="AK545" t="str">
        <f>IFERROR(VLOOKUP($A545,[3]Hoja1!$A$1:$AQ$1000,33,FALSE),"")</f>
        <v/>
      </c>
      <c r="AL545" t="str">
        <f>IFERROR(VLOOKUP($A545,[3]Hoja1!$A$1:$AQ$1000,34,FALSE),"")</f>
        <v/>
      </c>
      <c r="AM545" t="str">
        <f>IFERROR(VLOOKUP($A545,[3]Hoja1!$A$1:$AQ$1000,35,FALSE),"")</f>
        <v/>
      </c>
      <c r="AN545" t="str">
        <f>IFERROR(VLOOKUP($A545,[3]Hoja1!$A$1:$AQ$1000,36,FALSE),"")</f>
        <v/>
      </c>
      <c r="AO545" t="str">
        <f>IFERROR(VLOOKUP($A545,[3]Hoja1!$A$1:$AQ$1000,37,FALSE),"")</f>
        <v/>
      </c>
      <c r="AP545" t="str">
        <f>IFERROR(VLOOKUP($A545,[3]Hoja1!$A$1:$AQ$1000,38,FALSE),"")</f>
        <v/>
      </c>
      <c r="AQ545" t="str">
        <f>IFERROR(VLOOKUP($A545,[3]Hoja1!$A$1:$AQ$1000,39,FALSE),"")</f>
        <v/>
      </c>
      <c r="AR545" t="str">
        <f>IFERROR(VLOOKUP($A545,[3]Hoja1!$A$1:$AQ$1000,40,FALSE),"")</f>
        <v/>
      </c>
      <c r="AS545" t="str">
        <f>IFERROR(VLOOKUP($A545,[3]Hoja1!$A$1:$AQ$1000,41,FALSE),"")</f>
        <v/>
      </c>
      <c r="AT545" t="str">
        <f>IFERROR(VLOOKUP($A545,[3]Hoja1!$A$1:$AQ$1000,42,FALSE),"")</f>
        <v/>
      </c>
      <c r="AU545" t="str">
        <f>IFERROR(VLOOKUP($A545,[3]Hoja1!$A$1:$AQ$1000,43,FALSE),"")</f>
        <v/>
      </c>
    </row>
    <row r="546" spans="1:47" ht="15" customHeight="1" x14ac:dyDescent="0.25">
      <c r="A546">
        <v>1164</v>
      </c>
      <c r="B546">
        <v>1</v>
      </c>
      <c r="D546">
        <v>8505121</v>
      </c>
      <c r="E546" t="s">
        <v>2292</v>
      </c>
      <c r="H546" t="s">
        <v>2294</v>
      </c>
      <c r="I546" t="s">
        <v>2295</v>
      </c>
      <c r="J546" t="s">
        <v>50</v>
      </c>
      <c r="K546" t="s">
        <v>169</v>
      </c>
      <c r="L546" t="s">
        <v>2293</v>
      </c>
      <c r="P546" s="4">
        <f>IFERROR(VLOOKUP(D546,[1]articulo!$A$1:$D$9000,4,FALSE),"")</f>
        <v>235.87</v>
      </c>
      <c r="Q546" t="s">
        <v>2296</v>
      </c>
      <c r="R546">
        <f>IFERROR(VLOOKUP(D546,[2]stock!$A$1:$B$9000,2,FALSE),"0")</f>
        <v>53</v>
      </c>
      <c r="S546">
        <v>12</v>
      </c>
      <c r="T546">
        <v>12</v>
      </c>
      <c r="U546">
        <v>5</v>
      </c>
      <c r="V546">
        <v>0.1</v>
      </c>
      <c r="W546" t="str">
        <f>IFERROR(VLOOKUP($A546,[3]Hoja1!$A$1:$AQ$1000,19,FALSE),"")</f>
        <v/>
      </c>
      <c r="X546" t="str">
        <f>IFERROR(VLOOKUP($A546,[3]Hoja1!$A$1:$AQ$1000,20,FALSE),"")</f>
        <v/>
      </c>
      <c r="Y546" t="str">
        <f>IFERROR(VLOOKUP($A546,[3]Hoja1!$A$1:$AQ$1000,21,FALSE),"")</f>
        <v/>
      </c>
      <c r="Z546" t="str">
        <f>IFERROR(VLOOKUP($A546,[3]Hoja1!$A$1:$AQ$1000,22,FALSE),"")</f>
        <v>Acrílico</v>
      </c>
      <c r="AA546" t="str">
        <f>IFERROR(VLOOKUP($A546,[3]Hoja1!$A$1:$AQ$1000,23,FALSE),"")</f>
        <v>1 Estrella</v>
      </c>
      <c r="AB546" t="str">
        <f>IFERROR(VLOOKUP($A546,[3]Hoja1!$A$1:$AQ$1000,24,FALSE),"")</f>
        <v>2 cm</v>
      </c>
      <c r="AC546" t="str">
        <f>IFERROR(VLOOKUP($A546,[3]Hoja1!$A$1:$AQ$1000,25,FALSE),"")</f>
        <v>6 cm</v>
      </c>
      <c r="AD546" t="str">
        <f>IFERROR(VLOOKUP($A546,[3]Hoja1!$A$1:$AQ$1000,26,FALSE),"")</f>
        <v/>
      </c>
      <c r="AE546" t="str">
        <f>IFERROR(VLOOKUP($A546,[3]Hoja1!$A$1:$AQ$1000,27,FALSE),"")</f>
        <v/>
      </c>
      <c r="AF546" t="str">
        <f>IFERROR(VLOOKUP($A546,[3]Hoja1!$A$1:$AQ$1000,28,FALSE),"")</f>
        <v/>
      </c>
      <c r="AG546" t="str">
        <f>IFERROR(VLOOKUP($A546,[3]Hoja1!$A$1:$AQ$1000,29,FALSE),"")</f>
        <v/>
      </c>
      <c r="AH546" t="str">
        <f>IFERROR(VLOOKUP($A546,[3]Hoja1!$A$1:$AQ$1000,30,FALSE),"")</f>
        <v/>
      </c>
      <c r="AI546" t="str">
        <f>IFERROR(VLOOKUP($A546,[3]Hoja1!$A$1:$AQ$1000,31,FALSE),"")</f>
        <v/>
      </c>
      <c r="AJ546" t="str">
        <f>IFERROR(VLOOKUP($A546,[3]Hoja1!$A$1:$AQ$1000,32,FALSE),"")</f>
        <v/>
      </c>
      <c r="AK546" t="str">
        <f>IFERROR(VLOOKUP($A546,[3]Hoja1!$A$1:$AQ$1000,33,FALSE),"")</f>
        <v/>
      </c>
      <c r="AL546" t="str">
        <f>IFERROR(VLOOKUP($A546,[3]Hoja1!$A$1:$AQ$1000,34,FALSE),"")</f>
        <v/>
      </c>
      <c r="AM546" t="str">
        <f>IFERROR(VLOOKUP($A546,[3]Hoja1!$A$1:$AQ$1000,35,FALSE),"")</f>
        <v/>
      </c>
      <c r="AN546" t="str">
        <f>IFERROR(VLOOKUP($A546,[3]Hoja1!$A$1:$AQ$1000,36,FALSE),"")</f>
        <v/>
      </c>
      <c r="AO546" t="str">
        <f>IFERROR(VLOOKUP($A546,[3]Hoja1!$A$1:$AQ$1000,37,FALSE),"")</f>
        <v/>
      </c>
      <c r="AP546" t="str">
        <f>IFERROR(VLOOKUP($A546,[3]Hoja1!$A$1:$AQ$1000,38,FALSE),"")</f>
        <v/>
      </c>
      <c r="AQ546" t="str">
        <f>IFERROR(VLOOKUP($A546,[3]Hoja1!$A$1:$AQ$1000,39,FALSE),"")</f>
        <v/>
      </c>
      <c r="AR546" t="str">
        <f>IFERROR(VLOOKUP($A546,[3]Hoja1!$A$1:$AQ$1000,40,FALSE),"")</f>
        <v/>
      </c>
      <c r="AS546" t="str">
        <f>IFERROR(VLOOKUP($A546,[3]Hoja1!$A$1:$AQ$1000,41,FALSE),"")</f>
        <v/>
      </c>
      <c r="AT546" t="str">
        <f>IFERROR(VLOOKUP($A546,[3]Hoja1!$A$1:$AQ$1000,42,FALSE),"")</f>
        <v/>
      </c>
      <c r="AU546" t="str">
        <f>IFERROR(VLOOKUP($A546,[3]Hoja1!$A$1:$AQ$1000,43,FALSE),"")</f>
        <v/>
      </c>
    </row>
    <row r="547" spans="1:47" ht="15" customHeight="1" x14ac:dyDescent="0.25">
      <c r="A547">
        <v>1165</v>
      </c>
      <c r="B547">
        <v>1</v>
      </c>
      <c r="D547">
        <v>8505122</v>
      </c>
      <c r="E547" t="s">
        <v>2297</v>
      </c>
      <c r="H547" t="s">
        <v>2294</v>
      </c>
      <c r="I547" t="s">
        <v>2295</v>
      </c>
      <c r="J547" t="s">
        <v>50</v>
      </c>
      <c r="K547" t="s">
        <v>169</v>
      </c>
      <c r="L547" t="s">
        <v>2293</v>
      </c>
      <c r="P547" s="4">
        <f>IFERROR(VLOOKUP(D547,[1]articulo!$A$1:$D$9000,4,FALSE),"")</f>
        <v>235.87</v>
      </c>
      <c r="Q547" t="s">
        <v>2298</v>
      </c>
      <c r="R547">
        <f>IFERROR(VLOOKUP(D547,[2]stock!$A$1:$B$9000,2,FALSE),"0")</f>
        <v>52</v>
      </c>
      <c r="S547">
        <v>15</v>
      </c>
      <c r="T547">
        <v>15</v>
      </c>
      <c r="U547">
        <v>3</v>
      </c>
      <c r="V547">
        <v>0.1</v>
      </c>
      <c r="W547" t="str">
        <f>IFERROR(VLOOKUP($A547,[3]Hoja1!$A$1:$AQ$1000,19,FALSE),"")</f>
        <v/>
      </c>
      <c r="X547" t="str">
        <f>IFERROR(VLOOKUP($A547,[3]Hoja1!$A$1:$AQ$1000,20,FALSE),"")</f>
        <v/>
      </c>
      <c r="Y547" t="str">
        <f>IFERROR(VLOOKUP($A547,[3]Hoja1!$A$1:$AQ$1000,21,FALSE),"")</f>
        <v/>
      </c>
      <c r="Z547" t="str">
        <f>IFERROR(VLOOKUP($A547,[3]Hoja1!$A$1:$AQ$1000,22,FALSE),"")</f>
        <v>Acrílico</v>
      </c>
      <c r="AA547" t="str">
        <f>IFERROR(VLOOKUP($A547,[3]Hoja1!$A$1:$AQ$1000,23,FALSE),"")</f>
        <v>2 Estrellas</v>
      </c>
      <c r="AB547" t="str">
        <f>IFERROR(VLOOKUP($A547,[3]Hoja1!$A$1:$AQ$1000,24,FALSE),"")</f>
        <v>2 cm</v>
      </c>
      <c r="AC547" t="str">
        <f>IFERROR(VLOOKUP($A547,[3]Hoja1!$A$1:$AQ$1000,25,FALSE),"")</f>
        <v>6 cm</v>
      </c>
      <c r="AD547" t="str">
        <f>IFERROR(VLOOKUP($A547,[3]Hoja1!$A$1:$AQ$1000,26,FALSE),"")</f>
        <v/>
      </c>
      <c r="AE547" t="str">
        <f>IFERROR(VLOOKUP($A547,[3]Hoja1!$A$1:$AQ$1000,27,FALSE),"")</f>
        <v/>
      </c>
      <c r="AF547" t="str">
        <f>IFERROR(VLOOKUP($A547,[3]Hoja1!$A$1:$AQ$1000,28,FALSE),"")</f>
        <v/>
      </c>
      <c r="AG547" t="str">
        <f>IFERROR(VLOOKUP($A547,[3]Hoja1!$A$1:$AQ$1000,29,FALSE),"")</f>
        <v/>
      </c>
      <c r="AH547" t="str">
        <f>IFERROR(VLOOKUP($A547,[3]Hoja1!$A$1:$AQ$1000,30,FALSE),"")</f>
        <v/>
      </c>
      <c r="AI547" t="str">
        <f>IFERROR(VLOOKUP($A547,[3]Hoja1!$A$1:$AQ$1000,31,FALSE),"")</f>
        <v/>
      </c>
      <c r="AJ547" t="str">
        <f>IFERROR(VLOOKUP($A547,[3]Hoja1!$A$1:$AQ$1000,32,FALSE),"")</f>
        <v/>
      </c>
      <c r="AK547" t="str">
        <f>IFERROR(VLOOKUP($A547,[3]Hoja1!$A$1:$AQ$1000,33,FALSE),"")</f>
        <v/>
      </c>
      <c r="AL547" t="str">
        <f>IFERROR(VLOOKUP($A547,[3]Hoja1!$A$1:$AQ$1000,34,FALSE),"")</f>
        <v/>
      </c>
      <c r="AM547" t="str">
        <f>IFERROR(VLOOKUP($A547,[3]Hoja1!$A$1:$AQ$1000,35,FALSE),"")</f>
        <v/>
      </c>
      <c r="AN547" t="str">
        <f>IFERROR(VLOOKUP($A547,[3]Hoja1!$A$1:$AQ$1000,36,FALSE),"")</f>
        <v/>
      </c>
      <c r="AO547" t="str">
        <f>IFERROR(VLOOKUP($A547,[3]Hoja1!$A$1:$AQ$1000,37,FALSE),"")</f>
        <v/>
      </c>
      <c r="AP547" t="str">
        <f>IFERROR(VLOOKUP($A547,[3]Hoja1!$A$1:$AQ$1000,38,FALSE),"")</f>
        <v/>
      </c>
      <c r="AQ547" t="str">
        <f>IFERROR(VLOOKUP($A547,[3]Hoja1!$A$1:$AQ$1000,39,FALSE),"")</f>
        <v/>
      </c>
      <c r="AR547" t="str">
        <f>IFERROR(VLOOKUP($A547,[3]Hoja1!$A$1:$AQ$1000,40,FALSE),"")</f>
        <v/>
      </c>
      <c r="AS547" t="str">
        <f>IFERROR(VLOOKUP($A547,[3]Hoja1!$A$1:$AQ$1000,41,FALSE),"")</f>
        <v/>
      </c>
      <c r="AT547" t="str">
        <f>IFERROR(VLOOKUP($A547,[3]Hoja1!$A$1:$AQ$1000,42,FALSE),"")</f>
        <v/>
      </c>
      <c r="AU547" t="str">
        <f>IFERROR(VLOOKUP($A547,[3]Hoja1!$A$1:$AQ$1000,43,FALSE),"")</f>
        <v/>
      </c>
    </row>
    <row r="548" spans="1:47" ht="15" customHeight="1" x14ac:dyDescent="0.25">
      <c r="A548">
        <v>1166</v>
      </c>
      <c r="B548">
        <v>1</v>
      </c>
      <c r="D548">
        <v>8505123</v>
      </c>
      <c r="E548" t="s">
        <v>2299</v>
      </c>
      <c r="H548" t="s">
        <v>2294</v>
      </c>
      <c r="I548" t="s">
        <v>2295</v>
      </c>
      <c r="J548" t="s">
        <v>50</v>
      </c>
      <c r="K548" t="s">
        <v>169</v>
      </c>
      <c r="L548" t="s">
        <v>2293</v>
      </c>
      <c r="P548" s="4">
        <f>IFERROR(VLOOKUP(D548,[1]articulo!$A$1:$D$9000,4,FALSE),"")</f>
        <v>235.87</v>
      </c>
      <c r="Q548" t="s">
        <v>2300</v>
      </c>
      <c r="R548">
        <f>IFERROR(VLOOKUP(D548,[2]stock!$A$1:$B$9000,2,FALSE),"0")</f>
        <v>52</v>
      </c>
      <c r="S548">
        <v>15</v>
      </c>
      <c r="T548">
        <v>15</v>
      </c>
      <c r="U548">
        <v>3</v>
      </c>
      <c r="V548">
        <v>0.1</v>
      </c>
      <c r="W548" t="str">
        <f>IFERROR(VLOOKUP($A548,[3]Hoja1!$A$1:$AQ$1000,19,FALSE),"")</f>
        <v/>
      </c>
      <c r="X548" t="str">
        <f>IFERROR(VLOOKUP($A548,[3]Hoja1!$A$1:$AQ$1000,20,FALSE),"")</f>
        <v/>
      </c>
      <c r="Y548" t="str">
        <f>IFERROR(VLOOKUP($A548,[3]Hoja1!$A$1:$AQ$1000,21,FALSE),"")</f>
        <v/>
      </c>
      <c r="Z548" t="str">
        <f>IFERROR(VLOOKUP($A548,[3]Hoja1!$A$1:$AQ$1000,22,FALSE),"")</f>
        <v>Acrílico</v>
      </c>
      <c r="AA548" t="str">
        <f>IFERROR(VLOOKUP($A548,[3]Hoja1!$A$1:$AQ$1000,23,FALSE),"")</f>
        <v>3 Estrellas</v>
      </c>
      <c r="AB548" t="str">
        <f>IFERROR(VLOOKUP($A548,[3]Hoja1!$A$1:$AQ$1000,24,FALSE),"")</f>
        <v>2 cm</v>
      </c>
      <c r="AC548" t="str">
        <f>IFERROR(VLOOKUP($A548,[3]Hoja1!$A$1:$AQ$1000,25,FALSE),"")</f>
        <v>10 cm</v>
      </c>
      <c r="AD548" t="str">
        <f>IFERROR(VLOOKUP($A548,[3]Hoja1!$A$1:$AQ$1000,26,FALSE),"")</f>
        <v/>
      </c>
      <c r="AE548" t="str">
        <f>IFERROR(VLOOKUP($A548,[3]Hoja1!$A$1:$AQ$1000,27,FALSE),"")</f>
        <v/>
      </c>
      <c r="AF548" t="str">
        <f>IFERROR(VLOOKUP($A548,[3]Hoja1!$A$1:$AQ$1000,28,FALSE),"")</f>
        <v/>
      </c>
      <c r="AG548" t="str">
        <f>IFERROR(VLOOKUP($A548,[3]Hoja1!$A$1:$AQ$1000,29,FALSE),"")</f>
        <v/>
      </c>
      <c r="AH548" t="str">
        <f>IFERROR(VLOOKUP($A548,[3]Hoja1!$A$1:$AQ$1000,30,FALSE),"")</f>
        <v/>
      </c>
      <c r="AI548" t="str">
        <f>IFERROR(VLOOKUP($A548,[3]Hoja1!$A$1:$AQ$1000,31,FALSE),"")</f>
        <v/>
      </c>
      <c r="AJ548" t="str">
        <f>IFERROR(VLOOKUP($A548,[3]Hoja1!$A$1:$AQ$1000,32,FALSE),"")</f>
        <v/>
      </c>
      <c r="AK548" t="str">
        <f>IFERROR(VLOOKUP($A548,[3]Hoja1!$A$1:$AQ$1000,33,FALSE),"")</f>
        <v/>
      </c>
      <c r="AL548" t="str">
        <f>IFERROR(VLOOKUP($A548,[3]Hoja1!$A$1:$AQ$1000,34,FALSE),"")</f>
        <v/>
      </c>
      <c r="AM548" t="str">
        <f>IFERROR(VLOOKUP($A548,[3]Hoja1!$A$1:$AQ$1000,35,FALSE),"")</f>
        <v/>
      </c>
      <c r="AN548" t="str">
        <f>IFERROR(VLOOKUP($A548,[3]Hoja1!$A$1:$AQ$1000,36,FALSE),"")</f>
        <v/>
      </c>
      <c r="AO548" t="str">
        <f>IFERROR(VLOOKUP($A548,[3]Hoja1!$A$1:$AQ$1000,37,FALSE),"")</f>
        <v/>
      </c>
      <c r="AP548" t="str">
        <f>IFERROR(VLOOKUP($A548,[3]Hoja1!$A$1:$AQ$1000,38,FALSE),"")</f>
        <v/>
      </c>
      <c r="AQ548" t="str">
        <f>IFERROR(VLOOKUP($A548,[3]Hoja1!$A$1:$AQ$1000,39,FALSE),"")</f>
        <v/>
      </c>
      <c r="AR548" t="str">
        <f>IFERROR(VLOOKUP($A548,[3]Hoja1!$A$1:$AQ$1000,40,FALSE),"")</f>
        <v/>
      </c>
      <c r="AS548" t="str">
        <f>IFERROR(VLOOKUP($A548,[3]Hoja1!$A$1:$AQ$1000,41,FALSE),"")</f>
        <v/>
      </c>
      <c r="AT548" t="str">
        <f>IFERROR(VLOOKUP($A548,[3]Hoja1!$A$1:$AQ$1000,42,FALSE),"")</f>
        <v/>
      </c>
      <c r="AU548" t="str">
        <f>IFERROR(VLOOKUP($A548,[3]Hoja1!$A$1:$AQ$1000,43,FALSE),"")</f>
        <v/>
      </c>
    </row>
    <row r="549" spans="1:47" ht="15" customHeight="1" x14ac:dyDescent="0.25">
      <c r="A549">
        <v>1167</v>
      </c>
      <c r="B549">
        <v>1</v>
      </c>
      <c r="D549">
        <v>8505124</v>
      </c>
      <c r="E549" t="s">
        <v>2301</v>
      </c>
      <c r="H549" t="s">
        <v>2294</v>
      </c>
      <c r="I549" t="s">
        <v>2295</v>
      </c>
      <c r="J549" t="s">
        <v>50</v>
      </c>
      <c r="K549" t="s">
        <v>169</v>
      </c>
      <c r="L549" t="s">
        <v>2293</v>
      </c>
      <c r="P549" s="4">
        <f>IFERROR(VLOOKUP(D549,[1]articulo!$A$1:$D$9000,4,FALSE),"")</f>
        <v>235.87</v>
      </c>
      <c r="Q549" t="s">
        <v>2302</v>
      </c>
      <c r="R549">
        <f>IFERROR(VLOOKUP(D549,[2]stock!$A$1:$B$9000,2,FALSE),"0")</f>
        <v>18</v>
      </c>
      <c r="S549">
        <v>15</v>
      </c>
      <c r="T549">
        <v>15</v>
      </c>
      <c r="U549">
        <v>3</v>
      </c>
      <c r="V549">
        <v>0.1</v>
      </c>
      <c r="W549" t="str">
        <f>IFERROR(VLOOKUP($A549,[3]Hoja1!$A$1:$AQ$1000,19,FALSE),"")</f>
        <v/>
      </c>
      <c r="X549" t="str">
        <f>IFERROR(VLOOKUP($A549,[3]Hoja1!$A$1:$AQ$1000,20,FALSE),"")</f>
        <v/>
      </c>
      <c r="Y549" t="str">
        <f>IFERROR(VLOOKUP($A549,[3]Hoja1!$A$1:$AQ$1000,21,FALSE),"")</f>
        <v/>
      </c>
      <c r="Z549" t="str">
        <f>IFERROR(VLOOKUP($A549,[3]Hoja1!$A$1:$AQ$1000,22,FALSE),"")</f>
        <v>Acrílico</v>
      </c>
      <c r="AA549" t="str">
        <f>IFERROR(VLOOKUP($A549,[3]Hoja1!$A$1:$AQ$1000,23,FALSE),"")</f>
        <v>4 Estrellas</v>
      </c>
      <c r="AB549" t="str">
        <f>IFERROR(VLOOKUP($A549,[3]Hoja1!$A$1:$AQ$1000,24,FALSE),"")</f>
        <v>2 cm</v>
      </c>
      <c r="AC549" t="str">
        <f>IFERROR(VLOOKUP($A549,[3]Hoja1!$A$1:$AQ$1000,25,FALSE),"")</f>
        <v>10 cm</v>
      </c>
      <c r="AD549" t="str">
        <f>IFERROR(VLOOKUP($A549,[3]Hoja1!$A$1:$AQ$1000,26,FALSE),"")</f>
        <v/>
      </c>
      <c r="AE549" t="str">
        <f>IFERROR(VLOOKUP($A549,[3]Hoja1!$A$1:$AQ$1000,27,FALSE),"")</f>
        <v/>
      </c>
      <c r="AF549" t="str">
        <f>IFERROR(VLOOKUP($A549,[3]Hoja1!$A$1:$AQ$1000,28,FALSE),"")</f>
        <v/>
      </c>
      <c r="AG549" t="str">
        <f>IFERROR(VLOOKUP($A549,[3]Hoja1!$A$1:$AQ$1000,29,FALSE),"")</f>
        <v/>
      </c>
      <c r="AH549" t="str">
        <f>IFERROR(VLOOKUP($A549,[3]Hoja1!$A$1:$AQ$1000,30,FALSE),"")</f>
        <v/>
      </c>
      <c r="AI549" t="str">
        <f>IFERROR(VLOOKUP($A549,[3]Hoja1!$A$1:$AQ$1000,31,FALSE),"")</f>
        <v/>
      </c>
      <c r="AJ549" t="str">
        <f>IFERROR(VLOOKUP($A549,[3]Hoja1!$A$1:$AQ$1000,32,FALSE),"")</f>
        <v/>
      </c>
      <c r="AK549" t="str">
        <f>IFERROR(VLOOKUP($A549,[3]Hoja1!$A$1:$AQ$1000,33,FALSE),"")</f>
        <v/>
      </c>
      <c r="AL549" t="str">
        <f>IFERROR(VLOOKUP($A549,[3]Hoja1!$A$1:$AQ$1000,34,FALSE),"")</f>
        <v/>
      </c>
      <c r="AM549" t="str">
        <f>IFERROR(VLOOKUP($A549,[3]Hoja1!$A$1:$AQ$1000,35,FALSE),"")</f>
        <v/>
      </c>
      <c r="AN549" t="str">
        <f>IFERROR(VLOOKUP($A549,[3]Hoja1!$A$1:$AQ$1000,36,FALSE),"")</f>
        <v/>
      </c>
      <c r="AO549" t="str">
        <f>IFERROR(VLOOKUP($A549,[3]Hoja1!$A$1:$AQ$1000,37,FALSE),"")</f>
        <v/>
      </c>
      <c r="AP549" t="str">
        <f>IFERROR(VLOOKUP($A549,[3]Hoja1!$A$1:$AQ$1000,38,FALSE),"")</f>
        <v/>
      </c>
      <c r="AQ549" t="str">
        <f>IFERROR(VLOOKUP($A549,[3]Hoja1!$A$1:$AQ$1000,39,FALSE),"")</f>
        <v/>
      </c>
      <c r="AR549" t="str">
        <f>IFERROR(VLOOKUP($A549,[3]Hoja1!$A$1:$AQ$1000,40,FALSE),"")</f>
        <v/>
      </c>
      <c r="AS549" t="str">
        <f>IFERROR(VLOOKUP($A549,[3]Hoja1!$A$1:$AQ$1000,41,FALSE),"")</f>
        <v/>
      </c>
      <c r="AT549" t="str">
        <f>IFERROR(VLOOKUP($A549,[3]Hoja1!$A$1:$AQ$1000,42,FALSE),"")</f>
        <v/>
      </c>
      <c r="AU549" t="str">
        <f>IFERROR(VLOOKUP($A549,[3]Hoja1!$A$1:$AQ$1000,43,FALSE),"")</f>
        <v/>
      </c>
    </row>
    <row r="550" spans="1:47" ht="15" customHeight="1" x14ac:dyDescent="0.25">
      <c r="A550">
        <v>1168</v>
      </c>
      <c r="B550">
        <v>1</v>
      </c>
      <c r="D550">
        <v>8505125</v>
      </c>
      <c r="E550" t="s">
        <v>2303</v>
      </c>
      <c r="H550" t="s">
        <v>2294</v>
      </c>
      <c r="I550" t="s">
        <v>2295</v>
      </c>
      <c r="J550" t="s">
        <v>50</v>
      </c>
      <c r="K550" t="s">
        <v>169</v>
      </c>
      <c r="L550" t="s">
        <v>2293</v>
      </c>
      <c r="P550" s="4">
        <f>IFERROR(VLOOKUP(D550,[1]articulo!$A$1:$D$9000,4,FALSE),"")</f>
        <v>235.87</v>
      </c>
      <c r="Q550" t="s">
        <v>2304</v>
      </c>
      <c r="R550">
        <f>IFERROR(VLOOKUP(D550,[2]stock!$A$1:$B$9000,2,FALSE),"0")</f>
        <v>19</v>
      </c>
      <c r="S550">
        <v>15</v>
      </c>
      <c r="T550">
        <v>15</v>
      </c>
      <c r="U550">
        <v>3</v>
      </c>
      <c r="V550">
        <v>0.1</v>
      </c>
      <c r="W550" t="str">
        <f>IFERROR(VLOOKUP($A550,[3]Hoja1!$A$1:$AQ$1000,19,FALSE),"")</f>
        <v/>
      </c>
      <c r="X550" t="str">
        <f>IFERROR(VLOOKUP($A550,[3]Hoja1!$A$1:$AQ$1000,20,FALSE),"")</f>
        <v/>
      </c>
      <c r="Y550" t="str">
        <f>IFERROR(VLOOKUP($A550,[3]Hoja1!$A$1:$AQ$1000,21,FALSE),"")</f>
        <v/>
      </c>
      <c r="Z550" t="str">
        <f>IFERROR(VLOOKUP($A550,[3]Hoja1!$A$1:$AQ$1000,22,FALSE),"")</f>
        <v>Acrílico</v>
      </c>
      <c r="AA550" t="str">
        <f>IFERROR(VLOOKUP($A550,[3]Hoja1!$A$1:$AQ$1000,23,FALSE),"")</f>
        <v>5 Estrellas</v>
      </c>
      <c r="AB550" t="str">
        <f>IFERROR(VLOOKUP($A550,[3]Hoja1!$A$1:$AQ$1000,24,FALSE),"")</f>
        <v>2 cm</v>
      </c>
      <c r="AC550" t="str">
        <f>IFERROR(VLOOKUP($A550,[3]Hoja1!$A$1:$AQ$1000,25,FALSE),"")</f>
        <v>10 cm</v>
      </c>
      <c r="AD550" t="str">
        <f>IFERROR(VLOOKUP($A550,[3]Hoja1!$A$1:$AQ$1000,26,FALSE),"")</f>
        <v/>
      </c>
      <c r="AE550" t="str">
        <f>IFERROR(VLOOKUP($A550,[3]Hoja1!$A$1:$AQ$1000,27,FALSE),"")</f>
        <v/>
      </c>
      <c r="AF550" t="str">
        <f>IFERROR(VLOOKUP($A550,[3]Hoja1!$A$1:$AQ$1000,28,FALSE),"")</f>
        <v/>
      </c>
      <c r="AG550" t="str">
        <f>IFERROR(VLOOKUP($A550,[3]Hoja1!$A$1:$AQ$1000,29,FALSE),"")</f>
        <v/>
      </c>
      <c r="AH550" t="str">
        <f>IFERROR(VLOOKUP($A550,[3]Hoja1!$A$1:$AQ$1000,30,FALSE),"")</f>
        <v/>
      </c>
      <c r="AI550" t="str">
        <f>IFERROR(VLOOKUP($A550,[3]Hoja1!$A$1:$AQ$1000,31,FALSE),"")</f>
        <v/>
      </c>
      <c r="AJ550" t="str">
        <f>IFERROR(VLOOKUP($A550,[3]Hoja1!$A$1:$AQ$1000,32,FALSE),"")</f>
        <v/>
      </c>
      <c r="AK550" t="str">
        <f>IFERROR(VLOOKUP($A550,[3]Hoja1!$A$1:$AQ$1000,33,FALSE),"")</f>
        <v/>
      </c>
      <c r="AL550" t="str">
        <f>IFERROR(VLOOKUP($A550,[3]Hoja1!$A$1:$AQ$1000,34,FALSE),"")</f>
        <v/>
      </c>
      <c r="AM550" t="str">
        <f>IFERROR(VLOOKUP($A550,[3]Hoja1!$A$1:$AQ$1000,35,FALSE),"")</f>
        <v/>
      </c>
      <c r="AN550" t="str">
        <f>IFERROR(VLOOKUP($A550,[3]Hoja1!$A$1:$AQ$1000,36,FALSE),"")</f>
        <v/>
      </c>
      <c r="AO550" t="str">
        <f>IFERROR(VLOOKUP($A550,[3]Hoja1!$A$1:$AQ$1000,37,FALSE),"")</f>
        <v/>
      </c>
      <c r="AP550" t="str">
        <f>IFERROR(VLOOKUP($A550,[3]Hoja1!$A$1:$AQ$1000,38,FALSE),"")</f>
        <v/>
      </c>
      <c r="AQ550" t="str">
        <f>IFERROR(VLOOKUP($A550,[3]Hoja1!$A$1:$AQ$1000,39,FALSE),"")</f>
        <v/>
      </c>
      <c r="AR550" t="str">
        <f>IFERROR(VLOOKUP($A550,[3]Hoja1!$A$1:$AQ$1000,40,FALSE),"")</f>
        <v/>
      </c>
      <c r="AS550" t="str">
        <f>IFERROR(VLOOKUP($A550,[3]Hoja1!$A$1:$AQ$1000,41,FALSE),"")</f>
        <v/>
      </c>
      <c r="AT550" t="str">
        <f>IFERROR(VLOOKUP($A550,[3]Hoja1!$A$1:$AQ$1000,42,FALSE),"")</f>
        <v/>
      </c>
      <c r="AU550" t="str">
        <f>IFERROR(VLOOKUP($A550,[3]Hoja1!$A$1:$AQ$1000,43,FALSE),"")</f>
        <v/>
      </c>
    </row>
    <row r="551" spans="1:47" ht="15" customHeight="1" x14ac:dyDescent="0.25">
      <c r="A551">
        <v>1170</v>
      </c>
      <c r="B551">
        <v>1</v>
      </c>
      <c r="D551">
        <v>8505151</v>
      </c>
      <c r="E551" t="s">
        <v>2305</v>
      </c>
      <c r="H551" t="s">
        <v>2306</v>
      </c>
      <c r="I551" t="s">
        <v>2307</v>
      </c>
      <c r="J551" t="s">
        <v>50</v>
      </c>
      <c r="K551" t="s">
        <v>169</v>
      </c>
      <c r="L551" t="s">
        <v>2293</v>
      </c>
      <c r="P551" s="4">
        <f>IFERROR(VLOOKUP(D551,[1]articulo!$A$1:$D$9000,4,FALSE),"")</f>
        <v>235.87</v>
      </c>
      <c r="Q551" t="s">
        <v>2308</v>
      </c>
      <c r="R551">
        <f>IFERROR(VLOOKUP(D551,[2]stock!$A$1:$B$9000,2,FALSE),"0")</f>
        <v>0</v>
      </c>
      <c r="S551">
        <v>10</v>
      </c>
      <c r="T551">
        <v>10</v>
      </c>
      <c r="U551">
        <v>5</v>
      </c>
      <c r="V551">
        <v>0.1</v>
      </c>
      <c r="W551" t="str">
        <f>IFERROR(VLOOKUP($A551,[3]Hoja1!$A$1:$AQ$1000,19,FALSE),"")</f>
        <v>Oficial Subayudante y Ayudante</v>
      </c>
      <c r="X551" t="str">
        <f>IFERROR(VLOOKUP($A551,[3]Hoja1!$A$1:$AQ$1000,20,FALSE),"")</f>
        <v/>
      </c>
      <c r="Y551" t="str">
        <f>IFERROR(VLOOKUP($A551,[3]Hoja1!$A$1:$AQ$1000,21,FALSE),"")</f>
        <v/>
      </c>
      <c r="Z551" t="str">
        <f>IFERROR(VLOOKUP($A551,[3]Hoja1!$A$1:$AQ$1000,22,FALSE),"")</f>
        <v>Acrílico</v>
      </c>
      <c r="AA551" t="str">
        <f>IFERROR(VLOOKUP($A551,[3]Hoja1!$A$1:$AQ$1000,23,FALSE),"")</f>
        <v>1 Rombo chico</v>
      </c>
      <c r="AB551" t="str">
        <f>IFERROR(VLOOKUP($A551,[3]Hoja1!$A$1:$AQ$1000,24,FALSE),"")</f>
        <v>3 cm</v>
      </c>
      <c r="AC551" t="str">
        <f>IFERROR(VLOOKUP($A551,[3]Hoja1!$A$1:$AQ$1000,25,FALSE),"")</f>
        <v>3 cm</v>
      </c>
      <c r="AD551" t="str">
        <f>IFERROR(VLOOKUP($A551,[3]Hoja1!$A$1:$AQ$1000,26,FALSE),"")</f>
        <v/>
      </c>
      <c r="AE551" t="str">
        <f>IFERROR(VLOOKUP($A551,[3]Hoja1!$A$1:$AQ$1000,27,FALSE),"")</f>
        <v/>
      </c>
      <c r="AF551" t="str">
        <f>IFERROR(VLOOKUP($A551,[3]Hoja1!$A$1:$AQ$1000,28,FALSE),"")</f>
        <v/>
      </c>
      <c r="AG551" t="str">
        <f>IFERROR(VLOOKUP($A551,[3]Hoja1!$A$1:$AQ$1000,29,FALSE),"")</f>
        <v/>
      </c>
      <c r="AH551" t="str">
        <f>IFERROR(VLOOKUP($A551,[3]Hoja1!$A$1:$AQ$1000,30,FALSE),"")</f>
        <v/>
      </c>
      <c r="AI551" t="str">
        <f>IFERROR(VLOOKUP($A551,[3]Hoja1!$A$1:$AQ$1000,31,FALSE),"")</f>
        <v/>
      </c>
      <c r="AJ551" t="str">
        <f>IFERROR(VLOOKUP($A551,[3]Hoja1!$A$1:$AQ$1000,32,FALSE),"")</f>
        <v/>
      </c>
      <c r="AK551" t="str">
        <f>IFERROR(VLOOKUP($A551,[3]Hoja1!$A$1:$AQ$1000,33,FALSE),"")</f>
        <v/>
      </c>
      <c r="AL551" t="str">
        <f>IFERROR(VLOOKUP($A551,[3]Hoja1!$A$1:$AQ$1000,34,FALSE),"")</f>
        <v/>
      </c>
      <c r="AM551" t="str">
        <f>IFERROR(VLOOKUP($A551,[3]Hoja1!$A$1:$AQ$1000,35,FALSE),"")</f>
        <v/>
      </c>
      <c r="AN551" t="str">
        <f>IFERROR(VLOOKUP($A551,[3]Hoja1!$A$1:$AQ$1000,36,FALSE),"")</f>
        <v/>
      </c>
      <c r="AO551" t="str">
        <f>IFERROR(VLOOKUP($A551,[3]Hoja1!$A$1:$AQ$1000,37,FALSE),"")</f>
        <v/>
      </c>
      <c r="AP551" t="str">
        <f>IFERROR(VLOOKUP($A551,[3]Hoja1!$A$1:$AQ$1000,38,FALSE),"")</f>
        <v/>
      </c>
      <c r="AQ551" t="str">
        <f>IFERROR(VLOOKUP($A551,[3]Hoja1!$A$1:$AQ$1000,39,FALSE),"")</f>
        <v/>
      </c>
      <c r="AR551" t="str">
        <f>IFERROR(VLOOKUP($A551,[3]Hoja1!$A$1:$AQ$1000,40,FALSE),"")</f>
        <v/>
      </c>
      <c r="AS551" t="str">
        <f>IFERROR(VLOOKUP($A551,[3]Hoja1!$A$1:$AQ$1000,41,FALSE),"")</f>
        <v/>
      </c>
      <c r="AT551" t="str">
        <f>IFERROR(VLOOKUP($A551,[3]Hoja1!$A$1:$AQ$1000,42,FALSE),"")</f>
        <v/>
      </c>
      <c r="AU551" t="str">
        <f>IFERROR(VLOOKUP($A551,[3]Hoja1!$A$1:$AQ$1000,43,FALSE),"")</f>
        <v/>
      </c>
    </row>
    <row r="552" spans="1:47" ht="15" customHeight="1" x14ac:dyDescent="0.25">
      <c r="A552">
        <v>1171</v>
      </c>
      <c r="B552">
        <v>1</v>
      </c>
      <c r="D552">
        <v>8505133</v>
      </c>
      <c r="E552" t="s">
        <v>2309</v>
      </c>
      <c r="H552" t="s">
        <v>2310</v>
      </c>
      <c r="I552" t="s">
        <v>2307</v>
      </c>
      <c r="J552" t="s">
        <v>50</v>
      </c>
      <c r="K552" t="s">
        <v>169</v>
      </c>
      <c r="L552" t="s">
        <v>2293</v>
      </c>
      <c r="P552" s="4">
        <f>IFERROR(VLOOKUP(D552,[1]articulo!$A$1:$D$9000,4,FALSE),"")</f>
        <v>235.87</v>
      </c>
      <c r="Q552" t="s">
        <v>2311</v>
      </c>
      <c r="R552">
        <f>IFERROR(VLOOKUP(D552,[2]stock!$A$1:$B$9000,2,FALSE),"0")</f>
        <v>0</v>
      </c>
      <c r="S552">
        <v>10</v>
      </c>
      <c r="T552">
        <v>10</v>
      </c>
      <c r="U552">
        <v>5</v>
      </c>
      <c r="V552">
        <v>0.1</v>
      </c>
      <c r="W552" t="str">
        <f>IFERROR(VLOOKUP($A552,[3]Hoja1!$A$1:$AQ$1000,19,FALSE),"")</f>
        <v>Oficial Inspector y Subinspector</v>
      </c>
      <c r="X552" t="str">
        <f>IFERROR(VLOOKUP($A552,[3]Hoja1!$A$1:$AQ$1000,20,FALSE),"")</f>
        <v/>
      </c>
      <c r="Y552" t="str">
        <f>IFERROR(VLOOKUP($A552,[3]Hoja1!$A$1:$AQ$1000,21,FALSE),"")</f>
        <v/>
      </c>
      <c r="Z552" t="str">
        <f>IFERROR(VLOOKUP($A552,[3]Hoja1!$A$1:$AQ$1000,22,FALSE),"")</f>
        <v>Acrílico</v>
      </c>
      <c r="AA552" t="str">
        <f>IFERROR(VLOOKUP($A552,[3]Hoja1!$A$1:$AQ$1000,23,FALSE),"")</f>
        <v>2 rombos chicos</v>
      </c>
      <c r="AB552" t="str">
        <f>IFERROR(VLOOKUP($A552,[3]Hoja1!$A$1:$AQ$1000,24,FALSE),"")</f>
        <v>3 cm</v>
      </c>
      <c r="AC552" t="str">
        <f>IFERROR(VLOOKUP($A552,[3]Hoja1!$A$1:$AQ$1000,25,FALSE),"")</f>
        <v>6 cm</v>
      </c>
      <c r="AD552" t="str">
        <f>IFERROR(VLOOKUP($A552,[3]Hoja1!$A$1:$AQ$1000,26,FALSE),"")</f>
        <v/>
      </c>
      <c r="AE552" t="str">
        <f>IFERROR(VLOOKUP($A552,[3]Hoja1!$A$1:$AQ$1000,27,FALSE),"")</f>
        <v/>
      </c>
      <c r="AF552" t="str">
        <f>IFERROR(VLOOKUP($A552,[3]Hoja1!$A$1:$AQ$1000,28,FALSE),"")</f>
        <v/>
      </c>
      <c r="AG552" t="str">
        <f>IFERROR(VLOOKUP($A552,[3]Hoja1!$A$1:$AQ$1000,29,FALSE),"")</f>
        <v/>
      </c>
      <c r="AH552" t="str">
        <f>IFERROR(VLOOKUP($A552,[3]Hoja1!$A$1:$AQ$1000,30,FALSE),"")</f>
        <v/>
      </c>
      <c r="AI552" t="str">
        <f>IFERROR(VLOOKUP($A552,[3]Hoja1!$A$1:$AQ$1000,31,FALSE),"")</f>
        <v/>
      </c>
      <c r="AJ552" t="str">
        <f>IFERROR(VLOOKUP($A552,[3]Hoja1!$A$1:$AQ$1000,32,FALSE),"")</f>
        <v/>
      </c>
      <c r="AK552" t="str">
        <f>IFERROR(VLOOKUP($A552,[3]Hoja1!$A$1:$AQ$1000,33,FALSE),"")</f>
        <v/>
      </c>
      <c r="AL552" t="str">
        <f>IFERROR(VLOOKUP($A552,[3]Hoja1!$A$1:$AQ$1000,34,FALSE),"")</f>
        <v/>
      </c>
      <c r="AM552" t="str">
        <f>IFERROR(VLOOKUP($A552,[3]Hoja1!$A$1:$AQ$1000,35,FALSE),"")</f>
        <v/>
      </c>
      <c r="AN552" t="str">
        <f>IFERROR(VLOOKUP($A552,[3]Hoja1!$A$1:$AQ$1000,36,FALSE),"")</f>
        <v/>
      </c>
      <c r="AO552" t="str">
        <f>IFERROR(VLOOKUP($A552,[3]Hoja1!$A$1:$AQ$1000,37,FALSE),"")</f>
        <v/>
      </c>
      <c r="AP552" t="str">
        <f>IFERROR(VLOOKUP($A552,[3]Hoja1!$A$1:$AQ$1000,38,FALSE),"")</f>
        <v/>
      </c>
      <c r="AQ552" t="str">
        <f>IFERROR(VLOOKUP($A552,[3]Hoja1!$A$1:$AQ$1000,39,FALSE),"")</f>
        <v/>
      </c>
      <c r="AR552" t="str">
        <f>IFERROR(VLOOKUP($A552,[3]Hoja1!$A$1:$AQ$1000,40,FALSE),"")</f>
        <v/>
      </c>
      <c r="AS552" t="str">
        <f>IFERROR(VLOOKUP($A552,[3]Hoja1!$A$1:$AQ$1000,41,FALSE),"")</f>
        <v/>
      </c>
      <c r="AT552" t="str">
        <f>IFERROR(VLOOKUP($A552,[3]Hoja1!$A$1:$AQ$1000,42,FALSE),"")</f>
        <v/>
      </c>
      <c r="AU552" t="str">
        <f>IFERROR(VLOOKUP($A552,[3]Hoja1!$A$1:$AQ$1000,43,FALSE),"")</f>
        <v/>
      </c>
    </row>
    <row r="553" spans="1:47" ht="15" customHeight="1" x14ac:dyDescent="0.25">
      <c r="A553">
        <v>1172</v>
      </c>
      <c r="B553">
        <v>1</v>
      </c>
      <c r="D553">
        <v>8505153</v>
      </c>
      <c r="E553" t="s">
        <v>2312</v>
      </c>
      <c r="H553" t="s">
        <v>2313</v>
      </c>
      <c r="I553" t="s">
        <v>2307</v>
      </c>
      <c r="J553" t="s">
        <v>50</v>
      </c>
      <c r="K553" t="s">
        <v>169</v>
      </c>
      <c r="L553" t="s">
        <v>2293</v>
      </c>
      <c r="P553" s="4">
        <f>IFERROR(VLOOKUP(D553,[1]articulo!$A$1:$D$9000,4,FALSE),"")</f>
        <v>235.87</v>
      </c>
      <c r="Q553" t="s">
        <v>2314</v>
      </c>
      <c r="R553">
        <f>IFERROR(VLOOKUP(D553,[2]stock!$A$1:$B$9000,2,FALSE),"0")</f>
        <v>0</v>
      </c>
      <c r="S553">
        <v>10</v>
      </c>
      <c r="T553">
        <v>10</v>
      </c>
      <c r="U553">
        <v>5</v>
      </c>
      <c r="V553">
        <v>0.1</v>
      </c>
      <c r="W553" t="str">
        <f>IFERROR(VLOOKUP($A553,[3]Hoja1!$A$1:$AQ$1000,19,FALSE),"")</f>
        <v>Oficial Principal</v>
      </c>
      <c r="X553" t="str">
        <f>IFERROR(VLOOKUP($A553,[3]Hoja1!$A$1:$AQ$1000,20,FALSE),"")</f>
        <v/>
      </c>
      <c r="Y553" t="str">
        <f>IFERROR(VLOOKUP($A553,[3]Hoja1!$A$1:$AQ$1000,21,FALSE),"")</f>
        <v/>
      </c>
      <c r="Z553" t="str">
        <f>IFERROR(VLOOKUP($A553,[3]Hoja1!$A$1:$AQ$1000,22,FALSE),"")</f>
        <v>Acrílico</v>
      </c>
      <c r="AA553" t="str">
        <f>IFERROR(VLOOKUP($A553,[3]Hoja1!$A$1:$AQ$1000,23,FALSE),"")</f>
        <v>3 rombos chicos</v>
      </c>
      <c r="AB553" t="str">
        <f>IFERROR(VLOOKUP($A553,[3]Hoja1!$A$1:$AQ$1000,24,FALSE),"")</f>
        <v>3 cm</v>
      </c>
      <c r="AC553" t="str">
        <f>IFERROR(VLOOKUP($A553,[3]Hoja1!$A$1:$AQ$1000,25,FALSE),"")</f>
        <v>8 cm</v>
      </c>
      <c r="AD553" t="str">
        <f>IFERROR(VLOOKUP($A553,[3]Hoja1!$A$1:$AQ$1000,26,FALSE),"")</f>
        <v/>
      </c>
      <c r="AE553" t="str">
        <f>IFERROR(VLOOKUP($A553,[3]Hoja1!$A$1:$AQ$1000,27,FALSE),"")</f>
        <v/>
      </c>
      <c r="AF553" t="str">
        <f>IFERROR(VLOOKUP($A553,[3]Hoja1!$A$1:$AQ$1000,28,FALSE),"")</f>
        <v/>
      </c>
      <c r="AG553" t="str">
        <f>IFERROR(VLOOKUP($A553,[3]Hoja1!$A$1:$AQ$1000,29,FALSE),"")</f>
        <v/>
      </c>
      <c r="AH553" t="str">
        <f>IFERROR(VLOOKUP($A553,[3]Hoja1!$A$1:$AQ$1000,30,FALSE),"")</f>
        <v/>
      </c>
      <c r="AI553" t="str">
        <f>IFERROR(VLOOKUP($A553,[3]Hoja1!$A$1:$AQ$1000,31,FALSE),"")</f>
        <v/>
      </c>
      <c r="AJ553" t="str">
        <f>IFERROR(VLOOKUP($A553,[3]Hoja1!$A$1:$AQ$1000,32,FALSE),"")</f>
        <v/>
      </c>
      <c r="AK553" t="str">
        <f>IFERROR(VLOOKUP($A553,[3]Hoja1!$A$1:$AQ$1000,33,FALSE),"")</f>
        <v/>
      </c>
      <c r="AL553" t="str">
        <f>IFERROR(VLOOKUP($A553,[3]Hoja1!$A$1:$AQ$1000,34,FALSE),"")</f>
        <v/>
      </c>
      <c r="AM553" t="str">
        <f>IFERROR(VLOOKUP($A553,[3]Hoja1!$A$1:$AQ$1000,35,FALSE),"")</f>
        <v/>
      </c>
      <c r="AN553" t="str">
        <f>IFERROR(VLOOKUP($A553,[3]Hoja1!$A$1:$AQ$1000,36,FALSE),"")</f>
        <v/>
      </c>
      <c r="AO553" t="str">
        <f>IFERROR(VLOOKUP($A553,[3]Hoja1!$A$1:$AQ$1000,37,FALSE),"")</f>
        <v/>
      </c>
      <c r="AP553" t="str">
        <f>IFERROR(VLOOKUP($A553,[3]Hoja1!$A$1:$AQ$1000,38,FALSE),"")</f>
        <v/>
      </c>
      <c r="AQ553" t="str">
        <f>IFERROR(VLOOKUP($A553,[3]Hoja1!$A$1:$AQ$1000,39,FALSE),"")</f>
        <v/>
      </c>
      <c r="AR553" t="str">
        <f>IFERROR(VLOOKUP($A553,[3]Hoja1!$A$1:$AQ$1000,40,FALSE),"")</f>
        <v/>
      </c>
      <c r="AS553" t="str">
        <f>IFERROR(VLOOKUP($A553,[3]Hoja1!$A$1:$AQ$1000,41,FALSE),"")</f>
        <v/>
      </c>
      <c r="AT553" t="str">
        <f>IFERROR(VLOOKUP($A553,[3]Hoja1!$A$1:$AQ$1000,42,FALSE),"")</f>
        <v/>
      </c>
      <c r="AU553" t="str">
        <f>IFERROR(VLOOKUP($A553,[3]Hoja1!$A$1:$AQ$1000,43,FALSE),"")</f>
        <v/>
      </c>
    </row>
    <row r="554" spans="1:47" ht="15" customHeight="1" x14ac:dyDescent="0.25">
      <c r="A554">
        <v>1178</v>
      </c>
      <c r="B554">
        <v>1</v>
      </c>
      <c r="D554">
        <v>8522999</v>
      </c>
      <c r="E554" t="s">
        <v>2315</v>
      </c>
      <c r="H554" t="s">
        <v>2316</v>
      </c>
      <c r="I554" t="s">
        <v>2317</v>
      </c>
      <c r="J554" t="s">
        <v>1</v>
      </c>
      <c r="K554" t="s">
        <v>830</v>
      </c>
      <c r="P554" s="4">
        <f>IFERROR(VLOOKUP(D554,[1]articulo!$A$1:$D$9000,4,FALSE),"")</f>
        <v>2700</v>
      </c>
      <c r="Q554" t="s">
        <v>2318</v>
      </c>
      <c r="R554">
        <f>IFERROR(VLOOKUP(D554,[2]stock!$A$1:$B$9000,2,FALSE),"0")</f>
        <v>290</v>
      </c>
      <c r="S554">
        <v>5</v>
      </c>
      <c r="T554">
        <v>20</v>
      </c>
      <c r="U554">
        <v>10</v>
      </c>
      <c r="V554">
        <v>0.1</v>
      </c>
      <c r="W554" t="str">
        <f>IFERROR(VLOOKUP($A554,[3]Hoja1!$A$1:$AQ$1000,19,FALSE),"")</f>
        <v/>
      </c>
      <c r="X554" t="str">
        <f>IFERROR(VLOOKUP($A554,[3]Hoja1!$A$1:$AQ$1000,20,FALSE),"")</f>
        <v/>
      </c>
      <c r="Y554" t="str">
        <f>IFERROR(VLOOKUP($A554,[3]Hoja1!$A$1:$AQ$1000,21,FALSE),"")</f>
        <v/>
      </c>
      <c r="Z554" t="str">
        <f>IFERROR(VLOOKUP($A554,[3]Hoja1!$A$1:$AQ$1000,22,FALSE),"")</f>
        <v/>
      </c>
      <c r="AA554" t="str">
        <f>IFERROR(VLOOKUP($A554,[3]Hoja1!$A$1:$AQ$1000,23,FALSE),"")</f>
        <v/>
      </c>
      <c r="AB554" t="str">
        <f>IFERROR(VLOOKUP($A554,[3]Hoja1!$A$1:$AQ$1000,24,FALSE),"")</f>
        <v/>
      </c>
      <c r="AC554" t="str">
        <f>IFERROR(VLOOKUP($A554,[3]Hoja1!$A$1:$AQ$1000,25,FALSE),"")</f>
        <v/>
      </c>
      <c r="AD554" t="str">
        <f>IFERROR(VLOOKUP($A554,[3]Hoja1!$A$1:$AQ$1000,26,FALSE),"")</f>
        <v/>
      </c>
      <c r="AE554" t="str">
        <f>IFERROR(VLOOKUP($A554,[3]Hoja1!$A$1:$AQ$1000,27,FALSE),"")</f>
        <v/>
      </c>
      <c r="AF554" t="str">
        <f>IFERROR(VLOOKUP($A554,[3]Hoja1!$A$1:$AQ$1000,28,FALSE),"")</f>
        <v/>
      </c>
      <c r="AG554" t="str">
        <f>IFERROR(VLOOKUP($A554,[3]Hoja1!$A$1:$AQ$1000,29,FALSE),"")</f>
        <v/>
      </c>
      <c r="AH554" t="str">
        <f>IFERROR(VLOOKUP($A554,[3]Hoja1!$A$1:$AQ$1000,30,FALSE),"")</f>
        <v/>
      </c>
      <c r="AI554" t="str">
        <f>IFERROR(VLOOKUP($A554,[3]Hoja1!$A$1:$AQ$1000,31,FALSE),"")</f>
        <v/>
      </c>
      <c r="AJ554" t="str">
        <f>IFERROR(VLOOKUP($A554,[3]Hoja1!$A$1:$AQ$1000,32,FALSE),"")</f>
        <v/>
      </c>
      <c r="AK554" t="str">
        <f>IFERROR(VLOOKUP($A554,[3]Hoja1!$A$1:$AQ$1000,33,FALSE),"")</f>
        <v/>
      </c>
      <c r="AL554" t="str">
        <f>IFERROR(VLOOKUP($A554,[3]Hoja1!$A$1:$AQ$1000,34,FALSE),"")</f>
        <v/>
      </c>
      <c r="AM554" t="str">
        <f>IFERROR(VLOOKUP($A554,[3]Hoja1!$A$1:$AQ$1000,35,FALSE),"")</f>
        <v/>
      </c>
      <c r="AN554" t="str">
        <f>IFERROR(VLOOKUP($A554,[3]Hoja1!$A$1:$AQ$1000,36,FALSE),"")</f>
        <v/>
      </c>
      <c r="AO554" t="str">
        <f>IFERROR(VLOOKUP($A554,[3]Hoja1!$A$1:$AQ$1000,37,FALSE),"")</f>
        <v/>
      </c>
      <c r="AP554" t="str">
        <f>IFERROR(VLOOKUP($A554,[3]Hoja1!$A$1:$AQ$1000,38,FALSE),"")</f>
        <v/>
      </c>
      <c r="AQ554" t="str">
        <f>IFERROR(VLOOKUP($A554,[3]Hoja1!$A$1:$AQ$1000,39,FALSE),"")</f>
        <v/>
      </c>
      <c r="AR554" t="str">
        <f>IFERROR(VLOOKUP($A554,[3]Hoja1!$A$1:$AQ$1000,40,FALSE),"")</f>
        <v/>
      </c>
      <c r="AS554" t="str">
        <f>IFERROR(VLOOKUP($A554,[3]Hoja1!$A$1:$AQ$1000,41,FALSE),"")</f>
        <v/>
      </c>
      <c r="AT554" t="str">
        <f>IFERROR(VLOOKUP($A554,[3]Hoja1!$A$1:$AQ$1000,42,FALSE),"")</f>
        <v/>
      </c>
      <c r="AU554" t="str">
        <f>IFERROR(VLOOKUP($A554,[3]Hoja1!$A$1:$AQ$1000,43,FALSE),"")</f>
        <v/>
      </c>
    </row>
    <row r="555" spans="1:47" ht="15" customHeight="1" x14ac:dyDescent="0.25">
      <c r="A555">
        <v>1188</v>
      </c>
      <c r="B555">
        <v>1</v>
      </c>
      <c r="D555">
        <v>8705914</v>
      </c>
      <c r="E555" t="s">
        <v>2319</v>
      </c>
      <c r="H555" t="s">
        <v>2320</v>
      </c>
      <c r="I555" s="1" t="s">
        <v>2321</v>
      </c>
      <c r="J555" t="s">
        <v>1</v>
      </c>
      <c r="K555" t="s">
        <v>29</v>
      </c>
      <c r="L555" t="s">
        <v>30</v>
      </c>
      <c r="P555" s="4">
        <f>IFERROR(VLOOKUP(D555,[1]articulo!$A$1:$D$9000,4,FALSE),"")</f>
        <v>2550</v>
      </c>
      <c r="Q555" t="s">
        <v>2322</v>
      </c>
      <c r="R555">
        <f>IFERROR(VLOOKUP(D555,[2]stock!$A$1:$B$9000,2,FALSE),"0")</f>
        <v>0</v>
      </c>
      <c r="S555">
        <v>20</v>
      </c>
      <c r="T555">
        <v>10</v>
      </c>
      <c r="U555">
        <v>10</v>
      </c>
      <c r="V555">
        <v>0.2</v>
      </c>
      <c r="W555" t="str">
        <f>IFERROR(VLOOKUP($A555,[3]Hoja1!$A$1:$AQ$1000,19,FALSE),"")</f>
        <v/>
      </c>
      <c r="X555" t="str">
        <f>IFERROR(VLOOKUP($A555,[3]Hoja1!$A$1:$AQ$1000,20,FALSE),"")</f>
        <v/>
      </c>
      <c r="Y555" t="str">
        <f>IFERROR(VLOOKUP($A555,[3]Hoja1!$A$1:$AQ$1000,21,FALSE),"")</f>
        <v/>
      </c>
      <c r="Z555" t="str">
        <f>IFERROR(VLOOKUP($A555,[3]Hoja1!$A$1:$AQ$1000,22,FALSE),"")</f>
        <v/>
      </c>
      <c r="AA555" t="str">
        <f>IFERROR(VLOOKUP($A555,[3]Hoja1!$A$1:$AQ$1000,23,FALSE),"")</f>
        <v/>
      </c>
      <c r="AB555" t="str">
        <f>IFERROR(VLOOKUP($A555,[3]Hoja1!$A$1:$AQ$1000,24,FALSE),"")</f>
        <v/>
      </c>
      <c r="AC555" t="str">
        <f>IFERROR(VLOOKUP($A555,[3]Hoja1!$A$1:$AQ$1000,25,FALSE),"")</f>
        <v/>
      </c>
      <c r="AD555" t="str">
        <f>IFERROR(VLOOKUP($A555,[3]Hoja1!$A$1:$AQ$1000,26,FALSE),"")</f>
        <v/>
      </c>
      <c r="AE555" t="str">
        <f>IFERROR(VLOOKUP($A555,[3]Hoja1!$A$1:$AQ$1000,27,FALSE),"")</f>
        <v/>
      </c>
      <c r="AF555" t="str">
        <f>IFERROR(VLOOKUP($A555,[3]Hoja1!$A$1:$AQ$1000,28,FALSE),"")</f>
        <v/>
      </c>
      <c r="AG555" t="str">
        <f>IFERROR(VLOOKUP($A555,[3]Hoja1!$A$1:$AQ$1000,29,FALSE),"")</f>
        <v/>
      </c>
      <c r="AH555" t="str">
        <f>IFERROR(VLOOKUP($A555,[3]Hoja1!$A$1:$AQ$1000,30,FALSE),"")</f>
        <v/>
      </c>
      <c r="AI555" t="str">
        <f>IFERROR(VLOOKUP($A555,[3]Hoja1!$A$1:$AQ$1000,31,FALSE),"")</f>
        <v/>
      </c>
      <c r="AJ555" t="str">
        <f>IFERROR(VLOOKUP($A555,[3]Hoja1!$A$1:$AQ$1000,32,FALSE),"")</f>
        <v/>
      </c>
      <c r="AK555" t="str">
        <f>IFERROR(VLOOKUP($A555,[3]Hoja1!$A$1:$AQ$1000,33,FALSE),"")</f>
        <v/>
      </c>
      <c r="AL555" t="str">
        <f>IFERROR(VLOOKUP($A555,[3]Hoja1!$A$1:$AQ$1000,34,FALSE),"")</f>
        <v/>
      </c>
      <c r="AM555" t="str">
        <f>IFERROR(VLOOKUP($A555,[3]Hoja1!$A$1:$AQ$1000,35,FALSE),"")</f>
        <v/>
      </c>
      <c r="AN555" t="str">
        <f>IFERROR(VLOOKUP($A555,[3]Hoja1!$A$1:$AQ$1000,36,FALSE),"")</f>
        <v/>
      </c>
      <c r="AO555" t="str">
        <f>IFERROR(VLOOKUP($A555,[3]Hoja1!$A$1:$AQ$1000,37,FALSE),"")</f>
        <v/>
      </c>
      <c r="AP555" t="str">
        <f>IFERROR(VLOOKUP($A555,[3]Hoja1!$A$1:$AQ$1000,38,FALSE),"")</f>
        <v/>
      </c>
      <c r="AQ555" t="str">
        <f>IFERROR(VLOOKUP($A555,[3]Hoja1!$A$1:$AQ$1000,39,FALSE),"")</f>
        <v/>
      </c>
      <c r="AR555" t="str">
        <f>IFERROR(VLOOKUP($A555,[3]Hoja1!$A$1:$AQ$1000,40,FALSE),"")</f>
        <v/>
      </c>
      <c r="AS555" t="str">
        <f>IFERROR(VLOOKUP($A555,[3]Hoja1!$A$1:$AQ$1000,41,FALSE),"")</f>
        <v/>
      </c>
      <c r="AT555" t="str">
        <f>IFERROR(VLOOKUP($A555,[3]Hoja1!$A$1:$AQ$1000,42,FALSE),"")</f>
        <v/>
      </c>
      <c r="AU555" t="str">
        <f>IFERROR(VLOOKUP($A555,[3]Hoja1!$A$1:$AQ$1000,43,FALSE),"")</f>
        <v/>
      </c>
    </row>
    <row r="556" spans="1:47" ht="15" customHeight="1" x14ac:dyDescent="0.25">
      <c r="A556">
        <v>1189</v>
      </c>
      <c r="B556">
        <v>1</v>
      </c>
      <c r="D556">
        <v>8708999</v>
      </c>
      <c r="E556" t="s">
        <v>1674</v>
      </c>
      <c r="H556" t="s">
        <v>1677</v>
      </c>
      <c r="I556" s="1" t="s">
        <v>2323</v>
      </c>
      <c r="J556" t="s">
        <v>1</v>
      </c>
      <c r="K556" t="s">
        <v>1675</v>
      </c>
      <c r="P556" s="4">
        <f>IFERROR(VLOOKUP(D556,[1]articulo!$A$1:$D$9000,4,FALSE),"")</f>
        <v>10300</v>
      </c>
      <c r="Q556" t="s">
        <v>2324</v>
      </c>
      <c r="R556">
        <f>IFERROR(VLOOKUP(D556,[2]stock!$A$1:$B$9000,2,FALSE),"0")</f>
        <v>152</v>
      </c>
      <c r="S556">
        <v>5</v>
      </c>
      <c r="T556">
        <v>5</v>
      </c>
      <c r="U556">
        <v>5</v>
      </c>
      <c r="V556">
        <v>0.03</v>
      </c>
      <c r="W556" t="str">
        <f>IFERROR(VLOOKUP($A556,[3]Hoja1!$A$1:$AQ$1000,19,FALSE),"")</f>
        <v/>
      </c>
      <c r="X556" t="str">
        <f>IFERROR(VLOOKUP($A556,[3]Hoja1!$A$1:$AQ$1000,20,FALSE),"")</f>
        <v/>
      </c>
      <c r="Y556" t="str">
        <f>IFERROR(VLOOKUP($A556,[3]Hoja1!$A$1:$AQ$1000,21,FALSE),"")</f>
        <v/>
      </c>
      <c r="Z556" t="str">
        <f>IFERROR(VLOOKUP($A556,[3]Hoja1!$A$1:$AQ$1000,22,FALSE),"")</f>
        <v/>
      </c>
      <c r="AA556" t="str">
        <f>IFERROR(VLOOKUP($A556,[3]Hoja1!$A$1:$AQ$1000,23,FALSE),"")</f>
        <v/>
      </c>
      <c r="AB556" t="str">
        <f>IFERROR(VLOOKUP($A556,[3]Hoja1!$A$1:$AQ$1000,24,FALSE),"")</f>
        <v/>
      </c>
      <c r="AC556" t="str">
        <f>IFERROR(VLOOKUP($A556,[3]Hoja1!$A$1:$AQ$1000,25,FALSE),"")</f>
        <v/>
      </c>
      <c r="AD556" t="str">
        <f>IFERROR(VLOOKUP($A556,[3]Hoja1!$A$1:$AQ$1000,26,FALSE),"")</f>
        <v/>
      </c>
      <c r="AE556" t="str">
        <f>IFERROR(VLOOKUP($A556,[3]Hoja1!$A$1:$AQ$1000,27,FALSE),"")</f>
        <v/>
      </c>
      <c r="AF556" t="str">
        <f>IFERROR(VLOOKUP($A556,[3]Hoja1!$A$1:$AQ$1000,28,FALSE),"")</f>
        <v/>
      </c>
      <c r="AG556" t="str">
        <f>IFERROR(VLOOKUP($A556,[3]Hoja1!$A$1:$AQ$1000,29,FALSE),"")</f>
        <v/>
      </c>
      <c r="AH556" t="str">
        <f>IFERROR(VLOOKUP($A556,[3]Hoja1!$A$1:$AQ$1000,30,FALSE),"")</f>
        <v/>
      </c>
      <c r="AI556" t="str">
        <f>IFERROR(VLOOKUP($A556,[3]Hoja1!$A$1:$AQ$1000,31,FALSE),"")</f>
        <v/>
      </c>
      <c r="AJ556" t="str">
        <f>IFERROR(VLOOKUP($A556,[3]Hoja1!$A$1:$AQ$1000,32,FALSE),"")</f>
        <v/>
      </c>
      <c r="AK556" t="str">
        <f>IFERROR(VLOOKUP($A556,[3]Hoja1!$A$1:$AQ$1000,33,FALSE),"")</f>
        <v/>
      </c>
      <c r="AL556" t="str">
        <f>IFERROR(VLOOKUP($A556,[3]Hoja1!$A$1:$AQ$1000,34,FALSE),"")</f>
        <v/>
      </c>
      <c r="AM556" t="str">
        <f>IFERROR(VLOOKUP($A556,[3]Hoja1!$A$1:$AQ$1000,35,FALSE),"")</f>
        <v/>
      </c>
      <c r="AN556" t="str">
        <f>IFERROR(VLOOKUP($A556,[3]Hoja1!$A$1:$AQ$1000,36,FALSE),"")</f>
        <v/>
      </c>
      <c r="AO556" t="str">
        <f>IFERROR(VLOOKUP($A556,[3]Hoja1!$A$1:$AQ$1000,37,FALSE),"")</f>
        <v/>
      </c>
      <c r="AP556" t="str">
        <f>IFERROR(VLOOKUP($A556,[3]Hoja1!$A$1:$AQ$1000,38,FALSE),"")</f>
        <v/>
      </c>
      <c r="AQ556" t="str">
        <f>IFERROR(VLOOKUP($A556,[3]Hoja1!$A$1:$AQ$1000,39,FALSE),"")</f>
        <v/>
      </c>
      <c r="AR556" t="str">
        <f>IFERROR(VLOOKUP($A556,[3]Hoja1!$A$1:$AQ$1000,40,FALSE),"")</f>
        <v/>
      </c>
      <c r="AS556" t="str">
        <f>IFERROR(VLOOKUP($A556,[3]Hoja1!$A$1:$AQ$1000,41,FALSE),"")</f>
        <v/>
      </c>
      <c r="AT556" t="str">
        <f>IFERROR(VLOOKUP($A556,[3]Hoja1!$A$1:$AQ$1000,42,FALSE),"")</f>
        <v/>
      </c>
      <c r="AU556" t="str">
        <f>IFERROR(VLOOKUP($A556,[3]Hoja1!$A$1:$AQ$1000,43,FALSE),"")</f>
        <v/>
      </c>
    </row>
    <row r="557" spans="1:47" ht="15" customHeight="1" x14ac:dyDescent="0.25">
      <c r="A557">
        <v>1196</v>
      </c>
      <c r="B557">
        <v>1</v>
      </c>
      <c r="D557">
        <v>8505162</v>
      </c>
      <c r="E557" t="s">
        <v>2325</v>
      </c>
      <c r="H557" t="s">
        <v>2313</v>
      </c>
      <c r="I557" t="s">
        <v>2307</v>
      </c>
      <c r="J557" t="s">
        <v>50</v>
      </c>
      <c r="K557" t="s">
        <v>169</v>
      </c>
      <c r="L557" t="s">
        <v>2293</v>
      </c>
      <c r="P557" s="4">
        <f>IFERROR(VLOOKUP(D557,[1]articulo!$A$1:$D$9000,4,FALSE),"")</f>
        <v>235.87</v>
      </c>
      <c r="Q557" t="s">
        <v>2326</v>
      </c>
      <c r="R557">
        <f>IFERROR(VLOOKUP(D557,[2]stock!$A$1:$B$9000,2,FALSE),"0")</f>
        <v>0</v>
      </c>
      <c r="S557">
        <v>10</v>
      </c>
      <c r="T557">
        <v>10</v>
      </c>
      <c r="U557">
        <v>5</v>
      </c>
      <c r="V557">
        <v>0.1</v>
      </c>
      <c r="W557" t="str">
        <f>IFERROR(VLOOKUP($A557,[3]Hoja1!$A$1:$AQ$1000,19,FALSE),"")</f>
        <v>Oficial Inspector y Subinspector .</v>
      </c>
      <c r="X557" t="str">
        <f>IFERROR(VLOOKUP($A557,[3]Hoja1!$A$1:$AQ$1000,20,FALSE),"")</f>
        <v/>
      </c>
      <c r="Y557" t="str">
        <f>IFERROR(VLOOKUP($A557,[3]Hoja1!$A$1:$AQ$1000,21,FALSE),"")</f>
        <v/>
      </c>
      <c r="Z557" t="str">
        <f>IFERROR(VLOOKUP($A557,[3]Hoja1!$A$1:$AQ$1000,22,FALSE),"")</f>
        <v>Acrílico</v>
      </c>
      <c r="AA557" t="str">
        <f>IFERROR(VLOOKUP($A557,[3]Hoja1!$A$1:$AQ$1000,23,FALSE),"")</f>
        <v>2 rombos grandes</v>
      </c>
      <c r="AB557" t="str">
        <f>IFERROR(VLOOKUP($A557,[3]Hoja1!$A$1:$AQ$1000,24,FALSE),"")</f>
        <v>5 cm</v>
      </c>
      <c r="AC557" t="str">
        <f>IFERROR(VLOOKUP($A557,[3]Hoja1!$A$1:$AQ$1000,25,FALSE),"")</f>
        <v>7.5 cm</v>
      </c>
      <c r="AD557" t="str">
        <f>IFERROR(VLOOKUP($A557,[3]Hoja1!$A$1:$AQ$1000,26,FALSE),"")</f>
        <v/>
      </c>
      <c r="AE557" t="str">
        <f>IFERROR(VLOOKUP($A557,[3]Hoja1!$A$1:$AQ$1000,27,FALSE),"")</f>
        <v/>
      </c>
      <c r="AF557" t="str">
        <f>IFERROR(VLOOKUP($A557,[3]Hoja1!$A$1:$AQ$1000,28,FALSE),"")</f>
        <v/>
      </c>
      <c r="AG557" t="str">
        <f>IFERROR(VLOOKUP($A557,[3]Hoja1!$A$1:$AQ$1000,29,FALSE),"")</f>
        <v/>
      </c>
      <c r="AH557" t="str">
        <f>IFERROR(VLOOKUP($A557,[3]Hoja1!$A$1:$AQ$1000,30,FALSE),"")</f>
        <v/>
      </c>
      <c r="AI557" t="str">
        <f>IFERROR(VLOOKUP($A557,[3]Hoja1!$A$1:$AQ$1000,31,FALSE),"")</f>
        <v/>
      </c>
      <c r="AJ557" t="str">
        <f>IFERROR(VLOOKUP($A557,[3]Hoja1!$A$1:$AQ$1000,32,FALSE),"")</f>
        <v/>
      </c>
      <c r="AK557" t="str">
        <f>IFERROR(VLOOKUP($A557,[3]Hoja1!$A$1:$AQ$1000,33,FALSE),"")</f>
        <v/>
      </c>
      <c r="AL557" t="str">
        <f>IFERROR(VLOOKUP($A557,[3]Hoja1!$A$1:$AQ$1000,34,FALSE),"")</f>
        <v/>
      </c>
      <c r="AM557" t="str">
        <f>IFERROR(VLOOKUP($A557,[3]Hoja1!$A$1:$AQ$1000,35,FALSE),"")</f>
        <v/>
      </c>
      <c r="AN557" t="str">
        <f>IFERROR(VLOOKUP($A557,[3]Hoja1!$A$1:$AQ$1000,36,FALSE),"")</f>
        <v/>
      </c>
      <c r="AO557" t="str">
        <f>IFERROR(VLOOKUP($A557,[3]Hoja1!$A$1:$AQ$1000,37,FALSE),"")</f>
        <v/>
      </c>
      <c r="AP557" t="str">
        <f>IFERROR(VLOOKUP($A557,[3]Hoja1!$A$1:$AQ$1000,38,FALSE),"")</f>
        <v/>
      </c>
      <c r="AQ557" t="str">
        <f>IFERROR(VLOOKUP($A557,[3]Hoja1!$A$1:$AQ$1000,39,FALSE),"")</f>
        <v/>
      </c>
      <c r="AR557" t="str">
        <f>IFERROR(VLOOKUP($A557,[3]Hoja1!$A$1:$AQ$1000,40,FALSE),"")</f>
        <v/>
      </c>
      <c r="AS557" t="str">
        <f>IFERROR(VLOOKUP($A557,[3]Hoja1!$A$1:$AQ$1000,41,FALSE),"")</f>
        <v/>
      </c>
      <c r="AT557" t="str">
        <f>IFERROR(VLOOKUP($A557,[3]Hoja1!$A$1:$AQ$1000,42,FALSE),"")</f>
        <v/>
      </c>
      <c r="AU557" t="str">
        <f>IFERROR(VLOOKUP($A557,[3]Hoja1!$A$1:$AQ$1000,43,FALSE),"")</f>
        <v/>
      </c>
    </row>
    <row r="558" spans="1:47" ht="15" customHeight="1" x14ac:dyDescent="0.25">
      <c r="A558">
        <v>1199</v>
      </c>
      <c r="B558">
        <v>1</v>
      </c>
      <c r="D558">
        <v>7707572</v>
      </c>
      <c r="E558" t="s">
        <v>2327</v>
      </c>
      <c r="H558" t="s">
        <v>2328</v>
      </c>
      <c r="I558" t="s">
        <v>2329</v>
      </c>
      <c r="J558" t="s">
        <v>50</v>
      </c>
      <c r="K558" t="s">
        <v>906</v>
      </c>
      <c r="L558" t="s">
        <v>928</v>
      </c>
      <c r="P558" s="4">
        <f>IFERROR(VLOOKUP(D558,[1]articulo!$A$1:$D$9000,4,FALSE),"")</f>
        <v>156.97</v>
      </c>
      <c r="Q558" t="s">
        <v>2330</v>
      </c>
      <c r="R558">
        <f>IFERROR(VLOOKUP(D558,[2]stock!$A$1:$B$9000,2,FALSE),"0")</f>
        <v>0</v>
      </c>
      <c r="S558">
        <v>10</v>
      </c>
      <c r="T558">
        <v>10</v>
      </c>
      <c r="U558">
        <v>3</v>
      </c>
      <c r="V558">
        <v>0.03</v>
      </c>
      <c r="W558" t="str">
        <f>IFERROR(VLOOKUP($A558,[3]Hoja1!$A$1:$AQ$1000,19,FALSE),"")</f>
        <v/>
      </c>
      <c r="X558" t="str">
        <f>IFERROR(VLOOKUP($A558,[3]Hoja1!$A$1:$AQ$1000,20,FALSE),"")</f>
        <v/>
      </c>
      <c r="Y558" t="str">
        <f>IFERROR(VLOOKUP($A558,[3]Hoja1!$A$1:$AQ$1000,21,FALSE),"")</f>
        <v/>
      </c>
      <c r="Z558" t="str">
        <f>IFERROR(VLOOKUP($A558,[3]Hoja1!$A$1:$AQ$1000,22,FALSE),"")</f>
        <v>Metálico</v>
      </c>
      <c r="AA558" t="str">
        <f>IFERROR(VLOOKUP($A558,[3]Hoja1!$A$1:$AQ$1000,23,FALSE),"")</f>
        <v/>
      </c>
      <c r="AB558" t="str">
        <f>IFERROR(VLOOKUP($A558,[3]Hoja1!$A$1:$AQ$1000,24,FALSE),"")</f>
        <v>1 cm</v>
      </c>
      <c r="AC558" t="str">
        <f>IFERROR(VLOOKUP($A558,[3]Hoja1!$A$1:$AQ$1000,25,FALSE),"")</f>
        <v>6 cm</v>
      </c>
      <c r="AD558" t="str">
        <f>IFERROR(VLOOKUP($A558,[3]Hoja1!$A$1:$AQ$1000,26,FALSE),"")</f>
        <v/>
      </c>
      <c r="AE558" t="str">
        <f>IFERROR(VLOOKUP($A558,[3]Hoja1!$A$1:$AQ$1000,27,FALSE),"")</f>
        <v/>
      </c>
      <c r="AF558" t="str">
        <f>IFERROR(VLOOKUP($A558,[3]Hoja1!$A$1:$AQ$1000,28,FALSE),"")</f>
        <v/>
      </c>
      <c r="AG558" t="str">
        <f>IFERROR(VLOOKUP($A558,[3]Hoja1!$A$1:$AQ$1000,29,FALSE),"")</f>
        <v/>
      </c>
      <c r="AH558" t="str">
        <f>IFERROR(VLOOKUP($A558,[3]Hoja1!$A$1:$AQ$1000,30,FALSE),"")</f>
        <v/>
      </c>
      <c r="AI558" t="str">
        <f>IFERROR(VLOOKUP($A558,[3]Hoja1!$A$1:$AQ$1000,31,FALSE),"")</f>
        <v/>
      </c>
      <c r="AJ558" t="str">
        <f>IFERROR(VLOOKUP($A558,[3]Hoja1!$A$1:$AQ$1000,32,FALSE),"")</f>
        <v/>
      </c>
      <c r="AK558" t="str">
        <f>IFERROR(VLOOKUP($A558,[3]Hoja1!$A$1:$AQ$1000,33,FALSE),"")</f>
        <v/>
      </c>
      <c r="AL558" t="str">
        <f>IFERROR(VLOOKUP($A558,[3]Hoja1!$A$1:$AQ$1000,34,FALSE),"")</f>
        <v/>
      </c>
      <c r="AM558" t="str">
        <f>IFERROR(VLOOKUP($A558,[3]Hoja1!$A$1:$AQ$1000,35,FALSE),"")</f>
        <v/>
      </c>
      <c r="AN558" t="str">
        <f>IFERROR(VLOOKUP($A558,[3]Hoja1!$A$1:$AQ$1000,36,FALSE),"")</f>
        <v/>
      </c>
      <c r="AO558" t="str">
        <f>IFERROR(VLOOKUP($A558,[3]Hoja1!$A$1:$AQ$1000,37,FALSE),"")</f>
        <v/>
      </c>
      <c r="AP558" t="str">
        <f>IFERROR(VLOOKUP($A558,[3]Hoja1!$A$1:$AQ$1000,38,FALSE),"")</f>
        <v/>
      </c>
      <c r="AQ558" t="str">
        <f>IFERROR(VLOOKUP($A558,[3]Hoja1!$A$1:$AQ$1000,39,FALSE),"")</f>
        <v/>
      </c>
      <c r="AR558" t="str">
        <f>IFERROR(VLOOKUP($A558,[3]Hoja1!$A$1:$AQ$1000,40,FALSE),"")</f>
        <v/>
      </c>
      <c r="AS558" t="str">
        <f>IFERROR(VLOOKUP($A558,[3]Hoja1!$A$1:$AQ$1000,41,FALSE),"")</f>
        <v/>
      </c>
      <c r="AT558" t="str">
        <f>IFERROR(VLOOKUP($A558,[3]Hoja1!$A$1:$AQ$1000,42,FALSE),"")</f>
        <v/>
      </c>
      <c r="AU558" t="str">
        <f>IFERROR(VLOOKUP($A558,[3]Hoja1!$A$1:$AQ$1000,43,FALSE),"")</f>
        <v/>
      </c>
    </row>
    <row r="559" spans="1:47" ht="15" customHeight="1" x14ac:dyDescent="0.25">
      <c r="A559">
        <v>1200</v>
      </c>
      <c r="B559">
        <v>1</v>
      </c>
      <c r="D559">
        <v>8505172</v>
      </c>
      <c r="E559" t="s">
        <v>2331</v>
      </c>
      <c r="H559" s="1" t="s">
        <v>2332</v>
      </c>
      <c r="J559" t="s">
        <v>50</v>
      </c>
      <c r="K559" t="s">
        <v>169</v>
      </c>
      <c r="L559" t="s">
        <v>2293</v>
      </c>
      <c r="P559" s="4">
        <f>IFERROR(VLOOKUP(D559,[1]articulo!$A$1:$D$9000,4,FALSE),"")</f>
        <v>235.87</v>
      </c>
      <c r="Q559" t="s">
        <v>2333</v>
      </c>
      <c r="R559">
        <f>IFERROR(VLOOKUP(D559,[2]stock!$A$1:$B$9000,2,FALSE),"0")</f>
        <v>0</v>
      </c>
      <c r="S559">
        <v>15</v>
      </c>
      <c r="T559">
        <v>15</v>
      </c>
      <c r="U559">
        <v>2</v>
      </c>
      <c r="V559">
        <v>0.03</v>
      </c>
      <c r="W559" t="str">
        <f>IFERROR(VLOOKUP($A559,[3]Hoja1!$A$1:$AQ$1000,19,FALSE),"")</f>
        <v>Comisario</v>
      </c>
      <c r="X559" t="str">
        <f>IFERROR(VLOOKUP($A559,[3]Hoja1!$A$1:$AQ$1000,20,FALSE),"")</f>
        <v/>
      </c>
      <c r="Y559" t="str">
        <f>IFERROR(VLOOKUP($A559,[3]Hoja1!$A$1:$AQ$1000,21,FALSE),"")</f>
        <v/>
      </c>
      <c r="Z559" t="str">
        <f>IFERROR(VLOOKUP($A559,[3]Hoja1!$A$1:$AQ$1000,22,FALSE),"")</f>
        <v/>
      </c>
      <c r="AA559" t="str">
        <f>IFERROR(VLOOKUP($A559,[3]Hoja1!$A$1:$AQ$1000,23,FALSE),"")</f>
        <v/>
      </c>
      <c r="AB559" t="str">
        <f>IFERROR(VLOOKUP($A559,[3]Hoja1!$A$1:$AQ$1000,24,FALSE),"")</f>
        <v/>
      </c>
      <c r="AC559" t="str">
        <f>IFERROR(VLOOKUP($A559,[3]Hoja1!$A$1:$AQ$1000,25,FALSE),"")</f>
        <v/>
      </c>
      <c r="AD559" t="str">
        <f>IFERROR(VLOOKUP($A559,[3]Hoja1!$A$1:$AQ$1000,26,FALSE),"")</f>
        <v/>
      </c>
      <c r="AE559" t="str">
        <f>IFERROR(VLOOKUP($A559,[3]Hoja1!$A$1:$AQ$1000,27,FALSE),"")</f>
        <v/>
      </c>
      <c r="AF559" t="str">
        <f>IFERROR(VLOOKUP($A559,[3]Hoja1!$A$1:$AQ$1000,28,FALSE),"")</f>
        <v/>
      </c>
      <c r="AG559" t="str">
        <f>IFERROR(VLOOKUP($A559,[3]Hoja1!$A$1:$AQ$1000,29,FALSE),"")</f>
        <v/>
      </c>
      <c r="AH559" t="str">
        <f>IFERROR(VLOOKUP($A559,[3]Hoja1!$A$1:$AQ$1000,30,FALSE),"")</f>
        <v/>
      </c>
      <c r="AI559" t="str">
        <f>IFERROR(VLOOKUP($A559,[3]Hoja1!$A$1:$AQ$1000,31,FALSE),"")</f>
        <v/>
      </c>
      <c r="AJ559" t="str">
        <f>IFERROR(VLOOKUP($A559,[3]Hoja1!$A$1:$AQ$1000,32,FALSE),"")</f>
        <v/>
      </c>
      <c r="AK559" t="str">
        <f>IFERROR(VLOOKUP($A559,[3]Hoja1!$A$1:$AQ$1000,33,FALSE),"")</f>
        <v/>
      </c>
      <c r="AL559" t="str">
        <f>IFERROR(VLOOKUP($A559,[3]Hoja1!$A$1:$AQ$1000,34,FALSE),"")</f>
        <v/>
      </c>
      <c r="AM559" t="str">
        <f>IFERROR(VLOOKUP($A559,[3]Hoja1!$A$1:$AQ$1000,35,FALSE),"")</f>
        <v/>
      </c>
      <c r="AN559" t="str">
        <f>IFERROR(VLOOKUP($A559,[3]Hoja1!$A$1:$AQ$1000,36,FALSE),"")</f>
        <v/>
      </c>
      <c r="AO559" t="str">
        <f>IFERROR(VLOOKUP($A559,[3]Hoja1!$A$1:$AQ$1000,37,FALSE),"")</f>
        <v/>
      </c>
      <c r="AP559" t="str">
        <f>IFERROR(VLOOKUP($A559,[3]Hoja1!$A$1:$AQ$1000,38,FALSE),"")</f>
        <v/>
      </c>
      <c r="AQ559" t="str">
        <f>IFERROR(VLOOKUP($A559,[3]Hoja1!$A$1:$AQ$1000,39,FALSE),"")</f>
        <v/>
      </c>
      <c r="AR559" t="str">
        <f>IFERROR(VLOOKUP($A559,[3]Hoja1!$A$1:$AQ$1000,40,FALSE),"")</f>
        <v/>
      </c>
      <c r="AS559" t="str">
        <f>IFERROR(VLOOKUP($A559,[3]Hoja1!$A$1:$AQ$1000,41,FALSE),"")</f>
        <v/>
      </c>
      <c r="AT559" t="str">
        <f>IFERROR(VLOOKUP($A559,[3]Hoja1!$A$1:$AQ$1000,42,FALSE),"")</f>
        <v/>
      </c>
      <c r="AU559" t="str">
        <f>IFERROR(VLOOKUP($A559,[3]Hoja1!$A$1:$AQ$1000,43,FALSE),"")</f>
        <v/>
      </c>
    </row>
    <row r="560" spans="1:47" ht="15" customHeight="1" x14ac:dyDescent="0.25">
      <c r="A560">
        <v>1201</v>
      </c>
      <c r="B560">
        <v>1</v>
      </c>
      <c r="D560">
        <v>7703664</v>
      </c>
      <c r="E560" t="s">
        <v>2334</v>
      </c>
      <c r="H560" s="1" t="s">
        <v>2335</v>
      </c>
      <c r="J560" t="s">
        <v>50</v>
      </c>
      <c r="K560" t="s">
        <v>84</v>
      </c>
      <c r="L560" t="s">
        <v>542</v>
      </c>
      <c r="O560" t="s">
        <v>524</v>
      </c>
      <c r="P560" s="4">
        <f>IFERROR(VLOOKUP(D560,[1]articulo!$A$1:$D$9000,4,FALSE),"")</f>
        <v>766.58</v>
      </c>
      <c r="Q560" t="s">
        <v>2336</v>
      </c>
      <c r="R560">
        <f>IFERROR(VLOOKUP(D560,[2]stock!$A$1:$B$9000,2,FALSE),"0")</f>
        <v>8</v>
      </c>
      <c r="S560">
        <v>0</v>
      </c>
      <c r="T560">
        <v>15</v>
      </c>
      <c r="U560">
        <v>10</v>
      </c>
      <c r="V560">
        <v>3</v>
      </c>
      <c r="W560" t="str">
        <f>IFERROR(VLOOKUP($A560,[3]Hoja1!$A$1:$AQ$1000,19,FALSE),"")</f>
        <v>1º Año</v>
      </c>
      <c r="X560" t="str">
        <f>IFERROR(VLOOKUP($A560,[3]Hoja1!$A$1:$AQ$1000,20,FALSE),"")</f>
        <v/>
      </c>
      <c r="Y560" t="str">
        <f>IFERROR(VLOOKUP($A560,[3]Hoja1!$A$1:$AQ$1000,21,FALSE),"")</f>
        <v/>
      </c>
      <c r="Z560" t="str">
        <f>IFERROR(VLOOKUP($A560,[3]Hoja1!$A$1:$AQ$1000,22,FALSE),"")</f>
        <v/>
      </c>
      <c r="AA560" t="str">
        <f>IFERROR(VLOOKUP($A560,[3]Hoja1!$A$1:$AQ$1000,23,FALSE),"")</f>
        <v/>
      </c>
      <c r="AB560" t="str">
        <f>IFERROR(VLOOKUP($A560,[3]Hoja1!$A$1:$AQ$1000,24,FALSE),"")</f>
        <v/>
      </c>
      <c r="AC560" t="str">
        <f>IFERROR(VLOOKUP($A560,[3]Hoja1!$A$1:$AQ$1000,25,FALSE),"")</f>
        <v/>
      </c>
      <c r="AD560" t="str">
        <f>IFERROR(VLOOKUP($A560,[3]Hoja1!$A$1:$AQ$1000,26,FALSE),"")</f>
        <v/>
      </c>
      <c r="AE560" t="str">
        <f>IFERROR(VLOOKUP($A560,[3]Hoja1!$A$1:$AQ$1000,27,FALSE),"")</f>
        <v/>
      </c>
      <c r="AF560" t="str">
        <f>IFERROR(VLOOKUP($A560,[3]Hoja1!$A$1:$AQ$1000,28,FALSE),"")</f>
        <v/>
      </c>
      <c r="AG560" t="str">
        <f>IFERROR(VLOOKUP($A560,[3]Hoja1!$A$1:$AQ$1000,29,FALSE),"")</f>
        <v/>
      </c>
      <c r="AH560" t="str">
        <f>IFERROR(VLOOKUP($A560,[3]Hoja1!$A$1:$AQ$1000,30,FALSE),"")</f>
        <v/>
      </c>
      <c r="AI560" t="str">
        <f>IFERROR(VLOOKUP($A560,[3]Hoja1!$A$1:$AQ$1000,31,FALSE),"")</f>
        <v/>
      </c>
      <c r="AJ560" t="str">
        <f>IFERROR(VLOOKUP($A560,[3]Hoja1!$A$1:$AQ$1000,32,FALSE),"")</f>
        <v/>
      </c>
      <c r="AK560" t="str">
        <f>IFERROR(VLOOKUP($A560,[3]Hoja1!$A$1:$AQ$1000,33,FALSE),"")</f>
        <v/>
      </c>
      <c r="AL560" t="str">
        <f>IFERROR(VLOOKUP($A560,[3]Hoja1!$A$1:$AQ$1000,34,FALSE),"")</f>
        <v/>
      </c>
      <c r="AM560" t="str">
        <f>IFERROR(VLOOKUP($A560,[3]Hoja1!$A$1:$AQ$1000,35,FALSE),"")</f>
        <v/>
      </c>
      <c r="AN560" t="str">
        <f>IFERROR(VLOOKUP($A560,[3]Hoja1!$A$1:$AQ$1000,36,FALSE),"")</f>
        <v/>
      </c>
      <c r="AO560" t="str">
        <f>IFERROR(VLOOKUP($A560,[3]Hoja1!$A$1:$AQ$1000,37,FALSE),"")</f>
        <v/>
      </c>
      <c r="AP560" t="str">
        <f>IFERROR(VLOOKUP($A560,[3]Hoja1!$A$1:$AQ$1000,38,FALSE),"")</f>
        <v/>
      </c>
      <c r="AQ560" t="str">
        <f>IFERROR(VLOOKUP($A560,[3]Hoja1!$A$1:$AQ$1000,39,FALSE),"")</f>
        <v/>
      </c>
      <c r="AR560" t="str">
        <f>IFERROR(VLOOKUP($A560,[3]Hoja1!$A$1:$AQ$1000,40,FALSE),"")</f>
        <v/>
      </c>
      <c r="AS560" t="str">
        <f>IFERROR(VLOOKUP($A560,[3]Hoja1!$A$1:$AQ$1000,41,FALSE),"")</f>
        <v/>
      </c>
      <c r="AT560" t="str">
        <f>IFERROR(VLOOKUP($A560,[3]Hoja1!$A$1:$AQ$1000,42,FALSE),"")</f>
        <v/>
      </c>
      <c r="AU560" t="str">
        <f>IFERROR(VLOOKUP($A560,[3]Hoja1!$A$1:$AQ$1000,43,FALSE),"")</f>
        <v/>
      </c>
    </row>
    <row r="561" spans="1:47" ht="15" customHeight="1" x14ac:dyDescent="0.25">
      <c r="A561">
        <v>1202</v>
      </c>
      <c r="B561">
        <v>1</v>
      </c>
      <c r="D561">
        <v>7703665</v>
      </c>
      <c r="E561" t="s">
        <v>2337</v>
      </c>
      <c r="H561" s="1" t="s">
        <v>2335</v>
      </c>
      <c r="J561" t="s">
        <v>50</v>
      </c>
      <c r="K561" t="s">
        <v>84</v>
      </c>
      <c r="L561" t="s">
        <v>542</v>
      </c>
      <c r="O561" t="s">
        <v>524</v>
      </c>
      <c r="P561" s="4">
        <f>IFERROR(VLOOKUP(D561,[1]articulo!$A$1:$D$9000,4,FALSE),"")</f>
        <v>766.58</v>
      </c>
      <c r="Q561" t="s">
        <v>2338</v>
      </c>
      <c r="R561">
        <f>IFERROR(VLOOKUP(D561,[2]stock!$A$1:$B$9000,2,FALSE),"0")</f>
        <v>0</v>
      </c>
      <c r="S561">
        <v>0</v>
      </c>
      <c r="T561">
        <v>15</v>
      </c>
      <c r="U561">
        <v>10</v>
      </c>
      <c r="V561">
        <v>3</v>
      </c>
      <c r="W561" t="str">
        <f>IFERROR(VLOOKUP($A561,[3]Hoja1!$A$1:$AQ$1000,19,FALSE),"")</f>
        <v>2º Año</v>
      </c>
      <c r="X561" t="str">
        <f>IFERROR(VLOOKUP($A561,[3]Hoja1!$A$1:$AQ$1000,20,FALSE),"")</f>
        <v/>
      </c>
      <c r="Y561" t="str">
        <f>IFERROR(VLOOKUP($A561,[3]Hoja1!$A$1:$AQ$1000,21,FALSE),"")</f>
        <v/>
      </c>
      <c r="Z561" t="str">
        <f>IFERROR(VLOOKUP($A561,[3]Hoja1!$A$1:$AQ$1000,22,FALSE),"")</f>
        <v/>
      </c>
      <c r="AA561" t="str">
        <f>IFERROR(VLOOKUP($A561,[3]Hoja1!$A$1:$AQ$1000,23,FALSE),"")</f>
        <v/>
      </c>
      <c r="AB561" t="str">
        <f>IFERROR(VLOOKUP($A561,[3]Hoja1!$A$1:$AQ$1000,24,FALSE),"")</f>
        <v/>
      </c>
      <c r="AC561" t="str">
        <f>IFERROR(VLOOKUP($A561,[3]Hoja1!$A$1:$AQ$1000,25,FALSE),"")</f>
        <v/>
      </c>
      <c r="AD561" t="str">
        <f>IFERROR(VLOOKUP($A561,[3]Hoja1!$A$1:$AQ$1000,26,FALSE),"")</f>
        <v/>
      </c>
      <c r="AE561" t="str">
        <f>IFERROR(VLOOKUP($A561,[3]Hoja1!$A$1:$AQ$1000,27,FALSE),"")</f>
        <v/>
      </c>
      <c r="AF561" t="str">
        <f>IFERROR(VLOOKUP($A561,[3]Hoja1!$A$1:$AQ$1000,28,FALSE),"")</f>
        <v/>
      </c>
      <c r="AG561" t="str">
        <f>IFERROR(VLOOKUP($A561,[3]Hoja1!$A$1:$AQ$1000,29,FALSE),"")</f>
        <v/>
      </c>
      <c r="AH561" t="str">
        <f>IFERROR(VLOOKUP($A561,[3]Hoja1!$A$1:$AQ$1000,30,FALSE),"")</f>
        <v/>
      </c>
      <c r="AI561" t="str">
        <f>IFERROR(VLOOKUP($A561,[3]Hoja1!$A$1:$AQ$1000,31,FALSE),"")</f>
        <v/>
      </c>
      <c r="AJ561" t="str">
        <f>IFERROR(VLOOKUP($A561,[3]Hoja1!$A$1:$AQ$1000,32,FALSE),"")</f>
        <v/>
      </c>
      <c r="AK561" t="str">
        <f>IFERROR(VLOOKUP($A561,[3]Hoja1!$A$1:$AQ$1000,33,FALSE),"")</f>
        <v/>
      </c>
      <c r="AL561" t="str">
        <f>IFERROR(VLOOKUP($A561,[3]Hoja1!$A$1:$AQ$1000,34,FALSE),"")</f>
        <v/>
      </c>
      <c r="AM561" t="str">
        <f>IFERROR(VLOOKUP($A561,[3]Hoja1!$A$1:$AQ$1000,35,FALSE),"")</f>
        <v/>
      </c>
      <c r="AN561" t="str">
        <f>IFERROR(VLOOKUP($A561,[3]Hoja1!$A$1:$AQ$1000,36,FALSE),"")</f>
        <v/>
      </c>
      <c r="AO561" t="str">
        <f>IFERROR(VLOOKUP($A561,[3]Hoja1!$A$1:$AQ$1000,37,FALSE),"")</f>
        <v/>
      </c>
      <c r="AP561" t="str">
        <f>IFERROR(VLOOKUP($A561,[3]Hoja1!$A$1:$AQ$1000,38,FALSE),"")</f>
        <v/>
      </c>
      <c r="AQ561" t="str">
        <f>IFERROR(VLOOKUP($A561,[3]Hoja1!$A$1:$AQ$1000,39,FALSE),"")</f>
        <v/>
      </c>
      <c r="AR561" t="str">
        <f>IFERROR(VLOOKUP($A561,[3]Hoja1!$A$1:$AQ$1000,40,FALSE),"")</f>
        <v/>
      </c>
      <c r="AS561" t="str">
        <f>IFERROR(VLOOKUP($A561,[3]Hoja1!$A$1:$AQ$1000,41,FALSE),"")</f>
        <v/>
      </c>
      <c r="AT561" t="str">
        <f>IFERROR(VLOOKUP($A561,[3]Hoja1!$A$1:$AQ$1000,42,FALSE),"")</f>
        <v/>
      </c>
      <c r="AU561" t="str">
        <f>IFERROR(VLOOKUP($A561,[3]Hoja1!$A$1:$AQ$1000,43,FALSE),"")</f>
        <v/>
      </c>
    </row>
    <row r="562" spans="1:47" ht="15" customHeight="1" x14ac:dyDescent="0.25">
      <c r="A562">
        <v>1203</v>
      </c>
      <c r="B562">
        <v>1</v>
      </c>
      <c r="D562">
        <v>7703666</v>
      </c>
      <c r="E562" t="s">
        <v>2339</v>
      </c>
      <c r="H562" s="1" t="s">
        <v>2335</v>
      </c>
      <c r="J562" t="s">
        <v>50</v>
      </c>
      <c r="K562" t="s">
        <v>84</v>
      </c>
      <c r="L562" t="s">
        <v>542</v>
      </c>
      <c r="O562" t="s">
        <v>524</v>
      </c>
      <c r="P562" s="4">
        <f>IFERROR(VLOOKUP(D562,[1]articulo!$A$1:$D$9000,4,FALSE),"")</f>
        <v>766.58</v>
      </c>
      <c r="Q562" t="s">
        <v>2340</v>
      </c>
      <c r="R562">
        <f>IFERROR(VLOOKUP(D562,[2]stock!$A$1:$B$9000,2,FALSE),"0")</f>
        <v>0</v>
      </c>
      <c r="S562">
        <v>0</v>
      </c>
      <c r="T562">
        <v>15</v>
      </c>
      <c r="U562">
        <v>10</v>
      </c>
      <c r="V562">
        <v>3</v>
      </c>
      <c r="W562" t="str">
        <f>IFERROR(VLOOKUP($A562,[3]Hoja1!$A$1:$AQ$1000,19,FALSE),"")</f>
        <v>3º Año</v>
      </c>
      <c r="X562" t="str">
        <f>IFERROR(VLOOKUP($A562,[3]Hoja1!$A$1:$AQ$1000,20,FALSE),"")</f>
        <v/>
      </c>
      <c r="Y562" t="str">
        <f>IFERROR(VLOOKUP($A562,[3]Hoja1!$A$1:$AQ$1000,21,FALSE),"")</f>
        <v/>
      </c>
      <c r="Z562" t="str">
        <f>IFERROR(VLOOKUP($A562,[3]Hoja1!$A$1:$AQ$1000,22,FALSE),"")</f>
        <v/>
      </c>
      <c r="AA562" t="str">
        <f>IFERROR(VLOOKUP($A562,[3]Hoja1!$A$1:$AQ$1000,23,FALSE),"")</f>
        <v/>
      </c>
      <c r="AB562" t="str">
        <f>IFERROR(VLOOKUP($A562,[3]Hoja1!$A$1:$AQ$1000,24,FALSE),"")</f>
        <v/>
      </c>
      <c r="AC562" t="str">
        <f>IFERROR(VLOOKUP($A562,[3]Hoja1!$A$1:$AQ$1000,25,FALSE),"")</f>
        <v/>
      </c>
      <c r="AD562" t="str">
        <f>IFERROR(VLOOKUP($A562,[3]Hoja1!$A$1:$AQ$1000,26,FALSE),"")</f>
        <v/>
      </c>
      <c r="AE562" t="str">
        <f>IFERROR(VLOOKUP($A562,[3]Hoja1!$A$1:$AQ$1000,27,FALSE),"")</f>
        <v/>
      </c>
      <c r="AF562" t="str">
        <f>IFERROR(VLOOKUP($A562,[3]Hoja1!$A$1:$AQ$1000,28,FALSE),"")</f>
        <v/>
      </c>
      <c r="AG562" t="str">
        <f>IFERROR(VLOOKUP($A562,[3]Hoja1!$A$1:$AQ$1000,29,FALSE),"")</f>
        <v/>
      </c>
      <c r="AH562" t="str">
        <f>IFERROR(VLOOKUP($A562,[3]Hoja1!$A$1:$AQ$1000,30,FALSE),"")</f>
        <v/>
      </c>
      <c r="AI562" t="str">
        <f>IFERROR(VLOOKUP($A562,[3]Hoja1!$A$1:$AQ$1000,31,FALSE),"")</f>
        <v/>
      </c>
      <c r="AJ562" t="str">
        <f>IFERROR(VLOOKUP($A562,[3]Hoja1!$A$1:$AQ$1000,32,FALSE),"")</f>
        <v/>
      </c>
      <c r="AK562" t="str">
        <f>IFERROR(VLOOKUP($A562,[3]Hoja1!$A$1:$AQ$1000,33,FALSE),"")</f>
        <v/>
      </c>
      <c r="AL562" t="str">
        <f>IFERROR(VLOOKUP($A562,[3]Hoja1!$A$1:$AQ$1000,34,FALSE),"")</f>
        <v/>
      </c>
      <c r="AM562" t="str">
        <f>IFERROR(VLOOKUP($A562,[3]Hoja1!$A$1:$AQ$1000,35,FALSE),"")</f>
        <v/>
      </c>
      <c r="AN562" t="str">
        <f>IFERROR(VLOOKUP($A562,[3]Hoja1!$A$1:$AQ$1000,36,FALSE),"")</f>
        <v/>
      </c>
      <c r="AO562" t="str">
        <f>IFERROR(VLOOKUP($A562,[3]Hoja1!$A$1:$AQ$1000,37,FALSE),"")</f>
        <v/>
      </c>
      <c r="AP562" t="str">
        <f>IFERROR(VLOOKUP($A562,[3]Hoja1!$A$1:$AQ$1000,38,FALSE),"")</f>
        <v/>
      </c>
      <c r="AQ562" t="str">
        <f>IFERROR(VLOOKUP($A562,[3]Hoja1!$A$1:$AQ$1000,39,FALSE),"")</f>
        <v/>
      </c>
      <c r="AR562" t="str">
        <f>IFERROR(VLOOKUP($A562,[3]Hoja1!$A$1:$AQ$1000,40,FALSE),"")</f>
        <v/>
      </c>
      <c r="AS562" t="str">
        <f>IFERROR(VLOOKUP($A562,[3]Hoja1!$A$1:$AQ$1000,41,FALSE),"")</f>
        <v/>
      </c>
      <c r="AT562" t="str">
        <f>IFERROR(VLOOKUP($A562,[3]Hoja1!$A$1:$AQ$1000,42,FALSE),"")</f>
        <v/>
      </c>
      <c r="AU562" t="str">
        <f>IFERROR(VLOOKUP($A562,[3]Hoja1!$A$1:$AQ$1000,43,FALSE),"")</f>
        <v/>
      </c>
    </row>
    <row r="563" spans="1:47" ht="15" customHeight="1" x14ac:dyDescent="0.25">
      <c r="A563">
        <v>1204</v>
      </c>
      <c r="B563">
        <v>1</v>
      </c>
      <c r="D563">
        <v>7703667</v>
      </c>
      <c r="E563" t="s">
        <v>2341</v>
      </c>
      <c r="H563" s="1" t="s">
        <v>2335</v>
      </c>
      <c r="J563" t="s">
        <v>50</v>
      </c>
      <c r="K563" t="s">
        <v>84</v>
      </c>
      <c r="L563" t="s">
        <v>542</v>
      </c>
      <c r="O563" t="s">
        <v>524</v>
      </c>
      <c r="P563" s="4">
        <f>IFERROR(VLOOKUP(D563,[1]articulo!$A$1:$D$9000,4,FALSE),"")</f>
        <v>766.58</v>
      </c>
      <c r="Q563" t="s">
        <v>2342</v>
      </c>
      <c r="R563">
        <f>IFERROR(VLOOKUP(D563,[2]stock!$A$1:$B$9000,2,FALSE),"0")</f>
        <v>0</v>
      </c>
      <c r="S563">
        <v>0</v>
      </c>
      <c r="T563">
        <v>15</v>
      </c>
      <c r="U563">
        <v>10</v>
      </c>
      <c r="V563">
        <v>3</v>
      </c>
      <c r="W563" t="str">
        <f>IFERROR(VLOOKUP($A563,[3]Hoja1!$A$1:$AQ$1000,19,FALSE),"")</f>
        <v>4º Año</v>
      </c>
      <c r="X563" t="str">
        <f>IFERROR(VLOOKUP($A563,[3]Hoja1!$A$1:$AQ$1000,20,FALSE),"")</f>
        <v/>
      </c>
      <c r="Y563" t="str">
        <f>IFERROR(VLOOKUP($A563,[3]Hoja1!$A$1:$AQ$1000,21,FALSE),"")</f>
        <v/>
      </c>
      <c r="Z563" t="str">
        <f>IFERROR(VLOOKUP($A563,[3]Hoja1!$A$1:$AQ$1000,22,FALSE),"")</f>
        <v/>
      </c>
      <c r="AA563" t="str">
        <f>IFERROR(VLOOKUP($A563,[3]Hoja1!$A$1:$AQ$1000,23,FALSE),"")</f>
        <v/>
      </c>
      <c r="AB563" t="str">
        <f>IFERROR(VLOOKUP($A563,[3]Hoja1!$A$1:$AQ$1000,24,FALSE),"")</f>
        <v/>
      </c>
      <c r="AC563" t="str">
        <f>IFERROR(VLOOKUP($A563,[3]Hoja1!$A$1:$AQ$1000,25,FALSE),"")</f>
        <v/>
      </c>
      <c r="AD563" t="str">
        <f>IFERROR(VLOOKUP($A563,[3]Hoja1!$A$1:$AQ$1000,26,FALSE),"")</f>
        <v/>
      </c>
      <c r="AE563" t="str">
        <f>IFERROR(VLOOKUP($A563,[3]Hoja1!$A$1:$AQ$1000,27,FALSE),"")</f>
        <v/>
      </c>
      <c r="AF563" t="str">
        <f>IFERROR(VLOOKUP($A563,[3]Hoja1!$A$1:$AQ$1000,28,FALSE),"")</f>
        <v/>
      </c>
      <c r="AG563" t="str">
        <f>IFERROR(VLOOKUP($A563,[3]Hoja1!$A$1:$AQ$1000,29,FALSE),"")</f>
        <v/>
      </c>
      <c r="AH563" t="str">
        <f>IFERROR(VLOOKUP($A563,[3]Hoja1!$A$1:$AQ$1000,30,FALSE),"")</f>
        <v/>
      </c>
      <c r="AI563" t="str">
        <f>IFERROR(VLOOKUP($A563,[3]Hoja1!$A$1:$AQ$1000,31,FALSE),"")</f>
        <v/>
      </c>
      <c r="AJ563" t="str">
        <f>IFERROR(VLOOKUP($A563,[3]Hoja1!$A$1:$AQ$1000,32,FALSE),"")</f>
        <v/>
      </c>
      <c r="AK563" t="str">
        <f>IFERROR(VLOOKUP($A563,[3]Hoja1!$A$1:$AQ$1000,33,FALSE),"")</f>
        <v/>
      </c>
      <c r="AL563" t="str">
        <f>IFERROR(VLOOKUP($A563,[3]Hoja1!$A$1:$AQ$1000,34,FALSE),"")</f>
        <v/>
      </c>
      <c r="AM563" t="str">
        <f>IFERROR(VLOOKUP($A563,[3]Hoja1!$A$1:$AQ$1000,35,FALSE),"")</f>
        <v/>
      </c>
      <c r="AN563" t="str">
        <f>IFERROR(VLOOKUP($A563,[3]Hoja1!$A$1:$AQ$1000,36,FALSE),"")</f>
        <v/>
      </c>
      <c r="AO563" t="str">
        <f>IFERROR(VLOOKUP($A563,[3]Hoja1!$A$1:$AQ$1000,37,FALSE),"")</f>
        <v/>
      </c>
      <c r="AP563" t="str">
        <f>IFERROR(VLOOKUP($A563,[3]Hoja1!$A$1:$AQ$1000,38,FALSE),"")</f>
        <v/>
      </c>
      <c r="AQ563" t="str">
        <f>IFERROR(VLOOKUP($A563,[3]Hoja1!$A$1:$AQ$1000,39,FALSE),"")</f>
        <v/>
      </c>
      <c r="AR563" t="str">
        <f>IFERROR(VLOOKUP($A563,[3]Hoja1!$A$1:$AQ$1000,40,FALSE),"")</f>
        <v/>
      </c>
      <c r="AS563" t="str">
        <f>IFERROR(VLOOKUP($A563,[3]Hoja1!$A$1:$AQ$1000,41,FALSE),"")</f>
        <v/>
      </c>
      <c r="AT563" t="str">
        <f>IFERROR(VLOOKUP($A563,[3]Hoja1!$A$1:$AQ$1000,42,FALSE),"")</f>
        <v/>
      </c>
      <c r="AU563" t="str">
        <f>IFERROR(VLOOKUP($A563,[3]Hoja1!$A$1:$AQ$1000,43,FALSE),"")</f>
        <v/>
      </c>
    </row>
    <row r="564" spans="1:47" ht="15" customHeight="1" x14ac:dyDescent="0.25">
      <c r="A564">
        <v>1205</v>
      </c>
      <c r="B564">
        <v>1</v>
      </c>
      <c r="D564">
        <v>7703668</v>
      </c>
      <c r="E564" t="s">
        <v>2343</v>
      </c>
      <c r="H564" s="1" t="s">
        <v>2335</v>
      </c>
      <c r="J564" t="s">
        <v>50</v>
      </c>
      <c r="K564" t="s">
        <v>84</v>
      </c>
      <c r="L564" t="s">
        <v>542</v>
      </c>
      <c r="O564" t="s">
        <v>524</v>
      </c>
      <c r="P564" s="4">
        <f>IFERROR(VLOOKUP(D564,[1]articulo!$A$1:$D$9000,4,FALSE),"")</f>
        <v>766.58</v>
      </c>
      <c r="Q564" t="s">
        <v>2344</v>
      </c>
      <c r="R564">
        <f>IFERROR(VLOOKUP(D564,[2]stock!$A$1:$B$9000,2,FALSE),"0")</f>
        <v>0</v>
      </c>
      <c r="S564">
        <v>0</v>
      </c>
      <c r="T564">
        <v>15</v>
      </c>
      <c r="U564">
        <v>10</v>
      </c>
      <c r="V564">
        <v>3</v>
      </c>
      <c r="W564" t="str">
        <f>IFERROR(VLOOKUP($A564,[3]Hoja1!$A$1:$AQ$1000,19,FALSE),"")</f>
        <v>5º Año</v>
      </c>
      <c r="X564" t="str">
        <f>IFERROR(VLOOKUP($A564,[3]Hoja1!$A$1:$AQ$1000,20,FALSE),"")</f>
        <v/>
      </c>
      <c r="Y564" t="str">
        <f>IFERROR(VLOOKUP($A564,[3]Hoja1!$A$1:$AQ$1000,21,FALSE),"")</f>
        <v/>
      </c>
      <c r="Z564" t="str">
        <f>IFERROR(VLOOKUP($A564,[3]Hoja1!$A$1:$AQ$1000,22,FALSE),"")</f>
        <v/>
      </c>
      <c r="AA564" t="str">
        <f>IFERROR(VLOOKUP($A564,[3]Hoja1!$A$1:$AQ$1000,23,FALSE),"")</f>
        <v/>
      </c>
      <c r="AB564" t="str">
        <f>IFERROR(VLOOKUP($A564,[3]Hoja1!$A$1:$AQ$1000,24,FALSE),"")</f>
        <v/>
      </c>
      <c r="AC564" t="str">
        <f>IFERROR(VLOOKUP($A564,[3]Hoja1!$A$1:$AQ$1000,25,FALSE),"")</f>
        <v/>
      </c>
      <c r="AD564" t="str">
        <f>IFERROR(VLOOKUP($A564,[3]Hoja1!$A$1:$AQ$1000,26,FALSE),"")</f>
        <v/>
      </c>
      <c r="AE564" t="str">
        <f>IFERROR(VLOOKUP($A564,[3]Hoja1!$A$1:$AQ$1000,27,FALSE),"")</f>
        <v/>
      </c>
      <c r="AF564" t="str">
        <f>IFERROR(VLOOKUP($A564,[3]Hoja1!$A$1:$AQ$1000,28,FALSE),"")</f>
        <v/>
      </c>
      <c r="AG564" t="str">
        <f>IFERROR(VLOOKUP($A564,[3]Hoja1!$A$1:$AQ$1000,29,FALSE),"")</f>
        <v/>
      </c>
      <c r="AH564" t="str">
        <f>IFERROR(VLOOKUP($A564,[3]Hoja1!$A$1:$AQ$1000,30,FALSE),"")</f>
        <v/>
      </c>
      <c r="AI564" t="str">
        <f>IFERROR(VLOOKUP($A564,[3]Hoja1!$A$1:$AQ$1000,31,FALSE),"")</f>
        <v/>
      </c>
      <c r="AJ564" t="str">
        <f>IFERROR(VLOOKUP($A564,[3]Hoja1!$A$1:$AQ$1000,32,FALSE),"")</f>
        <v/>
      </c>
      <c r="AK564" t="str">
        <f>IFERROR(VLOOKUP($A564,[3]Hoja1!$A$1:$AQ$1000,33,FALSE),"")</f>
        <v/>
      </c>
      <c r="AL564" t="str">
        <f>IFERROR(VLOOKUP($A564,[3]Hoja1!$A$1:$AQ$1000,34,FALSE),"")</f>
        <v/>
      </c>
      <c r="AM564" t="str">
        <f>IFERROR(VLOOKUP($A564,[3]Hoja1!$A$1:$AQ$1000,35,FALSE),"")</f>
        <v/>
      </c>
      <c r="AN564" t="str">
        <f>IFERROR(VLOOKUP($A564,[3]Hoja1!$A$1:$AQ$1000,36,FALSE),"")</f>
        <v/>
      </c>
      <c r="AO564" t="str">
        <f>IFERROR(VLOOKUP($A564,[3]Hoja1!$A$1:$AQ$1000,37,FALSE),"")</f>
        <v/>
      </c>
      <c r="AP564" t="str">
        <f>IFERROR(VLOOKUP($A564,[3]Hoja1!$A$1:$AQ$1000,38,FALSE),"")</f>
        <v/>
      </c>
      <c r="AQ564" t="str">
        <f>IFERROR(VLOOKUP($A564,[3]Hoja1!$A$1:$AQ$1000,39,FALSE),"")</f>
        <v/>
      </c>
      <c r="AR564" t="str">
        <f>IFERROR(VLOOKUP($A564,[3]Hoja1!$A$1:$AQ$1000,40,FALSE),"")</f>
        <v/>
      </c>
      <c r="AS564" t="str">
        <f>IFERROR(VLOOKUP($A564,[3]Hoja1!$A$1:$AQ$1000,41,FALSE),"")</f>
        <v/>
      </c>
      <c r="AT564" t="str">
        <f>IFERROR(VLOOKUP($A564,[3]Hoja1!$A$1:$AQ$1000,42,FALSE),"")</f>
        <v/>
      </c>
      <c r="AU564" t="str">
        <f>IFERROR(VLOOKUP($A564,[3]Hoja1!$A$1:$AQ$1000,43,FALSE),"")</f>
        <v/>
      </c>
    </row>
    <row r="565" spans="1:47" ht="15" customHeight="1" x14ac:dyDescent="0.25">
      <c r="A565">
        <v>1206</v>
      </c>
      <c r="B565">
        <v>1</v>
      </c>
      <c r="D565">
        <v>7703669</v>
      </c>
      <c r="E565" t="s">
        <v>2345</v>
      </c>
      <c r="H565" s="1" t="s">
        <v>2335</v>
      </c>
      <c r="J565" t="s">
        <v>50</v>
      </c>
      <c r="K565" t="s">
        <v>84</v>
      </c>
      <c r="L565" t="s">
        <v>542</v>
      </c>
      <c r="O565" t="s">
        <v>524</v>
      </c>
      <c r="P565" s="4">
        <f>IFERROR(VLOOKUP(D565,[1]articulo!$A$1:$D$9000,4,FALSE),"")</f>
        <v>766.58</v>
      </c>
      <c r="Q565" t="s">
        <v>2346</v>
      </c>
      <c r="R565">
        <f>IFERROR(VLOOKUP(D565,[2]stock!$A$1:$B$9000,2,FALSE),"0")</f>
        <v>0</v>
      </c>
      <c r="S565">
        <v>0</v>
      </c>
      <c r="T565">
        <v>15</v>
      </c>
      <c r="U565">
        <v>10</v>
      </c>
      <c r="V565">
        <v>3</v>
      </c>
      <c r="W565" t="str">
        <f>IFERROR(VLOOKUP($A565,[3]Hoja1!$A$1:$AQ$1000,19,FALSE),"")</f>
        <v>6º Año</v>
      </c>
      <c r="X565" t="str">
        <f>IFERROR(VLOOKUP($A565,[3]Hoja1!$A$1:$AQ$1000,20,FALSE),"")</f>
        <v/>
      </c>
      <c r="Y565" t="str">
        <f>IFERROR(VLOOKUP($A565,[3]Hoja1!$A$1:$AQ$1000,21,FALSE),"")</f>
        <v/>
      </c>
      <c r="Z565" t="str">
        <f>IFERROR(VLOOKUP($A565,[3]Hoja1!$A$1:$AQ$1000,22,FALSE),"")</f>
        <v/>
      </c>
      <c r="AA565" t="str">
        <f>IFERROR(VLOOKUP($A565,[3]Hoja1!$A$1:$AQ$1000,23,FALSE),"")</f>
        <v/>
      </c>
      <c r="AB565" t="str">
        <f>IFERROR(VLOOKUP($A565,[3]Hoja1!$A$1:$AQ$1000,24,FALSE),"")</f>
        <v/>
      </c>
      <c r="AC565" t="str">
        <f>IFERROR(VLOOKUP($A565,[3]Hoja1!$A$1:$AQ$1000,25,FALSE),"")</f>
        <v/>
      </c>
      <c r="AD565" t="str">
        <f>IFERROR(VLOOKUP($A565,[3]Hoja1!$A$1:$AQ$1000,26,FALSE),"")</f>
        <v/>
      </c>
      <c r="AE565" t="str">
        <f>IFERROR(VLOOKUP($A565,[3]Hoja1!$A$1:$AQ$1000,27,FALSE),"")</f>
        <v/>
      </c>
      <c r="AF565" t="str">
        <f>IFERROR(VLOOKUP($A565,[3]Hoja1!$A$1:$AQ$1000,28,FALSE),"")</f>
        <v/>
      </c>
      <c r="AG565" t="str">
        <f>IFERROR(VLOOKUP($A565,[3]Hoja1!$A$1:$AQ$1000,29,FALSE),"")</f>
        <v/>
      </c>
      <c r="AH565" t="str">
        <f>IFERROR(VLOOKUP($A565,[3]Hoja1!$A$1:$AQ$1000,30,FALSE),"")</f>
        <v/>
      </c>
      <c r="AI565" t="str">
        <f>IFERROR(VLOOKUP($A565,[3]Hoja1!$A$1:$AQ$1000,31,FALSE),"")</f>
        <v/>
      </c>
      <c r="AJ565" t="str">
        <f>IFERROR(VLOOKUP($A565,[3]Hoja1!$A$1:$AQ$1000,32,FALSE),"")</f>
        <v/>
      </c>
      <c r="AK565" t="str">
        <f>IFERROR(VLOOKUP($A565,[3]Hoja1!$A$1:$AQ$1000,33,FALSE),"")</f>
        <v/>
      </c>
      <c r="AL565" t="str">
        <f>IFERROR(VLOOKUP($A565,[3]Hoja1!$A$1:$AQ$1000,34,FALSE),"")</f>
        <v/>
      </c>
      <c r="AM565" t="str">
        <f>IFERROR(VLOOKUP($A565,[3]Hoja1!$A$1:$AQ$1000,35,FALSE),"")</f>
        <v/>
      </c>
      <c r="AN565" t="str">
        <f>IFERROR(VLOOKUP($A565,[3]Hoja1!$A$1:$AQ$1000,36,FALSE),"")</f>
        <v/>
      </c>
      <c r="AO565" t="str">
        <f>IFERROR(VLOOKUP($A565,[3]Hoja1!$A$1:$AQ$1000,37,FALSE),"")</f>
        <v/>
      </c>
      <c r="AP565" t="str">
        <f>IFERROR(VLOOKUP($A565,[3]Hoja1!$A$1:$AQ$1000,38,FALSE),"")</f>
        <v/>
      </c>
      <c r="AQ565" t="str">
        <f>IFERROR(VLOOKUP($A565,[3]Hoja1!$A$1:$AQ$1000,39,FALSE),"")</f>
        <v/>
      </c>
      <c r="AR565" t="str">
        <f>IFERROR(VLOOKUP($A565,[3]Hoja1!$A$1:$AQ$1000,40,FALSE),"")</f>
        <v/>
      </c>
      <c r="AS565" t="str">
        <f>IFERROR(VLOOKUP($A565,[3]Hoja1!$A$1:$AQ$1000,41,FALSE),"")</f>
        <v/>
      </c>
      <c r="AT565" t="str">
        <f>IFERROR(VLOOKUP($A565,[3]Hoja1!$A$1:$AQ$1000,42,FALSE),"")</f>
        <v/>
      </c>
      <c r="AU565" t="str">
        <f>IFERROR(VLOOKUP($A565,[3]Hoja1!$A$1:$AQ$1000,43,FALSE),"")</f>
        <v/>
      </c>
    </row>
    <row r="566" spans="1:47" ht="15" customHeight="1" x14ac:dyDescent="0.25">
      <c r="A566">
        <v>1212</v>
      </c>
      <c r="B566">
        <v>1</v>
      </c>
      <c r="D566">
        <v>8703245</v>
      </c>
      <c r="E566" t="s">
        <v>2347</v>
      </c>
      <c r="H566" t="s">
        <v>2349</v>
      </c>
      <c r="I566" s="1" t="s">
        <v>2350</v>
      </c>
      <c r="J566" t="s">
        <v>1</v>
      </c>
      <c r="K566" t="s">
        <v>2</v>
      </c>
      <c r="O566" t="s">
        <v>2348</v>
      </c>
      <c r="P566" s="4">
        <f>IFERROR(VLOOKUP(D566,[1]articulo!$A$1:$D$9000,4,FALSE),"")</f>
        <v>3700</v>
      </c>
      <c r="Q566" t="s">
        <v>2351</v>
      </c>
      <c r="R566">
        <f>IFERROR(VLOOKUP(D566,[2]stock!$A$1:$B$9000,2,FALSE),"0")</f>
        <v>2</v>
      </c>
      <c r="S566">
        <v>20</v>
      </c>
      <c r="T566">
        <v>20</v>
      </c>
      <c r="U566">
        <v>20</v>
      </c>
      <c r="V566">
        <v>0.2</v>
      </c>
      <c r="W566" t="str">
        <f>IFERROR(VLOOKUP($A566,[3]Hoja1!$A$1:$AQ$1000,19,FALSE),"")</f>
        <v/>
      </c>
      <c r="X566" t="str">
        <f>IFERROR(VLOOKUP($A566,[3]Hoja1!$A$1:$AQ$1000,20,FALSE),"")</f>
        <v/>
      </c>
      <c r="Y566" t="str">
        <f>IFERROR(VLOOKUP($A566,[3]Hoja1!$A$1:$AQ$1000,21,FALSE),"")</f>
        <v/>
      </c>
      <c r="Z566" t="str">
        <f>IFERROR(VLOOKUP($A566,[3]Hoja1!$A$1:$AQ$1000,22,FALSE),"")</f>
        <v/>
      </c>
      <c r="AA566" t="str">
        <f>IFERROR(VLOOKUP($A566,[3]Hoja1!$A$1:$AQ$1000,23,FALSE),"")</f>
        <v/>
      </c>
      <c r="AB566" t="str">
        <f>IFERROR(VLOOKUP($A566,[3]Hoja1!$A$1:$AQ$1000,24,FALSE),"")</f>
        <v/>
      </c>
      <c r="AC566" t="str">
        <f>IFERROR(VLOOKUP($A566,[3]Hoja1!$A$1:$AQ$1000,25,FALSE),"")</f>
        <v/>
      </c>
      <c r="AD566" t="str">
        <f>IFERROR(VLOOKUP($A566,[3]Hoja1!$A$1:$AQ$1000,26,FALSE),"")</f>
        <v/>
      </c>
      <c r="AE566" t="str">
        <f>IFERROR(VLOOKUP($A566,[3]Hoja1!$A$1:$AQ$1000,27,FALSE),"")</f>
        <v/>
      </c>
      <c r="AF566" t="str">
        <f>IFERROR(VLOOKUP($A566,[3]Hoja1!$A$1:$AQ$1000,28,FALSE),"")</f>
        <v/>
      </c>
      <c r="AG566" t="str">
        <f>IFERROR(VLOOKUP($A566,[3]Hoja1!$A$1:$AQ$1000,29,FALSE),"")</f>
        <v/>
      </c>
      <c r="AH566" t="str">
        <f>IFERROR(VLOOKUP($A566,[3]Hoja1!$A$1:$AQ$1000,30,FALSE),"")</f>
        <v/>
      </c>
      <c r="AI566" t="str">
        <f>IFERROR(VLOOKUP($A566,[3]Hoja1!$A$1:$AQ$1000,31,FALSE),"")</f>
        <v/>
      </c>
      <c r="AJ566" t="str">
        <f>IFERROR(VLOOKUP($A566,[3]Hoja1!$A$1:$AQ$1000,32,FALSE),"")</f>
        <v/>
      </c>
      <c r="AK566" t="str">
        <f>IFERROR(VLOOKUP($A566,[3]Hoja1!$A$1:$AQ$1000,33,FALSE),"")</f>
        <v/>
      </c>
      <c r="AL566" t="str">
        <f>IFERROR(VLOOKUP($A566,[3]Hoja1!$A$1:$AQ$1000,34,FALSE),"")</f>
        <v/>
      </c>
      <c r="AM566" t="str">
        <f>IFERROR(VLOOKUP($A566,[3]Hoja1!$A$1:$AQ$1000,35,FALSE),"")</f>
        <v/>
      </c>
      <c r="AN566" t="str">
        <f>IFERROR(VLOOKUP($A566,[3]Hoja1!$A$1:$AQ$1000,36,FALSE),"")</f>
        <v/>
      </c>
      <c r="AO566" t="str">
        <f>IFERROR(VLOOKUP($A566,[3]Hoja1!$A$1:$AQ$1000,37,FALSE),"")</f>
        <v/>
      </c>
      <c r="AP566" t="str">
        <f>IFERROR(VLOOKUP($A566,[3]Hoja1!$A$1:$AQ$1000,38,FALSE),"")</f>
        <v/>
      </c>
      <c r="AQ566" t="str">
        <f>IFERROR(VLOOKUP($A566,[3]Hoja1!$A$1:$AQ$1000,39,FALSE),"")</f>
        <v/>
      </c>
      <c r="AR566" t="str">
        <f>IFERROR(VLOOKUP($A566,[3]Hoja1!$A$1:$AQ$1000,40,FALSE),"")</f>
        <v/>
      </c>
      <c r="AS566" t="str">
        <f>IFERROR(VLOOKUP($A566,[3]Hoja1!$A$1:$AQ$1000,41,FALSE),"")</f>
        <v/>
      </c>
      <c r="AT566" t="str">
        <f>IFERROR(VLOOKUP($A566,[3]Hoja1!$A$1:$AQ$1000,42,FALSE),"")</f>
        <v/>
      </c>
      <c r="AU566" t="str">
        <f>IFERROR(VLOOKUP($A566,[3]Hoja1!$A$1:$AQ$1000,43,FALSE),"")</f>
        <v/>
      </c>
    </row>
    <row r="567" spans="1:47" ht="15" customHeight="1" x14ac:dyDescent="0.25">
      <c r="A567">
        <v>1214</v>
      </c>
      <c r="B567">
        <v>1</v>
      </c>
      <c r="D567">
        <v>8703779</v>
      </c>
      <c r="E567" t="s">
        <v>2352</v>
      </c>
      <c r="H567" t="s">
        <v>2354</v>
      </c>
      <c r="I567" t="s">
        <v>2355</v>
      </c>
      <c r="J567" t="s">
        <v>1</v>
      </c>
      <c r="K567" t="s">
        <v>2</v>
      </c>
      <c r="L567" t="s">
        <v>69</v>
      </c>
      <c r="O567" t="s">
        <v>2353</v>
      </c>
      <c r="P567" s="4">
        <f>IFERROR(VLOOKUP(D567,[1]articulo!$A$1:$D$9000,4,FALSE),"")</f>
        <v>5352</v>
      </c>
      <c r="Q567" t="s">
        <v>2356</v>
      </c>
      <c r="R567">
        <f>IFERROR(VLOOKUP(D567,[2]stock!$A$1:$B$9000,2,FALSE),"0")</f>
        <v>10</v>
      </c>
      <c r="S567">
        <v>30</v>
      </c>
      <c r="T567">
        <v>20</v>
      </c>
      <c r="U567">
        <v>10</v>
      </c>
      <c r="V567">
        <v>0.3</v>
      </c>
      <c r="W567" t="str">
        <f>IFERROR(VLOOKUP($A567,[3]Hoja1!$A$1:$AQ$1000,19,FALSE),"")</f>
        <v/>
      </c>
      <c r="X567" t="str">
        <f>IFERROR(VLOOKUP($A567,[3]Hoja1!$A$1:$AQ$1000,20,FALSE),"")</f>
        <v/>
      </c>
      <c r="Y567" t="str">
        <f>IFERROR(VLOOKUP($A567,[3]Hoja1!$A$1:$AQ$1000,21,FALSE),"")</f>
        <v/>
      </c>
      <c r="Z567" t="str">
        <f>IFERROR(VLOOKUP($A567,[3]Hoja1!$A$1:$AQ$1000,22,FALSE),"")</f>
        <v/>
      </c>
      <c r="AA567" t="str">
        <f>IFERROR(VLOOKUP($A567,[3]Hoja1!$A$1:$AQ$1000,23,FALSE),"")</f>
        <v/>
      </c>
      <c r="AB567" t="str">
        <f>IFERROR(VLOOKUP($A567,[3]Hoja1!$A$1:$AQ$1000,24,FALSE),"")</f>
        <v/>
      </c>
      <c r="AC567" t="str">
        <f>IFERROR(VLOOKUP($A567,[3]Hoja1!$A$1:$AQ$1000,25,FALSE),"")</f>
        <v/>
      </c>
      <c r="AD567" t="str">
        <f>IFERROR(VLOOKUP($A567,[3]Hoja1!$A$1:$AQ$1000,26,FALSE),"")</f>
        <v/>
      </c>
      <c r="AE567" t="str">
        <f>IFERROR(VLOOKUP($A567,[3]Hoja1!$A$1:$AQ$1000,27,FALSE),"")</f>
        <v/>
      </c>
      <c r="AF567" t="str">
        <f>IFERROR(VLOOKUP($A567,[3]Hoja1!$A$1:$AQ$1000,28,FALSE),"")</f>
        <v/>
      </c>
      <c r="AG567" t="str">
        <f>IFERROR(VLOOKUP($A567,[3]Hoja1!$A$1:$AQ$1000,29,FALSE),"")</f>
        <v/>
      </c>
      <c r="AH567" t="str">
        <f>IFERROR(VLOOKUP($A567,[3]Hoja1!$A$1:$AQ$1000,30,FALSE),"")</f>
        <v/>
      </c>
      <c r="AI567" t="str">
        <f>IFERROR(VLOOKUP($A567,[3]Hoja1!$A$1:$AQ$1000,31,FALSE),"")</f>
        <v/>
      </c>
      <c r="AJ567" t="str">
        <f>IFERROR(VLOOKUP($A567,[3]Hoja1!$A$1:$AQ$1000,32,FALSE),"")</f>
        <v/>
      </c>
      <c r="AK567" t="str">
        <f>IFERROR(VLOOKUP($A567,[3]Hoja1!$A$1:$AQ$1000,33,FALSE),"")</f>
        <v/>
      </c>
      <c r="AL567" t="str">
        <f>IFERROR(VLOOKUP($A567,[3]Hoja1!$A$1:$AQ$1000,34,FALSE),"")</f>
        <v/>
      </c>
      <c r="AM567" t="str">
        <f>IFERROR(VLOOKUP($A567,[3]Hoja1!$A$1:$AQ$1000,35,FALSE),"")</f>
        <v/>
      </c>
      <c r="AN567" t="str">
        <f>IFERROR(VLOOKUP($A567,[3]Hoja1!$A$1:$AQ$1000,36,FALSE),"")</f>
        <v/>
      </c>
      <c r="AO567" t="str">
        <f>IFERROR(VLOOKUP($A567,[3]Hoja1!$A$1:$AQ$1000,37,FALSE),"")</f>
        <v/>
      </c>
      <c r="AP567" t="str">
        <f>IFERROR(VLOOKUP($A567,[3]Hoja1!$A$1:$AQ$1000,38,FALSE),"")</f>
        <v/>
      </c>
      <c r="AQ567" t="str">
        <f>IFERROR(VLOOKUP($A567,[3]Hoja1!$A$1:$AQ$1000,39,FALSE),"")</f>
        <v/>
      </c>
      <c r="AR567" t="str">
        <f>IFERROR(VLOOKUP($A567,[3]Hoja1!$A$1:$AQ$1000,40,FALSE),"")</f>
        <v/>
      </c>
      <c r="AS567" t="str">
        <f>IFERROR(VLOOKUP($A567,[3]Hoja1!$A$1:$AQ$1000,41,FALSE),"")</f>
        <v/>
      </c>
      <c r="AT567" t="str">
        <f>IFERROR(VLOOKUP($A567,[3]Hoja1!$A$1:$AQ$1000,42,FALSE),"")</f>
        <v/>
      </c>
      <c r="AU567" t="str">
        <f>IFERROR(VLOOKUP($A567,[3]Hoja1!$A$1:$AQ$1000,43,FALSE),"")</f>
        <v/>
      </c>
    </row>
    <row r="568" spans="1:47" ht="15" customHeight="1" x14ac:dyDescent="0.25">
      <c r="A568">
        <v>1218</v>
      </c>
      <c r="B568">
        <v>1</v>
      </c>
      <c r="D568">
        <v>8705913</v>
      </c>
      <c r="E568" t="s">
        <v>2357</v>
      </c>
      <c r="H568" t="s">
        <v>2359</v>
      </c>
      <c r="I568" t="s">
        <v>2360</v>
      </c>
      <c r="J568" t="s">
        <v>1</v>
      </c>
      <c r="K568" t="s">
        <v>29</v>
      </c>
      <c r="L568" t="s">
        <v>30</v>
      </c>
      <c r="O568" t="s">
        <v>2358</v>
      </c>
      <c r="P568" s="4">
        <f>IFERROR(VLOOKUP(D568,[1]articulo!$A$1:$D$9000,4,FALSE),"")</f>
        <v>2175</v>
      </c>
      <c r="Q568" t="s">
        <v>2361</v>
      </c>
      <c r="R568">
        <f>IFERROR(VLOOKUP(D568,[2]stock!$A$1:$B$9000,2,FALSE),"0")</f>
        <v>8</v>
      </c>
      <c r="S568">
        <v>15</v>
      </c>
      <c r="T568">
        <v>10</v>
      </c>
      <c r="U568">
        <v>10</v>
      </c>
      <c r="V568">
        <v>0.3</v>
      </c>
      <c r="W568" t="str">
        <f>IFERROR(VLOOKUP($A568,[3]Hoja1!$A$1:$AQ$1000,19,FALSE),"")</f>
        <v/>
      </c>
      <c r="X568" t="str">
        <f>IFERROR(VLOOKUP($A568,[3]Hoja1!$A$1:$AQ$1000,20,FALSE),"")</f>
        <v/>
      </c>
      <c r="Y568" t="str">
        <f>IFERROR(VLOOKUP($A568,[3]Hoja1!$A$1:$AQ$1000,21,FALSE),"")</f>
        <v/>
      </c>
      <c r="Z568" t="str">
        <f>IFERROR(VLOOKUP($A568,[3]Hoja1!$A$1:$AQ$1000,22,FALSE),"")</f>
        <v/>
      </c>
      <c r="AA568" t="str">
        <f>IFERROR(VLOOKUP($A568,[3]Hoja1!$A$1:$AQ$1000,23,FALSE),"")</f>
        <v/>
      </c>
      <c r="AB568" t="str">
        <f>IFERROR(VLOOKUP($A568,[3]Hoja1!$A$1:$AQ$1000,24,FALSE),"")</f>
        <v/>
      </c>
      <c r="AC568" t="str">
        <f>IFERROR(VLOOKUP($A568,[3]Hoja1!$A$1:$AQ$1000,25,FALSE),"")</f>
        <v/>
      </c>
      <c r="AD568" t="str">
        <f>IFERROR(VLOOKUP($A568,[3]Hoja1!$A$1:$AQ$1000,26,FALSE),"")</f>
        <v/>
      </c>
      <c r="AE568" t="str">
        <f>IFERROR(VLOOKUP($A568,[3]Hoja1!$A$1:$AQ$1000,27,FALSE),"")</f>
        <v/>
      </c>
      <c r="AF568" t="str">
        <f>IFERROR(VLOOKUP($A568,[3]Hoja1!$A$1:$AQ$1000,28,FALSE),"")</f>
        <v/>
      </c>
      <c r="AG568" t="str">
        <f>IFERROR(VLOOKUP($A568,[3]Hoja1!$A$1:$AQ$1000,29,FALSE),"")</f>
        <v/>
      </c>
      <c r="AH568" t="str">
        <f>IFERROR(VLOOKUP($A568,[3]Hoja1!$A$1:$AQ$1000,30,FALSE),"")</f>
        <v/>
      </c>
      <c r="AI568" t="str">
        <f>IFERROR(VLOOKUP($A568,[3]Hoja1!$A$1:$AQ$1000,31,FALSE),"")</f>
        <v/>
      </c>
      <c r="AJ568" t="str">
        <f>IFERROR(VLOOKUP($A568,[3]Hoja1!$A$1:$AQ$1000,32,FALSE),"")</f>
        <v/>
      </c>
      <c r="AK568" t="str">
        <f>IFERROR(VLOOKUP($A568,[3]Hoja1!$A$1:$AQ$1000,33,FALSE),"")</f>
        <v/>
      </c>
      <c r="AL568" t="str">
        <f>IFERROR(VLOOKUP($A568,[3]Hoja1!$A$1:$AQ$1000,34,FALSE),"")</f>
        <v/>
      </c>
      <c r="AM568" t="str">
        <f>IFERROR(VLOOKUP($A568,[3]Hoja1!$A$1:$AQ$1000,35,FALSE),"")</f>
        <v/>
      </c>
      <c r="AN568" t="str">
        <f>IFERROR(VLOOKUP($A568,[3]Hoja1!$A$1:$AQ$1000,36,FALSE),"")</f>
        <v/>
      </c>
      <c r="AO568" t="str">
        <f>IFERROR(VLOOKUP($A568,[3]Hoja1!$A$1:$AQ$1000,37,FALSE),"")</f>
        <v/>
      </c>
      <c r="AP568" t="str">
        <f>IFERROR(VLOOKUP($A568,[3]Hoja1!$A$1:$AQ$1000,38,FALSE),"")</f>
        <v/>
      </c>
      <c r="AQ568" t="str">
        <f>IFERROR(VLOOKUP($A568,[3]Hoja1!$A$1:$AQ$1000,39,FALSE),"")</f>
        <v/>
      </c>
      <c r="AR568" t="str">
        <f>IFERROR(VLOOKUP($A568,[3]Hoja1!$A$1:$AQ$1000,40,FALSE),"")</f>
        <v/>
      </c>
      <c r="AS568" t="str">
        <f>IFERROR(VLOOKUP($A568,[3]Hoja1!$A$1:$AQ$1000,41,FALSE),"")</f>
        <v/>
      </c>
      <c r="AT568" t="str">
        <f>IFERROR(VLOOKUP($A568,[3]Hoja1!$A$1:$AQ$1000,42,FALSE),"")</f>
        <v/>
      </c>
      <c r="AU568" t="str">
        <f>IFERROR(VLOOKUP($A568,[3]Hoja1!$A$1:$AQ$1000,43,FALSE),"")</f>
        <v/>
      </c>
    </row>
    <row r="569" spans="1:47" ht="15" customHeight="1" x14ac:dyDescent="0.25">
      <c r="A569">
        <v>1219</v>
      </c>
      <c r="B569">
        <v>1</v>
      </c>
      <c r="D569">
        <v>8705113</v>
      </c>
      <c r="E569" t="s">
        <v>2362</v>
      </c>
      <c r="H569" t="s">
        <v>2363</v>
      </c>
      <c r="I569" t="s">
        <v>2364</v>
      </c>
      <c r="J569" t="s">
        <v>1</v>
      </c>
      <c r="K569" t="s">
        <v>29</v>
      </c>
      <c r="L569" t="s">
        <v>30</v>
      </c>
      <c r="P569" s="4">
        <f>IFERROR(VLOOKUP(D569,[1]articulo!$A$1:$D$9000,4,FALSE),"")</f>
        <v>2700</v>
      </c>
      <c r="Q569" t="s">
        <v>2365</v>
      </c>
      <c r="R569">
        <f>IFERROR(VLOOKUP(D569,[2]stock!$A$1:$B$9000,2,FALSE),"0")</f>
        <v>20</v>
      </c>
      <c r="S569">
        <v>15</v>
      </c>
      <c r="T569">
        <v>10</v>
      </c>
      <c r="U569">
        <v>10</v>
      </c>
      <c r="V569">
        <v>0</v>
      </c>
      <c r="W569" t="str">
        <f>IFERROR(VLOOKUP($A569,[3]Hoja1!$A$1:$AQ$1000,19,FALSE),"")</f>
        <v/>
      </c>
      <c r="X569" t="str">
        <f>IFERROR(VLOOKUP($A569,[3]Hoja1!$A$1:$AQ$1000,20,FALSE),"")</f>
        <v/>
      </c>
      <c r="Y569" t="str">
        <f>IFERROR(VLOOKUP($A569,[3]Hoja1!$A$1:$AQ$1000,21,FALSE),"")</f>
        <v/>
      </c>
      <c r="Z569" t="str">
        <f>IFERROR(VLOOKUP($A569,[3]Hoja1!$A$1:$AQ$1000,22,FALSE),"")</f>
        <v/>
      </c>
      <c r="AA569" t="str">
        <f>IFERROR(VLOOKUP($A569,[3]Hoja1!$A$1:$AQ$1000,23,FALSE),"")</f>
        <v/>
      </c>
      <c r="AB569" t="str">
        <f>IFERROR(VLOOKUP($A569,[3]Hoja1!$A$1:$AQ$1000,24,FALSE),"")</f>
        <v/>
      </c>
      <c r="AC569" t="str">
        <f>IFERROR(VLOOKUP($A569,[3]Hoja1!$A$1:$AQ$1000,25,FALSE),"")</f>
        <v/>
      </c>
      <c r="AD569" t="str">
        <f>IFERROR(VLOOKUP($A569,[3]Hoja1!$A$1:$AQ$1000,26,FALSE),"")</f>
        <v/>
      </c>
      <c r="AE569" t="str">
        <f>IFERROR(VLOOKUP($A569,[3]Hoja1!$A$1:$AQ$1000,27,FALSE),"")</f>
        <v/>
      </c>
      <c r="AF569" t="str">
        <f>IFERROR(VLOOKUP($A569,[3]Hoja1!$A$1:$AQ$1000,28,FALSE),"")</f>
        <v/>
      </c>
      <c r="AG569" t="str">
        <f>IFERROR(VLOOKUP($A569,[3]Hoja1!$A$1:$AQ$1000,29,FALSE),"")</f>
        <v/>
      </c>
      <c r="AH569" t="str">
        <f>IFERROR(VLOOKUP($A569,[3]Hoja1!$A$1:$AQ$1000,30,FALSE),"")</f>
        <v/>
      </c>
      <c r="AI569" t="str">
        <f>IFERROR(VLOOKUP($A569,[3]Hoja1!$A$1:$AQ$1000,31,FALSE),"")</f>
        <v/>
      </c>
      <c r="AJ569" t="str">
        <f>IFERROR(VLOOKUP($A569,[3]Hoja1!$A$1:$AQ$1000,32,FALSE),"")</f>
        <v/>
      </c>
      <c r="AK569" t="str">
        <f>IFERROR(VLOOKUP($A569,[3]Hoja1!$A$1:$AQ$1000,33,FALSE),"")</f>
        <v/>
      </c>
      <c r="AL569" t="str">
        <f>IFERROR(VLOOKUP($A569,[3]Hoja1!$A$1:$AQ$1000,34,FALSE),"")</f>
        <v/>
      </c>
      <c r="AM569" t="str">
        <f>IFERROR(VLOOKUP($A569,[3]Hoja1!$A$1:$AQ$1000,35,FALSE),"")</f>
        <v/>
      </c>
      <c r="AN569" t="str">
        <f>IFERROR(VLOOKUP($A569,[3]Hoja1!$A$1:$AQ$1000,36,FALSE),"")</f>
        <v/>
      </c>
      <c r="AO569" t="str">
        <f>IFERROR(VLOOKUP($A569,[3]Hoja1!$A$1:$AQ$1000,37,FALSE),"")</f>
        <v/>
      </c>
      <c r="AP569" t="str">
        <f>IFERROR(VLOOKUP($A569,[3]Hoja1!$A$1:$AQ$1000,38,FALSE),"")</f>
        <v/>
      </c>
      <c r="AQ569" t="str">
        <f>IFERROR(VLOOKUP($A569,[3]Hoja1!$A$1:$AQ$1000,39,FALSE),"")</f>
        <v/>
      </c>
      <c r="AR569" t="str">
        <f>IFERROR(VLOOKUP($A569,[3]Hoja1!$A$1:$AQ$1000,40,FALSE),"")</f>
        <v/>
      </c>
      <c r="AS569" t="str">
        <f>IFERROR(VLOOKUP($A569,[3]Hoja1!$A$1:$AQ$1000,41,FALSE),"")</f>
        <v/>
      </c>
      <c r="AT569" t="str">
        <f>IFERROR(VLOOKUP($A569,[3]Hoja1!$A$1:$AQ$1000,42,FALSE),"")</f>
        <v/>
      </c>
      <c r="AU569" t="str">
        <f>IFERROR(VLOOKUP($A569,[3]Hoja1!$A$1:$AQ$1000,43,FALSE),"")</f>
        <v/>
      </c>
    </row>
    <row r="570" spans="1:47" ht="15" customHeight="1" x14ac:dyDescent="0.25">
      <c r="A570">
        <v>1220</v>
      </c>
      <c r="B570">
        <v>1</v>
      </c>
      <c r="D570">
        <v>8303900</v>
      </c>
      <c r="E570" t="s">
        <v>2366</v>
      </c>
      <c r="H570" s="1" t="s">
        <v>2368</v>
      </c>
      <c r="J570" t="s">
        <v>16</v>
      </c>
      <c r="K570" t="s">
        <v>313</v>
      </c>
      <c r="L570" t="s">
        <v>1321</v>
      </c>
      <c r="O570" t="s">
        <v>2367</v>
      </c>
      <c r="P570" s="4">
        <f>IFERROR(VLOOKUP(D570,[1]articulo!$A$1:$D$9000,4,FALSE),"")</f>
        <v>1061.4100000000001</v>
      </c>
      <c r="Q570" t="s">
        <v>2369</v>
      </c>
      <c r="R570">
        <f>IFERROR(VLOOKUP(D570,[2]stock!$A$1:$B$9000,2,FALSE),"0")</f>
        <v>54</v>
      </c>
      <c r="S570">
        <v>10</v>
      </c>
      <c r="T570">
        <v>10</v>
      </c>
      <c r="U570">
        <v>5</v>
      </c>
      <c r="V570">
        <v>0.3</v>
      </c>
      <c r="W570" t="str">
        <f>IFERROR(VLOOKUP($A570,[3]Hoja1!$A$1:$AQ$1000,19,FALSE),"")</f>
        <v/>
      </c>
      <c r="X570" t="str">
        <f>IFERROR(VLOOKUP($A570,[3]Hoja1!$A$1:$AQ$1000,20,FALSE),"")</f>
        <v/>
      </c>
      <c r="Y570" t="str">
        <f>IFERROR(VLOOKUP($A570,[3]Hoja1!$A$1:$AQ$1000,21,FALSE),"")</f>
        <v/>
      </c>
      <c r="Z570" t="str">
        <f>IFERROR(VLOOKUP($A570,[3]Hoja1!$A$1:$AQ$1000,22,FALSE),"")</f>
        <v/>
      </c>
      <c r="AA570" t="str">
        <f>IFERROR(VLOOKUP($A570,[3]Hoja1!$A$1:$AQ$1000,23,FALSE),"")</f>
        <v/>
      </c>
      <c r="AB570" t="str">
        <f>IFERROR(VLOOKUP($A570,[3]Hoja1!$A$1:$AQ$1000,24,FALSE),"")</f>
        <v/>
      </c>
      <c r="AC570" t="str">
        <f>IFERROR(VLOOKUP($A570,[3]Hoja1!$A$1:$AQ$1000,25,FALSE),"")</f>
        <v/>
      </c>
      <c r="AD570" t="str">
        <f>IFERROR(VLOOKUP($A570,[3]Hoja1!$A$1:$AQ$1000,26,FALSE),"")</f>
        <v/>
      </c>
      <c r="AE570" t="str">
        <f>IFERROR(VLOOKUP($A570,[3]Hoja1!$A$1:$AQ$1000,27,FALSE),"")</f>
        <v/>
      </c>
      <c r="AF570" t="str">
        <f>IFERROR(VLOOKUP($A570,[3]Hoja1!$A$1:$AQ$1000,28,FALSE),"")</f>
        <v/>
      </c>
      <c r="AG570" t="str">
        <f>IFERROR(VLOOKUP($A570,[3]Hoja1!$A$1:$AQ$1000,29,FALSE),"")</f>
        <v/>
      </c>
      <c r="AH570" t="str">
        <f>IFERROR(VLOOKUP($A570,[3]Hoja1!$A$1:$AQ$1000,30,FALSE),"")</f>
        <v/>
      </c>
      <c r="AI570" t="str">
        <f>IFERROR(VLOOKUP($A570,[3]Hoja1!$A$1:$AQ$1000,31,FALSE),"")</f>
        <v/>
      </c>
      <c r="AJ570" t="str">
        <f>IFERROR(VLOOKUP($A570,[3]Hoja1!$A$1:$AQ$1000,32,FALSE),"")</f>
        <v/>
      </c>
      <c r="AK570" t="str">
        <f>IFERROR(VLOOKUP($A570,[3]Hoja1!$A$1:$AQ$1000,33,FALSE),"")</f>
        <v/>
      </c>
      <c r="AL570" t="str">
        <f>IFERROR(VLOOKUP($A570,[3]Hoja1!$A$1:$AQ$1000,34,FALSE),"")</f>
        <v/>
      </c>
      <c r="AM570" t="str">
        <f>IFERROR(VLOOKUP($A570,[3]Hoja1!$A$1:$AQ$1000,35,FALSE),"")</f>
        <v/>
      </c>
      <c r="AN570" t="str">
        <f>IFERROR(VLOOKUP($A570,[3]Hoja1!$A$1:$AQ$1000,36,FALSE),"")</f>
        <v/>
      </c>
      <c r="AO570" t="str">
        <f>IFERROR(VLOOKUP($A570,[3]Hoja1!$A$1:$AQ$1000,37,FALSE),"")</f>
        <v/>
      </c>
      <c r="AP570" t="str">
        <f>IFERROR(VLOOKUP($A570,[3]Hoja1!$A$1:$AQ$1000,38,FALSE),"")</f>
        <v/>
      </c>
      <c r="AQ570" t="str">
        <f>IFERROR(VLOOKUP($A570,[3]Hoja1!$A$1:$AQ$1000,39,FALSE),"")</f>
        <v/>
      </c>
      <c r="AR570" t="str">
        <f>IFERROR(VLOOKUP($A570,[3]Hoja1!$A$1:$AQ$1000,40,FALSE),"")</f>
        <v/>
      </c>
      <c r="AS570" t="str">
        <f>IFERROR(VLOOKUP($A570,[3]Hoja1!$A$1:$AQ$1000,41,FALSE),"")</f>
        <v/>
      </c>
      <c r="AT570" t="str">
        <f>IFERROR(VLOOKUP($A570,[3]Hoja1!$A$1:$AQ$1000,42,FALSE),"")</f>
        <v/>
      </c>
      <c r="AU570" t="str">
        <f>IFERROR(VLOOKUP($A570,[3]Hoja1!$A$1:$AQ$1000,43,FALSE),"")</f>
        <v/>
      </c>
    </row>
    <row r="571" spans="1:47" ht="15" customHeight="1" x14ac:dyDescent="0.25">
      <c r="A571">
        <v>1224</v>
      </c>
      <c r="B571">
        <v>1</v>
      </c>
      <c r="D571">
        <v>8503901</v>
      </c>
      <c r="E571" t="s">
        <v>2370</v>
      </c>
      <c r="H571" t="s">
        <v>2371</v>
      </c>
      <c r="I571" s="1" t="s">
        <v>1669</v>
      </c>
      <c r="J571" t="s">
        <v>1</v>
      </c>
      <c r="K571" t="s">
        <v>125</v>
      </c>
      <c r="L571" t="s">
        <v>1666</v>
      </c>
      <c r="O571" t="s">
        <v>1667</v>
      </c>
      <c r="P571" s="4">
        <f>IFERROR(VLOOKUP(D571,[1]articulo!$A$1:$D$9000,4,FALSE),"")</f>
        <v>3432</v>
      </c>
      <c r="Q571" t="s">
        <v>2372</v>
      </c>
      <c r="R571">
        <f>IFERROR(VLOOKUP(D571,[2]stock!$A$1:$B$9000,2,FALSE),"0")</f>
        <v>2</v>
      </c>
      <c r="S571">
        <v>5</v>
      </c>
      <c r="T571">
        <v>5</v>
      </c>
      <c r="U571">
        <v>5</v>
      </c>
      <c r="V571">
        <v>0.03</v>
      </c>
      <c r="W571" t="str">
        <f>IFERROR(VLOOKUP($A571,[3]Hoja1!$A$1:$AQ$1000,19,FALSE),"")</f>
        <v/>
      </c>
      <c r="X571" t="str">
        <f>IFERROR(VLOOKUP($A571,[3]Hoja1!$A$1:$AQ$1000,20,FALSE),"")</f>
        <v/>
      </c>
      <c r="Y571" t="str">
        <f>IFERROR(VLOOKUP($A571,[3]Hoja1!$A$1:$AQ$1000,21,FALSE),"")</f>
        <v/>
      </c>
      <c r="Z571" t="str">
        <f>IFERROR(VLOOKUP($A571,[3]Hoja1!$A$1:$AQ$1000,22,FALSE),"")</f>
        <v/>
      </c>
      <c r="AA571" t="str">
        <f>IFERROR(VLOOKUP($A571,[3]Hoja1!$A$1:$AQ$1000,23,FALSE),"")</f>
        <v/>
      </c>
      <c r="AB571" t="str">
        <f>IFERROR(VLOOKUP($A571,[3]Hoja1!$A$1:$AQ$1000,24,FALSE),"")</f>
        <v/>
      </c>
      <c r="AC571" t="str">
        <f>IFERROR(VLOOKUP($A571,[3]Hoja1!$A$1:$AQ$1000,25,FALSE),"")</f>
        <v/>
      </c>
      <c r="AD571" t="str">
        <f>IFERROR(VLOOKUP($A571,[3]Hoja1!$A$1:$AQ$1000,26,FALSE),"")</f>
        <v/>
      </c>
      <c r="AE571" t="str">
        <f>IFERROR(VLOOKUP($A571,[3]Hoja1!$A$1:$AQ$1000,27,FALSE),"")</f>
        <v/>
      </c>
      <c r="AF571" t="str">
        <f>IFERROR(VLOOKUP($A571,[3]Hoja1!$A$1:$AQ$1000,28,FALSE),"")</f>
        <v/>
      </c>
      <c r="AG571" t="str">
        <f>IFERROR(VLOOKUP($A571,[3]Hoja1!$A$1:$AQ$1000,29,FALSE),"")</f>
        <v/>
      </c>
      <c r="AH571" t="str">
        <f>IFERROR(VLOOKUP($A571,[3]Hoja1!$A$1:$AQ$1000,30,FALSE),"")</f>
        <v/>
      </c>
      <c r="AI571" t="str">
        <f>IFERROR(VLOOKUP($A571,[3]Hoja1!$A$1:$AQ$1000,31,FALSE),"")</f>
        <v/>
      </c>
      <c r="AJ571" t="str">
        <f>IFERROR(VLOOKUP($A571,[3]Hoja1!$A$1:$AQ$1000,32,FALSE),"")</f>
        <v/>
      </c>
      <c r="AK571" t="str">
        <f>IFERROR(VLOOKUP($A571,[3]Hoja1!$A$1:$AQ$1000,33,FALSE),"")</f>
        <v/>
      </c>
      <c r="AL571" t="str">
        <f>IFERROR(VLOOKUP($A571,[3]Hoja1!$A$1:$AQ$1000,34,FALSE),"")</f>
        <v/>
      </c>
      <c r="AM571" t="str">
        <f>IFERROR(VLOOKUP($A571,[3]Hoja1!$A$1:$AQ$1000,35,FALSE),"")</f>
        <v/>
      </c>
      <c r="AN571" t="str">
        <f>IFERROR(VLOOKUP($A571,[3]Hoja1!$A$1:$AQ$1000,36,FALSE),"")</f>
        <v/>
      </c>
      <c r="AO571" t="str">
        <f>IFERROR(VLOOKUP($A571,[3]Hoja1!$A$1:$AQ$1000,37,FALSE),"")</f>
        <v/>
      </c>
      <c r="AP571" t="str">
        <f>IFERROR(VLOOKUP($A571,[3]Hoja1!$A$1:$AQ$1000,38,FALSE),"")</f>
        <v/>
      </c>
      <c r="AQ571" t="str">
        <f>IFERROR(VLOOKUP($A571,[3]Hoja1!$A$1:$AQ$1000,39,FALSE),"")</f>
        <v/>
      </c>
      <c r="AR571" t="str">
        <f>IFERROR(VLOOKUP($A571,[3]Hoja1!$A$1:$AQ$1000,40,FALSE),"")</f>
        <v/>
      </c>
      <c r="AS571" t="str">
        <f>IFERROR(VLOOKUP($A571,[3]Hoja1!$A$1:$AQ$1000,41,FALSE),"")</f>
        <v/>
      </c>
      <c r="AT571" t="str">
        <f>IFERROR(VLOOKUP($A571,[3]Hoja1!$A$1:$AQ$1000,42,FALSE),"")</f>
        <v/>
      </c>
      <c r="AU571" t="str">
        <f>IFERROR(VLOOKUP($A571,[3]Hoja1!$A$1:$AQ$1000,43,FALSE),"")</f>
        <v/>
      </c>
    </row>
    <row r="572" spans="1:47" ht="15" customHeight="1" x14ac:dyDescent="0.25">
      <c r="A572">
        <v>1225</v>
      </c>
      <c r="B572">
        <v>1</v>
      </c>
      <c r="D572">
        <v>8705586</v>
      </c>
      <c r="E572" t="s">
        <v>2373</v>
      </c>
      <c r="H572" t="s">
        <v>2374</v>
      </c>
      <c r="I572" s="1" t="s">
        <v>2375</v>
      </c>
      <c r="J572" t="s">
        <v>1</v>
      </c>
      <c r="K572" t="s">
        <v>125</v>
      </c>
      <c r="L572" t="s">
        <v>192</v>
      </c>
      <c r="P572" s="4">
        <f>IFERROR(VLOOKUP(D572,[1]articulo!$A$1:$D$9000,4,FALSE),"")</f>
        <v>1900</v>
      </c>
      <c r="Q572" t="s">
        <v>2376</v>
      </c>
      <c r="R572">
        <f>IFERROR(VLOOKUP(D572,[2]stock!$A$1:$B$9000,2,FALSE),"0")</f>
        <v>107</v>
      </c>
      <c r="S572">
        <v>10</v>
      </c>
      <c r="T572">
        <v>10</v>
      </c>
      <c r="U572">
        <v>10</v>
      </c>
      <c r="V572">
        <v>0.3</v>
      </c>
      <c r="W572" t="str">
        <f>IFERROR(VLOOKUP($A572,[3]Hoja1!$A$1:$AQ$1000,19,FALSE),"")</f>
        <v/>
      </c>
      <c r="X572" t="str">
        <f>IFERROR(VLOOKUP($A572,[3]Hoja1!$A$1:$AQ$1000,20,FALSE),"")</f>
        <v/>
      </c>
      <c r="Y572" t="str">
        <f>IFERROR(VLOOKUP($A572,[3]Hoja1!$A$1:$AQ$1000,21,FALSE),"")</f>
        <v/>
      </c>
      <c r="Z572" t="str">
        <f>IFERROR(VLOOKUP($A572,[3]Hoja1!$A$1:$AQ$1000,22,FALSE),"")</f>
        <v/>
      </c>
      <c r="AA572" t="str">
        <f>IFERROR(VLOOKUP($A572,[3]Hoja1!$A$1:$AQ$1000,23,FALSE),"")</f>
        <v/>
      </c>
      <c r="AB572" t="str">
        <f>IFERROR(VLOOKUP($A572,[3]Hoja1!$A$1:$AQ$1000,24,FALSE),"")</f>
        <v/>
      </c>
      <c r="AC572" t="str">
        <f>IFERROR(VLOOKUP($A572,[3]Hoja1!$A$1:$AQ$1000,25,FALSE),"")</f>
        <v/>
      </c>
      <c r="AD572" t="str">
        <f>IFERROR(VLOOKUP($A572,[3]Hoja1!$A$1:$AQ$1000,26,FALSE),"")</f>
        <v/>
      </c>
      <c r="AE572" t="str">
        <f>IFERROR(VLOOKUP($A572,[3]Hoja1!$A$1:$AQ$1000,27,FALSE),"")</f>
        <v/>
      </c>
      <c r="AF572" t="str">
        <f>IFERROR(VLOOKUP($A572,[3]Hoja1!$A$1:$AQ$1000,28,FALSE),"")</f>
        <v/>
      </c>
      <c r="AG572" t="str">
        <f>IFERROR(VLOOKUP($A572,[3]Hoja1!$A$1:$AQ$1000,29,FALSE),"")</f>
        <v/>
      </c>
      <c r="AH572" t="str">
        <f>IFERROR(VLOOKUP($A572,[3]Hoja1!$A$1:$AQ$1000,30,FALSE),"")</f>
        <v/>
      </c>
      <c r="AI572" t="str">
        <f>IFERROR(VLOOKUP($A572,[3]Hoja1!$A$1:$AQ$1000,31,FALSE),"")</f>
        <v/>
      </c>
      <c r="AJ572" t="str">
        <f>IFERROR(VLOOKUP($A572,[3]Hoja1!$A$1:$AQ$1000,32,FALSE),"")</f>
        <v/>
      </c>
      <c r="AK572" t="str">
        <f>IFERROR(VLOOKUP($A572,[3]Hoja1!$A$1:$AQ$1000,33,FALSE),"")</f>
        <v/>
      </c>
      <c r="AL572" t="str">
        <f>IFERROR(VLOOKUP($A572,[3]Hoja1!$A$1:$AQ$1000,34,FALSE),"")</f>
        <v/>
      </c>
      <c r="AM572" t="str">
        <f>IFERROR(VLOOKUP($A572,[3]Hoja1!$A$1:$AQ$1000,35,FALSE),"")</f>
        <v/>
      </c>
      <c r="AN572" t="str">
        <f>IFERROR(VLOOKUP($A572,[3]Hoja1!$A$1:$AQ$1000,36,FALSE),"")</f>
        <v/>
      </c>
      <c r="AO572" t="str">
        <f>IFERROR(VLOOKUP($A572,[3]Hoja1!$A$1:$AQ$1000,37,FALSE),"")</f>
        <v/>
      </c>
      <c r="AP572" t="str">
        <f>IFERROR(VLOOKUP($A572,[3]Hoja1!$A$1:$AQ$1000,38,FALSE),"")</f>
        <v/>
      </c>
      <c r="AQ572" t="str">
        <f>IFERROR(VLOOKUP($A572,[3]Hoja1!$A$1:$AQ$1000,39,FALSE),"")</f>
        <v/>
      </c>
      <c r="AR572" t="str">
        <f>IFERROR(VLOOKUP($A572,[3]Hoja1!$A$1:$AQ$1000,40,FALSE),"")</f>
        <v/>
      </c>
      <c r="AS572" t="str">
        <f>IFERROR(VLOOKUP($A572,[3]Hoja1!$A$1:$AQ$1000,41,FALSE),"")</f>
        <v/>
      </c>
      <c r="AT572" t="str">
        <f>IFERROR(VLOOKUP($A572,[3]Hoja1!$A$1:$AQ$1000,42,FALSE),"")</f>
        <v/>
      </c>
      <c r="AU572" t="str">
        <f>IFERROR(VLOOKUP($A572,[3]Hoja1!$A$1:$AQ$1000,43,FALSE),"")</f>
        <v/>
      </c>
    </row>
    <row r="573" spans="1:47" ht="15" customHeight="1" x14ac:dyDescent="0.25">
      <c r="A573">
        <v>1243</v>
      </c>
      <c r="B573">
        <v>1</v>
      </c>
      <c r="D573">
        <v>8701495</v>
      </c>
      <c r="E573" t="s">
        <v>2377</v>
      </c>
      <c r="H573" s="1" t="s">
        <v>2071</v>
      </c>
      <c r="I573" t="s">
        <v>2378</v>
      </c>
      <c r="J573" t="s">
        <v>1</v>
      </c>
      <c r="K573" t="s">
        <v>155</v>
      </c>
      <c r="O573" t="s">
        <v>2070</v>
      </c>
      <c r="P573" s="4">
        <f>IFERROR(VLOOKUP(D573,[1]articulo!$A$1:$D$9000,4,FALSE),"")</f>
        <v>600</v>
      </c>
      <c r="Q573" t="s">
        <v>2379</v>
      </c>
      <c r="R573">
        <f>IFERROR(VLOOKUP(D573,[2]stock!$A$1:$B$9000,2,FALSE),"0")</f>
        <v>549</v>
      </c>
      <c r="S573">
        <v>10</v>
      </c>
      <c r="T573">
        <v>10</v>
      </c>
      <c r="U573">
        <v>10</v>
      </c>
      <c r="V573">
        <v>0.25</v>
      </c>
      <c r="W573" t="str">
        <f>IFERROR(VLOOKUP($A573,[3]Hoja1!$A$1:$AQ$1000,19,FALSE),"")</f>
        <v/>
      </c>
      <c r="X573" t="str">
        <f>IFERROR(VLOOKUP($A573,[3]Hoja1!$A$1:$AQ$1000,20,FALSE),"")</f>
        <v/>
      </c>
      <c r="Y573" t="str">
        <f>IFERROR(VLOOKUP($A573,[3]Hoja1!$A$1:$AQ$1000,21,FALSE),"")</f>
        <v/>
      </c>
      <c r="Z573" t="str">
        <f>IFERROR(VLOOKUP($A573,[3]Hoja1!$A$1:$AQ$1000,22,FALSE),"")</f>
        <v/>
      </c>
      <c r="AA573" t="str">
        <f>IFERROR(VLOOKUP($A573,[3]Hoja1!$A$1:$AQ$1000,23,FALSE),"")</f>
        <v/>
      </c>
      <c r="AB573" t="str">
        <f>IFERROR(VLOOKUP($A573,[3]Hoja1!$A$1:$AQ$1000,24,FALSE),"")</f>
        <v/>
      </c>
      <c r="AC573" t="str">
        <f>IFERROR(VLOOKUP($A573,[3]Hoja1!$A$1:$AQ$1000,25,FALSE),"")</f>
        <v/>
      </c>
      <c r="AD573" t="str">
        <f>IFERROR(VLOOKUP($A573,[3]Hoja1!$A$1:$AQ$1000,26,FALSE),"")</f>
        <v/>
      </c>
      <c r="AE573" t="str">
        <f>IFERROR(VLOOKUP($A573,[3]Hoja1!$A$1:$AQ$1000,27,FALSE),"")</f>
        <v/>
      </c>
      <c r="AF573" t="str">
        <f>IFERROR(VLOOKUP($A573,[3]Hoja1!$A$1:$AQ$1000,28,FALSE),"")</f>
        <v/>
      </c>
      <c r="AG573" t="str">
        <f>IFERROR(VLOOKUP($A573,[3]Hoja1!$A$1:$AQ$1000,29,FALSE),"")</f>
        <v/>
      </c>
      <c r="AH573" t="str">
        <f>IFERROR(VLOOKUP($A573,[3]Hoja1!$A$1:$AQ$1000,30,FALSE),"")</f>
        <v/>
      </c>
      <c r="AI573" t="str">
        <f>IFERROR(VLOOKUP($A573,[3]Hoja1!$A$1:$AQ$1000,31,FALSE),"")</f>
        <v/>
      </c>
      <c r="AJ573" t="str">
        <f>IFERROR(VLOOKUP($A573,[3]Hoja1!$A$1:$AQ$1000,32,FALSE),"")</f>
        <v/>
      </c>
      <c r="AK573" t="str">
        <f>IFERROR(VLOOKUP($A573,[3]Hoja1!$A$1:$AQ$1000,33,FALSE),"")</f>
        <v/>
      </c>
      <c r="AL573" t="str">
        <f>IFERROR(VLOOKUP($A573,[3]Hoja1!$A$1:$AQ$1000,34,FALSE),"")</f>
        <v/>
      </c>
      <c r="AM573" t="str">
        <f>IFERROR(VLOOKUP($A573,[3]Hoja1!$A$1:$AQ$1000,35,FALSE),"")</f>
        <v/>
      </c>
      <c r="AN573" t="str">
        <f>IFERROR(VLOOKUP($A573,[3]Hoja1!$A$1:$AQ$1000,36,FALSE),"")</f>
        <v/>
      </c>
      <c r="AO573" t="str">
        <f>IFERROR(VLOOKUP($A573,[3]Hoja1!$A$1:$AQ$1000,37,FALSE),"")</f>
        <v/>
      </c>
      <c r="AP573" t="str">
        <f>IFERROR(VLOOKUP($A573,[3]Hoja1!$A$1:$AQ$1000,38,FALSE),"")</f>
        <v/>
      </c>
      <c r="AQ573" t="str">
        <f>IFERROR(VLOOKUP($A573,[3]Hoja1!$A$1:$AQ$1000,39,FALSE),"")</f>
        <v/>
      </c>
      <c r="AR573" t="str">
        <f>IFERROR(VLOOKUP($A573,[3]Hoja1!$A$1:$AQ$1000,40,FALSE),"")</f>
        <v/>
      </c>
      <c r="AS573" t="str">
        <f>IFERROR(VLOOKUP($A573,[3]Hoja1!$A$1:$AQ$1000,41,FALSE),"")</f>
        <v/>
      </c>
      <c r="AT573" t="str">
        <f>IFERROR(VLOOKUP($A573,[3]Hoja1!$A$1:$AQ$1000,42,FALSE),"")</f>
        <v/>
      </c>
      <c r="AU573" t="str">
        <f>IFERROR(VLOOKUP($A573,[3]Hoja1!$A$1:$AQ$1000,43,FALSE),"")</f>
        <v/>
      </c>
    </row>
    <row r="574" spans="1:47" ht="15" customHeight="1" x14ac:dyDescent="0.25">
      <c r="A574">
        <v>1249</v>
      </c>
      <c r="B574">
        <v>1</v>
      </c>
      <c r="D574">
        <v>8701500</v>
      </c>
      <c r="E574" t="s">
        <v>2380</v>
      </c>
      <c r="H574" t="s">
        <v>2381</v>
      </c>
      <c r="I574" t="s">
        <v>2382</v>
      </c>
      <c r="J574" t="s">
        <v>1</v>
      </c>
      <c r="K574" t="s">
        <v>155</v>
      </c>
      <c r="P574" s="4">
        <f>IFERROR(VLOOKUP(D574,[1]articulo!$A$1:$D$9000,4,FALSE),"")</f>
        <v>1533.17</v>
      </c>
      <c r="Q574" t="s">
        <v>2383</v>
      </c>
      <c r="R574">
        <f>IFERROR(VLOOKUP(D574,[2]stock!$A$1:$B$9000,2,FALSE),"0")</f>
        <v>248</v>
      </c>
      <c r="S574">
        <v>10</v>
      </c>
      <c r="T574">
        <v>10</v>
      </c>
      <c r="U574">
        <v>10</v>
      </c>
      <c r="V574">
        <v>0.4</v>
      </c>
      <c r="W574" t="str">
        <f>IFERROR(VLOOKUP($A574,[3]Hoja1!$A$1:$AQ$1000,19,FALSE),"")</f>
        <v/>
      </c>
      <c r="X574" t="str">
        <f>IFERROR(VLOOKUP($A574,[3]Hoja1!$A$1:$AQ$1000,20,FALSE),"")</f>
        <v/>
      </c>
      <c r="Y574" t="str">
        <f>IFERROR(VLOOKUP($A574,[3]Hoja1!$A$1:$AQ$1000,21,FALSE),"")</f>
        <v/>
      </c>
      <c r="Z574" t="str">
        <f>IFERROR(VLOOKUP($A574,[3]Hoja1!$A$1:$AQ$1000,22,FALSE),"")</f>
        <v/>
      </c>
      <c r="AA574" t="str">
        <f>IFERROR(VLOOKUP($A574,[3]Hoja1!$A$1:$AQ$1000,23,FALSE),"")</f>
        <v/>
      </c>
      <c r="AB574" t="str">
        <f>IFERROR(VLOOKUP($A574,[3]Hoja1!$A$1:$AQ$1000,24,FALSE),"")</f>
        <v/>
      </c>
      <c r="AC574" t="str">
        <f>IFERROR(VLOOKUP($A574,[3]Hoja1!$A$1:$AQ$1000,25,FALSE),"")</f>
        <v/>
      </c>
      <c r="AD574" t="str">
        <f>IFERROR(VLOOKUP($A574,[3]Hoja1!$A$1:$AQ$1000,26,FALSE),"")</f>
        <v/>
      </c>
      <c r="AE574" t="str">
        <f>IFERROR(VLOOKUP($A574,[3]Hoja1!$A$1:$AQ$1000,27,FALSE),"")</f>
        <v/>
      </c>
      <c r="AF574" t="str">
        <f>IFERROR(VLOOKUP($A574,[3]Hoja1!$A$1:$AQ$1000,28,FALSE),"")</f>
        <v/>
      </c>
      <c r="AG574" t="str">
        <f>IFERROR(VLOOKUP($A574,[3]Hoja1!$A$1:$AQ$1000,29,FALSE),"")</f>
        <v/>
      </c>
      <c r="AH574" t="str">
        <f>IFERROR(VLOOKUP($A574,[3]Hoja1!$A$1:$AQ$1000,30,FALSE),"")</f>
        <v/>
      </c>
      <c r="AI574" t="str">
        <f>IFERROR(VLOOKUP($A574,[3]Hoja1!$A$1:$AQ$1000,31,FALSE),"")</f>
        <v/>
      </c>
      <c r="AJ574" t="str">
        <f>IFERROR(VLOOKUP($A574,[3]Hoja1!$A$1:$AQ$1000,32,FALSE),"")</f>
        <v/>
      </c>
      <c r="AK574" t="str">
        <f>IFERROR(VLOOKUP($A574,[3]Hoja1!$A$1:$AQ$1000,33,FALSE),"")</f>
        <v/>
      </c>
      <c r="AL574" t="str">
        <f>IFERROR(VLOOKUP($A574,[3]Hoja1!$A$1:$AQ$1000,34,FALSE),"")</f>
        <v/>
      </c>
      <c r="AM574" t="str">
        <f>IFERROR(VLOOKUP($A574,[3]Hoja1!$A$1:$AQ$1000,35,FALSE),"")</f>
        <v/>
      </c>
      <c r="AN574" t="str">
        <f>IFERROR(VLOOKUP($A574,[3]Hoja1!$A$1:$AQ$1000,36,FALSE),"")</f>
        <v/>
      </c>
      <c r="AO574" t="str">
        <f>IFERROR(VLOOKUP($A574,[3]Hoja1!$A$1:$AQ$1000,37,FALSE),"")</f>
        <v/>
      </c>
      <c r="AP574" t="str">
        <f>IFERROR(VLOOKUP($A574,[3]Hoja1!$A$1:$AQ$1000,38,FALSE),"")</f>
        <v/>
      </c>
      <c r="AQ574" t="str">
        <f>IFERROR(VLOOKUP($A574,[3]Hoja1!$A$1:$AQ$1000,39,FALSE),"")</f>
        <v/>
      </c>
      <c r="AR574" t="str">
        <f>IFERROR(VLOOKUP($A574,[3]Hoja1!$A$1:$AQ$1000,40,FALSE),"")</f>
        <v/>
      </c>
      <c r="AS574" t="str">
        <f>IFERROR(VLOOKUP($A574,[3]Hoja1!$A$1:$AQ$1000,41,FALSE),"")</f>
        <v/>
      </c>
      <c r="AT574" t="str">
        <f>IFERROR(VLOOKUP($A574,[3]Hoja1!$A$1:$AQ$1000,42,FALSE),"")</f>
        <v/>
      </c>
      <c r="AU574" t="str">
        <f>IFERROR(VLOOKUP($A574,[3]Hoja1!$A$1:$AQ$1000,43,FALSE),"")</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2021-10-19T20:50:04Z</dcterms:created>
  <dcterms:modified xsi:type="dcterms:W3CDTF">2021-10-21T20:57:21Z</dcterms:modified>
</cp:coreProperties>
</file>